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ichd\Documents\Personal\School\post school\bdb2024\final data\"/>
    </mc:Choice>
  </mc:AlternateContent>
  <xr:revisionPtr revIDLastSave="0" documentId="8_{DB5FE5FB-A3CE-416A-947D-FA14A9BAB6F0}" xr6:coauthVersionLast="47" xr6:coauthVersionMax="47" xr10:uidLastSave="{00000000-0000-0000-0000-000000000000}"/>
  <bookViews>
    <workbookView xWindow="-26655" yWindow="17730" windowWidth="20685" windowHeight="12300" xr2:uid="{00000000-000D-0000-FFFF-FFFF00000000}"/>
  </bookViews>
  <sheets>
    <sheet name="tackle data and analsyis" sheetId="1" r:id="rId1"/>
    <sheet name="further data insights graphs" sheetId="2" r:id="rId2"/>
    <sheet name="Top 5" sheetId="4"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44" i="2" l="1"/>
  <c r="AY45" i="2"/>
  <c r="AY46" i="2"/>
  <c r="AY47" i="2"/>
  <c r="AY48" i="2"/>
  <c r="AY49" i="2"/>
  <c r="AY50" i="2"/>
  <c r="AY43" i="2"/>
  <c r="AV44" i="2"/>
  <c r="AV45" i="2"/>
  <c r="AV46" i="2"/>
  <c r="AV47" i="2"/>
  <c r="AV48" i="2"/>
  <c r="AV49" i="2"/>
  <c r="AV50" i="2"/>
  <c r="AV51" i="2"/>
  <c r="AV52" i="2"/>
  <c r="AV53" i="2"/>
  <c r="AV54" i="2"/>
  <c r="AV55" i="2"/>
  <c r="AV56" i="2"/>
  <c r="AV57" i="2"/>
  <c r="AV58" i="2"/>
  <c r="AV59" i="2"/>
  <c r="AV60" i="2"/>
  <c r="AV61" i="2"/>
  <c r="AV62" i="2"/>
  <c r="AV63" i="2"/>
  <c r="AV64" i="2"/>
  <c r="AV65" i="2"/>
  <c r="AV66" i="2"/>
  <c r="AV67" i="2"/>
  <c r="AV68" i="2"/>
  <c r="AV69" i="2"/>
  <c r="AV70" i="2"/>
  <c r="AV71" i="2"/>
  <c r="AV72" i="2"/>
  <c r="AV73" i="2"/>
  <c r="AV74" i="2"/>
  <c r="AV43" i="2"/>
  <c r="DC6" i="2" l="1"/>
  <c r="DC7" i="2" s="1"/>
  <c r="DC8" i="2" s="1"/>
  <c r="DC9" i="2" s="1"/>
  <c r="DC10" i="2" s="1"/>
  <c r="DC11" i="2" s="1"/>
  <c r="DC12" i="2" s="1"/>
  <c r="DC13" i="2" s="1"/>
  <c r="DC14" i="2" s="1"/>
  <c r="DC15" i="2" s="1"/>
  <c r="DC16" i="2" s="1"/>
  <c r="DC17" i="2" s="1"/>
  <c r="DC18" i="2" s="1"/>
  <c r="DC19" i="2" s="1"/>
  <c r="DC20" i="2" s="1"/>
  <c r="DC21" i="2" s="1"/>
  <c r="DC22" i="2" s="1"/>
  <c r="DC23" i="2" s="1"/>
  <c r="DC24" i="2" s="1"/>
  <c r="DC25" i="2" s="1"/>
  <c r="DC26" i="2" s="1"/>
  <c r="DC27" i="2" s="1"/>
  <c r="DC5" i="2"/>
  <c r="BK21" i="2"/>
  <c r="BL21" i="2"/>
  <c r="BN21" i="2"/>
  <c r="BO21" i="2"/>
  <c r="BQ21" i="2"/>
  <c r="BS21" i="2"/>
  <c r="BT21" i="2"/>
  <c r="BV21" i="2"/>
  <c r="BX21" i="2"/>
  <c r="BY21" i="2"/>
  <c r="BZ21" i="2"/>
  <c r="CB21" i="2"/>
  <c r="CC21" i="2"/>
  <c r="BK22" i="2"/>
  <c r="BM22" i="2" s="1"/>
  <c r="BL22" i="2"/>
  <c r="BN22" i="2"/>
  <c r="BO22" i="2"/>
  <c r="BQ22" i="2"/>
  <c r="BS22" i="2"/>
  <c r="BT22" i="2"/>
  <c r="BU22" i="2"/>
  <c r="BV22" i="2"/>
  <c r="BX22" i="2"/>
  <c r="BY22" i="2"/>
  <c r="BZ22" i="2"/>
  <c r="CA22" i="2"/>
  <c r="CB22" i="2"/>
  <c r="CC22" i="2"/>
  <c r="BK23" i="2"/>
  <c r="BL23" i="2"/>
  <c r="BN23" i="2"/>
  <c r="BO23" i="2"/>
  <c r="BQ23" i="2"/>
  <c r="BS23" i="2"/>
  <c r="BT23" i="2"/>
  <c r="BV23" i="2"/>
  <c r="BX23" i="2"/>
  <c r="BY23" i="2"/>
  <c r="BZ23" i="2"/>
  <c r="CB23" i="2"/>
  <c r="CC23" i="2"/>
  <c r="BK24" i="2"/>
  <c r="BM24" i="2" s="1"/>
  <c r="BL24" i="2"/>
  <c r="BN24" i="2"/>
  <c r="BO24" i="2"/>
  <c r="BQ24" i="2"/>
  <c r="BS24" i="2"/>
  <c r="BT24" i="2"/>
  <c r="BV24" i="2"/>
  <c r="BX24" i="2"/>
  <c r="BY24" i="2"/>
  <c r="BZ24" i="2"/>
  <c r="CB24" i="2"/>
  <c r="CC24" i="2"/>
  <c r="CD24" i="2"/>
  <c r="BK25" i="2"/>
  <c r="BM25" i="2" s="1"/>
  <c r="BL25" i="2"/>
  <c r="BN25" i="2"/>
  <c r="BO25" i="2"/>
  <c r="BQ25" i="2"/>
  <c r="BS25" i="2"/>
  <c r="BT25" i="2"/>
  <c r="BV25" i="2"/>
  <c r="BW25" i="2"/>
  <c r="BX25" i="2"/>
  <c r="BY25" i="2"/>
  <c r="BZ25" i="2"/>
  <c r="CB25" i="2"/>
  <c r="CC25" i="2"/>
  <c r="CD25" i="2"/>
  <c r="BK26" i="2"/>
  <c r="BL26" i="2"/>
  <c r="BN26" i="2"/>
  <c r="BO26" i="2"/>
  <c r="BQ26" i="2"/>
  <c r="BS26" i="2"/>
  <c r="BT26" i="2"/>
  <c r="BV26" i="2"/>
  <c r="BX26" i="2"/>
  <c r="BY26" i="2"/>
  <c r="BZ26" i="2"/>
  <c r="CB26" i="2"/>
  <c r="CC26" i="2"/>
  <c r="BK27" i="2"/>
  <c r="BM27" i="2" s="1"/>
  <c r="BL27" i="2"/>
  <c r="BN27" i="2"/>
  <c r="BO27" i="2"/>
  <c r="BQ27" i="2"/>
  <c r="BS27" i="2"/>
  <c r="BT27" i="2"/>
  <c r="BV27" i="2"/>
  <c r="BX27" i="2"/>
  <c r="BY27" i="2"/>
  <c r="BZ27" i="2"/>
  <c r="CB27" i="2"/>
  <c r="CC27" i="2"/>
  <c r="BK28" i="2"/>
  <c r="BM28" i="2" s="1"/>
  <c r="BL28" i="2"/>
  <c r="BN28" i="2"/>
  <c r="BO28" i="2"/>
  <c r="BQ28" i="2"/>
  <c r="BS28" i="2"/>
  <c r="BT28" i="2"/>
  <c r="BV28" i="2"/>
  <c r="BX28" i="2"/>
  <c r="BY28" i="2"/>
  <c r="BZ28" i="2"/>
  <c r="CB28" i="2"/>
  <c r="CC28" i="2"/>
  <c r="CD41" i="2"/>
  <c r="CC7" i="2"/>
  <c r="CC8" i="2"/>
  <c r="CC9" i="2"/>
  <c r="CC10" i="2"/>
  <c r="CC11" i="2"/>
  <c r="CC12" i="2"/>
  <c r="CC13" i="2"/>
  <c r="CC14" i="2"/>
  <c r="CC15" i="2"/>
  <c r="CC16" i="2"/>
  <c r="CC17" i="2"/>
  <c r="CC18" i="2"/>
  <c r="CC19" i="2"/>
  <c r="CC20" i="2"/>
  <c r="CC40" i="2"/>
  <c r="CC41" i="2"/>
  <c r="CC6" i="2"/>
  <c r="CB7" i="2"/>
  <c r="CB8" i="2"/>
  <c r="CB9" i="2"/>
  <c r="CB10" i="2"/>
  <c r="CB11" i="2"/>
  <c r="CB12" i="2"/>
  <c r="CB13" i="2"/>
  <c r="CB14" i="2"/>
  <c r="CB15" i="2"/>
  <c r="CB16" i="2"/>
  <c r="CB17" i="2"/>
  <c r="CB18" i="2"/>
  <c r="CB19" i="2"/>
  <c r="CB20" i="2"/>
  <c r="CB40" i="2"/>
  <c r="CB41" i="2"/>
  <c r="CB6" i="2"/>
  <c r="CA11" i="2"/>
  <c r="CA40" i="2"/>
  <c r="BZ7" i="2"/>
  <c r="BZ8" i="2"/>
  <c r="BZ9" i="2"/>
  <c r="BZ10" i="2"/>
  <c r="BZ11" i="2"/>
  <c r="BZ12" i="2"/>
  <c r="BZ13" i="2"/>
  <c r="BZ14" i="2"/>
  <c r="BZ15" i="2"/>
  <c r="BZ16" i="2"/>
  <c r="BZ17" i="2"/>
  <c r="BZ18" i="2"/>
  <c r="BZ19" i="2"/>
  <c r="BZ20" i="2"/>
  <c r="BZ40" i="2"/>
  <c r="BZ41" i="2"/>
  <c r="BZ6" i="2"/>
  <c r="BY7" i="2"/>
  <c r="BY8" i="2"/>
  <c r="BY9" i="2"/>
  <c r="BY10" i="2"/>
  <c r="BY11" i="2"/>
  <c r="BY12" i="2"/>
  <c r="BY13" i="2"/>
  <c r="BY14" i="2"/>
  <c r="BY15" i="2"/>
  <c r="BY16" i="2"/>
  <c r="BY17" i="2"/>
  <c r="BY18" i="2"/>
  <c r="BY19" i="2"/>
  <c r="BY20" i="2"/>
  <c r="BY40" i="2"/>
  <c r="BY41" i="2"/>
  <c r="BY6" i="2"/>
  <c r="BX7" i="2"/>
  <c r="BX8" i="2"/>
  <c r="BX9" i="2"/>
  <c r="BX10" i="2"/>
  <c r="BX11" i="2"/>
  <c r="BX12" i="2"/>
  <c r="BX13" i="2"/>
  <c r="BX14" i="2"/>
  <c r="BX15" i="2"/>
  <c r="BX16" i="2"/>
  <c r="BX17" i="2"/>
  <c r="BX18" i="2"/>
  <c r="BX19" i="2"/>
  <c r="BX20" i="2"/>
  <c r="BX40" i="2"/>
  <c r="BX41" i="2"/>
  <c r="BX6" i="2"/>
  <c r="BV7" i="2"/>
  <c r="BV8" i="2"/>
  <c r="BV9" i="2"/>
  <c r="BV10" i="2"/>
  <c r="BV11" i="2"/>
  <c r="BV12" i="2"/>
  <c r="BV13" i="2"/>
  <c r="BV14" i="2"/>
  <c r="BV15" i="2"/>
  <c r="BV16" i="2"/>
  <c r="BV17" i="2"/>
  <c r="BV18" i="2"/>
  <c r="BV19" i="2"/>
  <c r="BV20" i="2"/>
  <c r="BV40" i="2"/>
  <c r="BV41" i="2"/>
  <c r="BV6" i="2"/>
  <c r="BL7" i="2"/>
  <c r="BL8" i="2"/>
  <c r="BL9" i="2"/>
  <c r="BL10" i="2"/>
  <c r="BL11" i="2"/>
  <c r="BL12" i="2"/>
  <c r="BL13" i="2"/>
  <c r="BL14" i="2"/>
  <c r="BL15" i="2"/>
  <c r="BL16" i="2"/>
  <c r="BL17" i="2"/>
  <c r="BL18" i="2"/>
  <c r="BL19" i="2"/>
  <c r="BL20" i="2"/>
  <c r="BL40" i="2"/>
  <c r="BL41" i="2"/>
  <c r="BL6" i="2"/>
  <c r="BK7" i="2"/>
  <c r="BK8" i="2"/>
  <c r="BK9" i="2"/>
  <c r="BK10" i="2"/>
  <c r="BK11" i="2"/>
  <c r="BK12" i="2"/>
  <c r="BK13" i="2"/>
  <c r="BK14" i="2"/>
  <c r="BK15" i="2"/>
  <c r="BM15" i="2" s="1"/>
  <c r="BK16" i="2"/>
  <c r="BK17" i="2"/>
  <c r="BK18" i="2"/>
  <c r="BK19" i="2"/>
  <c r="BK20" i="2"/>
  <c r="BK40" i="2"/>
  <c r="BK41" i="2"/>
  <c r="BK6" i="2"/>
  <c r="BQ7" i="2"/>
  <c r="BQ8" i="2"/>
  <c r="BQ9" i="2"/>
  <c r="BQ10" i="2"/>
  <c r="BQ11" i="2"/>
  <c r="BQ12" i="2"/>
  <c r="BQ13" i="2"/>
  <c r="BQ14" i="2"/>
  <c r="BQ15" i="2"/>
  <c r="BQ16" i="2"/>
  <c r="BQ17" i="2"/>
  <c r="BQ18" i="2"/>
  <c r="BQ19" i="2"/>
  <c r="BQ20" i="2"/>
  <c r="BQ40" i="2"/>
  <c r="BQ41" i="2"/>
  <c r="BQ6" i="2"/>
  <c r="BS7" i="2"/>
  <c r="BS8" i="2"/>
  <c r="BS9" i="2"/>
  <c r="BS10" i="2"/>
  <c r="BS11" i="2"/>
  <c r="BS12" i="2"/>
  <c r="BS13" i="2"/>
  <c r="BS14" i="2"/>
  <c r="BS15" i="2"/>
  <c r="BS16" i="2"/>
  <c r="BS17" i="2"/>
  <c r="BS18" i="2"/>
  <c r="BS19" i="2"/>
  <c r="BS20" i="2"/>
  <c r="BS40" i="2"/>
  <c r="BS41" i="2"/>
  <c r="BS6" i="2"/>
  <c r="BT7" i="2"/>
  <c r="BT8" i="2"/>
  <c r="BT9" i="2"/>
  <c r="BT10" i="2"/>
  <c r="BT11" i="2"/>
  <c r="BT12" i="2"/>
  <c r="BT13" i="2"/>
  <c r="BT14" i="2"/>
  <c r="BT15" i="2"/>
  <c r="BT16" i="2"/>
  <c r="BT17" i="2"/>
  <c r="BT18" i="2"/>
  <c r="BT19" i="2"/>
  <c r="BT20" i="2"/>
  <c r="BT40" i="2"/>
  <c r="BT41" i="2"/>
  <c r="BT6" i="2"/>
  <c r="BN7" i="2"/>
  <c r="BO7" i="2"/>
  <c r="BN8" i="2"/>
  <c r="BO8" i="2"/>
  <c r="BN9" i="2"/>
  <c r="BO9" i="2"/>
  <c r="BN10" i="2"/>
  <c r="BO10" i="2"/>
  <c r="BN11" i="2"/>
  <c r="BO11" i="2"/>
  <c r="BN12" i="2"/>
  <c r="BO12" i="2"/>
  <c r="BN13" i="2"/>
  <c r="BO13" i="2"/>
  <c r="BN14" i="2"/>
  <c r="BO14" i="2"/>
  <c r="BN15" i="2"/>
  <c r="BO15" i="2"/>
  <c r="BN16" i="2"/>
  <c r="BO16" i="2"/>
  <c r="BN17" i="2"/>
  <c r="BO17" i="2"/>
  <c r="BN18" i="2"/>
  <c r="BO18" i="2"/>
  <c r="BN19" i="2"/>
  <c r="BO19" i="2"/>
  <c r="BN20" i="2"/>
  <c r="BO20" i="2"/>
  <c r="BN40" i="2"/>
  <c r="BO40" i="2"/>
  <c r="BN41" i="2"/>
  <c r="BO41" i="2"/>
  <c r="BO6" i="2"/>
  <c r="BN6" i="2"/>
  <c r="BX20" i="4"/>
  <c r="BW20" i="4"/>
  <c r="BX19" i="4"/>
  <c r="BW19" i="4"/>
  <c r="BX18" i="4"/>
  <c r="BW18" i="4"/>
  <c r="BX17" i="4"/>
  <c r="BW17" i="4"/>
  <c r="BX16" i="4"/>
  <c r="BW16" i="4"/>
  <c r="CD20" i="4"/>
  <c r="CC20" i="4"/>
  <c r="CA20" i="4"/>
  <c r="BZ20" i="4"/>
  <c r="CC12" i="4"/>
  <c r="CB12" i="4"/>
  <c r="BZ12" i="4"/>
  <c r="BX12" i="4"/>
  <c r="BW12" i="4"/>
  <c r="CD19" i="4"/>
  <c r="CC19" i="4"/>
  <c r="CA19" i="4"/>
  <c r="BZ19" i="4"/>
  <c r="CC11" i="4"/>
  <c r="CB11" i="4"/>
  <c r="BZ11" i="4"/>
  <c r="BX11" i="4"/>
  <c r="BW11" i="4"/>
  <c r="CD18" i="4"/>
  <c r="CC18" i="4"/>
  <c r="CA18" i="4"/>
  <c r="BZ18" i="4"/>
  <c r="CC10" i="4"/>
  <c r="CB10" i="4"/>
  <c r="BZ10" i="4"/>
  <c r="BX10" i="4"/>
  <c r="BW10" i="4"/>
  <c r="CD17" i="4"/>
  <c r="CC17" i="4"/>
  <c r="CA17" i="4"/>
  <c r="BZ17" i="4"/>
  <c r="CC9" i="4"/>
  <c r="CB9" i="4"/>
  <c r="BZ9" i="4"/>
  <c r="BX9" i="4"/>
  <c r="BW9" i="4"/>
  <c r="CD16" i="4"/>
  <c r="CC16" i="4"/>
  <c r="CA16" i="4"/>
  <c r="BZ16" i="4"/>
  <c r="CC8" i="4"/>
  <c r="CB8" i="4"/>
  <c r="BZ8" i="4"/>
  <c r="BX8" i="4"/>
  <c r="BW8" i="4"/>
  <c r="BL9" i="4"/>
  <c r="BL10" i="4"/>
  <c r="BL11" i="4"/>
  <c r="BL12" i="4"/>
  <c r="BO9" i="4"/>
  <c r="BO10" i="4"/>
  <c r="BO11" i="4"/>
  <c r="BO12" i="4"/>
  <c r="BO8" i="4"/>
  <c r="BL8" i="4"/>
  <c r="BK8" i="4"/>
  <c r="BA8" i="4"/>
  <c r="BK9" i="4"/>
  <c r="BN9" i="4"/>
  <c r="BK10" i="4"/>
  <c r="BN10" i="4"/>
  <c r="BK11" i="4"/>
  <c r="BN11" i="4"/>
  <c r="BK12" i="4"/>
  <c r="BN12" i="4"/>
  <c r="BN8" i="4"/>
  <c r="BF8" i="4"/>
  <c r="BC9" i="4"/>
  <c r="BE9" i="4"/>
  <c r="BF9" i="4"/>
  <c r="BC10" i="4"/>
  <c r="BE10" i="4"/>
  <c r="BF10" i="4"/>
  <c r="BC11" i="4"/>
  <c r="BE11" i="4"/>
  <c r="BF11" i="4"/>
  <c r="BC12" i="4"/>
  <c r="BE12" i="4"/>
  <c r="BF12" i="4"/>
  <c r="BC8" i="4"/>
  <c r="BE8" i="4"/>
  <c r="I3" i="2"/>
  <c r="BR27" i="2" s="1"/>
  <c r="I4" i="2"/>
  <c r="I5" i="2"/>
  <c r="BR21" i="2" s="1"/>
  <c r="I6" i="2"/>
  <c r="I7" i="2"/>
  <c r="I8" i="2"/>
  <c r="I9" i="2"/>
  <c r="I10" i="2"/>
  <c r="I11" i="2"/>
  <c r="I12" i="2"/>
  <c r="I13" i="2"/>
  <c r="I14" i="2"/>
  <c r="I15" i="2"/>
  <c r="BR26" i="2" s="1"/>
  <c r="I16" i="2"/>
  <c r="I17" i="2"/>
  <c r="I18" i="2"/>
  <c r="I19" i="2"/>
  <c r="I20" i="2"/>
  <c r="BR25" i="2" s="1"/>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BR28" i="2" s="1"/>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BR24" i="2" s="1"/>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BR40" i="2" s="1"/>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BR22" i="2" s="1"/>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2" i="2"/>
  <c r="BR23" i="2" s="1"/>
  <c r="BA9" i="4"/>
  <c r="BA10" i="4"/>
  <c r="BA11" i="4"/>
  <c r="BA12" i="4"/>
  <c r="AZ9" i="4"/>
  <c r="AZ10" i="4"/>
  <c r="AZ11" i="4"/>
  <c r="AZ12" i="4"/>
  <c r="AZ8" i="4"/>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BS39" i="1"/>
  <c r="BS40" i="1"/>
  <c r="BS41" i="1"/>
  <c r="BS42" i="1"/>
  <c r="BS43" i="1"/>
  <c r="BS44" i="1"/>
  <c r="BS45" i="1"/>
  <c r="BS46" i="1"/>
  <c r="BS47" i="1"/>
  <c r="BS48" i="1"/>
  <c r="BS49" i="1"/>
  <c r="BS50" i="1"/>
  <c r="BS51" i="1"/>
  <c r="BS52" i="1"/>
  <c r="BS53" i="1"/>
  <c r="BS54" i="1"/>
  <c r="BS55" i="1"/>
  <c r="BS56" i="1"/>
  <c r="BS57" i="1"/>
  <c r="BS58" i="1"/>
  <c r="BS59" i="1"/>
  <c r="BS60" i="1"/>
  <c r="BS61" i="1"/>
  <c r="BS62" i="1"/>
  <c r="BS63" i="1"/>
  <c r="BS64" i="1"/>
  <c r="BS65" i="1"/>
  <c r="BS66" i="1"/>
  <c r="BS67" i="1"/>
  <c r="BS68" i="1"/>
  <c r="BS69" i="1"/>
  <c r="BS70" i="1"/>
  <c r="BS71" i="1"/>
  <c r="BS72" i="1"/>
  <c r="BS73" i="1"/>
  <c r="BS74" i="1"/>
  <c r="BS75" i="1"/>
  <c r="BS76" i="1"/>
  <c r="BS77" i="1"/>
  <c r="BS78" i="1"/>
  <c r="BS79" i="1"/>
  <c r="BS80" i="1"/>
  <c r="BS81" i="1"/>
  <c r="BS82" i="1"/>
  <c r="BS83" i="1"/>
  <c r="BS84" i="1"/>
  <c r="BS85" i="1"/>
  <c r="BS86" i="1"/>
  <c r="BS87" i="1"/>
  <c r="BS88" i="1"/>
  <c r="BS89" i="1"/>
  <c r="BS90" i="1"/>
  <c r="BS91" i="1"/>
  <c r="BS92" i="1"/>
  <c r="BS93" i="1"/>
  <c r="BS94" i="1"/>
  <c r="BS95" i="1"/>
  <c r="BS96" i="1"/>
  <c r="BS97" i="1"/>
  <c r="BS98" i="1"/>
  <c r="BS99" i="1"/>
  <c r="BS100" i="1"/>
  <c r="BS101" i="1"/>
  <c r="BS102" i="1"/>
  <c r="BS103" i="1"/>
  <c r="BS104" i="1"/>
  <c r="BS105" i="1"/>
  <c r="BS106" i="1"/>
  <c r="BS107" i="1"/>
  <c r="BS108" i="1"/>
  <c r="BS109" i="1"/>
  <c r="BS110" i="1"/>
  <c r="BS111" i="1"/>
  <c r="BS112" i="1"/>
  <c r="BS113" i="1"/>
  <c r="BS114" i="1"/>
  <c r="BS115" i="1"/>
  <c r="BS116" i="1"/>
  <c r="BS117" i="1"/>
  <c r="BS118" i="1"/>
  <c r="BS119" i="1"/>
  <c r="BS120" i="1"/>
  <c r="BS121" i="1"/>
  <c r="BS122" i="1"/>
  <c r="BS123" i="1"/>
  <c r="BS124" i="1"/>
  <c r="BS125" i="1"/>
  <c r="BS126" i="1"/>
  <c r="BS127" i="1"/>
  <c r="BS128" i="1"/>
  <c r="BS129" i="1"/>
  <c r="BS130" i="1"/>
  <c r="BS131" i="1"/>
  <c r="BS132" i="1"/>
  <c r="BS133" i="1"/>
  <c r="BS134" i="1"/>
  <c r="BS135" i="1"/>
  <c r="BS136"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T573" i="1"/>
  <c r="BS574" i="1"/>
  <c r="BT574" i="1"/>
  <c r="BS575" i="1"/>
  <c r="BT575" i="1"/>
  <c r="BS576" i="1"/>
  <c r="BT576" i="1"/>
  <c r="BS577" i="1"/>
  <c r="BT577" i="1"/>
  <c r="BS578" i="1"/>
  <c r="BT578" i="1"/>
  <c r="BS579" i="1"/>
  <c r="BT579" i="1"/>
  <c r="BS580" i="1"/>
  <c r="BT580" i="1"/>
  <c r="BS581" i="1"/>
  <c r="BT581" i="1"/>
  <c r="BS582" i="1"/>
  <c r="BT582" i="1"/>
  <c r="BS583" i="1"/>
  <c r="BT583" i="1"/>
  <c r="BS584" i="1"/>
  <c r="BT584" i="1"/>
  <c r="BS585" i="1"/>
  <c r="BT585" i="1"/>
  <c r="BS586" i="1"/>
  <c r="BT586" i="1"/>
  <c r="BS587" i="1"/>
  <c r="BT587" i="1"/>
  <c r="BS588" i="1"/>
  <c r="BT588" i="1"/>
  <c r="BS3" i="1"/>
  <c r="BS4" i="1"/>
  <c r="BS5" i="1"/>
  <c r="BS6" i="1"/>
  <c r="BS7" i="1"/>
  <c r="BS2" i="1"/>
  <c r="V3" i="2"/>
  <c r="V4" i="2"/>
  <c r="BT424" i="1" s="1"/>
  <c r="V5" i="2"/>
  <c r="BU21" i="2" s="1"/>
  <c r="V6" i="2"/>
  <c r="V7" i="2"/>
  <c r="V8" i="2"/>
  <c r="V9" i="2"/>
  <c r="V10" i="2"/>
  <c r="V11" i="2"/>
  <c r="V12" i="2"/>
  <c r="V13" i="2"/>
  <c r="V14" i="2"/>
  <c r="V15" i="2"/>
  <c r="BU26" i="2" s="1"/>
  <c r="V16" i="2"/>
  <c r="V17" i="2"/>
  <c r="V18" i="2"/>
  <c r="V19" i="2"/>
  <c r="V20" i="2"/>
  <c r="BU25" i="2" s="1"/>
  <c r="V21" i="2"/>
  <c r="V22" i="2"/>
  <c r="V23" i="2"/>
  <c r="V24" i="2"/>
  <c r="V25" i="2"/>
  <c r="V26" i="2"/>
  <c r="V27" i="2"/>
  <c r="V28" i="2"/>
  <c r="V29" i="2"/>
  <c r="V30" i="2"/>
  <c r="V31" i="2"/>
  <c r="V32" i="2"/>
  <c r="V33" i="2"/>
  <c r="V34" i="2"/>
  <c r="V35" i="2"/>
  <c r="BT366" i="1" s="1"/>
  <c r="V36" i="2"/>
  <c r="V37" i="2"/>
  <c r="V38" i="2"/>
  <c r="V39" i="2"/>
  <c r="V40" i="2"/>
  <c r="V41" i="2"/>
  <c r="V42" i="2"/>
  <c r="V43" i="2"/>
  <c r="V44" i="2"/>
  <c r="V45" i="2"/>
  <c r="V46" i="2"/>
  <c r="V47" i="2"/>
  <c r="BT431" i="1" s="1"/>
  <c r="V48" i="2"/>
  <c r="V49" i="2"/>
  <c r="V50" i="2"/>
  <c r="V51" i="2"/>
  <c r="V52" i="2"/>
  <c r="V53" i="2"/>
  <c r="V54" i="2"/>
  <c r="V55" i="2"/>
  <c r="V56" i="2"/>
  <c r="V57" i="2"/>
  <c r="V58" i="2"/>
  <c r="V59" i="2"/>
  <c r="V60" i="2"/>
  <c r="V61" i="2"/>
  <c r="V62" i="2"/>
  <c r="V63" i="2"/>
  <c r="V64" i="2"/>
  <c r="V65" i="2"/>
  <c r="V66" i="2"/>
  <c r="V67" i="2"/>
  <c r="V68" i="2"/>
  <c r="V69" i="2"/>
  <c r="V70" i="2"/>
  <c r="V71" i="2"/>
  <c r="BT544" i="1" s="1"/>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BT545" i="1" s="1"/>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BT466" i="1" s="1"/>
  <c r="V440" i="2"/>
  <c r="V441" i="2"/>
  <c r="V442" i="2"/>
  <c r="BT547" i="1" s="1"/>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BT548" i="1" s="1"/>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BT493" i="1" s="1"/>
  <c r="V534" i="2"/>
  <c r="V535" i="2"/>
  <c r="V536" i="2"/>
  <c r="V537" i="2"/>
  <c r="V538" i="2"/>
  <c r="BT418" i="1" s="1"/>
  <c r="V539" i="2"/>
  <c r="V540" i="2"/>
  <c r="V541" i="2"/>
  <c r="V542" i="2"/>
  <c r="V543" i="2"/>
  <c r="BT549" i="1" s="1"/>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BT368" i="1" s="1"/>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BT550" i="1" s="1"/>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BT551" i="1" s="1"/>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BT414" i="1" s="1"/>
  <c r="V986" i="2"/>
  <c r="V987" i="2"/>
  <c r="V988" i="2"/>
  <c r="V989" i="2"/>
  <c r="V990" i="2"/>
  <c r="V991" i="2"/>
  <c r="V992" i="2"/>
  <c r="V993" i="2"/>
  <c r="V994" i="2"/>
  <c r="V995" i="2"/>
  <c r="V996" i="2"/>
  <c r="V997" i="2"/>
  <c r="V998" i="2"/>
  <c r="V999" i="2"/>
  <c r="BT476" i="1" s="1"/>
  <c r="V1000" i="2"/>
  <c r="V1001" i="2"/>
  <c r="V1002" i="2"/>
  <c r="V1003" i="2"/>
  <c r="V1004" i="2"/>
  <c r="BT446" i="1" s="1"/>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BT552" i="1" s="1"/>
  <c r="V1040" i="2"/>
  <c r="V1041" i="2"/>
  <c r="V1042" i="2"/>
  <c r="V1043" i="2"/>
  <c r="V1044" i="2"/>
  <c r="V1045" i="2"/>
  <c r="V1046" i="2"/>
  <c r="V1047" i="2"/>
  <c r="V1048" i="2"/>
  <c r="BT553" i="1" s="1"/>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BT477" i="1" s="1"/>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BT554" i="1" s="1"/>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BT472" i="1" s="1"/>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BT546" i="1" s="1"/>
  <c r="V1408" i="2"/>
  <c r="V1409" i="2"/>
  <c r="V1410" i="2"/>
  <c r="V1411" i="2"/>
  <c r="V1412" i="2"/>
  <c r="BT467" i="1" s="1"/>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BT469" i="1" s="1"/>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BT465" i="1" s="1"/>
  <c r="V1625" i="2"/>
  <c r="V1626" i="2"/>
  <c r="V1627" i="2"/>
  <c r="V1628" i="2"/>
  <c r="V1629" i="2"/>
  <c r="V1630" i="2"/>
  <c r="V1631" i="2"/>
  <c r="V1632" i="2"/>
  <c r="V1633" i="2"/>
  <c r="V1634" i="2"/>
  <c r="V1635" i="2"/>
  <c r="V1636" i="2"/>
  <c r="V1637" i="2"/>
  <c r="V1638" i="2"/>
  <c r="V1639" i="2"/>
  <c r="V1640" i="2"/>
  <c r="BT555" i="1" s="1"/>
  <c r="V1641" i="2"/>
  <c r="V1642" i="2"/>
  <c r="V1643" i="2"/>
  <c r="V1644" i="2"/>
  <c r="V1645" i="2"/>
  <c r="V1646" i="2"/>
  <c r="V1647" i="2"/>
  <c r="BU28" i="2" s="1"/>
  <c r="V1648" i="2"/>
  <c r="V1649" i="2"/>
  <c r="V1650" i="2"/>
  <c r="BT543" i="1" s="1"/>
  <c r="V1651" i="2"/>
  <c r="V1652" i="2"/>
  <c r="V1653" i="2"/>
  <c r="V1654" i="2"/>
  <c r="V1655" i="2"/>
  <c r="V1656" i="2"/>
  <c r="V1657" i="2"/>
  <c r="V1658" i="2"/>
  <c r="V1659" i="2"/>
  <c r="V1660" i="2"/>
  <c r="V1661" i="2"/>
  <c r="V1662" i="2"/>
  <c r="V1663" i="2"/>
  <c r="V1664" i="2"/>
  <c r="V1665" i="2"/>
  <c r="V1666" i="2"/>
  <c r="V1667" i="2"/>
  <c r="V1668" i="2"/>
  <c r="V1669" i="2"/>
  <c r="V1670" i="2"/>
  <c r="BT556" i="1" s="1"/>
  <c r="V1671" i="2"/>
  <c r="V1672" i="2"/>
  <c r="V1673" i="2"/>
  <c r="V1674" i="2"/>
  <c r="V1675" i="2"/>
  <c r="V1676" i="2"/>
  <c r="V1677" i="2"/>
  <c r="V1678" i="2"/>
  <c r="V1679" i="2"/>
  <c r="V1680" i="2"/>
  <c r="V1681" i="2"/>
  <c r="V1682" i="2"/>
  <c r="V1683" i="2"/>
  <c r="V1684" i="2"/>
  <c r="V1685" i="2"/>
  <c r="V1686" i="2"/>
  <c r="V1687" i="2"/>
  <c r="BT461" i="1" s="1"/>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BT422" i="1" s="1"/>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BT416" i="1" s="1"/>
  <c r="V1847" i="2"/>
  <c r="V1848" i="2"/>
  <c r="BT450" i="1" s="1"/>
  <c r="V1849" i="2"/>
  <c r="BT557" i="1" s="1"/>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BT370" i="1" s="1"/>
  <c r="V1887" i="2"/>
  <c r="V1888" i="2"/>
  <c r="V1889" i="2"/>
  <c r="V1890" i="2"/>
  <c r="V1891" i="2"/>
  <c r="BT491" i="1" s="1"/>
  <c r="V1892" i="2"/>
  <c r="V1893" i="2"/>
  <c r="V1894" i="2"/>
  <c r="V1895" i="2"/>
  <c r="BT371" i="1" s="1"/>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BT558" i="1" s="1"/>
  <c r="V1923" i="2"/>
  <c r="V1924" i="2"/>
  <c r="V1925" i="2"/>
  <c r="V1926" i="2"/>
  <c r="V1927" i="2"/>
  <c r="V1928" i="2"/>
  <c r="V1929" i="2"/>
  <c r="V1930" i="2"/>
  <c r="V1931" i="2"/>
  <c r="V1932" i="2"/>
  <c r="V1933" i="2"/>
  <c r="V1934" i="2"/>
  <c r="V1935" i="2"/>
  <c r="V1936" i="2"/>
  <c r="BT559" i="1" s="1"/>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BT367" i="1" s="1"/>
  <c r="V2071" i="2"/>
  <c r="V2072" i="2"/>
  <c r="BT372" i="1" s="1"/>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BT489" i="1" s="1"/>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BT560" i="1" s="1"/>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BT561" i="1" s="1"/>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BT562" i="1" s="1"/>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BT563" i="1" s="1"/>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BT564" i="1" s="1"/>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BT483" i="1" s="1"/>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BT565" i="1" s="1"/>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BT566" i="1" s="1"/>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BT405" i="1" s="1"/>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BT395" i="1" s="1"/>
  <c r="V2627" i="2"/>
  <c r="V2628" i="2"/>
  <c r="V2629" i="2"/>
  <c r="V2630" i="2"/>
  <c r="V2631" i="2"/>
  <c r="V2632" i="2"/>
  <c r="BT567" i="1" s="1"/>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BT568" i="1" s="1"/>
  <c r="V2671" i="2"/>
  <c r="V2672" i="2"/>
  <c r="V2673" i="2"/>
  <c r="V2674" i="2"/>
  <c r="V2675" i="2"/>
  <c r="V2676" i="2"/>
  <c r="V2677" i="2"/>
  <c r="V2678" i="2"/>
  <c r="BT538" i="1" s="1"/>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BT369" i="1" s="1"/>
  <c r="V2765" i="2"/>
  <c r="V2766" i="2"/>
  <c r="V2767" i="2"/>
  <c r="V2768" i="2"/>
  <c r="V2769" i="2"/>
  <c r="V2770" i="2"/>
  <c r="V2771" i="2"/>
  <c r="V2772" i="2"/>
  <c r="BT569" i="1" s="1"/>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BT570" i="1" s="1"/>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BT399" i="1" s="1"/>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BT484" i="1" s="1"/>
  <c r="V2966" i="2"/>
  <c r="V2967" i="2"/>
  <c r="V2968" i="2"/>
  <c r="V2969" i="2"/>
  <c r="V2970" i="2"/>
  <c r="V2971" i="2"/>
  <c r="V2972" i="2"/>
  <c r="V2973" i="2"/>
  <c r="V2974" i="2"/>
  <c r="V2975" i="2"/>
  <c r="V2976" i="2"/>
  <c r="V2977" i="2"/>
  <c r="V2978" i="2"/>
  <c r="V2979" i="2"/>
  <c r="V2980" i="2"/>
  <c r="V2981" i="2"/>
  <c r="V2982" i="2"/>
  <c r="V2983" i="2"/>
  <c r="V2984" i="2"/>
  <c r="V2985" i="2"/>
  <c r="BT571" i="1" s="1"/>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BT457" i="1" s="1"/>
  <c r="V3064" i="2"/>
  <c r="V3065" i="2"/>
  <c r="V3066" i="2"/>
  <c r="V3067" i="2"/>
  <c r="V3068" i="2"/>
  <c r="V3069" i="2"/>
  <c r="V3070" i="2"/>
  <c r="V3071" i="2"/>
  <c r="V3072" i="2"/>
  <c r="V3073" i="2"/>
  <c r="V3074" i="2"/>
  <c r="V3075" i="2"/>
  <c r="BT373" i="1" s="1"/>
  <c r="V3076" i="2"/>
  <c r="V3077" i="2"/>
  <c r="V3078" i="2"/>
  <c r="V3079" i="2"/>
  <c r="V3080" i="2"/>
  <c r="V3081" i="2"/>
  <c r="BT430" i="1" s="1"/>
  <c r="V3082" i="2"/>
  <c r="V3083" i="2"/>
  <c r="V3084" i="2"/>
  <c r="V3085" i="2"/>
  <c r="V3086" i="2"/>
  <c r="V3087" i="2"/>
  <c r="V3088" i="2"/>
  <c r="V3089" i="2"/>
  <c r="BU27" i="2" s="1"/>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BT374" i="1" s="1"/>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BT496" i="1" s="1"/>
  <c r="V3212" i="2"/>
  <c r="V3213" i="2"/>
  <c r="V3214" i="2"/>
  <c r="V3215" i="2"/>
  <c r="V3216" i="2"/>
  <c r="V3217" i="2"/>
  <c r="V3218" i="2"/>
  <c r="V3219" i="2"/>
  <c r="V3220" i="2"/>
  <c r="V3221" i="2"/>
  <c r="V3222" i="2"/>
  <c r="V3223" i="2"/>
  <c r="BT386" i="1" s="1"/>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BT436" i="1" s="1"/>
  <c r="V3257" i="2"/>
  <c r="V3258" i="2"/>
  <c r="V3259" i="2"/>
  <c r="V3260" i="2"/>
  <c r="V3261" i="2"/>
  <c r="BT375" i="1" s="1"/>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BT572" i="1" s="1"/>
  <c r="V3304" i="2"/>
  <c r="V3305" i="2"/>
  <c r="V3306" i="2"/>
  <c r="V3307" i="2"/>
  <c r="V3308" i="2"/>
  <c r="V3309" i="2"/>
  <c r="V3310" i="2"/>
  <c r="V3311" i="2"/>
  <c r="V3312" i="2"/>
  <c r="V3313" i="2"/>
  <c r="V3314" i="2"/>
  <c r="V3315" i="2"/>
  <c r="V3316" i="2"/>
  <c r="V3317" i="2"/>
  <c r="V3318" i="2"/>
  <c r="V3319" i="2"/>
  <c r="V3320" i="2"/>
  <c r="V3321" i="2"/>
  <c r="V3322" i="2"/>
  <c r="V3323" i="2"/>
  <c r="V2" i="2"/>
  <c r="BU23" i="2" s="1"/>
  <c r="AK9" i="4"/>
  <c r="AH13" i="4"/>
  <c r="AI9" i="4"/>
  <c r="AH9" i="4"/>
  <c r="V29" i="4"/>
  <c r="AM13" i="4" s="1"/>
  <c r="U29" i="4"/>
  <c r="AL13" i="4" s="1"/>
  <c r="T29" i="4"/>
  <c r="AK13" i="4" s="1"/>
  <c r="V18" i="4"/>
  <c r="AM11" i="4" s="1"/>
  <c r="U18" i="4"/>
  <c r="AL11" i="4" s="1"/>
  <c r="T18" i="4"/>
  <c r="AK11" i="4" s="1"/>
  <c r="V23" i="4"/>
  <c r="AM12" i="4" s="1"/>
  <c r="U23" i="4"/>
  <c r="AL12" i="4" s="1"/>
  <c r="T23" i="4"/>
  <c r="AK12" i="4" s="1"/>
  <c r="U13" i="4"/>
  <c r="AL10" i="4" s="1"/>
  <c r="V13" i="4"/>
  <c r="AM10" i="4" s="1"/>
  <c r="T13" i="4"/>
  <c r="AK10" i="4" s="1"/>
  <c r="O29" i="4"/>
  <c r="AI13" i="4" s="1"/>
  <c r="N29" i="4"/>
  <c r="M29" i="4"/>
  <c r="AJ13" i="4" s="1"/>
  <c r="O23" i="4"/>
  <c r="AI12" i="4" s="1"/>
  <c r="N23" i="4"/>
  <c r="AH12" i="4" s="1"/>
  <c r="M23" i="4"/>
  <c r="AJ12" i="4" s="1"/>
  <c r="O18" i="4"/>
  <c r="AI11" i="4" s="1"/>
  <c r="N18" i="4"/>
  <c r="AH11" i="4" s="1"/>
  <c r="M18" i="4"/>
  <c r="AJ11" i="4" s="1"/>
  <c r="O13" i="4"/>
  <c r="AI10" i="4" s="1"/>
  <c r="N13" i="4"/>
  <c r="AH10" i="4" s="1"/>
  <c r="M13" i="4"/>
  <c r="AJ10" i="4" s="1"/>
  <c r="O7" i="4"/>
  <c r="N7" i="4"/>
  <c r="M7" i="4"/>
  <c r="AJ9" i="4" s="1"/>
  <c r="V7" i="4"/>
  <c r="AM9" i="4" s="1"/>
  <c r="U7" i="4"/>
  <c r="AL9" i="4" s="1"/>
  <c r="T7" i="4"/>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2" i="1"/>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4" i="2"/>
  <c r="AO56" i="2"/>
  <c r="AM56" i="2"/>
  <c r="AN56" i="2"/>
  <c r="AN44" i="2"/>
  <c r="AO44" i="2"/>
  <c r="AM44" i="2"/>
  <c r="AN49" i="2"/>
  <c r="AO49" i="2"/>
  <c r="AM49" i="2"/>
  <c r="AN43" i="2"/>
  <c r="AO43" i="2"/>
  <c r="AM43"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2" i="2"/>
  <c r="AM5" i="2"/>
  <c r="AN5" i="2"/>
  <c r="AO5" i="2"/>
  <c r="AM6" i="2"/>
  <c r="AN6" i="2"/>
  <c r="AO6" i="2"/>
  <c r="AM7" i="2"/>
  <c r="AN7" i="2"/>
  <c r="AO7" i="2"/>
  <c r="AM8" i="2"/>
  <c r="AN8" i="2"/>
  <c r="AO8" i="2"/>
  <c r="AM9" i="2"/>
  <c r="AN9" i="2"/>
  <c r="AO9" i="2"/>
  <c r="AM10" i="2"/>
  <c r="AN10" i="2"/>
  <c r="AO10" i="2"/>
  <c r="AM11" i="2"/>
  <c r="AN11" i="2"/>
  <c r="AO11" i="2"/>
  <c r="AM12" i="2"/>
  <c r="AN12" i="2"/>
  <c r="AO12" i="2"/>
  <c r="AM13" i="2"/>
  <c r="AN13" i="2"/>
  <c r="AO13" i="2"/>
  <c r="AM14" i="2"/>
  <c r="AN14" i="2"/>
  <c r="AO14" i="2"/>
  <c r="AM15" i="2"/>
  <c r="AN15" i="2"/>
  <c r="AO15" i="2"/>
  <c r="AM16" i="2"/>
  <c r="AN16" i="2"/>
  <c r="AO16" i="2"/>
  <c r="AM17" i="2"/>
  <c r="AN17" i="2"/>
  <c r="AO17" i="2"/>
  <c r="AM18" i="2"/>
  <c r="AN18" i="2"/>
  <c r="AO18" i="2"/>
  <c r="AM19" i="2"/>
  <c r="AN19" i="2"/>
  <c r="AO19" i="2"/>
  <c r="AM20" i="2"/>
  <c r="AN20" i="2"/>
  <c r="AO20" i="2"/>
  <c r="AM21" i="2"/>
  <c r="AN21" i="2"/>
  <c r="AO21" i="2"/>
  <c r="AM22" i="2"/>
  <c r="AN22" i="2"/>
  <c r="AO22" i="2"/>
  <c r="AM23" i="2"/>
  <c r="AN23" i="2"/>
  <c r="AO23" i="2"/>
  <c r="AM24" i="2"/>
  <c r="AN24" i="2"/>
  <c r="AO24" i="2"/>
  <c r="AM25" i="2"/>
  <c r="AN25" i="2"/>
  <c r="AO25" i="2"/>
  <c r="AM26" i="2"/>
  <c r="AN26" i="2"/>
  <c r="AO26" i="2"/>
  <c r="AM27" i="2"/>
  <c r="AN27" i="2"/>
  <c r="AO27" i="2"/>
  <c r="AM28" i="2"/>
  <c r="AN28" i="2"/>
  <c r="AO28" i="2"/>
  <c r="AM29" i="2"/>
  <c r="AN29" i="2"/>
  <c r="AO29" i="2"/>
  <c r="AM30" i="2"/>
  <c r="AN30" i="2"/>
  <c r="AO30" i="2"/>
  <c r="AM31" i="2"/>
  <c r="AN31" i="2"/>
  <c r="AO31" i="2"/>
  <c r="AM32" i="2"/>
  <c r="AN32" i="2"/>
  <c r="AO32" i="2"/>
  <c r="AM33" i="2"/>
  <c r="AN33" i="2"/>
  <c r="AO33" i="2"/>
  <c r="AM34" i="2"/>
  <c r="AN34" i="2"/>
  <c r="AO34" i="2"/>
  <c r="AM35" i="2"/>
  <c r="AN35" i="2"/>
  <c r="AO35" i="2"/>
  <c r="AN4" i="2"/>
  <c r="AO4" i="2"/>
  <c r="AM4" i="2"/>
  <c r="AC5" i="2"/>
  <c r="AD5" i="2"/>
  <c r="AE5" i="2"/>
  <c r="AC6" i="2"/>
  <c r="AD6" i="2"/>
  <c r="AE6" i="2"/>
  <c r="AC7" i="2"/>
  <c r="AD7" i="2"/>
  <c r="AE7" i="2"/>
  <c r="AC8" i="2"/>
  <c r="AD8" i="2"/>
  <c r="AE8" i="2"/>
  <c r="AC9" i="2"/>
  <c r="AD9" i="2"/>
  <c r="AE9" i="2"/>
  <c r="AC10" i="2"/>
  <c r="AD10" i="2"/>
  <c r="AE10" i="2"/>
  <c r="AC11" i="2"/>
  <c r="AD11" i="2"/>
  <c r="AE11" i="2"/>
  <c r="AC12" i="2"/>
  <c r="AD12" i="2"/>
  <c r="AE12" i="2"/>
  <c r="AC13" i="2"/>
  <c r="AD13" i="2"/>
  <c r="AE13" i="2"/>
  <c r="AC14" i="2"/>
  <c r="AD14" i="2"/>
  <c r="AE14" i="2"/>
  <c r="AC15" i="2"/>
  <c r="AD15" i="2"/>
  <c r="AE15" i="2"/>
  <c r="AC16" i="2"/>
  <c r="AD16" i="2"/>
  <c r="AE16" i="2"/>
  <c r="AC17" i="2"/>
  <c r="AD17" i="2"/>
  <c r="AE17" i="2"/>
  <c r="AC18" i="2"/>
  <c r="AD18" i="2"/>
  <c r="AE18" i="2"/>
  <c r="AC19" i="2"/>
  <c r="AD19" i="2"/>
  <c r="AE19" i="2"/>
  <c r="AC20" i="2"/>
  <c r="AD20" i="2"/>
  <c r="AE20" i="2"/>
  <c r="AC21" i="2"/>
  <c r="AD21" i="2"/>
  <c r="AE21" i="2"/>
  <c r="AC22" i="2"/>
  <c r="AD22" i="2"/>
  <c r="AE22" i="2"/>
  <c r="AC23" i="2"/>
  <c r="AD23" i="2"/>
  <c r="AE23" i="2"/>
  <c r="AC24" i="2"/>
  <c r="AD24" i="2"/>
  <c r="AE24" i="2"/>
  <c r="AC25" i="2"/>
  <c r="AD25" i="2"/>
  <c r="AE25" i="2"/>
  <c r="AC26" i="2"/>
  <c r="AD26" i="2"/>
  <c r="AE26" i="2"/>
  <c r="AC27" i="2"/>
  <c r="AD27" i="2"/>
  <c r="AE27" i="2"/>
  <c r="AC28" i="2"/>
  <c r="AD28" i="2"/>
  <c r="AE28" i="2"/>
  <c r="AC29" i="2"/>
  <c r="AD29" i="2"/>
  <c r="AE29" i="2"/>
  <c r="AC30" i="2"/>
  <c r="AD30" i="2"/>
  <c r="AE30" i="2"/>
  <c r="AC31" i="2"/>
  <c r="AD31" i="2"/>
  <c r="AE31" i="2"/>
  <c r="AC32" i="2"/>
  <c r="AD32" i="2"/>
  <c r="AE32" i="2"/>
  <c r="AC33" i="2"/>
  <c r="AD33" i="2"/>
  <c r="AE33" i="2"/>
  <c r="AC34" i="2"/>
  <c r="AD34" i="2"/>
  <c r="AE34" i="2"/>
  <c r="AC35" i="2"/>
  <c r="AD35" i="2"/>
  <c r="AE35" i="2"/>
  <c r="AE4" i="2"/>
  <c r="AD4" i="2"/>
  <c r="AC4" i="2"/>
  <c r="AK573" i="1"/>
  <c r="AL573" i="1" s="1"/>
  <c r="AK574" i="1"/>
  <c r="AL574" i="1" s="1"/>
  <c r="AK575" i="1"/>
  <c r="AL575" i="1" s="1"/>
  <c r="AK576" i="1"/>
  <c r="AL576" i="1" s="1"/>
  <c r="AK577" i="1"/>
  <c r="AL577" i="1" s="1"/>
  <c r="AK578" i="1"/>
  <c r="AL578" i="1" s="1"/>
  <c r="AK579" i="1"/>
  <c r="AL579" i="1" s="1"/>
  <c r="AK580" i="1"/>
  <c r="AL580" i="1" s="1"/>
  <c r="AK581" i="1"/>
  <c r="AL581" i="1" s="1"/>
  <c r="AK582" i="1"/>
  <c r="AL582" i="1" s="1"/>
  <c r="AK583" i="1"/>
  <c r="AL583" i="1" s="1"/>
  <c r="AK584" i="1"/>
  <c r="AL584" i="1" s="1"/>
  <c r="AK585" i="1"/>
  <c r="AL585" i="1" s="1"/>
  <c r="AK586" i="1"/>
  <c r="AL586" i="1" s="1"/>
  <c r="AK587" i="1"/>
  <c r="AL587" i="1" s="1"/>
  <c r="AK588" i="1"/>
  <c r="AL588" i="1" s="1"/>
  <c r="X3" i="2"/>
  <c r="CA27" i="2" s="1"/>
  <c r="X4" i="2"/>
  <c r="AK520" i="1" s="1"/>
  <c r="AL520" i="1" s="1"/>
  <c r="X5" i="2"/>
  <c r="CD21" i="2" s="1"/>
  <c r="X6" i="2"/>
  <c r="X7" i="2"/>
  <c r="X8" i="2"/>
  <c r="X9" i="2"/>
  <c r="X10" i="2"/>
  <c r="X11" i="2"/>
  <c r="X12" i="2"/>
  <c r="X13" i="2"/>
  <c r="X14" i="2"/>
  <c r="X15" i="2"/>
  <c r="BP26" i="2" s="1"/>
  <c r="X16" i="2"/>
  <c r="CD23" i="2" s="1"/>
  <c r="X17" i="2"/>
  <c r="X18" i="2"/>
  <c r="X19" i="2"/>
  <c r="X20" i="2"/>
  <c r="CA25" i="2" s="1"/>
  <c r="X21" i="2"/>
  <c r="X22" i="2"/>
  <c r="CA21" i="2" s="1"/>
  <c r="X23" i="2"/>
  <c r="X24" i="2"/>
  <c r="CD26" i="2" s="1"/>
  <c r="X25" i="2"/>
  <c r="X26" i="2"/>
  <c r="X27" i="2"/>
  <c r="X28" i="2"/>
  <c r="X29" i="2"/>
  <c r="X30" i="2"/>
  <c r="X31" i="2"/>
  <c r="X32" i="2"/>
  <c r="X33" i="2"/>
  <c r="X34" i="2"/>
  <c r="CD20" i="2" s="1"/>
  <c r="X35" i="2"/>
  <c r="AK456" i="1" s="1"/>
  <c r="AL456" i="1" s="1"/>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AK487" i="1" s="1"/>
  <c r="AL487" i="1" s="1"/>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AK508" i="1" s="1"/>
  <c r="AL508" i="1" s="1"/>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AK519" i="1" s="1"/>
  <c r="AL519" i="1" s="1"/>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AK534" i="1" s="1"/>
  <c r="AL534" i="1" s="1"/>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AK515" i="1" s="1"/>
  <c r="AL515" i="1" s="1"/>
  <c r="X539" i="2"/>
  <c r="X540" i="2"/>
  <c r="X541" i="2"/>
  <c r="X542" i="2"/>
  <c r="X543" i="2"/>
  <c r="AK485" i="1" s="1"/>
  <c r="AL485" i="1" s="1"/>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AK555" i="1" s="1"/>
  <c r="AL555" i="1" s="1"/>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AK548" i="1" s="1"/>
  <c r="AL548" i="1" s="1"/>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AK559" i="1" s="1"/>
  <c r="AL559" i="1" s="1"/>
  <c r="X1000" i="2"/>
  <c r="X1001" i="2"/>
  <c r="X1002" i="2"/>
  <c r="X1003" i="2"/>
  <c r="X1004" i="2"/>
  <c r="AK533" i="1" s="1"/>
  <c r="AL533" i="1" s="1"/>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AK569" i="1" s="1"/>
  <c r="AL569" i="1" s="1"/>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AK560" i="1" s="1"/>
  <c r="AL560" i="1" s="1"/>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AK556" i="1" s="1"/>
  <c r="AL556" i="1" s="1"/>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AK547" i="1" s="1"/>
  <c r="AL547" i="1" s="1"/>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CA28" i="2" s="1"/>
  <c r="X1648" i="2"/>
  <c r="CA6" i="2" s="1"/>
  <c r="X1649" i="2"/>
  <c r="X1650" i="2"/>
  <c r="X1651" i="2"/>
  <c r="X1652" i="2"/>
  <c r="X1653" i="2"/>
  <c r="X1654" i="2"/>
  <c r="X1655" i="2"/>
  <c r="X1656" i="2"/>
  <c r="X1657" i="2"/>
  <c r="X1658" i="2"/>
  <c r="X1659" i="2"/>
  <c r="X1660" i="2"/>
  <c r="X1661" i="2"/>
  <c r="X1662" i="2"/>
  <c r="X1663" i="2"/>
  <c r="X1664" i="2"/>
  <c r="X1665" i="2"/>
  <c r="X1666" i="2"/>
  <c r="X1667" i="2"/>
  <c r="X1668" i="2"/>
  <c r="X1669" i="2"/>
  <c r="X1670" i="2"/>
  <c r="CA24" i="2" s="1"/>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CD27" i="2" s="1"/>
  <c r="X1714" i="2"/>
  <c r="CD28" i="2" s="1"/>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AK514" i="1" s="1"/>
  <c r="AL514" i="1" s="1"/>
  <c r="X1847" i="2"/>
  <c r="X1848" i="2"/>
  <c r="AK535" i="1" s="1"/>
  <c r="AL535" i="1" s="1"/>
  <c r="X1849" i="2"/>
  <c r="AK521" i="1" s="1"/>
  <c r="AL521" i="1" s="1"/>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AK461" i="1" s="1"/>
  <c r="AL461" i="1" s="1"/>
  <c r="X1887" i="2"/>
  <c r="X1888" i="2"/>
  <c r="X1889" i="2"/>
  <c r="X1890" i="2"/>
  <c r="X1891" i="2"/>
  <c r="CA16" i="2" s="1"/>
  <c r="X1892" i="2"/>
  <c r="X1893" i="2"/>
  <c r="CD16" i="2" s="1"/>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AK463" i="1" s="1"/>
  <c r="AL463" i="1" s="1"/>
  <c r="X1923" i="2"/>
  <c r="X1924" i="2"/>
  <c r="X1925" i="2"/>
  <c r="X1926" i="2"/>
  <c r="X1927" i="2"/>
  <c r="X1928" i="2"/>
  <c r="X1929" i="2"/>
  <c r="X1930" i="2"/>
  <c r="X1931" i="2"/>
  <c r="X1932" i="2"/>
  <c r="X1933" i="2"/>
  <c r="X1934" i="2"/>
  <c r="X1935" i="2"/>
  <c r="X1936" i="2"/>
  <c r="AK568" i="1" s="1"/>
  <c r="AL568" i="1" s="1"/>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AK554" i="1" s="1"/>
  <c r="AL554" i="1" s="1"/>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AK499" i="1" s="1"/>
  <c r="AL499" i="1" s="1"/>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AK571" i="1" s="1"/>
  <c r="AL571" i="1" s="1"/>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CA9" i="2" s="1"/>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AK545" i="1" s="1"/>
  <c r="AL545" i="1" s="1"/>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AK509" i="1" s="1"/>
  <c r="AL509" i="1" s="1"/>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AK460" i="1" s="1"/>
  <c r="AL460" i="1" s="1"/>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AK543" i="1" s="1"/>
  <c r="AL543" i="1" s="1"/>
  <c r="X3064" i="2"/>
  <c r="X3065" i="2"/>
  <c r="X3066" i="2"/>
  <c r="X3067" i="2"/>
  <c r="X3068" i="2"/>
  <c r="X3069" i="2"/>
  <c r="X3070" i="2"/>
  <c r="X3071" i="2"/>
  <c r="X3072" i="2"/>
  <c r="CA13" i="2" s="1"/>
  <c r="X3073" i="2"/>
  <c r="X3074" i="2"/>
  <c r="X3075" i="2"/>
  <c r="X3076" i="2"/>
  <c r="X3077" i="2"/>
  <c r="X3078" i="2"/>
  <c r="X3079" i="2"/>
  <c r="X3080" i="2"/>
  <c r="X3081" i="2"/>
  <c r="BP22" i="2" s="1"/>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AK488" i="1" s="1"/>
  <c r="AL488" i="1" s="1"/>
  <c r="X3304" i="2"/>
  <c r="X3305" i="2"/>
  <c r="X3306" i="2"/>
  <c r="X3307" i="2"/>
  <c r="X3308" i="2"/>
  <c r="X3309" i="2"/>
  <c r="X3310" i="2"/>
  <c r="X3311" i="2"/>
  <c r="X3312" i="2"/>
  <c r="X3313" i="2"/>
  <c r="X3314" i="2"/>
  <c r="X3315" i="2"/>
  <c r="X3316" i="2"/>
  <c r="X3317" i="2"/>
  <c r="X3318" i="2"/>
  <c r="X3319" i="2"/>
  <c r="X3320" i="2"/>
  <c r="X3321" i="2"/>
  <c r="X3322" i="2"/>
  <c r="X3323" i="2"/>
  <c r="X2" i="2"/>
  <c r="CA23" i="2" s="1"/>
  <c r="BE3" i="1"/>
  <c r="BI3" i="1"/>
  <c r="BE4" i="1"/>
  <c r="BI4" i="1"/>
  <c r="BE5" i="1"/>
  <c r="BI5" i="1"/>
  <c r="BE6" i="1"/>
  <c r="BI6" i="1"/>
  <c r="BE7" i="1"/>
  <c r="BI7" i="1"/>
  <c r="BE8" i="1"/>
  <c r="BI8" i="1"/>
  <c r="BE9" i="1"/>
  <c r="BI9" i="1"/>
  <c r="BE10" i="1"/>
  <c r="BI10" i="1"/>
  <c r="BE11" i="1"/>
  <c r="BI11" i="1"/>
  <c r="BE12" i="1"/>
  <c r="BI12" i="1"/>
  <c r="BE13" i="1"/>
  <c r="BI13" i="1"/>
  <c r="BE14" i="1"/>
  <c r="BI14" i="1"/>
  <c r="BE15" i="1"/>
  <c r="BI15" i="1"/>
  <c r="BE16" i="1"/>
  <c r="BI16" i="1"/>
  <c r="BE17" i="1"/>
  <c r="BI17" i="1"/>
  <c r="BE18" i="1"/>
  <c r="BI18" i="1"/>
  <c r="BE19" i="1"/>
  <c r="BI19" i="1"/>
  <c r="BE20" i="1"/>
  <c r="BI20" i="1"/>
  <c r="BE21" i="1"/>
  <c r="BI21" i="1"/>
  <c r="BE22" i="1"/>
  <c r="BI22" i="1"/>
  <c r="BE23" i="1"/>
  <c r="BI23" i="1"/>
  <c r="BE24" i="1"/>
  <c r="BI24" i="1"/>
  <c r="BE25" i="1"/>
  <c r="BI25" i="1"/>
  <c r="BE26" i="1"/>
  <c r="BI26" i="1"/>
  <c r="BE27" i="1"/>
  <c r="BI27" i="1"/>
  <c r="BE28" i="1"/>
  <c r="BI28" i="1"/>
  <c r="BE29" i="1"/>
  <c r="BI29" i="1"/>
  <c r="BE30" i="1"/>
  <c r="BI30" i="1"/>
  <c r="BE31" i="1"/>
  <c r="BI31" i="1"/>
  <c r="BE32" i="1"/>
  <c r="BI32" i="1"/>
  <c r="BE33" i="1"/>
  <c r="BI33" i="1"/>
  <c r="BE34" i="1"/>
  <c r="BI34" i="1"/>
  <c r="BE35" i="1"/>
  <c r="BI35" i="1"/>
  <c r="BE36" i="1"/>
  <c r="BI36" i="1"/>
  <c r="BE37" i="1"/>
  <c r="BI37" i="1"/>
  <c r="BE38" i="1"/>
  <c r="BI38" i="1"/>
  <c r="BE39" i="1"/>
  <c r="BI39" i="1"/>
  <c r="BE40" i="1"/>
  <c r="BI40" i="1"/>
  <c r="BE41" i="1"/>
  <c r="BI41" i="1"/>
  <c r="BE42" i="1"/>
  <c r="BI42" i="1"/>
  <c r="BE43" i="1"/>
  <c r="BI43" i="1"/>
  <c r="BE44" i="1"/>
  <c r="BI44" i="1"/>
  <c r="BE45" i="1"/>
  <c r="BI45" i="1"/>
  <c r="BE46" i="1"/>
  <c r="BI46" i="1"/>
  <c r="BE47" i="1"/>
  <c r="BI47" i="1"/>
  <c r="BE48" i="1"/>
  <c r="BI48" i="1"/>
  <c r="BE49" i="1"/>
  <c r="BI49" i="1"/>
  <c r="BE50" i="1"/>
  <c r="BI50" i="1"/>
  <c r="BE51" i="1"/>
  <c r="BI51" i="1"/>
  <c r="BE52" i="1"/>
  <c r="BI52" i="1"/>
  <c r="BE53" i="1"/>
  <c r="BI53" i="1"/>
  <c r="BE54" i="1"/>
  <c r="BI54" i="1"/>
  <c r="BE55" i="1"/>
  <c r="BI55" i="1"/>
  <c r="BE56" i="1"/>
  <c r="BI56" i="1"/>
  <c r="BE57" i="1"/>
  <c r="BI57" i="1"/>
  <c r="BE58" i="1"/>
  <c r="BI58" i="1"/>
  <c r="BE59" i="1"/>
  <c r="BI59" i="1"/>
  <c r="BE60" i="1"/>
  <c r="BI60" i="1"/>
  <c r="BE61" i="1"/>
  <c r="BI61" i="1"/>
  <c r="BE62" i="1"/>
  <c r="BI62" i="1"/>
  <c r="BE63" i="1"/>
  <c r="BI63" i="1"/>
  <c r="BE64" i="1"/>
  <c r="BI64" i="1"/>
  <c r="BE65" i="1"/>
  <c r="BI65" i="1"/>
  <c r="BE66" i="1"/>
  <c r="BI66" i="1"/>
  <c r="BE67" i="1"/>
  <c r="BI67" i="1"/>
  <c r="BE68" i="1"/>
  <c r="BI68" i="1"/>
  <c r="BE69" i="1"/>
  <c r="BI69" i="1"/>
  <c r="BE70" i="1"/>
  <c r="BI70" i="1"/>
  <c r="BE71" i="1"/>
  <c r="BI71" i="1"/>
  <c r="BE72" i="1"/>
  <c r="BI72" i="1"/>
  <c r="BE73" i="1"/>
  <c r="BI73" i="1"/>
  <c r="BE74" i="1"/>
  <c r="BI74" i="1"/>
  <c r="BE75" i="1"/>
  <c r="BI75" i="1"/>
  <c r="BE76" i="1"/>
  <c r="BI76" i="1"/>
  <c r="BE77" i="1"/>
  <c r="BI77" i="1"/>
  <c r="BE78" i="1"/>
  <c r="BI78" i="1"/>
  <c r="BE79" i="1"/>
  <c r="BI79" i="1"/>
  <c r="BE80" i="1"/>
  <c r="BI80" i="1"/>
  <c r="BE81" i="1"/>
  <c r="BI81" i="1"/>
  <c r="BE82" i="1"/>
  <c r="BI82" i="1"/>
  <c r="BE83" i="1"/>
  <c r="BI83" i="1"/>
  <c r="BE84" i="1"/>
  <c r="BI84" i="1"/>
  <c r="BE85" i="1"/>
  <c r="BI85" i="1"/>
  <c r="BE86" i="1"/>
  <c r="BI86" i="1"/>
  <c r="BE87" i="1"/>
  <c r="BI87" i="1"/>
  <c r="BE88" i="1"/>
  <c r="BI88" i="1"/>
  <c r="BE89" i="1"/>
  <c r="BI89" i="1"/>
  <c r="BE90" i="1"/>
  <c r="BI90" i="1"/>
  <c r="BE91" i="1"/>
  <c r="BI91" i="1"/>
  <c r="BE92" i="1"/>
  <c r="BI92" i="1"/>
  <c r="BE93" i="1"/>
  <c r="BI93" i="1"/>
  <c r="BE94" i="1"/>
  <c r="BI94" i="1"/>
  <c r="BE95" i="1"/>
  <c r="BI95" i="1"/>
  <c r="BE96" i="1"/>
  <c r="BI96" i="1"/>
  <c r="BE97" i="1"/>
  <c r="BI97" i="1"/>
  <c r="BE98" i="1"/>
  <c r="BI98" i="1"/>
  <c r="BE99" i="1"/>
  <c r="BI99" i="1"/>
  <c r="BE100" i="1"/>
  <c r="BI100" i="1"/>
  <c r="BE101" i="1"/>
  <c r="BI101" i="1"/>
  <c r="BE102" i="1"/>
  <c r="BI102" i="1"/>
  <c r="BE103" i="1"/>
  <c r="BI103" i="1"/>
  <c r="BE104" i="1"/>
  <c r="BI104" i="1"/>
  <c r="BE105" i="1"/>
  <c r="BI105" i="1"/>
  <c r="BE106" i="1"/>
  <c r="BI106" i="1"/>
  <c r="BE107" i="1"/>
  <c r="BI107" i="1"/>
  <c r="BE108" i="1"/>
  <c r="BI108" i="1"/>
  <c r="BE109" i="1"/>
  <c r="BI109" i="1"/>
  <c r="BE110" i="1"/>
  <c r="BI110" i="1"/>
  <c r="BE111" i="1"/>
  <c r="BI111" i="1"/>
  <c r="BE112" i="1"/>
  <c r="BI112" i="1"/>
  <c r="BE113" i="1"/>
  <c r="BI113" i="1"/>
  <c r="BE114" i="1"/>
  <c r="BI114" i="1"/>
  <c r="BE115" i="1"/>
  <c r="BI115" i="1"/>
  <c r="BE116" i="1"/>
  <c r="BI116" i="1"/>
  <c r="BE117" i="1"/>
  <c r="BI117" i="1"/>
  <c r="BE118" i="1"/>
  <c r="BI118" i="1"/>
  <c r="BE119" i="1"/>
  <c r="BI119" i="1"/>
  <c r="BE120" i="1"/>
  <c r="BI120" i="1"/>
  <c r="BE121" i="1"/>
  <c r="BI121" i="1"/>
  <c r="BE122" i="1"/>
  <c r="BI122" i="1"/>
  <c r="BE123" i="1"/>
  <c r="BI123" i="1"/>
  <c r="BE124" i="1"/>
  <c r="BI124" i="1"/>
  <c r="BE125" i="1"/>
  <c r="BI125" i="1"/>
  <c r="BE126" i="1"/>
  <c r="BI126" i="1"/>
  <c r="BE127" i="1"/>
  <c r="BI127" i="1"/>
  <c r="BE128" i="1"/>
  <c r="BI128" i="1"/>
  <c r="BE129" i="1"/>
  <c r="BI129" i="1"/>
  <c r="BE130" i="1"/>
  <c r="BI130" i="1"/>
  <c r="BE131" i="1"/>
  <c r="BI131" i="1"/>
  <c r="BE132" i="1"/>
  <c r="BI132" i="1"/>
  <c r="BE133" i="1"/>
  <c r="BI133" i="1"/>
  <c r="BE134" i="1"/>
  <c r="BI134" i="1"/>
  <c r="BE135" i="1"/>
  <c r="BI135" i="1"/>
  <c r="BE136" i="1"/>
  <c r="BI136" i="1"/>
  <c r="BE137" i="1"/>
  <c r="BI137" i="1"/>
  <c r="BE138" i="1"/>
  <c r="BI138" i="1"/>
  <c r="BE139" i="1"/>
  <c r="BI139" i="1"/>
  <c r="BE140" i="1"/>
  <c r="BI140" i="1"/>
  <c r="BE141" i="1"/>
  <c r="BI141" i="1"/>
  <c r="BE142" i="1"/>
  <c r="BI142" i="1"/>
  <c r="BE143" i="1"/>
  <c r="BI143" i="1"/>
  <c r="BE144" i="1"/>
  <c r="BI144" i="1"/>
  <c r="BE145" i="1"/>
  <c r="BI145" i="1"/>
  <c r="BE146" i="1"/>
  <c r="BI146" i="1"/>
  <c r="BE147" i="1"/>
  <c r="BI147" i="1"/>
  <c r="BE148" i="1"/>
  <c r="BI148" i="1"/>
  <c r="BE149" i="1"/>
  <c r="BI149" i="1"/>
  <c r="BE150" i="1"/>
  <c r="BI150" i="1"/>
  <c r="BE151" i="1"/>
  <c r="BI151" i="1"/>
  <c r="BE152" i="1"/>
  <c r="BI152" i="1"/>
  <c r="BE153" i="1"/>
  <c r="BI153" i="1"/>
  <c r="BE154" i="1"/>
  <c r="BI154" i="1"/>
  <c r="BE155" i="1"/>
  <c r="BI155" i="1"/>
  <c r="BE156" i="1"/>
  <c r="BI156" i="1"/>
  <c r="BE157" i="1"/>
  <c r="BI157" i="1"/>
  <c r="BE158" i="1"/>
  <c r="BI158" i="1"/>
  <c r="BE159" i="1"/>
  <c r="BI159" i="1"/>
  <c r="BE160" i="1"/>
  <c r="BI160" i="1"/>
  <c r="BE161" i="1"/>
  <c r="BI161" i="1"/>
  <c r="BE162" i="1"/>
  <c r="BI162" i="1"/>
  <c r="BE163" i="1"/>
  <c r="BI163" i="1"/>
  <c r="BE164" i="1"/>
  <c r="BI164" i="1"/>
  <c r="BE165" i="1"/>
  <c r="BI165" i="1"/>
  <c r="BE166" i="1"/>
  <c r="BI166" i="1"/>
  <c r="BE167" i="1"/>
  <c r="BI167" i="1"/>
  <c r="BE168" i="1"/>
  <c r="BI168" i="1"/>
  <c r="BE169" i="1"/>
  <c r="BI169" i="1"/>
  <c r="BE170" i="1"/>
  <c r="BI170" i="1"/>
  <c r="BE171" i="1"/>
  <c r="BI171" i="1"/>
  <c r="BE172" i="1"/>
  <c r="BI172" i="1"/>
  <c r="BE173" i="1"/>
  <c r="BI173" i="1"/>
  <c r="BE174" i="1"/>
  <c r="BI174" i="1"/>
  <c r="BE175" i="1"/>
  <c r="BI175" i="1"/>
  <c r="BE176" i="1"/>
  <c r="BI176" i="1"/>
  <c r="BE177" i="1"/>
  <c r="BI177" i="1"/>
  <c r="BE178" i="1"/>
  <c r="BI178" i="1"/>
  <c r="BE179" i="1"/>
  <c r="BI179" i="1"/>
  <c r="BE180" i="1"/>
  <c r="BI180" i="1"/>
  <c r="BE181" i="1"/>
  <c r="BI181" i="1"/>
  <c r="BE182" i="1"/>
  <c r="BI182" i="1"/>
  <c r="BE183" i="1"/>
  <c r="BI183" i="1"/>
  <c r="BE184" i="1"/>
  <c r="BI184" i="1"/>
  <c r="BE185" i="1"/>
  <c r="BI185" i="1"/>
  <c r="BE186" i="1"/>
  <c r="BI186" i="1"/>
  <c r="BE187" i="1"/>
  <c r="BI187" i="1"/>
  <c r="BE188" i="1"/>
  <c r="BI188" i="1"/>
  <c r="BE189" i="1"/>
  <c r="BI189" i="1"/>
  <c r="BE190" i="1"/>
  <c r="BI190" i="1"/>
  <c r="BE191" i="1"/>
  <c r="BI191" i="1"/>
  <c r="BE192" i="1"/>
  <c r="BI192" i="1"/>
  <c r="BE193" i="1"/>
  <c r="BI193" i="1"/>
  <c r="BE194" i="1"/>
  <c r="BI194" i="1"/>
  <c r="BE195" i="1"/>
  <c r="BI195" i="1"/>
  <c r="BE196" i="1"/>
  <c r="BI196" i="1"/>
  <c r="BE197" i="1"/>
  <c r="BI197" i="1"/>
  <c r="BE198" i="1"/>
  <c r="BI198" i="1"/>
  <c r="BE199" i="1"/>
  <c r="BI199" i="1"/>
  <c r="BE200" i="1"/>
  <c r="BI200" i="1"/>
  <c r="BE201" i="1"/>
  <c r="BI201" i="1"/>
  <c r="BE202" i="1"/>
  <c r="BI202" i="1"/>
  <c r="BE203" i="1"/>
  <c r="BI203" i="1"/>
  <c r="BE204" i="1"/>
  <c r="BI204" i="1"/>
  <c r="BE205" i="1"/>
  <c r="BI205" i="1"/>
  <c r="BE206" i="1"/>
  <c r="BI206" i="1"/>
  <c r="BE207" i="1"/>
  <c r="BI207" i="1"/>
  <c r="BE208" i="1"/>
  <c r="BI208" i="1"/>
  <c r="BE209" i="1"/>
  <c r="BI209" i="1"/>
  <c r="BE210" i="1"/>
  <c r="BI210" i="1"/>
  <c r="BE211" i="1"/>
  <c r="BI211" i="1"/>
  <c r="BE212" i="1"/>
  <c r="BI212" i="1"/>
  <c r="BE213" i="1"/>
  <c r="BI213" i="1"/>
  <c r="BE214" i="1"/>
  <c r="BI214" i="1"/>
  <c r="BE215" i="1"/>
  <c r="BI215" i="1"/>
  <c r="BE216" i="1"/>
  <c r="BI216" i="1"/>
  <c r="BE217" i="1"/>
  <c r="BI217" i="1"/>
  <c r="BE218" i="1"/>
  <c r="BI218" i="1"/>
  <c r="BE219" i="1"/>
  <c r="BI219" i="1"/>
  <c r="BE220" i="1"/>
  <c r="BI220" i="1"/>
  <c r="BE221" i="1"/>
  <c r="BI221" i="1"/>
  <c r="BE222" i="1"/>
  <c r="BI222" i="1"/>
  <c r="BE223" i="1"/>
  <c r="BI223" i="1"/>
  <c r="BE224" i="1"/>
  <c r="BI224" i="1"/>
  <c r="BE225" i="1"/>
  <c r="BI225" i="1"/>
  <c r="BE226" i="1"/>
  <c r="BI226" i="1"/>
  <c r="BE227" i="1"/>
  <c r="BI227" i="1"/>
  <c r="BE228" i="1"/>
  <c r="BI228" i="1"/>
  <c r="BE229" i="1"/>
  <c r="BI229" i="1"/>
  <c r="BE230" i="1"/>
  <c r="BI230" i="1"/>
  <c r="BE231" i="1"/>
  <c r="BI231" i="1"/>
  <c r="BE232" i="1"/>
  <c r="BI232" i="1"/>
  <c r="BE233" i="1"/>
  <c r="BI233" i="1"/>
  <c r="BE234" i="1"/>
  <c r="BI234" i="1"/>
  <c r="BE235" i="1"/>
  <c r="BI235" i="1"/>
  <c r="BE236" i="1"/>
  <c r="BI236" i="1"/>
  <c r="BE237" i="1"/>
  <c r="BI237" i="1"/>
  <c r="BE238" i="1"/>
  <c r="BI238" i="1"/>
  <c r="BE239" i="1"/>
  <c r="BI239" i="1"/>
  <c r="BE240" i="1"/>
  <c r="BI240" i="1"/>
  <c r="BE241" i="1"/>
  <c r="BI241" i="1"/>
  <c r="BE242" i="1"/>
  <c r="BI242" i="1"/>
  <c r="BE243" i="1"/>
  <c r="BI243" i="1"/>
  <c r="BE244" i="1"/>
  <c r="BI244" i="1"/>
  <c r="BE245" i="1"/>
  <c r="BI245" i="1"/>
  <c r="BE246" i="1"/>
  <c r="BI246" i="1"/>
  <c r="BE247" i="1"/>
  <c r="BI247" i="1"/>
  <c r="BE248" i="1"/>
  <c r="BI248" i="1"/>
  <c r="BE249" i="1"/>
  <c r="BI249" i="1"/>
  <c r="BE250" i="1"/>
  <c r="BI250" i="1"/>
  <c r="BE251" i="1"/>
  <c r="BI251" i="1"/>
  <c r="BE252" i="1"/>
  <c r="BI252" i="1"/>
  <c r="BE253" i="1"/>
  <c r="BI253" i="1"/>
  <c r="BE254" i="1"/>
  <c r="BI254" i="1"/>
  <c r="BE255" i="1"/>
  <c r="BI255" i="1"/>
  <c r="BE256" i="1"/>
  <c r="BI256" i="1"/>
  <c r="BE257" i="1"/>
  <c r="BI257" i="1"/>
  <c r="BE258" i="1"/>
  <c r="BI258" i="1"/>
  <c r="BE259" i="1"/>
  <c r="BI259" i="1"/>
  <c r="BE260" i="1"/>
  <c r="BI260" i="1"/>
  <c r="BE261" i="1"/>
  <c r="BI261" i="1"/>
  <c r="BE262" i="1"/>
  <c r="BI262" i="1"/>
  <c r="BE263" i="1"/>
  <c r="BI263" i="1"/>
  <c r="BE264" i="1"/>
  <c r="BI264" i="1"/>
  <c r="BE265" i="1"/>
  <c r="BI265" i="1"/>
  <c r="BE266" i="1"/>
  <c r="BI266" i="1"/>
  <c r="BE267" i="1"/>
  <c r="BI267" i="1"/>
  <c r="BE268" i="1"/>
  <c r="BI268" i="1"/>
  <c r="BE269" i="1"/>
  <c r="BI269" i="1"/>
  <c r="BE270" i="1"/>
  <c r="BI270" i="1"/>
  <c r="BE271" i="1"/>
  <c r="BI271" i="1"/>
  <c r="BE272" i="1"/>
  <c r="BI272" i="1"/>
  <c r="BE273" i="1"/>
  <c r="BI273" i="1"/>
  <c r="BE274" i="1"/>
  <c r="BI274" i="1"/>
  <c r="BE275" i="1"/>
  <c r="BI275" i="1"/>
  <c r="BE276" i="1"/>
  <c r="BI276" i="1"/>
  <c r="BE277" i="1"/>
  <c r="BI277" i="1"/>
  <c r="BE278" i="1"/>
  <c r="BI278" i="1"/>
  <c r="BE279" i="1"/>
  <c r="BI279" i="1"/>
  <c r="BE280" i="1"/>
  <c r="BI280" i="1"/>
  <c r="BE281" i="1"/>
  <c r="BI281" i="1"/>
  <c r="BE282" i="1"/>
  <c r="BI282" i="1"/>
  <c r="BE283" i="1"/>
  <c r="BI283" i="1"/>
  <c r="BE284" i="1"/>
  <c r="BI284" i="1"/>
  <c r="BE285" i="1"/>
  <c r="BI285" i="1"/>
  <c r="BE286" i="1"/>
  <c r="BI286" i="1"/>
  <c r="BE287" i="1"/>
  <c r="BI287" i="1"/>
  <c r="BE288" i="1"/>
  <c r="BI288" i="1"/>
  <c r="BE289" i="1"/>
  <c r="BI289" i="1"/>
  <c r="BE290" i="1"/>
  <c r="BI290" i="1"/>
  <c r="BE291" i="1"/>
  <c r="BI291" i="1"/>
  <c r="BE292" i="1"/>
  <c r="BI292" i="1"/>
  <c r="BE293" i="1"/>
  <c r="BI293" i="1"/>
  <c r="BE294" i="1"/>
  <c r="BI294" i="1"/>
  <c r="BE295" i="1"/>
  <c r="BI295" i="1"/>
  <c r="BE296" i="1"/>
  <c r="BI296" i="1"/>
  <c r="BE297" i="1"/>
  <c r="BI297" i="1"/>
  <c r="BE298" i="1"/>
  <c r="BI298" i="1"/>
  <c r="BE299" i="1"/>
  <c r="BI299" i="1"/>
  <c r="BE300" i="1"/>
  <c r="BI300" i="1"/>
  <c r="BE301" i="1"/>
  <c r="BI301" i="1"/>
  <c r="BE302" i="1"/>
  <c r="BI302" i="1"/>
  <c r="BE303" i="1"/>
  <c r="BI303" i="1"/>
  <c r="BE304" i="1"/>
  <c r="BI304" i="1"/>
  <c r="BE305" i="1"/>
  <c r="BI305" i="1"/>
  <c r="BE306" i="1"/>
  <c r="BI306" i="1"/>
  <c r="BE307" i="1"/>
  <c r="BI307" i="1"/>
  <c r="BE308" i="1"/>
  <c r="BI308" i="1"/>
  <c r="BE309" i="1"/>
  <c r="BI309" i="1"/>
  <c r="BE310" i="1"/>
  <c r="BI310" i="1"/>
  <c r="BE311" i="1"/>
  <c r="BI311" i="1"/>
  <c r="BE312" i="1"/>
  <c r="BI312" i="1"/>
  <c r="BE313" i="1"/>
  <c r="BI313" i="1"/>
  <c r="BE314" i="1"/>
  <c r="BI314" i="1"/>
  <c r="BE315" i="1"/>
  <c r="BI315" i="1"/>
  <c r="BE316" i="1"/>
  <c r="BI316" i="1"/>
  <c r="BE317" i="1"/>
  <c r="BI317" i="1"/>
  <c r="BE318" i="1"/>
  <c r="BI318" i="1"/>
  <c r="BE319" i="1"/>
  <c r="BI319" i="1"/>
  <c r="BE320" i="1"/>
  <c r="BI320" i="1"/>
  <c r="BE321" i="1"/>
  <c r="BI321" i="1"/>
  <c r="BE322" i="1"/>
  <c r="BI322" i="1"/>
  <c r="BE323" i="1"/>
  <c r="BI323" i="1"/>
  <c r="BE324" i="1"/>
  <c r="BI324" i="1"/>
  <c r="BE325" i="1"/>
  <c r="BI325" i="1"/>
  <c r="BE326" i="1"/>
  <c r="BI326" i="1"/>
  <c r="BE327" i="1"/>
  <c r="BI327" i="1"/>
  <c r="BE328" i="1"/>
  <c r="BI328" i="1"/>
  <c r="BE329" i="1"/>
  <c r="BI329" i="1"/>
  <c r="BE330" i="1"/>
  <c r="BI330" i="1"/>
  <c r="BE331" i="1"/>
  <c r="BI331" i="1"/>
  <c r="BE332" i="1"/>
  <c r="BI332" i="1"/>
  <c r="BE333" i="1"/>
  <c r="BI333" i="1"/>
  <c r="BE334" i="1"/>
  <c r="BI334" i="1"/>
  <c r="BE335" i="1"/>
  <c r="BI335" i="1"/>
  <c r="BE336" i="1"/>
  <c r="BI336" i="1"/>
  <c r="BE337" i="1"/>
  <c r="BI337" i="1"/>
  <c r="BE338" i="1"/>
  <c r="BI338" i="1"/>
  <c r="BE339" i="1"/>
  <c r="BI339" i="1"/>
  <c r="BE340" i="1"/>
  <c r="BI340" i="1"/>
  <c r="BE341" i="1"/>
  <c r="BI341" i="1"/>
  <c r="BE342" i="1"/>
  <c r="BI342" i="1"/>
  <c r="BE343" i="1"/>
  <c r="BI343" i="1"/>
  <c r="BE344" i="1"/>
  <c r="BI344" i="1"/>
  <c r="BE345" i="1"/>
  <c r="BI345" i="1"/>
  <c r="BE346" i="1"/>
  <c r="BI346" i="1"/>
  <c r="BE347" i="1"/>
  <c r="BI347" i="1"/>
  <c r="BE348" i="1"/>
  <c r="BI348" i="1"/>
  <c r="BE349" i="1"/>
  <c r="BI349" i="1"/>
  <c r="BE350" i="1"/>
  <c r="BI350" i="1"/>
  <c r="BE351" i="1"/>
  <c r="BI351" i="1"/>
  <c r="BE352" i="1"/>
  <c r="BI352" i="1"/>
  <c r="BE353" i="1"/>
  <c r="BI353" i="1"/>
  <c r="BE354" i="1"/>
  <c r="BI354" i="1"/>
  <c r="BE355" i="1"/>
  <c r="BI355" i="1"/>
  <c r="BE356" i="1"/>
  <c r="BI356" i="1"/>
  <c r="BE357" i="1"/>
  <c r="BI357" i="1"/>
  <c r="BE358" i="1"/>
  <c r="BI358" i="1"/>
  <c r="BE359" i="1"/>
  <c r="BI359" i="1"/>
  <c r="BE360" i="1"/>
  <c r="BI360" i="1"/>
  <c r="BE361" i="1"/>
  <c r="BI361" i="1"/>
  <c r="BE362" i="1"/>
  <c r="BI362" i="1"/>
  <c r="BE363" i="1"/>
  <c r="BI363" i="1"/>
  <c r="BE364" i="1"/>
  <c r="BI364" i="1"/>
  <c r="BE365" i="1"/>
  <c r="BI365" i="1"/>
  <c r="BE366" i="1"/>
  <c r="BI366" i="1"/>
  <c r="BE367" i="1"/>
  <c r="BI367" i="1"/>
  <c r="BE368" i="1"/>
  <c r="BI368" i="1"/>
  <c r="BE369" i="1"/>
  <c r="BI369" i="1"/>
  <c r="BE370" i="1"/>
  <c r="BI370" i="1"/>
  <c r="BE371" i="1"/>
  <c r="BI371" i="1"/>
  <c r="BE372" i="1"/>
  <c r="BI372" i="1"/>
  <c r="BE373" i="1"/>
  <c r="BI373" i="1"/>
  <c r="BE374" i="1"/>
  <c r="BI374" i="1"/>
  <c r="BE375" i="1"/>
  <c r="BI375" i="1"/>
  <c r="BE376" i="1"/>
  <c r="BI376" i="1"/>
  <c r="BE377" i="1"/>
  <c r="BI377" i="1"/>
  <c r="BE378" i="1"/>
  <c r="BI378" i="1"/>
  <c r="BE379" i="1"/>
  <c r="BI379" i="1"/>
  <c r="BE380" i="1"/>
  <c r="BI380" i="1"/>
  <c r="BE381" i="1"/>
  <c r="BI381" i="1"/>
  <c r="BE382" i="1"/>
  <c r="BI382" i="1"/>
  <c r="BE383" i="1"/>
  <c r="BI383" i="1"/>
  <c r="BE384" i="1"/>
  <c r="BI384" i="1"/>
  <c r="BE385" i="1"/>
  <c r="BI385" i="1"/>
  <c r="BE386" i="1"/>
  <c r="BI386" i="1"/>
  <c r="BE387" i="1"/>
  <c r="BI387" i="1"/>
  <c r="BE388" i="1"/>
  <c r="BI388" i="1"/>
  <c r="BE389" i="1"/>
  <c r="BI389" i="1"/>
  <c r="BE390" i="1"/>
  <c r="BI390" i="1"/>
  <c r="BE391" i="1"/>
  <c r="BI391" i="1"/>
  <c r="BE392" i="1"/>
  <c r="BI392" i="1"/>
  <c r="BE393" i="1"/>
  <c r="BI393" i="1"/>
  <c r="BE394" i="1"/>
  <c r="BI394" i="1"/>
  <c r="BE395" i="1"/>
  <c r="BI395" i="1"/>
  <c r="BE396" i="1"/>
  <c r="BI396" i="1"/>
  <c r="BE397" i="1"/>
  <c r="BI397" i="1"/>
  <c r="BE398" i="1"/>
  <c r="BI398" i="1"/>
  <c r="BE399" i="1"/>
  <c r="BI399" i="1"/>
  <c r="BE400" i="1"/>
  <c r="BI400" i="1"/>
  <c r="BE401" i="1"/>
  <c r="BI401" i="1"/>
  <c r="BE402" i="1"/>
  <c r="BI402" i="1"/>
  <c r="BE403" i="1"/>
  <c r="BI403" i="1"/>
  <c r="BE404" i="1"/>
  <c r="BI404" i="1"/>
  <c r="BE405" i="1"/>
  <c r="BI405" i="1"/>
  <c r="BE406" i="1"/>
  <c r="BI406" i="1"/>
  <c r="BE407" i="1"/>
  <c r="BI407" i="1"/>
  <c r="BE408" i="1"/>
  <c r="BI408" i="1"/>
  <c r="BE409" i="1"/>
  <c r="BI409" i="1"/>
  <c r="BE410" i="1"/>
  <c r="BI410" i="1"/>
  <c r="BE411" i="1"/>
  <c r="BI411" i="1"/>
  <c r="BE412" i="1"/>
  <c r="BI412" i="1"/>
  <c r="BE413" i="1"/>
  <c r="BI413" i="1"/>
  <c r="BE414" i="1"/>
  <c r="BI414" i="1"/>
  <c r="BE415" i="1"/>
  <c r="BI415" i="1"/>
  <c r="BE416" i="1"/>
  <c r="BI416" i="1"/>
  <c r="BE417" i="1"/>
  <c r="BI417" i="1"/>
  <c r="BE418" i="1"/>
  <c r="BI418" i="1"/>
  <c r="BE419" i="1"/>
  <c r="BI419" i="1"/>
  <c r="BE420" i="1"/>
  <c r="BI420" i="1"/>
  <c r="BE421" i="1"/>
  <c r="BI421" i="1"/>
  <c r="BE422" i="1"/>
  <c r="BI422" i="1"/>
  <c r="BE423" i="1"/>
  <c r="BI423" i="1"/>
  <c r="BE424" i="1"/>
  <c r="BI424" i="1"/>
  <c r="BE425" i="1"/>
  <c r="BI425" i="1"/>
  <c r="BE426" i="1"/>
  <c r="BI426" i="1"/>
  <c r="BE427" i="1"/>
  <c r="BI427" i="1"/>
  <c r="BE428" i="1"/>
  <c r="BI428" i="1"/>
  <c r="BE429" i="1"/>
  <c r="BI429" i="1"/>
  <c r="BE430" i="1"/>
  <c r="BI430" i="1"/>
  <c r="BE431" i="1"/>
  <c r="BI431" i="1"/>
  <c r="BE432" i="1"/>
  <c r="BI432" i="1"/>
  <c r="BE433" i="1"/>
  <c r="BI433" i="1"/>
  <c r="BE434" i="1"/>
  <c r="BI434" i="1"/>
  <c r="BE435" i="1"/>
  <c r="BI435" i="1"/>
  <c r="BE436" i="1"/>
  <c r="BI436" i="1"/>
  <c r="BE437" i="1"/>
  <c r="BI437" i="1"/>
  <c r="BE438" i="1"/>
  <c r="BI438" i="1"/>
  <c r="BE439" i="1"/>
  <c r="BI439" i="1"/>
  <c r="BE440" i="1"/>
  <c r="BI440" i="1"/>
  <c r="BE441" i="1"/>
  <c r="BI441" i="1"/>
  <c r="BE442" i="1"/>
  <c r="BI442" i="1"/>
  <c r="BE443" i="1"/>
  <c r="BI443" i="1"/>
  <c r="BE444" i="1"/>
  <c r="BI444" i="1"/>
  <c r="BE445" i="1"/>
  <c r="BI445" i="1"/>
  <c r="BE446" i="1"/>
  <c r="BI446" i="1"/>
  <c r="BE447" i="1"/>
  <c r="BI447" i="1"/>
  <c r="BE448" i="1"/>
  <c r="BI448" i="1"/>
  <c r="BE449" i="1"/>
  <c r="BI449" i="1"/>
  <c r="BE450" i="1"/>
  <c r="BI450" i="1"/>
  <c r="BE451" i="1"/>
  <c r="BI451" i="1"/>
  <c r="BE452" i="1"/>
  <c r="BI452" i="1"/>
  <c r="BE453" i="1"/>
  <c r="BI453" i="1"/>
  <c r="BE454" i="1"/>
  <c r="BI454" i="1"/>
  <c r="BE455" i="1"/>
  <c r="BI455" i="1"/>
  <c r="BE456" i="1"/>
  <c r="BI456" i="1"/>
  <c r="BE457" i="1"/>
  <c r="BI457" i="1"/>
  <c r="BE458" i="1"/>
  <c r="BI458" i="1"/>
  <c r="BE459" i="1"/>
  <c r="BI459" i="1"/>
  <c r="BE460" i="1"/>
  <c r="BI460" i="1"/>
  <c r="BE461" i="1"/>
  <c r="BI461" i="1"/>
  <c r="BE462" i="1"/>
  <c r="BI462" i="1"/>
  <c r="BE463" i="1"/>
  <c r="BI463" i="1"/>
  <c r="BE464" i="1"/>
  <c r="BI464" i="1"/>
  <c r="BE465" i="1"/>
  <c r="BI465" i="1"/>
  <c r="BE466" i="1"/>
  <c r="BI466" i="1"/>
  <c r="BE467" i="1"/>
  <c r="BI467" i="1"/>
  <c r="BE468" i="1"/>
  <c r="BI468" i="1"/>
  <c r="BE469" i="1"/>
  <c r="BI469" i="1"/>
  <c r="BE470" i="1"/>
  <c r="BI470" i="1"/>
  <c r="BE471" i="1"/>
  <c r="BI471" i="1"/>
  <c r="BE472" i="1"/>
  <c r="BI472" i="1"/>
  <c r="BE473" i="1"/>
  <c r="BI473" i="1"/>
  <c r="BE474" i="1"/>
  <c r="BI474" i="1"/>
  <c r="BE475" i="1"/>
  <c r="BI475" i="1"/>
  <c r="BE476" i="1"/>
  <c r="BI476" i="1"/>
  <c r="BE477" i="1"/>
  <c r="BI477" i="1"/>
  <c r="BE478" i="1"/>
  <c r="BI478" i="1"/>
  <c r="BE479" i="1"/>
  <c r="BI479" i="1"/>
  <c r="BE480" i="1"/>
  <c r="BI480" i="1"/>
  <c r="BE481" i="1"/>
  <c r="BI481" i="1"/>
  <c r="BE482" i="1"/>
  <c r="BI482" i="1"/>
  <c r="BE483" i="1"/>
  <c r="BI483" i="1"/>
  <c r="BE484" i="1"/>
  <c r="BI484" i="1"/>
  <c r="BE485" i="1"/>
  <c r="BI485" i="1"/>
  <c r="BE486" i="1"/>
  <c r="BI486" i="1"/>
  <c r="BE487" i="1"/>
  <c r="BI487" i="1"/>
  <c r="BE488" i="1"/>
  <c r="BI488" i="1"/>
  <c r="BE489" i="1"/>
  <c r="BI489" i="1"/>
  <c r="BE490" i="1"/>
  <c r="BI490" i="1"/>
  <c r="BE491" i="1"/>
  <c r="BI491" i="1"/>
  <c r="BE492" i="1"/>
  <c r="BI492" i="1"/>
  <c r="BE493" i="1"/>
  <c r="BI493" i="1"/>
  <c r="BE494" i="1"/>
  <c r="BI494" i="1"/>
  <c r="BE495" i="1"/>
  <c r="BI495" i="1"/>
  <c r="BE496" i="1"/>
  <c r="BI496" i="1"/>
  <c r="BE497" i="1"/>
  <c r="BI497" i="1"/>
  <c r="BE498" i="1"/>
  <c r="BI498" i="1"/>
  <c r="BE499" i="1"/>
  <c r="BI499" i="1"/>
  <c r="BE500" i="1"/>
  <c r="BI500" i="1"/>
  <c r="BE501" i="1"/>
  <c r="BI501" i="1"/>
  <c r="BE502" i="1"/>
  <c r="BI502" i="1"/>
  <c r="BE503" i="1"/>
  <c r="BI503" i="1"/>
  <c r="BE504" i="1"/>
  <c r="BI504" i="1"/>
  <c r="BE505" i="1"/>
  <c r="BI505" i="1"/>
  <c r="BE506" i="1"/>
  <c r="BI506" i="1"/>
  <c r="BE507" i="1"/>
  <c r="BI507" i="1"/>
  <c r="BE508" i="1"/>
  <c r="BI508" i="1"/>
  <c r="BE509" i="1"/>
  <c r="BI509" i="1"/>
  <c r="BE510" i="1"/>
  <c r="BI510" i="1"/>
  <c r="BE511" i="1"/>
  <c r="BI511" i="1"/>
  <c r="BE512" i="1"/>
  <c r="BI512" i="1"/>
  <c r="BE513" i="1"/>
  <c r="BI513" i="1"/>
  <c r="BE514" i="1"/>
  <c r="BI514" i="1"/>
  <c r="BE515" i="1"/>
  <c r="BI515" i="1"/>
  <c r="BE516" i="1"/>
  <c r="BI516" i="1"/>
  <c r="BE517" i="1"/>
  <c r="BI517" i="1"/>
  <c r="BE518" i="1"/>
  <c r="BI518" i="1"/>
  <c r="BE519" i="1"/>
  <c r="BI519" i="1"/>
  <c r="BE520" i="1"/>
  <c r="BI520" i="1"/>
  <c r="BE521" i="1"/>
  <c r="BI521" i="1"/>
  <c r="BE522" i="1"/>
  <c r="BI522" i="1"/>
  <c r="BE523" i="1"/>
  <c r="BI523" i="1"/>
  <c r="BE524" i="1"/>
  <c r="BI524" i="1"/>
  <c r="BE525" i="1"/>
  <c r="BI525" i="1"/>
  <c r="BE526" i="1"/>
  <c r="BI526" i="1"/>
  <c r="BE527" i="1"/>
  <c r="BI527" i="1"/>
  <c r="BE528" i="1"/>
  <c r="BI528" i="1"/>
  <c r="BE529" i="1"/>
  <c r="BI529" i="1"/>
  <c r="BE530" i="1"/>
  <c r="BI530" i="1"/>
  <c r="BE531" i="1"/>
  <c r="BI531" i="1"/>
  <c r="BE532" i="1"/>
  <c r="BI532" i="1"/>
  <c r="BE533" i="1"/>
  <c r="BI533" i="1"/>
  <c r="BE534" i="1"/>
  <c r="BI534" i="1"/>
  <c r="BE535" i="1"/>
  <c r="BI535" i="1"/>
  <c r="BE536" i="1"/>
  <c r="BI536" i="1"/>
  <c r="BE537" i="1"/>
  <c r="BI537" i="1"/>
  <c r="BE538" i="1"/>
  <c r="BI538" i="1"/>
  <c r="BE539" i="1"/>
  <c r="BI539" i="1"/>
  <c r="BE540" i="1"/>
  <c r="BI540" i="1"/>
  <c r="BE541" i="1"/>
  <c r="BI541" i="1"/>
  <c r="BE542" i="1"/>
  <c r="BI542" i="1"/>
  <c r="BE543" i="1"/>
  <c r="BI543" i="1"/>
  <c r="BE544" i="1"/>
  <c r="BI544" i="1"/>
  <c r="BE545" i="1"/>
  <c r="BI545" i="1"/>
  <c r="BE546" i="1"/>
  <c r="BI546" i="1"/>
  <c r="BE547" i="1"/>
  <c r="BI547" i="1"/>
  <c r="BE548" i="1"/>
  <c r="BI548" i="1"/>
  <c r="BE549" i="1"/>
  <c r="BI549" i="1"/>
  <c r="BE550" i="1"/>
  <c r="BI550" i="1"/>
  <c r="BE551" i="1"/>
  <c r="BI551" i="1"/>
  <c r="BE552" i="1"/>
  <c r="BI552" i="1"/>
  <c r="BE553" i="1"/>
  <c r="BI553" i="1"/>
  <c r="BE554" i="1"/>
  <c r="BI554" i="1"/>
  <c r="BE555" i="1"/>
  <c r="BI555" i="1"/>
  <c r="BE556" i="1"/>
  <c r="BI556" i="1"/>
  <c r="BE557" i="1"/>
  <c r="BI557" i="1"/>
  <c r="BE558" i="1"/>
  <c r="BI558" i="1"/>
  <c r="BE559" i="1"/>
  <c r="BI559" i="1"/>
  <c r="BE560" i="1"/>
  <c r="BI560" i="1"/>
  <c r="BE561" i="1"/>
  <c r="BI561" i="1"/>
  <c r="BE562" i="1"/>
  <c r="BI562" i="1"/>
  <c r="BE563" i="1"/>
  <c r="BI563" i="1"/>
  <c r="BE564" i="1"/>
  <c r="BI564" i="1"/>
  <c r="BE565" i="1"/>
  <c r="BI565" i="1"/>
  <c r="BE566" i="1"/>
  <c r="BI566" i="1"/>
  <c r="BE567" i="1"/>
  <c r="BI567" i="1"/>
  <c r="BE568" i="1"/>
  <c r="BI568" i="1"/>
  <c r="BE569" i="1"/>
  <c r="BI569" i="1"/>
  <c r="BE570" i="1"/>
  <c r="BI570" i="1"/>
  <c r="BE571" i="1"/>
  <c r="BI571" i="1"/>
  <c r="BE572" i="1"/>
  <c r="BI572" i="1"/>
  <c r="BE573" i="1"/>
  <c r="BF573" i="1"/>
  <c r="BG573" i="1"/>
  <c r="BI573" i="1"/>
  <c r="BJ573" i="1"/>
  <c r="BK573" i="1"/>
  <c r="BE574" i="1"/>
  <c r="BF574" i="1"/>
  <c r="BG574" i="1"/>
  <c r="BI574" i="1"/>
  <c r="BJ574" i="1"/>
  <c r="BK574" i="1"/>
  <c r="BE575" i="1"/>
  <c r="BF575" i="1"/>
  <c r="BG575" i="1"/>
  <c r="BI575" i="1"/>
  <c r="BJ575" i="1"/>
  <c r="BK575" i="1"/>
  <c r="BE576" i="1"/>
  <c r="BF576" i="1"/>
  <c r="BG576" i="1"/>
  <c r="BI576" i="1"/>
  <c r="BJ576" i="1"/>
  <c r="BK576" i="1"/>
  <c r="BE577" i="1"/>
  <c r="BF577" i="1"/>
  <c r="BG577" i="1"/>
  <c r="BI577" i="1"/>
  <c r="BJ577" i="1"/>
  <c r="BK577" i="1"/>
  <c r="BE578" i="1"/>
  <c r="BF578" i="1"/>
  <c r="BG578" i="1"/>
  <c r="BI578" i="1"/>
  <c r="BJ578" i="1"/>
  <c r="BK578" i="1"/>
  <c r="BE579" i="1"/>
  <c r="BF579" i="1"/>
  <c r="BG579" i="1"/>
  <c r="BI579" i="1"/>
  <c r="BJ579" i="1"/>
  <c r="BK579" i="1"/>
  <c r="BE580" i="1"/>
  <c r="BF580" i="1"/>
  <c r="BG580" i="1"/>
  <c r="BI580" i="1"/>
  <c r="BJ580" i="1"/>
  <c r="BK580" i="1"/>
  <c r="BE581" i="1"/>
  <c r="BF581" i="1"/>
  <c r="BG581" i="1"/>
  <c r="BI581" i="1"/>
  <c r="BJ581" i="1"/>
  <c r="BK581" i="1"/>
  <c r="BE582" i="1"/>
  <c r="BF582" i="1"/>
  <c r="BG582" i="1"/>
  <c r="BI582" i="1"/>
  <c r="BJ582" i="1"/>
  <c r="BK582" i="1"/>
  <c r="BE583" i="1"/>
  <c r="BF583" i="1"/>
  <c r="BG583" i="1"/>
  <c r="BI583" i="1"/>
  <c r="BJ583" i="1"/>
  <c r="BK583" i="1"/>
  <c r="BE584" i="1"/>
  <c r="BF584" i="1"/>
  <c r="BG584" i="1"/>
  <c r="BI584" i="1"/>
  <c r="BJ584" i="1"/>
  <c r="BK584" i="1"/>
  <c r="BE585" i="1"/>
  <c r="BF585" i="1"/>
  <c r="BG585" i="1"/>
  <c r="BI585" i="1"/>
  <c r="BJ585" i="1"/>
  <c r="BK585" i="1"/>
  <c r="BE586" i="1"/>
  <c r="BF586" i="1"/>
  <c r="BG586" i="1"/>
  <c r="BI586" i="1"/>
  <c r="BJ586" i="1"/>
  <c r="BK586" i="1"/>
  <c r="BE587" i="1"/>
  <c r="BF587" i="1"/>
  <c r="BG587" i="1"/>
  <c r="BI587" i="1"/>
  <c r="BJ587" i="1"/>
  <c r="BK587" i="1"/>
  <c r="BE588" i="1"/>
  <c r="BF588" i="1"/>
  <c r="BG588" i="1"/>
  <c r="BI588" i="1"/>
  <c r="BJ588" i="1"/>
  <c r="BK588" i="1"/>
  <c r="BI2" i="1"/>
  <c r="BE2" i="1"/>
  <c r="U3" i="2"/>
  <c r="BW27" i="2" s="1"/>
  <c r="U4" i="2"/>
  <c r="BK505" i="1" s="1"/>
  <c r="U5" i="2"/>
  <c r="BW21" i="2" s="1"/>
  <c r="U6" i="2"/>
  <c r="U7" i="2"/>
  <c r="U8" i="2"/>
  <c r="U9" i="2"/>
  <c r="U10" i="2"/>
  <c r="U11" i="2"/>
  <c r="U12" i="2"/>
  <c r="U13" i="2"/>
  <c r="U14" i="2"/>
  <c r="U15" i="2"/>
  <c r="BW26" i="2" s="1"/>
  <c r="U16" i="2"/>
  <c r="U17" i="2"/>
  <c r="U18" i="2"/>
  <c r="U19" i="2"/>
  <c r="U20" i="2"/>
  <c r="U21" i="2"/>
  <c r="U22" i="2"/>
  <c r="U23" i="2"/>
  <c r="U24" i="2"/>
  <c r="U25" i="2"/>
  <c r="U26" i="2"/>
  <c r="U27" i="2"/>
  <c r="U28" i="2"/>
  <c r="U29" i="2"/>
  <c r="U30" i="2"/>
  <c r="U31" i="2"/>
  <c r="U32" i="2"/>
  <c r="U33" i="2"/>
  <c r="U34" i="2"/>
  <c r="U35" i="2"/>
  <c r="BK507" i="1" s="1"/>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BK509" i="1" s="1"/>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BK513" i="1" s="1"/>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BK515" i="1" s="1"/>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BG516" i="1" s="1"/>
  <c r="U534" i="2"/>
  <c r="U535" i="2"/>
  <c r="U536" i="2"/>
  <c r="U537" i="2"/>
  <c r="U538" i="2"/>
  <c r="BK517" i="1" s="1"/>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BK519" i="1" s="1"/>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BK521" i="1" s="1"/>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BG522" i="1" s="1"/>
  <c r="U986" i="2"/>
  <c r="U987" i="2"/>
  <c r="U988" i="2"/>
  <c r="U989" i="2"/>
  <c r="U990" i="2"/>
  <c r="U991" i="2"/>
  <c r="U992" i="2"/>
  <c r="U993" i="2"/>
  <c r="U994" i="2"/>
  <c r="U995" i="2"/>
  <c r="U996" i="2"/>
  <c r="U997" i="2"/>
  <c r="U998" i="2"/>
  <c r="U999" i="2"/>
  <c r="BK541" i="1" s="1"/>
  <c r="U1000" i="2"/>
  <c r="U1001" i="2"/>
  <c r="U1002" i="2"/>
  <c r="U1003" i="2"/>
  <c r="U1004" i="2"/>
  <c r="BK523" i="1" s="1"/>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BG524" i="1" s="1"/>
  <c r="U1040" i="2"/>
  <c r="U1041" i="2"/>
  <c r="U1042" i="2"/>
  <c r="U1043" i="2"/>
  <c r="U1044" i="2"/>
  <c r="U1045" i="2"/>
  <c r="U1046" i="2"/>
  <c r="U1047" i="2"/>
  <c r="U1048" i="2"/>
  <c r="BK525" i="1" s="1"/>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BG526" i="1" s="1"/>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BK527" i="1" s="1"/>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BG528" i="1" s="1"/>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BK511" i="1" s="1"/>
  <c r="U1408" i="2"/>
  <c r="U1409" i="2"/>
  <c r="U1410" i="2"/>
  <c r="U1411" i="2"/>
  <c r="U1412" i="2"/>
  <c r="BG530" i="1" s="1"/>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BK529" i="1" s="1"/>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BK531" i="1" s="1"/>
  <c r="U1625" i="2"/>
  <c r="U1626" i="2"/>
  <c r="U1627" i="2"/>
  <c r="U1628" i="2"/>
  <c r="U1629" i="2"/>
  <c r="U1630" i="2"/>
  <c r="U1631" i="2"/>
  <c r="U1632" i="2"/>
  <c r="U1633" i="2"/>
  <c r="U1634" i="2"/>
  <c r="U1635" i="2"/>
  <c r="U1636" i="2"/>
  <c r="U1637" i="2"/>
  <c r="U1638" i="2"/>
  <c r="U1639" i="2"/>
  <c r="U1640" i="2"/>
  <c r="BG532" i="1" s="1"/>
  <c r="U1641" i="2"/>
  <c r="U1642" i="2"/>
  <c r="U1643" i="2"/>
  <c r="U1644" i="2"/>
  <c r="U1645" i="2"/>
  <c r="U1646" i="2"/>
  <c r="U1647" i="2"/>
  <c r="BW28" i="2" s="1"/>
  <c r="U1648" i="2"/>
  <c r="U1649" i="2"/>
  <c r="U1650" i="2"/>
  <c r="BG506" i="1" s="1"/>
  <c r="U1651" i="2"/>
  <c r="U1652" i="2"/>
  <c r="U1653" i="2"/>
  <c r="U1654" i="2"/>
  <c r="U1655" i="2"/>
  <c r="U1656" i="2"/>
  <c r="U1657" i="2"/>
  <c r="U1658" i="2"/>
  <c r="U1659" i="2"/>
  <c r="U1660" i="2"/>
  <c r="U1661" i="2"/>
  <c r="U1662" i="2"/>
  <c r="U1663" i="2"/>
  <c r="U1664" i="2"/>
  <c r="U1665" i="2"/>
  <c r="U1666" i="2"/>
  <c r="U1667" i="2"/>
  <c r="U1668" i="2"/>
  <c r="U1669" i="2"/>
  <c r="U1670" i="2"/>
  <c r="BK533" i="1" s="1"/>
  <c r="U1671" i="2"/>
  <c r="U1672" i="2"/>
  <c r="U1673" i="2"/>
  <c r="U1674" i="2"/>
  <c r="U1675" i="2"/>
  <c r="U1676" i="2"/>
  <c r="U1677" i="2"/>
  <c r="U1678" i="2"/>
  <c r="U1679" i="2"/>
  <c r="U1680" i="2"/>
  <c r="U1681" i="2"/>
  <c r="U1682" i="2"/>
  <c r="U1683" i="2"/>
  <c r="U1684" i="2"/>
  <c r="U1685" i="2"/>
  <c r="U1686" i="2"/>
  <c r="U1687" i="2"/>
  <c r="BG534" i="1" s="1"/>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BK535" i="1" s="1"/>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BK537" i="1" s="1"/>
  <c r="U1847" i="2"/>
  <c r="U1848" i="2"/>
  <c r="U1849" i="2"/>
  <c r="BK539" i="1" s="1"/>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BG540" i="1" s="1"/>
  <c r="U1887" i="2"/>
  <c r="U1888" i="2"/>
  <c r="U1889" i="2"/>
  <c r="U1890" i="2"/>
  <c r="U1891" i="2"/>
  <c r="BW16" i="2" s="1"/>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BK543" i="1" s="1"/>
  <c r="U1923" i="2"/>
  <c r="U1924" i="2"/>
  <c r="U1925" i="2"/>
  <c r="U1926" i="2"/>
  <c r="U1927" i="2"/>
  <c r="U1928" i="2"/>
  <c r="U1929" i="2"/>
  <c r="U1930" i="2"/>
  <c r="U1931" i="2"/>
  <c r="U1932" i="2"/>
  <c r="U1933" i="2"/>
  <c r="U1934" i="2"/>
  <c r="U1935" i="2"/>
  <c r="U1936" i="2"/>
  <c r="BK544" i="1" s="1"/>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BK545" i="1" s="1"/>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BK547" i="1" s="1"/>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BG548" i="1" s="1"/>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BK549" i="1" s="1"/>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BK551" i="1" s="1"/>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BK553" i="1" s="1"/>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BK555" i="1" s="1"/>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BG554" i="1" s="1"/>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BK557" i="1" s="1"/>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BK559" i="1" s="1"/>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BG536" i="1" s="1"/>
  <c r="U2765" i="2"/>
  <c r="U2766" i="2"/>
  <c r="U2767" i="2"/>
  <c r="U2768" i="2"/>
  <c r="U2769" i="2"/>
  <c r="U2770" i="2"/>
  <c r="U2771" i="2"/>
  <c r="U2772" i="2"/>
  <c r="BK561" i="1" s="1"/>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BK563" i="1" s="1"/>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BK565" i="1" s="1"/>
  <c r="U3076" i="2"/>
  <c r="U3077" i="2"/>
  <c r="U3078" i="2"/>
  <c r="U3079" i="2"/>
  <c r="U3080" i="2"/>
  <c r="U3081" i="2"/>
  <c r="BW22" i="2" s="1"/>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BK567" i="1" s="1"/>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BG568" i="1" s="1"/>
  <c r="U3212" i="2"/>
  <c r="U3213" i="2"/>
  <c r="U3214" i="2"/>
  <c r="U3215" i="2"/>
  <c r="U3216" i="2"/>
  <c r="U3217" i="2"/>
  <c r="U3218" i="2"/>
  <c r="U3219" i="2"/>
  <c r="U3220" i="2"/>
  <c r="U3221" i="2"/>
  <c r="U3222" i="2"/>
  <c r="U3223" i="2"/>
  <c r="BK569" i="1" s="1"/>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BK570" i="1" s="1"/>
  <c r="U3257" i="2"/>
  <c r="U3258" i="2"/>
  <c r="U3259" i="2"/>
  <c r="U3260" i="2"/>
  <c r="U3261" i="2"/>
  <c r="BK571" i="1" s="1"/>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2" i="2"/>
  <c r="BW23" i="2" s="1"/>
  <c r="T3" i="2"/>
  <c r="T4" i="2"/>
  <c r="BJ505" i="1" s="1"/>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BJ507" i="1" s="1"/>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BJ509" i="1" s="1"/>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BF510" i="1" s="1"/>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BJ513" i="1" s="1"/>
  <c r="T440" i="2"/>
  <c r="T441" i="2"/>
  <c r="T442" i="2"/>
  <c r="BF514" i="1" s="1"/>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BJ515" i="1" s="1"/>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BJ517" i="1" s="1"/>
  <c r="T539" i="2"/>
  <c r="T540" i="2"/>
  <c r="T541" i="2"/>
  <c r="T542" i="2"/>
  <c r="T543" i="2"/>
  <c r="BF518" i="1" s="1"/>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BJ519" i="1" s="1"/>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BJ521" i="1" s="1"/>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BJ541" i="1" s="1"/>
  <c r="T1000" i="2"/>
  <c r="T1001" i="2"/>
  <c r="T1002" i="2"/>
  <c r="T1003" i="2"/>
  <c r="T1004" i="2"/>
  <c r="BJ523" i="1" s="1"/>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BJ525" i="1" s="1"/>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BJ527" i="1" s="1"/>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BJ511" i="1" s="1"/>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BJ529" i="1" s="1"/>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BJ531" i="1" s="1"/>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BF506" i="1" s="1"/>
  <c r="T1651" i="2"/>
  <c r="T1652" i="2"/>
  <c r="T1653" i="2"/>
  <c r="T1654" i="2"/>
  <c r="T1655" i="2"/>
  <c r="T1656" i="2"/>
  <c r="T1657" i="2"/>
  <c r="T1658" i="2"/>
  <c r="T1659" i="2"/>
  <c r="T1660" i="2"/>
  <c r="T1661" i="2"/>
  <c r="T1662" i="2"/>
  <c r="T1663" i="2"/>
  <c r="T1664" i="2"/>
  <c r="T1665" i="2"/>
  <c r="T1666" i="2"/>
  <c r="T1667" i="2"/>
  <c r="T1668" i="2"/>
  <c r="T1669" i="2"/>
  <c r="T1670" i="2"/>
  <c r="BJ533" i="1" s="1"/>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BJ535" i="1" s="1"/>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BJ537" i="1" s="1"/>
  <c r="T1847" i="2"/>
  <c r="T1848" i="2"/>
  <c r="T1849" i="2"/>
  <c r="BJ539" i="1" s="1"/>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BJ543" i="1" s="1"/>
  <c r="T1923" i="2"/>
  <c r="T1924" i="2"/>
  <c r="T1925" i="2"/>
  <c r="T1926" i="2"/>
  <c r="T1927" i="2"/>
  <c r="T1928" i="2"/>
  <c r="T1929" i="2"/>
  <c r="T1930" i="2"/>
  <c r="T1931" i="2"/>
  <c r="T1932" i="2"/>
  <c r="T1933" i="2"/>
  <c r="T1934" i="2"/>
  <c r="T1935" i="2"/>
  <c r="T1936" i="2"/>
  <c r="BF544" i="1" s="1"/>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BF512" i="1" s="1"/>
  <c r="T2071" i="2"/>
  <c r="T2072" i="2"/>
  <c r="BJ545" i="1" s="1"/>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BJ547" i="1" s="1"/>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BJ549" i="1" s="1"/>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BJ551" i="1" s="1"/>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BF552" i="1" s="1"/>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BJ553" i="1" s="1"/>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BJ555" i="1" s="1"/>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BJ557" i="1" s="1"/>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BF558" i="1" s="1"/>
  <c r="T2627" i="2"/>
  <c r="T2628" i="2"/>
  <c r="T2629" i="2"/>
  <c r="T2630" i="2"/>
  <c r="T2631" i="2"/>
  <c r="T2632" i="2"/>
  <c r="BJ559" i="1" s="1"/>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BF560" i="1" s="1"/>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BJ561" i="1" s="1"/>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BJ563" i="1" s="1"/>
  <c r="T2966" i="2"/>
  <c r="T2967" i="2"/>
  <c r="T2968" i="2"/>
  <c r="T2969" i="2"/>
  <c r="T2970" i="2"/>
  <c r="T2971" i="2"/>
  <c r="T2972" i="2"/>
  <c r="T2973" i="2"/>
  <c r="T2974" i="2"/>
  <c r="T2975" i="2"/>
  <c r="T2976" i="2"/>
  <c r="T2977" i="2"/>
  <c r="T2978" i="2"/>
  <c r="T2979" i="2"/>
  <c r="T2980" i="2"/>
  <c r="T2981" i="2"/>
  <c r="T2982" i="2"/>
  <c r="T2983" i="2"/>
  <c r="T2984" i="2"/>
  <c r="T2985" i="2"/>
  <c r="BF564" i="1" s="1"/>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BF546" i="1" s="1"/>
  <c r="T3064" i="2"/>
  <c r="T3065" i="2"/>
  <c r="T3066" i="2"/>
  <c r="T3067" i="2"/>
  <c r="T3068" i="2"/>
  <c r="T3069" i="2"/>
  <c r="T3070" i="2"/>
  <c r="T3071" i="2"/>
  <c r="T3072" i="2"/>
  <c r="T3073" i="2"/>
  <c r="T3074" i="2"/>
  <c r="T3075" i="2"/>
  <c r="BJ565" i="1" s="1"/>
  <c r="T3076" i="2"/>
  <c r="T3077" i="2"/>
  <c r="T3078" i="2"/>
  <c r="T3079" i="2"/>
  <c r="T3080" i="2"/>
  <c r="T3081" i="2"/>
  <c r="BF566" i="1" s="1"/>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BJ567" i="1" s="1"/>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BJ569" i="1" s="1"/>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BJ571" i="1" s="1"/>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BF572" i="1" s="1"/>
  <c r="T3304" i="2"/>
  <c r="T3305" i="2"/>
  <c r="T3306" i="2"/>
  <c r="T3307" i="2"/>
  <c r="T3308" i="2"/>
  <c r="T3309" i="2"/>
  <c r="T3310" i="2"/>
  <c r="T3311" i="2"/>
  <c r="T3312" i="2"/>
  <c r="T3313" i="2"/>
  <c r="T3314" i="2"/>
  <c r="T3315" i="2"/>
  <c r="T3316" i="2"/>
  <c r="T3317" i="2"/>
  <c r="T3318" i="2"/>
  <c r="T3319" i="2"/>
  <c r="T3320" i="2"/>
  <c r="T3321" i="2"/>
  <c r="T3322" i="2"/>
  <c r="T3323" i="2"/>
  <c r="T2" i="2"/>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R41" i="1"/>
  <c r="S41" i="1"/>
  <c r="R42" i="1"/>
  <c r="S42" i="1"/>
  <c r="R43" i="1"/>
  <c r="S43" i="1"/>
  <c r="R44" i="1"/>
  <c r="S44"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6" i="1"/>
  <c r="S276" i="1"/>
  <c r="R277" i="1"/>
  <c r="S277" i="1"/>
  <c r="R278" i="1"/>
  <c r="S278" i="1"/>
  <c r="R279" i="1"/>
  <c r="S279" i="1"/>
  <c r="R280" i="1"/>
  <c r="S280" i="1"/>
  <c r="R281" i="1"/>
  <c r="S281" i="1"/>
  <c r="R282" i="1"/>
  <c r="S282" i="1"/>
  <c r="R283" i="1"/>
  <c r="S283" i="1"/>
  <c r="R284" i="1"/>
  <c r="S284" i="1"/>
  <c r="R285" i="1"/>
  <c r="S285" i="1"/>
  <c r="R286" i="1"/>
  <c r="S286" i="1"/>
  <c r="R287" i="1"/>
  <c r="S287" i="1"/>
  <c r="R288" i="1"/>
  <c r="S288" i="1"/>
  <c r="R289" i="1"/>
  <c r="S289" i="1"/>
  <c r="R290" i="1"/>
  <c r="S290"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S2" i="1"/>
  <c r="R2" i="1"/>
  <c r="N3" i="1"/>
  <c r="O3" i="1"/>
  <c r="N4" i="1"/>
  <c r="O4" i="1"/>
  <c r="N5" i="1"/>
  <c r="O5" i="1"/>
  <c r="N6" i="1"/>
  <c r="O6" i="1"/>
  <c r="N7" i="1"/>
  <c r="O7" i="1"/>
  <c r="N8" i="1"/>
  <c r="O8" i="1"/>
  <c r="N9" i="1"/>
  <c r="O9" i="1"/>
  <c r="N10" i="1"/>
  <c r="O10" i="1"/>
  <c r="N11" i="1"/>
  <c r="O11" i="1"/>
  <c r="N12" i="1"/>
  <c r="O12" i="1"/>
  <c r="N13" i="1"/>
  <c r="O13" i="1"/>
  <c r="N14" i="1"/>
  <c r="O14" i="1"/>
  <c r="N15" i="1"/>
  <c r="O15" i="1"/>
  <c r="N16" i="1"/>
  <c r="O16" i="1"/>
  <c r="N17" i="1"/>
  <c r="O17" i="1"/>
  <c r="N18" i="1"/>
  <c r="O18" i="1"/>
  <c r="N19" i="1"/>
  <c r="O19" i="1"/>
  <c r="N20" i="1"/>
  <c r="O20" i="1"/>
  <c r="N21" i="1"/>
  <c r="O21" i="1"/>
  <c r="N22" i="1"/>
  <c r="O22" i="1"/>
  <c r="N23" i="1"/>
  <c r="O23" i="1"/>
  <c r="N24" i="1"/>
  <c r="O24" i="1"/>
  <c r="N25" i="1"/>
  <c r="O25" i="1"/>
  <c r="N26" i="1"/>
  <c r="O26" i="1"/>
  <c r="N27" i="1"/>
  <c r="O27" i="1"/>
  <c r="N28" i="1"/>
  <c r="O28" i="1"/>
  <c r="N29" i="1"/>
  <c r="O29" i="1"/>
  <c r="N30" i="1"/>
  <c r="O30" i="1"/>
  <c r="N31" i="1"/>
  <c r="O31" i="1"/>
  <c r="N32" i="1"/>
  <c r="O32" i="1"/>
  <c r="N33" i="1"/>
  <c r="O33" i="1"/>
  <c r="N34" i="1"/>
  <c r="O34" i="1"/>
  <c r="N35" i="1"/>
  <c r="O35" i="1"/>
  <c r="N36" i="1"/>
  <c r="O36" i="1"/>
  <c r="N37" i="1"/>
  <c r="O37" i="1"/>
  <c r="N38" i="1"/>
  <c r="O38" i="1"/>
  <c r="N39" i="1"/>
  <c r="O39" i="1"/>
  <c r="N40" i="1"/>
  <c r="O40" i="1"/>
  <c r="N41" i="1"/>
  <c r="O41" i="1"/>
  <c r="N42" i="1"/>
  <c r="O42" i="1"/>
  <c r="N43" i="1"/>
  <c r="O43" i="1"/>
  <c r="N44" i="1"/>
  <c r="O44" i="1"/>
  <c r="N45" i="1"/>
  <c r="O45" i="1"/>
  <c r="N46" i="1"/>
  <c r="O46" i="1"/>
  <c r="N47" i="1"/>
  <c r="O47" i="1"/>
  <c r="N48" i="1"/>
  <c r="O48" i="1"/>
  <c r="N49" i="1"/>
  <c r="O49" i="1"/>
  <c r="N50" i="1"/>
  <c r="O50" i="1"/>
  <c r="N51" i="1"/>
  <c r="O51" i="1"/>
  <c r="N52" i="1"/>
  <c r="O52" i="1"/>
  <c r="N53" i="1"/>
  <c r="O53" i="1"/>
  <c r="N54" i="1"/>
  <c r="O54" i="1"/>
  <c r="N55" i="1"/>
  <c r="O55" i="1"/>
  <c r="N56" i="1"/>
  <c r="O56" i="1"/>
  <c r="N57" i="1"/>
  <c r="O57" i="1"/>
  <c r="N58" i="1"/>
  <c r="O58" i="1"/>
  <c r="N59" i="1"/>
  <c r="O59" i="1"/>
  <c r="N60" i="1"/>
  <c r="O60" i="1"/>
  <c r="N61" i="1"/>
  <c r="O61" i="1"/>
  <c r="N62" i="1"/>
  <c r="O62" i="1"/>
  <c r="N63" i="1"/>
  <c r="O63" i="1"/>
  <c r="N64" i="1"/>
  <c r="O64" i="1"/>
  <c r="N65" i="1"/>
  <c r="O65" i="1"/>
  <c r="N66" i="1"/>
  <c r="O66" i="1"/>
  <c r="N67" i="1"/>
  <c r="O67" i="1"/>
  <c r="N68" i="1"/>
  <c r="O68" i="1"/>
  <c r="N69" i="1"/>
  <c r="O69" i="1"/>
  <c r="N70" i="1"/>
  <c r="O70" i="1"/>
  <c r="N71" i="1"/>
  <c r="O71" i="1"/>
  <c r="N72" i="1"/>
  <c r="O72" i="1"/>
  <c r="N73" i="1"/>
  <c r="O73" i="1"/>
  <c r="N74" i="1"/>
  <c r="O74" i="1"/>
  <c r="N75" i="1"/>
  <c r="O75" i="1"/>
  <c r="N76" i="1"/>
  <c r="O76" i="1"/>
  <c r="N77" i="1"/>
  <c r="O77" i="1"/>
  <c r="N78" i="1"/>
  <c r="O78" i="1"/>
  <c r="N79" i="1"/>
  <c r="O79" i="1"/>
  <c r="N80" i="1"/>
  <c r="O80" i="1"/>
  <c r="N81" i="1"/>
  <c r="O81" i="1"/>
  <c r="N82" i="1"/>
  <c r="O82" i="1"/>
  <c r="N83" i="1"/>
  <c r="O83" i="1"/>
  <c r="N84" i="1"/>
  <c r="O84" i="1"/>
  <c r="N85" i="1"/>
  <c r="O85" i="1"/>
  <c r="N86" i="1"/>
  <c r="O86" i="1"/>
  <c r="N87" i="1"/>
  <c r="O87" i="1"/>
  <c r="N88" i="1"/>
  <c r="O88" i="1"/>
  <c r="N89" i="1"/>
  <c r="O89" i="1"/>
  <c r="N90" i="1"/>
  <c r="O90" i="1"/>
  <c r="N91" i="1"/>
  <c r="O91" i="1"/>
  <c r="N92" i="1"/>
  <c r="O92" i="1"/>
  <c r="N93" i="1"/>
  <c r="O93" i="1"/>
  <c r="N94" i="1"/>
  <c r="O94" i="1"/>
  <c r="N95" i="1"/>
  <c r="O95" i="1"/>
  <c r="N96" i="1"/>
  <c r="O96" i="1"/>
  <c r="N97" i="1"/>
  <c r="O97" i="1"/>
  <c r="N98" i="1"/>
  <c r="O98" i="1"/>
  <c r="N99" i="1"/>
  <c r="O99" i="1"/>
  <c r="N100" i="1"/>
  <c r="O100" i="1"/>
  <c r="N101" i="1"/>
  <c r="O101" i="1"/>
  <c r="N102" i="1"/>
  <c r="O102" i="1"/>
  <c r="N103" i="1"/>
  <c r="O103" i="1"/>
  <c r="N104" i="1"/>
  <c r="O104" i="1"/>
  <c r="N105" i="1"/>
  <c r="O105" i="1"/>
  <c r="N106" i="1"/>
  <c r="O106" i="1"/>
  <c r="N107" i="1"/>
  <c r="O107" i="1"/>
  <c r="N108" i="1"/>
  <c r="O108" i="1"/>
  <c r="N109" i="1"/>
  <c r="O109" i="1"/>
  <c r="N110" i="1"/>
  <c r="O110" i="1"/>
  <c r="N111" i="1"/>
  <c r="O111" i="1"/>
  <c r="N112" i="1"/>
  <c r="O112" i="1"/>
  <c r="N113" i="1"/>
  <c r="O113" i="1"/>
  <c r="N114" i="1"/>
  <c r="O114" i="1"/>
  <c r="N115" i="1"/>
  <c r="O115" i="1"/>
  <c r="N116" i="1"/>
  <c r="O116" i="1"/>
  <c r="N117" i="1"/>
  <c r="O117" i="1"/>
  <c r="N118" i="1"/>
  <c r="O118" i="1"/>
  <c r="N119" i="1"/>
  <c r="O119" i="1"/>
  <c r="N120" i="1"/>
  <c r="O120" i="1"/>
  <c r="N121" i="1"/>
  <c r="O121" i="1"/>
  <c r="N122" i="1"/>
  <c r="O122" i="1"/>
  <c r="N123" i="1"/>
  <c r="O123" i="1"/>
  <c r="N124" i="1"/>
  <c r="O124" i="1"/>
  <c r="N125" i="1"/>
  <c r="O125" i="1"/>
  <c r="N126" i="1"/>
  <c r="O126" i="1"/>
  <c r="N127" i="1"/>
  <c r="O127" i="1"/>
  <c r="N128" i="1"/>
  <c r="O128" i="1"/>
  <c r="N129" i="1"/>
  <c r="O129" i="1"/>
  <c r="N130" i="1"/>
  <c r="O130" i="1"/>
  <c r="N131" i="1"/>
  <c r="O131" i="1"/>
  <c r="N132" i="1"/>
  <c r="O132" i="1"/>
  <c r="N133" i="1"/>
  <c r="O133" i="1"/>
  <c r="N134" i="1"/>
  <c r="O134" i="1"/>
  <c r="N135" i="1"/>
  <c r="O135" i="1"/>
  <c r="N136" i="1"/>
  <c r="O136" i="1"/>
  <c r="N137" i="1"/>
  <c r="O137" i="1"/>
  <c r="N138" i="1"/>
  <c r="O138" i="1"/>
  <c r="N139" i="1"/>
  <c r="O139" i="1"/>
  <c r="N140" i="1"/>
  <c r="O140" i="1"/>
  <c r="N141" i="1"/>
  <c r="O141" i="1"/>
  <c r="N142" i="1"/>
  <c r="O142" i="1"/>
  <c r="N143" i="1"/>
  <c r="O143" i="1"/>
  <c r="N144" i="1"/>
  <c r="O144" i="1"/>
  <c r="N145" i="1"/>
  <c r="O145" i="1"/>
  <c r="N146" i="1"/>
  <c r="O146" i="1"/>
  <c r="N147" i="1"/>
  <c r="O147" i="1"/>
  <c r="N148" i="1"/>
  <c r="O148" i="1"/>
  <c r="N149" i="1"/>
  <c r="O149" i="1"/>
  <c r="N150" i="1"/>
  <c r="O150" i="1"/>
  <c r="N151" i="1"/>
  <c r="O151" i="1"/>
  <c r="N152" i="1"/>
  <c r="O152" i="1"/>
  <c r="N153" i="1"/>
  <c r="O153" i="1"/>
  <c r="N154" i="1"/>
  <c r="O154" i="1"/>
  <c r="N155" i="1"/>
  <c r="O155" i="1"/>
  <c r="N156" i="1"/>
  <c r="O156" i="1"/>
  <c r="N157" i="1"/>
  <c r="O157" i="1"/>
  <c r="N158" i="1"/>
  <c r="O158" i="1"/>
  <c r="N159" i="1"/>
  <c r="O159" i="1"/>
  <c r="N160" i="1"/>
  <c r="O160" i="1"/>
  <c r="N161" i="1"/>
  <c r="O161" i="1"/>
  <c r="N162" i="1"/>
  <c r="O162" i="1"/>
  <c r="N163" i="1"/>
  <c r="O163" i="1"/>
  <c r="N164" i="1"/>
  <c r="O164" i="1"/>
  <c r="N165" i="1"/>
  <c r="O165" i="1"/>
  <c r="N166" i="1"/>
  <c r="O166" i="1"/>
  <c r="N167" i="1"/>
  <c r="O167" i="1"/>
  <c r="N168" i="1"/>
  <c r="O168" i="1"/>
  <c r="N169" i="1"/>
  <c r="O169" i="1"/>
  <c r="N170" i="1"/>
  <c r="O170" i="1"/>
  <c r="N171" i="1"/>
  <c r="O171" i="1"/>
  <c r="N172" i="1"/>
  <c r="O172" i="1"/>
  <c r="N173" i="1"/>
  <c r="O173" i="1"/>
  <c r="N174" i="1"/>
  <c r="O174" i="1"/>
  <c r="N175" i="1"/>
  <c r="O175" i="1"/>
  <c r="N176" i="1"/>
  <c r="O176" i="1"/>
  <c r="N177" i="1"/>
  <c r="O177" i="1"/>
  <c r="N178" i="1"/>
  <c r="O178" i="1"/>
  <c r="N179" i="1"/>
  <c r="O179" i="1"/>
  <c r="N180" i="1"/>
  <c r="O180" i="1"/>
  <c r="N181" i="1"/>
  <c r="O181" i="1"/>
  <c r="N182" i="1"/>
  <c r="O182" i="1"/>
  <c r="N183" i="1"/>
  <c r="O183" i="1"/>
  <c r="N184" i="1"/>
  <c r="O184" i="1"/>
  <c r="N185" i="1"/>
  <c r="O185" i="1"/>
  <c r="N186" i="1"/>
  <c r="O186" i="1"/>
  <c r="N187" i="1"/>
  <c r="O187" i="1"/>
  <c r="N188" i="1"/>
  <c r="O188" i="1"/>
  <c r="N189" i="1"/>
  <c r="O189" i="1"/>
  <c r="N190" i="1"/>
  <c r="O190" i="1"/>
  <c r="N191" i="1"/>
  <c r="O191" i="1"/>
  <c r="N192" i="1"/>
  <c r="O192" i="1"/>
  <c r="N193" i="1"/>
  <c r="O193" i="1"/>
  <c r="N194" i="1"/>
  <c r="O194" i="1"/>
  <c r="N195" i="1"/>
  <c r="O195" i="1"/>
  <c r="N196" i="1"/>
  <c r="O196" i="1"/>
  <c r="N197" i="1"/>
  <c r="O197" i="1"/>
  <c r="N198" i="1"/>
  <c r="O198" i="1"/>
  <c r="N199" i="1"/>
  <c r="O199" i="1"/>
  <c r="N200" i="1"/>
  <c r="O200" i="1"/>
  <c r="N201" i="1"/>
  <c r="O201" i="1"/>
  <c r="N202" i="1"/>
  <c r="O202" i="1"/>
  <c r="N203" i="1"/>
  <c r="O203" i="1"/>
  <c r="N204" i="1"/>
  <c r="O204" i="1"/>
  <c r="N205" i="1"/>
  <c r="O205" i="1"/>
  <c r="N206" i="1"/>
  <c r="O206" i="1"/>
  <c r="N207" i="1"/>
  <c r="O207" i="1"/>
  <c r="N208" i="1"/>
  <c r="O208" i="1"/>
  <c r="N209" i="1"/>
  <c r="O209" i="1"/>
  <c r="N210" i="1"/>
  <c r="O210" i="1"/>
  <c r="N211" i="1"/>
  <c r="O211" i="1"/>
  <c r="N212" i="1"/>
  <c r="O212" i="1"/>
  <c r="N213" i="1"/>
  <c r="O213" i="1"/>
  <c r="N214" i="1"/>
  <c r="O214" i="1"/>
  <c r="N215" i="1"/>
  <c r="O215" i="1"/>
  <c r="N216" i="1"/>
  <c r="O216" i="1"/>
  <c r="N217" i="1"/>
  <c r="O217" i="1"/>
  <c r="N218" i="1"/>
  <c r="O218" i="1"/>
  <c r="N219" i="1"/>
  <c r="O219" i="1"/>
  <c r="N220" i="1"/>
  <c r="O220" i="1"/>
  <c r="N221" i="1"/>
  <c r="O221" i="1"/>
  <c r="N222" i="1"/>
  <c r="O222" i="1"/>
  <c r="N223" i="1"/>
  <c r="O223" i="1"/>
  <c r="N224" i="1"/>
  <c r="O224" i="1"/>
  <c r="N225" i="1"/>
  <c r="O225" i="1"/>
  <c r="N226" i="1"/>
  <c r="O226" i="1"/>
  <c r="N227" i="1"/>
  <c r="O227" i="1"/>
  <c r="N228" i="1"/>
  <c r="O228" i="1"/>
  <c r="N229" i="1"/>
  <c r="O229" i="1"/>
  <c r="N230" i="1"/>
  <c r="O230" i="1"/>
  <c r="N231" i="1"/>
  <c r="O231" i="1"/>
  <c r="N232" i="1"/>
  <c r="O232" i="1"/>
  <c r="N233" i="1"/>
  <c r="O233" i="1"/>
  <c r="N234" i="1"/>
  <c r="O234" i="1"/>
  <c r="N235" i="1"/>
  <c r="O235" i="1"/>
  <c r="N236" i="1"/>
  <c r="O236" i="1"/>
  <c r="N237" i="1"/>
  <c r="O237" i="1"/>
  <c r="N238" i="1"/>
  <c r="O238" i="1"/>
  <c r="N239" i="1"/>
  <c r="O239" i="1"/>
  <c r="N240" i="1"/>
  <c r="O240" i="1"/>
  <c r="N241" i="1"/>
  <c r="O241" i="1"/>
  <c r="N242" i="1"/>
  <c r="O242" i="1"/>
  <c r="N243" i="1"/>
  <c r="O243" i="1"/>
  <c r="N244" i="1"/>
  <c r="O244" i="1"/>
  <c r="N245" i="1"/>
  <c r="O245" i="1"/>
  <c r="N246" i="1"/>
  <c r="O246" i="1"/>
  <c r="N247" i="1"/>
  <c r="O247" i="1"/>
  <c r="N248" i="1"/>
  <c r="O248" i="1"/>
  <c r="N249" i="1"/>
  <c r="O249" i="1"/>
  <c r="N250" i="1"/>
  <c r="O250" i="1"/>
  <c r="N251" i="1"/>
  <c r="O251" i="1"/>
  <c r="N252" i="1"/>
  <c r="O252" i="1"/>
  <c r="N253" i="1"/>
  <c r="O253" i="1"/>
  <c r="N254" i="1"/>
  <c r="O254" i="1"/>
  <c r="N255" i="1"/>
  <c r="O255" i="1"/>
  <c r="N256" i="1"/>
  <c r="O256" i="1"/>
  <c r="N257" i="1"/>
  <c r="O257" i="1"/>
  <c r="N258" i="1"/>
  <c r="O258" i="1"/>
  <c r="N259" i="1"/>
  <c r="O259" i="1"/>
  <c r="N260" i="1"/>
  <c r="O260" i="1"/>
  <c r="N261" i="1"/>
  <c r="O261" i="1"/>
  <c r="N262" i="1"/>
  <c r="O262" i="1"/>
  <c r="N263" i="1"/>
  <c r="O263" i="1"/>
  <c r="N264" i="1"/>
  <c r="O264" i="1"/>
  <c r="N265" i="1"/>
  <c r="O265" i="1"/>
  <c r="N266" i="1"/>
  <c r="O266" i="1"/>
  <c r="N267" i="1"/>
  <c r="O267" i="1"/>
  <c r="N268" i="1"/>
  <c r="O268" i="1"/>
  <c r="N269" i="1"/>
  <c r="O269" i="1"/>
  <c r="N270" i="1"/>
  <c r="O270" i="1"/>
  <c r="N271" i="1"/>
  <c r="O271" i="1"/>
  <c r="N272" i="1"/>
  <c r="O272" i="1"/>
  <c r="N273" i="1"/>
  <c r="O273" i="1"/>
  <c r="N274" i="1"/>
  <c r="O274" i="1"/>
  <c r="N275" i="1"/>
  <c r="O275" i="1"/>
  <c r="N276" i="1"/>
  <c r="O276" i="1"/>
  <c r="N277" i="1"/>
  <c r="O277" i="1"/>
  <c r="N278" i="1"/>
  <c r="O278" i="1"/>
  <c r="N279" i="1"/>
  <c r="O279" i="1"/>
  <c r="N280" i="1"/>
  <c r="O280" i="1"/>
  <c r="N281" i="1"/>
  <c r="O281" i="1"/>
  <c r="N282" i="1"/>
  <c r="O282" i="1"/>
  <c r="N283" i="1"/>
  <c r="O283" i="1"/>
  <c r="N284" i="1"/>
  <c r="O284" i="1"/>
  <c r="N285" i="1"/>
  <c r="O285" i="1"/>
  <c r="N286" i="1"/>
  <c r="O286" i="1"/>
  <c r="N287" i="1"/>
  <c r="O287" i="1"/>
  <c r="N288" i="1"/>
  <c r="O288" i="1"/>
  <c r="N289" i="1"/>
  <c r="O289" i="1"/>
  <c r="N290" i="1"/>
  <c r="O290" i="1"/>
  <c r="N291" i="1"/>
  <c r="O291" i="1"/>
  <c r="N292" i="1"/>
  <c r="O292" i="1"/>
  <c r="N293" i="1"/>
  <c r="O293" i="1"/>
  <c r="N294" i="1"/>
  <c r="O294" i="1"/>
  <c r="N295" i="1"/>
  <c r="O295" i="1"/>
  <c r="N296" i="1"/>
  <c r="O296" i="1"/>
  <c r="N297" i="1"/>
  <c r="O297" i="1"/>
  <c r="N298" i="1"/>
  <c r="O298" i="1"/>
  <c r="N299" i="1"/>
  <c r="O299" i="1"/>
  <c r="N300" i="1"/>
  <c r="O300" i="1"/>
  <c r="N301" i="1"/>
  <c r="O301" i="1"/>
  <c r="N302" i="1"/>
  <c r="O302" i="1"/>
  <c r="N303" i="1"/>
  <c r="O303" i="1"/>
  <c r="N304" i="1"/>
  <c r="O304" i="1"/>
  <c r="N305" i="1"/>
  <c r="O305" i="1"/>
  <c r="N306" i="1"/>
  <c r="O306" i="1"/>
  <c r="N307" i="1"/>
  <c r="O307" i="1"/>
  <c r="N308" i="1"/>
  <c r="O308" i="1"/>
  <c r="N309" i="1"/>
  <c r="O309" i="1"/>
  <c r="N310" i="1"/>
  <c r="O310" i="1"/>
  <c r="N311" i="1"/>
  <c r="O311" i="1"/>
  <c r="N312" i="1"/>
  <c r="O312" i="1"/>
  <c r="N313" i="1"/>
  <c r="O313" i="1"/>
  <c r="N314" i="1"/>
  <c r="O314" i="1"/>
  <c r="N315" i="1"/>
  <c r="O315" i="1"/>
  <c r="N316" i="1"/>
  <c r="O316" i="1"/>
  <c r="N317" i="1"/>
  <c r="O317" i="1"/>
  <c r="N318" i="1"/>
  <c r="O318" i="1"/>
  <c r="N319" i="1"/>
  <c r="O319" i="1"/>
  <c r="N320" i="1"/>
  <c r="O320" i="1"/>
  <c r="N321" i="1"/>
  <c r="O321" i="1"/>
  <c r="N322" i="1"/>
  <c r="O322" i="1"/>
  <c r="N323" i="1"/>
  <c r="O323" i="1"/>
  <c r="N324" i="1"/>
  <c r="O324" i="1"/>
  <c r="N325" i="1"/>
  <c r="O325" i="1"/>
  <c r="N326" i="1"/>
  <c r="O326" i="1"/>
  <c r="N327" i="1"/>
  <c r="O327" i="1"/>
  <c r="N328" i="1"/>
  <c r="O328" i="1"/>
  <c r="N329" i="1"/>
  <c r="O329" i="1"/>
  <c r="N330" i="1"/>
  <c r="O330" i="1"/>
  <c r="N331" i="1"/>
  <c r="O331" i="1"/>
  <c r="N332" i="1"/>
  <c r="O332" i="1"/>
  <c r="N333" i="1"/>
  <c r="O333" i="1"/>
  <c r="N334" i="1"/>
  <c r="O334" i="1"/>
  <c r="N335" i="1"/>
  <c r="O335" i="1"/>
  <c r="N336" i="1"/>
  <c r="O336" i="1"/>
  <c r="N337" i="1"/>
  <c r="O337" i="1"/>
  <c r="N338" i="1"/>
  <c r="O338" i="1"/>
  <c r="N339" i="1"/>
  <c r="O339" i="1"/>
  <c r="N340" i="1"/>
  <c r="O340" i="1"/>
  <c r="N341" i="1"/>
  <c r="O341" i="1"/>
  <c r="N342" i="1"/>
  <c r="O342" i="1"/>
  <c r="N343" i="1"/>
  <c r="O343" i="1"/>
  <c r="N344" i="1"/>
  <c r="O344" i="1"/>
  <c r="N345" i="1"/>
  <c r="O345" i="1"/>
  <c r="N346" i="1"/>
  <c r="O346" i="1"/>
  <c r="N347" i="1"/>
  <c r="O347" i="1"/>
  <c r="N348" i="1"/>
  <c r="O348" i="1"/>
  <c r="N349" i="1"/>
  <c r="O349" i="1"/>
  <c r="N350" i="1"/>
  <c r="O350" i="1"/>
  <c r="N351" i="1"/>
  <c r="O351" i="1"/>
  <c r="N352" i="1"/>
  <c r="O352" i="1"/>
  <c r="N353" i="1"/>
  <c r="O353" i="1"/>
  <c r="N354" i="1"/>
  <c r="O354" i="1"/>
  <c r="N355" i="1"/>
  <c r="O355" i="1"/>
  <c r="N356" i="1"/>
  <c r="O356" i="1"/>
  <c r="N357" i="1"/>
  <c r="O357" i="1"/>
  <c r="N358" i="1"/>
  <c r="O358" i="1"/>
  <c r="N359" i="1"/>
  <c r="O359" i="1"/>
  <c r="N360" i="1"/>
  <c r="O360" i="1"/>
  <c r="N361" i="1"/>
  <c r="O361" i="1"/>
  <c r="N362" i="1"/>
  <c r="O362" i="1"/>
  <c r="N363" i="1"/>
  <c r="O363" i="1"/>
  <c r="N364" i="1"/>
  <c r="O364" i="1"/>
  <c r="N365" i="1"/>
  <c r="O365" i="1"/>
  <c r="N366" i="1"/>
  <c r="O366" i="1"/>
  <c r="N367" i="1"/>
  <c r="O367" i="1"/>
  <c r="N368" i="1"/>
  <c r="O368" i="1"/>
  <c r="N369" i="1"/>
  <c r="O369" i="1"/>
  <c r="N370" i="1"/>
  <c r="O370" i="1"/>
  <c r="N371" i="1"/>
  <c r="O371" i="1"/>
  <c r="N372" i="1"/>
  <c r="O372" i="1"/>
  <c r="N373" i="1"/>
  <c r="O373" i="1"/>
  <c r="N374" i="1"/>
  <c r="O374" i="1"/>
  <c r="N375" i="1"/>
  <c r="O375" i="1"/>
  <c r="N376" i="1"/>
  <c r="O376" i="1"/>
  <c r="N377" i="1"/>
  <c r="O377" i="1"/>
  <c r="N378" i="1"/>
  <c r="O378" i="1"/>
  <c r="N379" i="1"/>
  <c r="O379" i="1"/>
  <c r="N380" i="1"/>
  <c r="O380" i="1"/>
  <c r="N381" i="1"/>
  <c r="O381" i="1"/>
  <c r="N382" i="1"/>
  <c r="O382" i="1"/>
  <c r="N383" i="1"/>
  <c r="O383" i="1"/>
  <c r="N384" i="1"/>
  <c r="O384" i="1"/>
  <c r="N385" i="1"/>
  <c r="O385" i="1"/>
  <c r="N386" i="1"/>
  <c r="O386" i="1"/>
  <c r="N387" i="1"/>
  <c r="O387" i="1"/>
  <c r="N388" i="1"/>
  <c r="O388" i="1"/>
  <c r="N389" i="1"/>
  <c r="O389" i="1"/>
  <c r="N390" i="1"/>
  <c r="O390" i="1"/>
  <c r="N391" i="1"/>
  <c r="O391" i="1"/>
  <c r="N392" i="1"/>
  <c r="O392" i="1"/>
  <c r="N393" i="1"/>
  <c r="O393" i="1"/>
  <c r="N394" i="1"/>
  <c r="O394" i="1"/>
  <c r="N395" i="1"/>
  <c r="O395" i="1"/>
  <c r="N396" i="1"/>
  <c r="O396" i="1"/>
  <c r="N397" i="1"/>
  <c r="O397" i="1"/>
  <c r="N398" i="1"/>
  <c r="O398" i="1"/>
  <c r="N399" i="1"/>
  <c r="O399" i="1"/>
  <c r="N400" i="1"/>
  <c r="O400" i="1"/>
  <c r="N401" i="1"/>
  <c r="O401" i="1"/>
  <c r="N402" i="1"/>
  <c r="O402" i="1"/>
  <c r="N403" i="1"/>
  <c r="O403" i="1"/>
  <c r="N404" i="1"/>
  <c r="O404" i="1"/>
  <c r="N405" i="1"/>
  <c r="O405" i="1"/>
  <c r="N406" i="1"/>
  <c r="O406" i="1"/>
  <c r="N407" i="1"/>
  <c r="O407" i="1"/>
  <c r="N408" i="1"/>
  <c r="O408" i="1"/>
  <c r="N409" i="1"/>
  <c r="O409" i="1"/>
  <c r="N410" i="1"/>
  <c r="O410" i="1"/>
  <c r="N411" i="1"/>
  <c r="O411" i="1"/>
  <c r="N412" i="1"/>
  <c r="O412" i="1"/>
  <c r="N413" i="1"/>
  <c r="O413" i="1"/>
  <c r="N414" i="1"/>
  <c r="O414" i="1"/>
  <c r="N415" i="1"/>
  <c r="O415" i="1"/>
  <c r="N416" i="1"/>
  <c r="O416" i="1"/>
  <c r="N417" i="1"/>
  <c r="O417" i="1"/>
  <c r="N418" i="1"/>
  <c r="O418" i="1"/>
  <c r="N419" i="1"/>
  <c r="O419" i="1"/>
  <c r="N420" i="1"/>
  <c r="O420" i="1"/>
  <c r="N421" i="1"/>
  <c r="O421" i="1"/>
  <c r="N422" i="1"/>
  <c r="O422" i="1"/>
  <c r="N423" i="1"/>
  <c r="O423" i="1"/>
  <c r="N424" i="1"/>
  <c r="O424" i="1"/>
  <c r="N425" i="1"/>
  <c r="O425" i="1"/>
  <c r="N426" i="1"/>
  <c r="O426" i="1"/>
  <c r="N427" i="1"/>
  <c r="O427" i="1"/>
  <c r="N428" i="1"/>
  <c r="O428" i="1"/>
  <c r="N429" i="1"/>
  <c r="O429" i="1"/>
  <c r="N430" i="1"/>
  <c r="O430" i="1"/>
  <c r="N431" i="1"/>
  <c r="O431" i="1"/>
  <c r="N432" i="1"/>
  <c r="O432" i="1"/>
  <c r="N433" i="1"/>
  <c r="O433" i="1"/>
  <c r="N434" i="1"/>
  <c r="O434" i="1"/>
  <c r="N435" i="1"/>
  <c r="O435" i="1"/>
  <c r="N436" i="1"/>
  <c r="O436" i="1"/>
  <c r="N437" i="1"/>
  <c r="O437" i="1"/>
  <c r="N438" i="1"/>
  <c r="O438" i="1"/>
  <c r="N439" i="1"/>
  <c r="O439" i="1"/>
  <c r="N440" i="1"/>
  <c r="O440" i="1"/>
  <c r="N441" i="1"/>
  <c r="O441" i="1"/>
  <c r="N442" i="1"/>
  <c r="O442" i="1"/>
  <c r="N443" i="1"/>
  <c r="O443" i="1"/>
  <c r="N444" i="1"/>
  <c r="O444" i="1"/>
  <c r="N445" i="1"/>
  <c r="O445" i="1"/>
  <c r="N446" i="1"/>
  <c r="O446" i="1"/>
  <c r="N447" i="1"/>
  <c r="O447" i="1"/>
  <c r="N448" i="1"/>
  <c r="O448" i="1"/>
  <c r="N449" i="1"/>
  <c r="O449" i="1"/>
  <c r="N450" i="1"/>
  <c r="O450" i="1"/>
  <c r="N451" i="1"/>
  <c r="O451" i="1"/>
  <c r="N452" i="1"/>
  <c r="O452" i="1"/>
  <c r="N453" i="1"/>
  <c r="O453" i="1"/>
  <c r="N454" i="1"/>
  <c r="O454" i="1"/>
  <c r="N455" i="1"/>
  <c r="O455" i="1"/>
  <c r="N456" i="1"/>
  <c r="O456" i="1"/>
  <c r="N457" i="1"/>
  <c r="O457" i="1"/>
  <c r="N458" i="1"/>
  <c r="O458" i="1"/>
  <c r="N459" i="1"/>
  <c r="O459" i="1"/>
  <c r="N460" i="1"/>
  <c r="O460" i="1"/>
  <c r="N461" i="1"/>
  <c r="O461" i="1"/>
  <c r="N462" i="1"/>
  <c r="O462" i="1"/>
  <c r="N463" i="1"/>
  <c r="O463" i="1"/>
  <c r="N464" i="1"/>
  <c r="O464" i="1"/>
  <c r="N465" i="1"/>
  <c r="O465" i="1"/>
  <c r="N466" i="1"/>
  <c r="O466" i="1"/>
  <c r="N467" i="1"/>
  <c r="O467" i="1"/>
  <c r="N468" i="1"/>
  <c r="O468" i="1"/>
  <c r="N469" i="1"/>
  <c r="O469" i="1"/>
  <c r="N470" i="1"/>
  <c r="O470" i="1"/>
  <c r="N471" i="1"/>
  <c r="O471" i="1"/>
  <c r="N472" i="1"/>
  <c r="O472" i="1"/>
  <c r="N473" i="1"/>
  <c r="O473" i="1"/>
  <c r="N474" i="1"/>
  <c r="O474" i="1"/>
  <c r="N475" i="1"/>
  <c r="O475" i="1"/>
  <c r="N476" i="1"/>
  <c r="O476" i="1"/>
  <c r="N477" i="1"/>
  <c r="O477" i="1"/>
  <c r="N478" i="1"/>
  <c r="O478" i="1"/>
  <c r="N479" i="1"/>
  <c r="O479" i="1"/>
  <c r="N480" i="1"/>
  <c r="O480" i="1"/>
  <c r="N481" i="1"/>
  <c r="O481" i="1"/>
  <c r="N482" i="1"/>
  <c r="O482" i="1"/>
  <c r="N483" i="1"/>
  <c r="O483" i="1"/>
  <c r="N484" i="1"/>
  <c r="O484" i="1"/>
  <c r="N485" i="1"/>
  <c r="O485" i="1"/>
  <c r="N486" i="1"/>
  <c r="O486" i="1"/>
  <c r="N487" i="1"/>
  <c r="O487" i="1"/>
  <c r="N488" i="1"/>
  <c r="O488" i="1"/>
  <c r="N489" i="1"/>
  <c r="O489" i="1"/>
  <c r="N490" i="1"/>
  <c r="O490" i="1"/>
  <c r="N491" i="1"/>
  <c r="O491" i="1"/>
  <c r="N492" i="1"/>
  <c r="O492" i="1"/>
  <c r="N493" i="1"/>
  <c r="O493" i="1"/>
  <c r="N494" i="1"/>
  <c r="O494" i="1"/>
  <c r="N495" i="1"/>
  <c r="O495" i="1"/>
  <c r="N496" i="1"/>
  <c r="O496" i="1"/>
  <c r="N497" i="1"/>
  <c r="O497" i="1"/>
  <c r="N498" i="1"/>
  <c r="O498" i="1"/>
  <c r="N499" i="1"/>
  <c r="O499" i="1"/>
  <c r="N500" i="1"/>
  <c r="O500" i="1"/>
  <c r="N501" i="1"/>
  <c r="O501" i="1"/>
  <c r="N502" i="1"/>
  <c r="O502" i="1"/>
  <c r="N503" i="1"/>
  <c r="O503" i="1"/>
  <c r="N504" i="1"/>
  <c r="O504" i="1"/>
  <c r="N505" i="1"/>
  <c r="O505" i="1"/>
  <c r="N506" i="1"/>
  <c r="O506" i="1"/>
  <c r="N507" i="1"/>
  <c r="O507" i="1"/>
  <c r="N508" i="1"/>
  <c r="O508" i="1"/>
  <c r="N509" i="1"/>
  <c r="O509" i="1"/>
  <c r="N510" i="1"/>
  <c r="O510" i="1"/>
  <c r="N511" i="1"/>
  <c r="O511" i="1"/>
  <c r="N512" i="1"/>
  <c r="O512" i="1"/>
  <c r="N513" i="1"/>
  <c r="O513" i="1"/>
  <c r="N514" i="1"/>
  <c r="O514" i="1"/>
  <c r="N515" i="1"/>
  <c r="O515" i="1"/>
  <c r="N516" i="1"/>
  <c r="O516" i="1"/>
  <c r="N517" i="1"/>
  <c r="O517" i="1"/>
  <c r="N518" i="1"/>
  <c r="O518" i="1"/>
  <c r="N519" i="1"/>
  <c r="O519" i="1"/>
  <c r="N520" i="1"/>
  <c r="O520" i="1"/>
  <c r="N521" i="1"/>
  <c r="O521" i="1"/>
  <c r="N522" i="1"/>
  <c r="O522" i="1"/>
  <c r="N523" i="1"/>
  <c r="O523" i="1"/>
  <c r="N524" i="1"/>
  <c r="O524" i="1"/>
  <c r="N525" i="1"/>
  <c r="O525" i="1"/>
  <c r="N526" i="1"/>
  <c r="O526" i="1"/>
  <c r="N527" i="1"/>
  <c r="O527" i="1"/>
  <c r="N528" i="1"/>
  <c r="O528" i="1"/>
  <c r="N529" i="1"/>
  <c r="O529" i="1"/>
  <c r="N530" i="1"/>
  <c r="O530" i="1"/>
  <c r="N531" i="1"/>
  <c r="O531" i="1"/>
  <c r="N532" i="1"/>
  <c r="O532" i="1"/>
  <c r="N533" i="1"/>
  <c r="O533" i="1"/>
  <c r="N534" i="1"/>
  <c r="O534" i="1"/>
  <c r="N535" i="1"/>
  <c r="O535" i="1"/>
  <c r="N536" i="1"/>
  <c r="O536" i="1"/>
  <c r="N537" i="1"/>
  <c r="O537" i="1"/>
  <c r="N538" i="1"/>
  <c r="O538" i="1"/>
  <c r="N539" i="1"/>
  <c r="O539" i="1"/>
  <c r="N540" i="1"/>
  <c r="O540" i="1"/>
  <c r="N541" i="1"/>
  <c r="O541" i="1"/>
  <c r="N542" i="1"/>
  <c r="O542" i="1"/>
  <c r="N543" i="1"/>
  <c r="O543" i="1"/>
  <c r="N544" i="1"/>
  <c r="O544" i="1"/>
  <c r="N545" i="1"/>
  <c r="O545" i="1"/>
  <c r="N546" i="1"/>
  <c r="O546" i="1"/>
  <c r="N547" i="1"/>
  <c r="O547" i="1"/>
  <c r="N548" i="1"/>
  <c r="O548" i="1"/>
  <c r="N549" i="1"/>
  <c r="O549" i="1"/>
  <c r="N550" i="1"/>
  <c r="O550" i="1"/>
  <c r="N551" i="1"/>
  <c r="O551" i="1"/>
  <c r="N552" i="1"/>
  <c r="O552" i="1"/>
  <c r="N553" i="1"/>
  <c r="O553" i="1"/>
  <c r="N554" i="1"/>
  <c r="O554" i="1"/>
  <c r="N555" i="1"/>
  <c r="O555" i="1"/>
  <c r="N556" i="1"/>
  <c r="O556" i="1"/>
  <c r="N557" i="1"/>
  <c r="O557" i="1"/>
  <c r="N558" i="1"/>
  <c r="O558" i="1"/>
  <c r="N559" i="1"/>
  <c r="O559" i="1"/>
  <c r="N560" i="1"/>
  <c r="O560" i="1"/>
  <c r="N561" i="1"/>
  <c r="O561" i="1"/>
  <c r="N562" i="1"/>
  <c r="O562" i="1"/>
  <c r="N563" i="1"/>
  <c r="O563" i="1"/>
  <c r="N564" i="1"/>
  <c r="O564" i="1"/>
  <c r="N565" i="1"/>
  <c r="O565" i="1"/>
  <c r="N566" i="1"/>
  <c r="O566" i="1"/>
  <c r="N567" i="1"/>
  <c r="O567" i="1"/>
  <c r="N568" i="1"/>
  <c r="O568" i="1"/>
  <c r="N569" i="1"/>
  <c r="O569" i="1"/>
  <c r="N570" i="1"/>
  <c r="O570" i="1"/>
  <c r="N571" i="1"/>
  <c r="O571" i="1"/>
  <c r="N572" i="1"/>
  <c r="O572" i="1"/>
  <c r="N573" i="1"/>
  <c r="O573" i="1"/>
  <c r="N574" i="1"/>
  <c r="O574" i="1"/>
  <c r="N575" i="1"/>
  <c r="O575" i="1"/>
  <c r="N576" i="1"/>
  <c r="O576" i="1"/>
  <c r="N577" i="1"/>
  <c r="O577" i="1"/>
  <c r="N578" i="1"/>
  <c r="O578" i="1"/>
  <c r="N579" i="1"/>
  <c r="O579" i="1"/>
  <c r="N580" i="1"/>
  <c r="O580" i="1"/>
  <c r="N581" i="1"/>
  <c r="O581" i="1"/>
  <c r="N582" i="1"/>
  <c r="O582" i="1"/>
  <c r="N583" i="1"/>
  <c r="O583" i="1"/>
  <c r="N584" i="1"/>
  <c r="O584" i="1"/>
  <c r="N585" i="1"/>
  <c r="O585" i="1"/>
  <c r="N586" i="1"/>
  <c r="O586" i="1"/>
  <c r="N587" i="1"/>
  <c r="O587" i="1"/>
  <c r="N588" i="1"/>
  <c r="O588" i="1"/>
  <c r="O2" i="1"/>
  <c r="N2" i="1"/>
  <c r="BM19" i="2" l="1"/>
  <c r="CA17" i="2"/>
  <c r="CA26" i="2"/>
  <c r="BP21" i="2"/>
  <c r="BT532" i="1"/>
  <c r="BM23" i="2"/>
  <c r="BW6" i="2"/>
  <c r="CD12" i="2"/>
  <c r="AP5" i="2"/>
  <c r="BR6" i="2"/>
  <c r="BP24" i="2"/>
  <c r="CD22" i="2"/>
  <c r="BM26" i="2"/>
  <c r="BP27" i="2"/>
  <c r="BM21" i="2"/>
  <c r="CA19" i="2"/>
  <c r="BT447" i="1"/>
  <c r="BT494" i="1"/>
  <c r="BM14" i="2"/>
  <c r="BT257" i="1"/>
  <c r="BM13" i="2"/>
  <c r="BP25" i="2"/>
  <c r="BT534" i="1"/>
  <c r="BT462" i="1"/>
  <c r="BM12" i="2"/>
  <c r="BW24" i="2"/>
  <c r="CD13" i="2"/>
  <c r="BR13" i="2"/>
  <c r="BP28" i="2"/>
  <c r="CD19" i="2"/>
  <c r="BU24" i="2"/>
  <c r="BP23" i="2"/>
  <c r="BM40" i="2"/>
  <c r="BM6" i="2"/>
  <c r="BM11" i="2"/>
  <c r="BM9" i="2"/>
  <c r="BM7" i="2"/>
  <c r="BM17" i="2"/>
  <c r="BT535" i="1"/>
  <c r="CA7" i="2"/>
  <c r="BT132" i="1"/>
  <c r="BT147" i="1"/>
  <c r="BT262" i="1"/>
  <c r="BT342" i="1"/>
  <c r="BR20" i="2"/>
  <c r="BM20" i="2"/>
  <c r="BM8" i="2"/>
  <c r="BT531" i="1"/>
  <c r="BM18" i="2"/>
  <c r="AP21" i="2"/>
  <c r="AP9" i="2"/>
  <c r="BT360" i="1"/>
  <c r="BT398" i="1"/>
  <c r="BM16" i="2"/>
  <c r="BW12" i="2"/>
  <c r="BW19" i="2"/>
  <c r="CA12" i="2"/>
  <c r="BU18" i="2"/>
  <c r="BT528" i="1"/>
  <c r="BR12" i="2"/>
  <c r="BR19" i="2"/>
  <c r="BR17" i="2"/>
  <c r="BU20" i="2"/>
  <c r="BU7" i="2"/>
  <c r="BW17" i="2"/>
  <c r="BW11" i="2"/>
  <c r="CA10" i="2"/>
  <c r="CA8" i="2"/>
  <c r="CD17" i="2"/>
  <c r="CA18" i="2"/>
  <c r="BP11" i="2"/>
  <c r="CD15" i="2"/>
  <c r="CB18" i="4"/>
  <c r="BR11" i="2"/>
  <c r="BW10" i="2"/>
  <c r="BT541" i="1"/>
  <c r="BU12" i="2"/>
  <c r="BT242" i="1"/>
  <c r="BU19" i="2"/>
  <c r="BT305" i="1"/>
  <c r="BR16" i="2"/>
  <c r="BW15" i="2"/>
  <c r="BK496" i="1"/>
  <c r="CA15" i="2"/>
  <c r="BU17" i="2"/>
  <c r="BU11" i="2"/>
  <c r="BT480" i="1"/>
  <c r="BR15" i="2"/>
  <c r="BW14" i="2"/>
  <c r="CA14" i="2"/>
  <c r="BT179" i="1"/>
  <c r="BU10" i="2"/>
  <c r="BT162" i="1"/>
  <c r="BT363" i="1"/>
  <c r="BT245" i="1"/>
  <c r="BT281" i="1"/>
  <c r="BT524" i="1"/>
  <c r="BR14" i="2"/>
  <c r="BD11" i="4"/>
  <c r="BU15" i="2"/>
  <c r="BW41" i="2"/>
  <c r="BW9" i="2"/>
  <c r="BP41" i="2"/>
  <c r="BU14" i="2"/>
  <c r="BR41" i="2"/>
  <c r="BR9" i="2"/>
  <c r="BM41" i="2"/>
  <c r="BM10" i="2"/>
  <c r="BW8" i="2"/>
  <c r="AK423" i="1"/>
  <c r="AL423" i="1" s="1"/>
  <c r="BT536" i="1"/>
  <c r="BU9" i="2"/>
  <c r="BT278" i="1"/>
  <c r="BR10" i="2"/>
  <c r="BR8" i="2"/>
  <c r="BW20" i="2"/>
  <c r="BW7" i="2"/>
  <c r="CA20" i="2"/>
  <c r="CD7" i="2"/>
  <c r="BR7" i="2"/>
  <c r="BW18" i="2"/>
  <c r="CD14" i="2"/>
  <c r="BU8" i="2"/>
  <c r="BR18" i="2"/>
  <c r="CE12" i="4"/>
  <c r="BP18" i="2"/>
  <c r="CA11" i="4"/>
  <c r="BU40" i="2"/>
  <c r="CD18" i="2"/>
  <c r="CE8" i="4"/>
  <c r="CE16" i="4"/>
  <c r="BT455" i="1"/>
  <c r="BT456" i="1"/>
  <c r="CD12" i="4"/>
  <c r="CA8" i="4"/>
  <c r="BP12" i="2"/>
  <c r="BD11" i="2"/>
  <c r="BT487" i="1"/>
  <c r="BT522" i="1"/>
  <c r="BT378" i="1"/>
  <c r="BT479" i="1"/>
  <c r="BT144" i="1"/>
  <c r="BT294" i="1"/>
  <c r="BT353" i="1"/>
  <c r="BT264" i="1"/>
  <c r="BT114" i="1"/>
  <c r="CD8" i="4"/>
  <c r="BT234" i="1"/>
  <c r="BT173" i="1"/>
  <c r="BI11" i="4"/>
  <c r="CE19" i="4"/>
  <c r="CA10" i="4"/>
  <c r="BP10" i="2"/>
  <c r="BT251" i="1"/>
  <c r="BT413" i="1"/>
  <c r="BD9" i="4"/>
  <c r="BH11" i="4"/>
  <c r="BP15" i="2"/>
  <c r="BU16" i="2"/>
  <c r="CA41" i="2"/>
  <c r="CF10" i="4"/>
  <c r="BP14" i="2"/>
  <c r="CG10" i="4"/>
  <c r="BT329" i="1"/>
  <c r="BT282" i="1"/>
  <c r="BT406" i="1"/>
  <c r="BT225" i="1"/>
  <c r="BG11" i="4"/>
  <c r="BT501" i="1"/>
  <c r="BW13" i="2"/>
  <c r="CF9" i="4"/>
  <c r="CB19" i="4"/>
  <c r="BJ12" i="4"/>
  <c r="BY9" i="4"/>
  <c r="BT258" i="1"/>
  <c r="BT513" i="1"/>
  <c r="BT525" i="1"/>
  <c r="BT507" i="1"/>
  <c r="BD12" i="4"/>
  <c r="CD6" i="2"/>
  <c r="CD11" i="2"/>
  <c r="CE10" i="4"/>
  <c r="BP9" i="2"/>
  <c r="BJ9" i="4"/>
  <c r="BT402" i="1"/>
  <c r="BT460" i="1"/>
  <c r="BT474" i="1"/>
  <c r="BU13" i="2"/>
  <c r="CD10" i="2"/>
  <c r="CE9" i="4"/>
  <c r="BT377" i="1"/>
  <c r="CD10" i="4"/>
  <c r="CD40" i="2"/>
  <c r="CD9" i="2"/>
  <c r="CF12" i="4"/>
  <c r="BP8" i="2"/>
  <c r="BM12" i="4"/>
  <c r="BT432" i="1"/>
  <c r="BT527" i="1"/>
  <c r="CD9" i="4"/>
  <c r="BU6" i="2"/>
  <c r="BW40" i="2"/>
  <c r="CD8" i="2"/>
  <c r="BG501" i="1"/>
  <c r="CF8" i="4"/>
  <c r="BP20" i="2"/>
  <c r="BY16" i="4"/>
  <c r="BU41" i="2"/>
  <c r="BT198" i="1"/>
  <c r="BT168" i="1"/>
  <c r="BT435" i="1"/>
  <c r="BT441" i="1"/>
  <c r="BT407" i="1"/>
  <c r="BT453" i="1"/>
  <c r="BT90" i="1"/>
  <c r="BT383" i="1"/>
  <c r="BI8" i="4"/>
  <c r="BI12" i="4"/>
  <c r="BI9" i="4"/>
  <c r="CA9" i="4"/>
  <c r="CE17" i="4"/>
  <c r="CB20" i="4"/>
  <c r="BY18" i="4"/>
  <c r="BP19" i="2"/>
  <c r="BP7" i="2"/>
  <c r="BK448" i="1"/>
  <c r="BT311" i="1"/>
  <c r="BT533" i="1"/>
  <c r="BT347" i="1"/>
  <c r="BT18" i="1"/>
  <c r="BT191" i="1"/>
  <c r="BT42" i="1"/>
  <c r="BT263" i="1"/>
  <c r="BT515" i="1"/>
  <c r="BT384" i="1"/>
  <c r="BT523" i="1"/>
  <c r="BT72" i="1"/>
  <c r="BG8" i="4"/>
  <c r="BH12" i="4"/>
  <c r="BM10" i="4"/>
  <c r="BH9" i="4"/>
  <c r="CG8" i="4"/>
  <c r="CD11" i="4"/>
  <c r="BY12" i="4"/>
  <c r="BT214" i="1"/>
  <c r="BT516" i="1"/>
  <c r="BT444" i="1"/>
  <c r="BT317" i="1"/>
  <c r="BT504" i="1"/>
  <c r="BT138" i="1"/>
  <c r="BT82" i="1"/>
  <c r="BT540" i="1"/>
  <c r="BT343" i="1"/>
  <c r="BT297" i="1"/>
  <c r="BT512" i="1"/>
  <c r="BT529" i="1"/>
  <c r="BT130" i="1"/>
  <c r="BT421" i="1"/>
  <c r="BT108" i="1"/>
  <c r="BT150" i="1"/>
  <c r="BT88" i="1"/>
  <c r="BT290" i="1"/>
  <c r="BT454" i="1"/>
  <c r="BT434" i="1"/>
  <c r="BT470" i="1"/>
  <c r="BT521" i="1"/>
  <c r="BT189" i="1"/>
  <c r="BJ8" i="4"/>
  <c r="BG12" i="4"/>
  <c r="BG9" i="4"/>
  <c r="CE11" i="4"/>
  <c r="BP17" i="2"/>
  <c r="BT341" i="1"/>
  <c r="BT276" i="1"/>
  <c r="BT289" i="1"/>
  <c r="BT359" i="1"/>
  <c r="BT333" i="1"/>
  <c r="BT471" i="1"/>
  <c r="BT221" i="1"/>
  <c r="BT48" i="1"/>
  <c r="BT215" i="1"/>
  <c r="BT514" i="1"/>
  <c r="BT174" i="1"/>
  <c r="BT443" i="1"/>
  <c r="BT473" i="1"/>
  <c r="BT186" i="1"/>
  <c r="BT511" i="1"/>
  <c r="BT326" i="1"/>
  <c r="BP11" i="4"/>
  <c r="BJ10" i="4"/>
  <c r="BY10" i="4"/>
  <c r="CF11" i="4"/>
  <c r="CA12" i="4"/>
  <c r="CE20" i="4"/>
  <c r="BY19" i="4"/>
  <c r="BP16" i="2"/>
  <c r="AP11" i="2"/>
  <c r="AP7" i="2"/>
  <c r="BT246" i="1"/>
  <c r="BT96" i="1"/>
  <c r="BT194" i="1"/>
  <c r="BT180" i="1"/>
  <c r="BT60" i="1"/>
  <c r="BT298" i="1"/>
  <c r="BD8" i="4"/>
  <c r="BI10" i="4"/>
  <c r="CB16" i="4"/>
  <c r="CG11" i="4"/>
  <c r="AF22" i="2"/>
  <c r="AF18" i="2"/>
  <c r="AF6" i="2"/>
  <c r="BT396" i="1"/>
  <c r="BT239" i="1"/>
  <c r="BT167" i="1"/>
  <c r="BT252" i="1"/>
  <c r="BT321" i="1"/>
  <c r="BT499" i="1"/>
  <c r="BT4" i="1"/>
  <c r="BT419" i="1"/>
  <c r="BT192" i="1"/>
  <c r="BT505" i="1"/>
  <c r="BT287" i="1"/>
  <c r="BT401" i="1"/>
  <c r="BT293" i="1"/>
  <c r="BT332" i="1"/>
  <c r="BT227" i="1"/>
  <c r="BD10" i="4"/>
  <c r="BP8" i="4"/>
  <c r="BM11" i="4"/>
  <c r="BH10" i="4"/>
  <c r="BY8" i="4"/>
  <c r="CE18" i="4"/>
  <c r="BT299" i="1"/>
  <c r="BT226" i="1"/>
  <c r="BT161" i="1"/>
  <c r="BT440" i="1"/>
  <c r="BT425" i="1"/>
  <c r="BT530" i="1"/>
  <c r="BT542" i="1"/>
  <c r="BT503" i="1"/>
  <c r="BT508" i="1"/>
  <c r="BT306" i="1"/>
  <c r="BT526" i="1"/>
  <c r="BT509" i="1"/>
  <c r="BT485" i="1"/>
  <c r="BT502" i="1"/>
  <c r="BT336" i="1"/>
  <c r="BT203" i="1"/>
  <c r="BT2" i="1"/>
  <c r="BT459" i="1"/>
  <c r="BT288" i="1"/>
  <c r="BM8" i="4"/>
  <c r="BG10" i="4"/>
  <c r="CG9" i="4"/>
  <c r="BY20" i="4"/>
  <c r="BP13" i="2"/>
  <c r="BT365" i="1"/>
  <c r="BT323" i="1"/>
  <c r="BT537" i="1"/>
  <c r="BT379" i="1"/>
  <c r="BT426" i="1"/>
  <c r="BT30" i="1"/>
  <c r="BT495" i="1"/>
  <c r="BT389" i="1"/>
  <c r="BT428" i="1"/>
  <c r="BT270" i="1"/>
  <c r="BT390" i="1"/>
  <c r="BT216" i="1"/>
  <c r="BT228" i="1"/>
  <c r="BT519" i="1"/>
  <c r="BT210" i="1"/>
  <c r="BP12" i="4"/>
  <c r="BJ11" i="4"/>
  <c r="BP9" i="4"/>
  <c r="AV6" i="2"/>
  <c r="BT269" i="1"/>
  <c r="BT78" i="1"/>
  <c r="BT312" i="1"/>
  <c r="BT492" i="1"/>
  <c r="BT449" i="1"/>
  <c r="BT520" i="1"/>
  <c r="BT156" i="1"/>
  <c r="BT126" i="1"/>
  <c r="BT6" i="1"/>
  <c r="BT438" i="1"/>
  <c r="BT275" i="1"/>
  <c r="BT330" i="1"/>
  <c r="BT354" i="1"/>
  <c r="BT420" i="1"/>
  <c r="BY11" i="4"/>
  <c r="BP6" i="2"/>
  <c r="AK449" i="1"/>
  <c r="AL449" i="1" s="1"/>
  <c r="AA2" i="2"/>
  <c r="BT309" i="1"/>
  <c r="BT316" i="1"/>
  <c r="BT517" i="1"/>
  <c r="BT486" i="1"/>
  <c r="BT200" i="1"/>
  <c r="BT497" i="1"/>
  <c r="BT205" i="1"/>
  <c r="BT102" i="1"/>
  <c r="BT468" i="1"/>
  <c r="BT303" i="1"/>
  <c r="BT3" i="1"/>
  <c r="BT437" i="1"/>
  <c r="BT346" i="1"/>
  <c r="BT197" i="1"/>
  <c r="BT112" i="1"/>
  <c r="BT358" i="1"/>
  <c r="BT220" i="1"/>
  <c r="BT149" i="1"/>
  <c r="BT233" i="1"/>
  <c r="BT324" i="1"/>
  <c r="BT5" i="1"/>
  <c r="BT518" i="1"/>
  <c r="BT7" i="1"/>
  <c r="BT510" i="1"/>
  <c r="BT240" i="1"/>
  <c r="BT24" i="1"/>
  <c r="BT300" i="1"/>
  <c r="BT219" i="1"/>
  <c r="BT335" i="1"/>
  <c r="BM9" i="4"/>
  <c r="CB17" i="4"/>
  <c r="CG12" i="4"/>
  <c r="BY17" i="4"/>
  <c r="BT120" i="1"/>
  <c r="BT348" i="1"/>
  <c r="BT185" i="1"/>
  <c r="BT209" i="1"/>
  <c r="BT539" i="1"/>
  <c r="BT490" i="1"/>
  <c r="BT408" i="1"/>
  <c r="BT318" i="1"/>
  <c r="BT222" i="1"/>
  <c r="BT155" i="1"/>
  <c r="BT204" i="1"/>
  <c r="BT84" i="1"/>
  <c r="BP40" i="2"/>
  <c r="BT36" i="1"/>
  <c r="BT54" i="1"/>
  <c r="BT66" i="1"/>
  <c r="BT498" i="1"/>
  <c r="BH8" i="4"/>
  <c r="BP10" i="4"/>
  <c r="BJ501" i="1"/>
  <c r="AK314" i="1"/>
  <c r="AL314" i="1" s="1"/>
  <c r="AK473" i="1"/>
  <c r="AL473" i="1" s="1"/>
  <c r="BB8" i="4"/>
  <c r="BT338" i="1"/>
  <c r="BT352" i="1"/>
  <c r="BT58" i="1"/>
  <c r="BT265" i="1"/>
  <c r="BT38" i="1"/>
  <c r="BT83" i="1"/>
  <c r="BT47" i="1"/>
  <c r="BT260" i="1"/>
  <c r="BT232" i="1"/>
  <c r="BT111" i="1"/>
  <c r="BT70" i="1"/>
  <c r="BT140" i="1"/>
  <c r="BT15" i="1"/>
  <c r="BT28" i="1"/>
  <c r="BT400" i="1"/>
  <c r="BT71" i="1"/>
  <c r="BT171" i="1"/>
  <c r="BT26" i="1"/>
  <c r="BT97" i="1"/>
  <c r="BT12" i="1"/>
  <c r="BT207" i="1"/>
  <c r="BT247" i="1"/>
  <c r="BT188" i="1"/>
  <c r="AK523" i="1"/>
  <c r="AL523" i="1" s="1"/>
  <c r="AK511" i="1"/>
  <c r="AL511" i="1" s="1"/>
  <c r="BD8" i="2"/>
  <c r="BT464" i="1"/>
  <c r="BT23" i="1"/>
  <c r="BT92" i="1"/>
  <c r="BT250" i="1"/>
  <c r="BT77" i="1"/>
  <c r="BT67" i="1"/>
  <c r="BT268" i="1"/>
  <c r="BT65" i="1"/>
  <c r="BT68" i="1"/>
  <c r="BT21" i="1"/>
  <c r="BT125" i="1"/>
  <c r="BT64" i="1"/>
  <c r="BT337" i="1"/>
  <c r="BT151" i="1"/>
  <c r="BT53" i="1"/>
  <c r="BT40" i="1"/>
  <c r="BT41" i="1"/>
  <c r="BT302" i="1"/>
  <c r="BT51" i="1"/>
  <c r="AK365" i="1"/>
  <c r="AL365" i="1" s="1"/>
  <c r="BD7" i="2"/>
  <c r="BE9" i="2"/>
  <c r="BC9" i="2"/>
  <c r="BT118" i="1"/>
  <c r="BT153" i="1"/>
  <c r="BT44" i="1"/>
  <c r="BT116" i="1"/>
  <c r="BT22" i="1"/>
  <c r="BT157" i="1"/>
  <c r="BT81" i="1"/>
  <c r="BT107" i="1"/>
  <c r="BT123" i="1"/>
  <c r="BT104" i="1"/>
  <c r="BT166" i="1"/>
  <c r="BT32" i="1"/>
  <c r="BT69" i="1"/>
  <c r="BT283" i="1"/>
  <c r="BT10" i="1"/>
  <c r="BT481" i="1"/>
  <c r="BT202" i="1"/>
  <c r="BT190" i="1"/>
  <c r="BT164" i="1"/>
  <c r="BT62" i="1"/>
  <c r="BT89" i="1"/>
  <c r="BT86" i="1"/>
  <c r="BT253" i="1"/>
  <c r="BT45" i="1"/>
  <c r="BT291" i="1"/>
  <c r="BT113" i="1"/>
  <c r="AP13" i="2"/>
  <c r="BT313" i="1"/>
  <c r="BT506" i="1"/>
  <c r="BT439" i="1"/>
  <c r="BT322" i="1"/>
  <c r="BT261" i="1"/>
  <c r="BT345" i="1"/>
  <c r="BT417" i="1"/>
  <c r="BT488" i="1"/>
  <c r="BT27" i="1"/>
  <c r="BT244" i="1"/>
  <c r="BT106" i="1"/>
  <c r="BT310" i="1"/>
  <c r="BT187" i="1"/>
  <c r="BT412" i="1"/>
  <c r="BT14" i="1"/>
  <c r="BT212" i="1"/>
  <c r="BT170" i="1"/>
  <c r="BT52" i="1"/>
  <c r="BT95" i="1"/>
  <c r="BT196" i="1"/>
  <c r="BT361" i="1"/>
  <c r="BT13" i="1"/>
  <c r="BT319" i="1"/>
  <c r="BT134" i="1"/>
  <c r="BT131" i="1"/>
  <c r="BT382" i="1"/>
  <c r="BT238" i="1"/>
  <c r="BT284" i="1"/>
  <c r="BT158" i="1"/>
  <c r="BT165" i="1"/>
  <c r="BT176" i="1"/>
  <c r="BB11" i="4"/>
  <c r="AF28" i="2"/>
  <c r="AU9" i="2"/>
  <c r="BT206" i="1"/>
  <c r="BT34" i="1"/>
  <c r="BT103" i="1"/>
  <c r="BT364" i="1"/>
  <c r="BT272" i="1"/>
  <c r="BT109" i="1"/>
  <c r="BT325" i="1"/>
  <c r="BT181" i="1"/>
  <c r="BT177" i="1"/>
  <c r="BT17" i="1"/>
  <c r="BT117" i="1"/>
  <c r="BT448" i="1"/>
  <c r="BT452" i="1"/>
  <c r="BT63" i="1"/>
  <c r="BT99" i="1"/>
  <c r="BT307" i="1"/>
  <c r="BT11" i="1"/>
  <c r="BT20" i="1"/>
  <c r="BT328" i="1"/>
  <c r="BT391" i="1"/>
  <c r="BT145" i="1"/>
  <c r="BJ484" i="1"/>
  <c r="BT394" i="1"/>
  <c r="BT127" i="1"/>
  <c r="BT259" i="1"/>
  <c r="BT159" i="1"/>
  <c r="BT433" i="1"/>
  <c r="BT143" i="1"/>
  <c r="BT381" i="1"/>
  <c r="BT285" i="1"/>
  <c r="BT331" i="1"/>
  <c r="BT230" i="1"/>
  <c r="BT411" i="1"/>
  <c r="BT75" i="1"/>
  <c r="BT136" i="1"/>
  <c r="BT29" i="1"/>
  <c r="BT355" i="1"/>
  <c r="BT175" i="1"/>
  <c r="BT122" i="1"/>
  <c r="BT101" i="1"/>
  <c r="BT160" i="1"/>
  <c r="BT392" i="1"/>
  <c r="BT286" i="1"/>
  <c r="BT340" i="1"/>
  <c r="AH32" i="2"/>
  <c r="AG31" i="2"/>
  <c r="AI5" i="2"/>
  <c r="AI26" i="2"/>
  <c r="BC8" i="2"/>
  <c r="BT255" i="1"/>
  <c r="BT211" i="1"/>
  <c r="BT350" i="1"/>
  <c r="BT80" i="1"/>
  <c r="BT25" i="1"/>
  <c r="BT273" i="1"/>
  <c r="BT128" i="1"/>
  <c r="BK384" i="1"/>
  <c r="BB10" i="4"/>
  <c r="AF31" i="2"/>
  <c r="AF19" i="2"/>
  <c r="AF7" i="2"/>
  <c r="BT478" i="1"/>
  <c r="BT500" i="1"/>
  <c r="BT295" i="1"/>
  <c r="BT19" i="1"/>
  <c r="BT451" i="1"/>
  <c r="BT423" i="1"/>
  <c r="BT256" i="1"/>
  <c r="BT172" i="1"/>
  <c r="BT184" i="1"/>
  <c r="BT442" i="1"/>
  <c r="BT213" i="1"/>
  <c r="BT178" i="1"/>
  <c r="BT43" i="1"/>
  <c r="BT152" i="1"/>
  <c r="BT280" i="1"/>
  <c r="BT224" i="1"/>
  <c r="BT193" i="1"/>
  <c r="BT410" i="1"/>
  <c r="BT148" i="1"/>
  <c r="BT74" i="1"/>
  <c r="BT31" i="1"/>
  <c r="BT50" i="1"/>
  <c r="BT129" i="1"/>
  <c r="BT248" i="1"/>
  <c r="BT339" i="1"/>
  <c r="BT59" i="1"/>
  <c r="BT475" i="1"/>
  <c r="BB9" i="4"/>
  <c r="BT49" i="1"/>
  <c r="BT271" i="1"/>
  <c r="BT393" i="1"/>
  <c r="BT169" i="1"/>
  <c r="BT314" i="1"/>
  <c r="BT304" i="1"/>
  <c r="BT110" i="1"/>
  <c r="BT380" i="1"/>
  <c r="BT349" i="1"/>
  <c r="BT56" i="1"/>
  <c r="BT482" i="1"/>
  <c r="BT79" i="1"/>
  <c r="BT362" i="1"/>
  <c r="BT315" i="1"/>
  <c r="BT237" i="1"/>
  <c r="BT73" i="1"/>
  <c r="BT46" i="1"/>
  <c r="BT141" i="1"/>
  <c r="BT415" i="1"/>
  <c r="BT121" i="1"/>
  <c r="BT427" i="1"/>
  <c r="BT199" i="1"/>
  <c r="BT463" i="1"/>
  <c r="BT93" i="1"/>
  <c r="BT356" i="1"/>
  <c r="BT217" i="1"/>
  <c r="BT254" i="1"/>
  <c r="AK99" i="1"/>
  <c r="AL99" i="1" s="1"/>
  <c r="BT223" i="1"/>
  <c r="BT100" i="1"/>
  <c r="BT292" i="1"/>
  <c r="BT236" i="1"/>
  <c r="BT351" i="1"/>
  <c r="BT334" i="1"/>
  <c r="BT195" i="1"/>
  <c r="BT404" i="1"/>
  <c r="BT35" i="1"/>
  <c r="BT235" i="1"/>
  <c r="BT376" i="1"/>
  <c r="BT8" i="1"/>
  <c r="BT208" i="1"/>
  <c r="BT445" i="1"/>
  <c r="BT98" i="1"/>
  <c r="BT87" i="1"/>
  <c r="BT403" i="1"/>
  <c r="BT249" i="1"/>
  <c r="BT33" i="1"/>
  <c r="BT142" i="1"/>
  <c r="BT344" i="1"/>
  <c r="BT320" i="1"/>
  <c r="BT274" i="1"/>
  <c r="BT105" i="1"/>
  <c r="BF472" i="1"/>
  <c r="BK495" i="1"/>
  <c r="AG27" i="2"/>
  <c r="BT243" i="1"/>
  <c r="BT397" i="1"/>
  <c r="BT301" i="1"/>
  <c r="BT229" i="1"/>
  <c r="BT231" i="1"/>
  <c r="BT327" i="1"/>
  <c r="BT183" i="1"/>
  <c r="BT218" i="1"/>
  <c r="BT266" i="1"/>
  <c r="BT16" i="1"/>
  <c r="BT76" i="1"/>
  <c r="BT409" i="1"/>
  <c r="BT429" i="1"/>
  <c r="BT85" i="1"/>
  <c r="BT55" i="1"/>
  <c r="BT267" i="1"/>
  <c r="BT201" i="1"/>
  <c r="BT139" i="1"/>
  <c r="BT39" i="1"/>
  <c r="BT9" i="1"/>
  <c r="BT182" i="1"/>
  <c r="BT308" i="1"/>
  <c r="BT357" i="1"/>
  <c r="BT135" i="1"/>
  <c r="BT388" i="1"/>
  <c r="BB12" i="4"/>
  <c r="BT61" i="1"/>
  <c r="BT277" i="1"/>
  <c r="BT387" i="1"/>
  <c r="BT146" i="1"/>
  <c r="BT279" i="1"/>
  <c r="BT154" i="1"/>
  <c r="BT458" i="1"/>
  <c r="BT296" i="1"/>
  <c r="BT163" i="1"/>
  <c r="BT241" i="1"/>
  <c r="BT124" i="1"/>
  <c r="BT137" i="1"/>
  <c r="BT133" i="1"/>
  <c r="BT385" i="1"/>
  <c r="BT91" i="1"/>
  <c r="BT94" i="1"/>
  <c r="BT115" i="1"/>
  <c r="BT37" i="1"/>
  <c r="BT119" i="1"/>
  <c r="BT57" i="1"/>
  <c r="BF371" i="1"/>
  <c r="AH23" i="2"/>
  <c r="AH31" i="2"/>
  <c r="AG16" i="2"/>
  <c r="AH12" i="2"/>
  <c r="AI10" i="2"/>
  <c r="AG8" i="2"/>
  <c r="AF4" i="2"/>
  <c r="AV9" i="2"/>
  <c r="BE11" i="2"/>
  <c r="BA21" i="2" s="1"/>
  <c r="BE7" i="2"/>
  <c r="BK473" i="1"/>
  <c r="BK454" i="1"/>
  <c r="AG19" i="2"/>
  <c r="AG21" i="2"/>
  <c r="AG29" i="2"/>
  <c r="AI7" i="2"/>
  <c r="AH29" i="2"/>
  <c r="AG25" i="2"/>
  <c r="AI9" i="2"/>
  <c r="AI13" i="2"/>
  <c r="AK329" i="1"/>
  <c r="AL329" i="1" s="1"/>
  <c r="AI25" i="2"/>
  <c r="AG23" i="2"/>
  <c r="AI30" i="2"/>
  <c r="AG32" i="2"/>
  <c r="AI21" i="2"/>
  <c r="AH16" i="2"/>
  <c r="AG13" i="2"/>
  <c r="AI15" i="2"/>
  <c r="AI17" i="2"/>
  <c r="AG17" i="2"/>
  <c r="AI11" i="2"/>
  <c r="AK331" i="1"/>
  <c r="AL331" i="1" s="1"/>
  <c r="AG11" i="2"/>
  <c r="AH4" i="2"/>
  <c r="AF24" i="2"/>
  <c r="AF20" i="2"/>
  <c r="AT9" i="2"/>
  <c r="BC11" i="2"/>
  <c r="BC7" i="2"/>
  <c r="AI8" i="2"/>
  <c r="AK412" i="1"/>
  <c r="AL412" i="1" s="1"/>
  <c r="AM558" i="1"/>
  <c r="AM465" i="1"/>
  <c r="AK427" i="1"/>
  <c r="AL427" i="1" s="1"/>
  <c r="AM540" i="1"/>
  <c r="AG30" i="2"/>
  <c r="AI16" i="2"/>
  <c r="AG28" i="2"/>
  <c r="AG34" i="2"/>
  <c r="AH5" i="2"/>
  <c r="AK284" i="1"/>
  <c r="AL284" i="1" s="1"/>
  <c r="AK269" i="1"/>
  <c r="AL269" i="1" s="1"/>
  <c r="AV12" i="2"/>
  <c r="AV8" i="2"/>
  <c r="BE10" i="2"/>
  <c r="AG15" i="2"/>
  <c r="AH8" i="2"/>
  <c r="AH7" i="2"/>
  <c r="AG20" i="2"/>
  <c r="AI32" i="2"/>
  <c r="AH21" i="2"/>
  <c r="AI22" i="2"/>
  <c r="AI34" i="2"/>
  <c r="AH17" i="2"/>
  <c r="AH27" i="2"/>
  <c r="AH6" i="2"/>
  <c r="AU12" i="2"/>
  <c r="AU8" i="2"/>
  <c r="BD10" i="2"/>
  <c r="AI31" i="2"/>
  <c r="AI28" i="2"/>
  <c r="AH26" i="2"/>
  <c r="AI20" i="2"/>
  <c r="AH28" i="2"/>
  <c r="AG14" i="2"/>
  <c r="AG26" i="2"/>
  <c r="AF15" i="2"/>
  <c r="AF11" i="2"/>
  <c r="AT12" i="2"/>
  <c r="AT8" i="2"/>
  <c r="BC10" i="2"/>
  <c r="AH20" i="2"/>
  <c r="AH30" i="2"/>
  <c r="AG22" i="2"/>
  <c r="AI33" i="2"/>
  <c r="AV11" i="2"/>
  <c r="AV7" i="2"/>
  <c r="BC6" i="2"/>
  <c r="AM586" i="1"/>
  <c r="AK546" i="1"/>
  <c r="AL546" i="1" s="1"/>
  <c r="AG7" i="2"/>
  <c r="AG9" i="2"/>
  <c r="AH22" i="2"/>
  <c r="AH15" i="2"/>
  <c r="AG18" i="2"/>
  <c r="AH18" i="2"/>
  <c r="AI12" i="2"/>
  <c r="AG5" i="2"/>
  <c r="AG33" i="2"/>
  <c r="AH11" i="2"/>
  <c r="AF30" i="2"/>
  <c r="AF14" i="2"/>
  <c r="AU11" i="2"/>
  <c r="AU7" i="2"/>
  <c r="BE6" i="2"/>
  <c r="BD9" i="2"/>
  <c r="BA19" i="2" s="1"/>
  <c r="AI29" i="2"/>
  <c r="AH25" i="2"/>
  <c r="AI23" i="2"/>
  <c r="AH35" i="2"/>
  <c r="AI18" i="2"/>
  <c r="AK434" i="1"/>
  <c r="AL434" i="1" s="1"/>
  <c r="AK257" i="1"/>
  <c r="AL257" i="1" s="1"/>
  <c r="AK433" i="1"/>
  <c r="AL433" i="1" s="1"/>
  <c r="AT11" i="2"/>
  <c r="AT7" i="2"/>
  <c r="BD6" i="2"/>
  <c r="BG565" i="1"/>
  <c r="AH24" i="2"/>
  <c r="AH19" i="2"/>
  <c r="AH13" i="2"/>
  <c r="AG35" i="2"/>
  <c r="AI27" i="2"/>
  <c r="AI14" i="2"/>
  <c r="AH10" i="2"/>
  <c r="AK532" i="1"/>
  <c r="AL532" i="1" s="1"/>
  <c r="AH33" i="2"/>
  <c r="AP35" i="2"/>
  <c r="AP23" i="2"/>
  <c r="AP19" i="2"/>
  <c r="AV10" i="2"/>
  <c r="BE12" i="2"/>
  <c r="BE8" i="2"/>
  <c r="BG499" i="1"/>
  <c r="BG491" i="1"/>
  <c r="AI24" i="2"/>
  <c r="AI19" i="2"/>
  <c r="AI35" i="2"/>
  <c r="AP485" i="1"/>
  <c r="AP31" i="2"/>
  <c r="AU10" i="2"/>
  <c r="AU6" i="2"/>
  <c r="BD12" i="2"/>
  <c r="BK470" i="1"/>
  <c r="AG24" i="2"/>
  <c r="AH9" i="2"/>
  <c r="AH34" i="2"/>
  <c r="AH14" i="2"/>
  <c r="AG10" i="2"/>
  <c r="AI6" i="2"/>
  <c r="AF17" i="2"/>
  <c r="AF13" i="2"/>
  <c r="AF9" i="2"/>
  <c r="AP30" i="2"/>
  <c r="AP26" i="2"/>
  <c r="AP22" i="2"/>
  <c r="AP18" i="2"/>
  <c r="AP14" i="2"/>
  <c r="AP10" i="2"/>
  <c r="AP6" i="2"/>
  <c r="AT10" i="2"/>
  <c r="AT6" i="2"/>
  <c r="BC12" i="2"/>
  <c r="P298" i="1"/>
  <c r="P274" i="1"/>
  <c r="P226" i="1"/>
  <c r="P166" i="1"/>
  <c r="P154" i="1"/>
  <c r="P130" i="1"/>
  <c r="P58" i="1"/>
  <c r="P22" i="1"/>
  <c r="P10" i="1"/>
  <c r="BK337" i="1"/>
  <c r="BG521" i="1"/>
  <c r="AK437" i="1"/>
  <c r="AL437" i="1" s="1"/>
  <c r="AK244" i="1"/>
  <c r="AL244" i="1" s="1"/>
  <c r="AK216" i="1"/>
  <c r="AL216" i="1" s="1"/>
  <c r="AM580" i="1"/>
  <c r="AF26" i="2"/>
  <c r="AG12" i="2"/>
  <c r="AG6" i="2"/>
  <c r="AP28" i="2"/>
  <c r="AP24" i="2"/>
  <c r="AP20" i="2"/>
  <c r="AP16" i="2"/>
  <c r="AP12" i="2"/>
  <c r="AP8" i="2"/>
  <c r="BK494" i="1"/>
  <c r="BK166" i="1"/>
  <c r="AK246" i="1"/>
  <c r="AL246" i="1" s="1"/>
  <c r="AK413" i="1"/>
  <c r="AL413" i="1" s="1"/>
  <c r="AM578" i="1"/>
  <c r="BF571" i="1"/>
  <c r="AM577" i="1"/>
  <c r="BJ481" i="1"/>
  <c r="AK425" i="1"/>
  <c r="AL425" i="1" s="1"/>
  <c r="AM574" i="1"/>
  <c r="AF16" i="2"/>
  <c r="AF12" i="2"/>
  <c r="AF10" i="2"/>
  <c r="AF8" i="2"/>
  <c r="AK497" i="1"/>
  <c r="AL497" i="1" s="1"/>
  <c r="AF35" i="2"/>
  <c r="AF33" i="2"/>
  <c r="BF541" i="1"/>
  <c r="BJ496" i="1"/>
  <c r="BG489" i="1"/>
  <c r="BG197" i="1"/>
  <c r="BG569" i="1"/>
  <c r="AK319" i="1"/>
  <c r="AL319" i="1" s="1"/>
  <c r="AK403" i="1"/>
  <c r="AL403" i="1" s="1"/>
  <c r="AM587" i="1"/>
  <c r="AF29" i="2"/>
  <c r="AF27" i="2"/>
  <c r="AF25" i="2"/>
  <c r="AF23" i="2"/>
  <c r="AF21" i="2"/>
  <c r="AK293" i="1"/>
  <c r="AL293" i="1" s="1"/>
  <c r="AK379" i="1"/>
  <c r="AL379" i="1" s="1"/>
  <c r="AK518" i="1"/>
  <c r="AL518" i="1" s="1"/>
  <c r="AK295" i="1"/>
  <c r="AL295" i="1" s="1"/>
  <c r="AK171" i="1"/>
  <c r="AL171" i="1" s="1"/>
  <c r="AK451" i="1"/>
  <c r="AL451" i="1" s="1"/>
  <c r="AP34" i="2"/>
  <c r="BF473" i="1"/>
  <c r="BJ469" i="1"/>
  <c r="BK342" i="1"/>
  <c r="BG563" i="1"/>
  <c r="BG511" i="1"/>
  <c r="AK16" i="1"/>
  <c r="AL16" i="1" s="1"/>
  <c r="AK439" i="1"/>
  <c r="AL439" i="1" s="1"/>
  <c r="AK318" i="1"/>
  <c r="AL318" i="1" s="1"/>
  <c r="AK484" i="1"/>
  <c r="AL484" i="1" s="1"/>
  <c r="AK330" i="1"/>
  <c r="AL330" i="1" s="1"/>
  <c r="AM495" i="1"/>
  <c r="AK475" i="1"/>
  <c r="AL475" i="1" s="1"/>
  <c r="AK401" i="1"/>
  <c r="AL401" i="1" s="1"/>
  <c r="AK373" i="1"/>
  <c r="AL373" i="1" s="1"/>
  <c r="AN299" i="1"/>
  <c r="AM477" i="1"/>
  <c r="AK289" i="1"/>
  <c r="AL289" i="1" s="1"/>
  <c r="AK367" i="1"/>
  <c r="AL367" i="1" s="1"/>
  <c r="AK290" i="1"/>
  <c r="AL290" i="1" s="1"/>
  <c r="AM584" i="1"/>
  <c r="AG4" i="2"/>
  <c r="AK505" i="1"/>
  <c r="AL505" i="1" s="1"/>
  <c r="AK443" i="1"/>
  <c r="AL443" i="1" s="1"/>
  <c r="AM583" i="1"/>
  <c r="AI4" i="2"/>
  <c r="AF5" i="2"/>
  <c r="AP33" i="2"/>
  <c r="AP29" i="2"/>
  <c r="AP25" i="2"/>
  <c r="AP17" i="2"/>
  <c r="BF503" i="1"/>
  <c r="BF478" i="1"/>
  <c r="BK2" i="1"/>
  <c r="BF527" i="1"/>
  <c r="AK353" i="1"/>
  <c r="AL353" i="1" s="1"/>
  <c r="AK389" i="1"/>
  <c r="AL389" i="1" s="1"/>
  <c r="AM581" i="1"/>
  <c r="AF34" i="2"/>
  <c r="AF32" i="2"/>
  <c r="AP4" i="2"/>
  <c r="AP32" i="2"/>
  <c r="AP27" i="2"/>
  <c r="AP15" i="2"/>
  <c r="BK474" i="1"/>
  <c r="BF537" i="1"/>
  <c r="AK377" i="1"/>
  <c r="AL377" i="1" s="1"/>
  <c r="AK343" i="1"/>
  <c r="AL343" i="1" s="1"/>
  <c r="AK281" i="1"/>
  <c r="AL281" i="1" s="1"/>
  <c r="AK219" i="1"/>
  <c r="AL219" i="1" s="1"/>
  <c r="AK355" i="1"/>
  <c r="AL355" i="1" s="1"/>
  <c r="AK151" i="1"/>
  <c r="AL151" i="1" s="1"/>
  <c r="AK41" i="1"/>
  <c r="AL41" i="1" s="1"/>
  <c r="AK49" i="1"/>
  <c r="AL49" i="1" s="1"/>
  <c r="AK283" i="1"/>
  <c r="AL283" i="1" s="1"/>
  <c r="AK415" i="1"/>
  <c r="AL415" i="1" s="1"/>
  <c r="AK233" i="1"/>
  <c r="AL233" i="1" s="1"/>
  <c r="AO173" i="1"/>
  <c r="AK199" i="1"/>
  <c r="AL199" i="1" s="1"/>
  <c r="AK231" i="1"/>
  <c r="AL231" i="1" s="1"/>
  <c r="AK133" i="1"/>
  <c r="AL133" i="1" s="1"/>
  <c r="AP470" i="1"/>
  <c r="AK13" i="1"/>
  <c r="AL13" i="1" s="1"/>
  <c r="AP428" i="1"/>
  <c r="AK94" i="1"/>
  <c r="AL94" i="1" s="1"/>
  <c r="AK181" i="1"/>
  <c r="AL181" i="1" s="1"/>
  <c r="AK53" i="1"/>
  <c r="AL53" i="1" s="1"/>
  <c r="AO587" i="1"/>
  <c r="AO584" i="1"/>
  <c r="AO581" i="1"/>
  <c r="AO578" i="1"/>
  <c r="AO575" i="1"/>
  <c r="AP542" i="1"/>
  <c r="BG502" i="1"/>
  <c r="BK499" i="1"/>
  <c r="BG559" i="1"/>
  <c r="BG541" i="1"/>
  <c r="BG523" i="1"/>
  <c r="AM390" i="1"/>
  <c r="AM507" i="1"/>
  <c r="AM522" i="1"/>
  <c r="AK136" i="1"/>
  <c r="AL136" i="1" s="1"/>
  <c r="AK160" i="1"/>
  <c r="AL160" i="1" s="1"/>
  <c r="AK498" i="1"/>
  <c r="AL498" i="1" s="1"/>
  <c r="AO161" i="1"/>
  <c r="AK169" i="1"/>
  <c r="AL169" i="1" s="1"/>
  <c r="AK296" i="1"/>
  <c r="AL296" i="1" s="1"/>
  <c r="AN587" i="1"/>
  <c r="AN584" i="1"/>
  <c r="AN581" i="1"/>
  <c r="AN578" i="1"/>
  <c r="AN575" i="1"/>
  <c r="AP524" i="1"/>
  <c r="BG557" i="1"/>
  <c r="BJ2" i="1"/>
  <c r="BF253" i="1"/>
  <c r="BG545" i="1"/>
  <c r="AM447" i="1"/>
  <c r="AK243" i="1"/>
  <c r="AL243" i="1" s="1"/>
  <c r="AM575" i="1"/>
  <c r="AP521" i="1"/>
  <c r="BJ377" i="1"/>
  <c r="BJ344" i="1"/>
  <c r="BF499" i="1"/>
  <c r="BF475" i="1"/>
  <c r="BG354" i="1"/>
  <c r="BG549" i="1"/>
  <c r="BG531" i="1"/>
  <c r="BG513" i="1"/>
  <c r="AK327" i="1"/>
  <c r="AL327" i="1" s="1"/>
  <c r="AK351" i="1"/>
  <c r="AL351" i="1" s="1"/>
  <c r="AP536" i="1"/>
  <c r="AK375" i="1"/>
  <c r="AL375" i="1" s="1"/>
  <c r="AK315" i="1"/>
  <c r="AL315" i="1" s="1"/>
  <c r="AK352" i="1"/>
  <c r="AL352" i="1" s="1"/>
  <c r="AK303" i="1"/>
  <c r="AL303" i="1" s="1"/>
  <c r="AP586" i="1"/>
  <c r="AP583" i="1"/>
  <c r="AP580" i="1"/>
  <c r="AP577" i="1"/>
  <c r="AP574" i="1"/>
  <c r="AP506" i="1"/>
  <c r="BJ339" i="1"/>
  <c r="BK432" i="1"/>
  <c r="BG553" i="1"/>
  <c r="BF531" i="1"/>
  <c r="BF517" i="1"/>
  <c r="AK404" i="1"/>
  <c r="AL404" i="1" s="1"/>
  <c r="AM468" i="1"/>
  <c r="AK426" i="1"/>
  <c r="AL426" i="1" s="1"/>
  <c r="AM516" i="1"/>
  <c r="AK424" i="1"/>
  <c r="AL424" i="1" s="1"/>
  <c r="AM552" i="1"/>
  <c r="AK228" i="1"/>
  <c r="AL228" i="1" s="1"/>
  <c r="AK267" i="1"/>
  <c r="AL267" i="1" s="1"/>
  <c r="AK354" i="1"/>
  <c r="AL354" i="1" s="1"/>
  <c r="AK362" i="1"/>
  <c r="AL362" i="1" s="1"/>
  <c r="AK399" i="1"/>
  <c r="AL399" i="1" s="1"/>
  <c r="AO586" i="1"/>
  <c r="AO583" i="1"/>
  <c r="AO580" i="1"/>
  <c r="AO577" i="1"/>
  <c r="AO574" i="1"/>
  <c r="AP503" i="1"/>
  <c r="BJ127" i="1"/>
  <c r="BK503" i="1"/>
  <c r="BG571" i="1"/>
  <c r="BG567" i="1"/>
  <c r="BG544" i="1"/>
  <c r="BF535" i="1"/>
  <c r="AK446" i="1"/>
  <c r="AL446" i="1" s="1"/>
  <c r="AN416" i="1"/>
  <c r="AK195" i="1"/>
  <c r="AL195" i="1" s="1"/>
  <c r="AK316" i="1"/>
  <c r="AL316" i="1" s="1"/>
  <c r="AO215" i="1"/>
  <c r="AK190" i="1"/>
  <c r="AL190" i="1" s="1"/>
  <c r="AN586" i="1"/>
  <c r="AN583" i="1"/>
  <c r="AN580" i="1"/>
  <c r="AN577" i="1"/>
  <c r="AN574" i="1"/>
  <c r="AP488" i="1"/>
  <c r="AM561" i="1"/>
  <c r="AK411" i="1"/>
  <c r="AL411" i="1" s="1"/>
  <c r="AK64" i="1"/>
  <c r="AL64" i="1" s="1"/>
  <c r="AM537" i="1"/>
  <c r="BJ503" i="1"/>
  <c r="BJ353" i="1"/>
  <c r="BF484" i="1"/>
  <c r="BF500" i="1"/>
  <c r="BJ467" i="1"/>
  <c r="BK480" i="1"/>
  <c r="BG185" i="1"/>
  <c r="BG225" i="1"/>
  <c r="BG539" i="1"/>
  <c r="BG525" i="1"/>
  <c r="AK87" i="1"/>
  <c r="AL87" i="1" s="1"/>
  <c r="AM462" i="1"/>
  <c r="AK260" i="1"/>
  <c r="AL260" i="1" s="1"/>
  <c r="AK386" i="1"/>
  <c r="AL386" i="1" s="1"/>
  <c r="AK185" i="1"/>
  <c r="AL185" i="1" s="1"/>
  <c r="AK471" i="1"/>
  <c r="AL471" i="1" s="1"/>
  <c r="AK479" i="1"/>
  <c r="AL479" i="1" s="1"/>
  <c r="AK337" i="1"/>
  <c r="AL337" i="1" s="1"/>
  <c r="AM525" i="1"/>
  <c r="AP588" i="1"/>
  <c r="AP585" i="1"/>
  <c r="AP582" i="1"/>
  <c r="AP579" i="1"/>
  <c r="AP576" i="1"/>
  <c r="AP573" i="1"/>
  <c r="AP467" i="1"/>
  <c r="BG547" i="1"/>
  <c r="BG543" i="1"/>
  <c r="BF525" i="1"/>
  <c r="BJ472" i="1"/>
  <c r="AP500" i="1"/>
  <c r="AM501" i="1"/>
  <c r="AK481" i="1"/>
  <c r="AL481" i="1" s="1"/>
  <c r="AK306" i="1"/>
  <c r="AL306" i="1" s="1"/>
  <c r="AK350" i="1"/>
  <c r="AL350" i="1" s="1"/>
  <c r="AN353" i="1"/>
  <c r="AK436" i="1"/>
  <c r="AL436" i="1" s="1"/>
  <c r="AK200" i="1"/>
  <c r="AL200" i="1" s="1"/>
  <c r="AK302" i="1"/>
  <c r="AL302" i="1" s="1"/>
  <c r="AP476" i="1"/>
  <c r="AK76" i="1"/>
  <c r="AL76" i="1" s="1"/>
  <c r="AK52" i="1"/>
  <c r="AL52" i="1" s="1"/>
  <c r="AK372" i="1"/>
  <c r="AL372" i="1" s="1"/>
  <c r="AK371" i="1"/>
  <c r="AL371" i="1" s="1"/>
  <c r="AO588" i="1"/>
  <c r="AO585" i="1"/>
  <c r="AO582" i="1"/>
  <c r="AO579" i="1"/>
  <c r="AO576" i="1"/>
  <c r="AO573" i="1"/>
  <c r="AP449" i="1"/>
  <c r="BG497" i="1"/>
  <c r="BG492" i="1"/>
  <c r="BK464" i="1"/>
  <c r="BG465" i="1"/>
  <c r="BK460" i="1"/>
  <c r="BG504" i="1"/>
  <c r="BG384" i="1"/>
  <c r="BG442" i="1"/>
  <c r="BG438" i="1"/>
  <c r="BG570" i="1"/>
  <c r="BG551" i="1"/>
  <c r="BF547" i="1"/>
  <c r="BG529" i="1"/>
  <c r="BG515" i="1"/>
  <c r="BF511" i="1"/>
  <c r="AN588" i="1"/>
  <c r="AN585" i="1"/>
  <c r="AN582" i="1"/>
  <c r="AN579" i="1"/>
  <c r="AN576" i="1"/>
  <c r="AN573" i="1"/>
  <c r="AO433" i="1"/>
  <c r="BG217" i="1"/>
  <c r="BG193" i="1"/>
  <c r="BF551" i="1"/>
  <c r="BG533" i="1"/>
  <c r="BF515" i="1"/>
  <c r="BG505" i="1"/>
  <c r="AK391" i="1"/>
  <c r="AL391" i="1" s="1"/>
  <c r="AP452" i="1"/>
  <c r="AK101" i="1"/>
  <c r="AL101" i="1" s="1"/>
  <c r="AK137" i="1"/>
  <c r="AL137" i="1" s="1"/>
  <c r="AK103" i="1"/>
  <c r="AL103" i="1" s="1"/>
  <c r="AM297" i="1"/>
  <c r="AK202" i="1"/>
  <c r="AL202" i="1" s="1"/>
  <c r="AK135" i="1"/>
  <c r="AL135" i="1" s="1"/>
  <c r="AK341" i="1"/>
  <c r="AL341" i="1" s="1"/>
  <c r="AK259" i="1"/>
  <c r="AL259" i="1" s="1"/>
  <c r="AM588" i="1"/>
  <c r="AM585" i="1"/>
  <c r="AM582" i="1"/>
  <c r="AM579" i="1"/>
  <c r="AM576" i="1"/>
  <c r="AM573" i="1"/>
  <c r="AM378" i="1"/>
  <c r="BJ497" i="1"/>
  <c r="BJ265" i="1"/>
  <c r="BJ301" i="1"/>
  <c r="BF565" i="1"/>
  <c r="BF555" i="1"/>
  <c r="BG519" i="1"/>
  <c r="BF505" i="1"/>
  <c r="AK356" i="1"/>
  <c r="AL356" i="1" s="1"/>
  <c r="AP587" i="1"/>
  <c r="AP584" i="1"/>
  <c r="AP581" i="1"/>
  <c r="AP578" i="1"/>
  <c r="AP575" i="1"/>
  <c r="AP560" i="1"/>
  <c r="AM279" i="1"/>
  <c r="BJ483" i="1"/>
  <c r="BK487" i="1"/>
  <c r="BG105" i="1"/>
  <c r="BF361" i="1"/>
  <c r="BJ361" i="1"/>
  <c r="BF487" i="1"/>
  <c r="BJ487" i="1"/>
  <c r="BF491" i="1"/>
  <c r="BF293" i="1"/>
  <c r="BJ293" i="1"/>
  <c r="BF370" i="1"/>
  <c r="BJ370" i="1"/>
  <c r="BF119" i="1"/>
  <c r="BJ119" i="1"/>
  <c r="BF414" i="1"/>
  <c r="BJ414" i="1"/>
  <c r="BF183" i="1"/>
  <c r="BJ183" i="1"/>
  <c r="BF532" i="1"/>
  <c r="BJ532" i="1"/>
  <c r="BF165" i="1"/>
  <c r="BJ165" i="1"/>
  <c r="BF232" i="1"/>
  <c r="BJ232" i="1"/>
  <c r="BF530" i="1"/>
  <c r="BJ530" i="1"/>
  <c r="BF138" i="1"/>
  <c r="BJ138" i="1"/>
  <c r="BF46" i="1"/>
  <c r="BJ46" i="1"/>
  <c r="BF98" i="1"/>
  <c r="BJ98" i="1"/>
  <c r="BF34" i="1"/>
  <c r="BJ34" i="1"/>
  <c r="BF387" i="1"/>
  <c r="BJ387" i="1"/>
  <c r="BF385" i="1"/>
  <c r="BJ385" i="1"/>
  <c r="BF219" i="1"/>
  <c r="BJ219" i="1"/>
  <c r="BF382" i="1"/>
  <c r="BJ382" i="1"/>
  <c r="BF268" i="1"/>
  <c r="BJ268" i="1"/>
  <c r="BF160" i="1"/>
  <c r="BJ160" i="1"/>
  <c r="BF380" i="1"/>
  <c r="BJ380" i="1"/>
  <c r="BF213" i="1"/>
  <c r="BJ213" i="1"/>
  <c r="BF210" i="1"/>
  <c r="BJ210" i="1"/>
  <c r="BF30" i="1"/>
  <c r="BJ30" i="1"/>
  <c r="BJ8" i="1"/>
  <c r="BF8" i="1"/>
  <c r="BF206" i="1"/>
  <c r="BJ206" i="1"/>
  <c r="BF66" i="1"/>
  <c r="BJ66" i="1"/>
  <c r="BF257" i="1"/>
  <c r="BJ257" i="1"/>
  <c r="BJ371" i="1"/>
  <c r="BJ10" i="1"/>
  <c r="BF10" i="1"/>
  <c r="BJ311" i="1"/>
  <c r="BF311" i="1"/>
  <c r="BF106" i="1"/>
  <c r="BJ106" i="1"/>
  <c r="BF309" i="1"/>
  <c r="BJ309" i="1"/>
  <c r="BJ369" i="1"/>
  <c r="BF369" i="1"/>
  <c r="BF308" i="1"/>
  <c r="BJ308" i="1"/>
  <c r="BF105" i="1"/>
  <c r="BJ105" i="1"/>
  <c r="BF63" i="1"/>
  <c r="BJ63" i="1"/>
  <c r="BF251" i="1"/>
  <c r="BJ251" i="1"/>
  <c r="BF84" i="1"/>
  <c r="BJ84" i="1"/>
  <c r="BF355" i="1"/>
  <c r="BJ355" i="1"/>
  <c r="BF245" i="1"/>
  <c r="BJ245" i="1"/>
  <c r="BF148" i="1"/>
  <c r="BJ148" i="1"/>
  <c r="BG296" i="1"/>
  <c r="BK296" i="1"/>
  <c r="BG418" i="1"/>
  <c r="BK418" i="1"/>
  <c r="BG560" i="1"/>
  <c r="BK560" i="1"/>
  <c r="BK189" i="1"/>
  <c r="BG189" i="1"/>
  <c r="BK291" i="1"/>
  <c r="BG291" i="1"/>
  <c r="BG512" i="1"/>
  <c r="BK512" i="1"/>
  <c r="BK450" i="1"/>
  <c r="BG555" i="1"/>
  <c r="BF568" i="1"/>
  <c r="BJ568" i="1"/>
  <c r="BF415" i="1"/>
  <c r="BJ415" i="1"/>
  <c r="BF554" i="1"/>
  <c r="BJ554" i="1"/>
  <c r="BF238" i="1"/>
  <c r="BJ238" i="1"/>
  <c r="BF158" i="1"/>
  <c r="BJ158" i="1"/>
  <c r="BF208" i="1"/>
  <c r="BJ208" i="1"/>
  <c r="BF480" i="1"/>
  <c r="BJ480" i="1"/>
  <c r="BF185" i="1"/>
  <c r="BJ185" i="1"/>
  <c r="BF534" i="1"/>
  <c r="BJ534" i="1"/>
  <c r="BF184" i="1"/>
  <c r="BJ184" i="1"/>
  <c r="BF181" i="1"/>
  <c r="BJ181" i="1"/>
  <c r="BF343" i="1"/>
  <c r="BJ343" i="1"/>
  <c r="BF470" i="1"/>
  <c r="BJ470" i="1"/>
  <c r="BF528" i="1"/>
  <c r="BJ528" i="1"/>
  <c r="BF392" i="1"/>
  <c r="BJ392" i="1"/>
  <c r="BF524" i="1"/>
  <c r="BJ524" i="1"/>
  <c r="BF136" i="1"/>
  <c r="BJ136" i="1"/>
  <c r="BF173" i="1"/>
  <c r="BJ173" i="1"/>
  <c r="BF225" i="1"/>
  <c r="BJ225" i="1"/>
  <c r="BJ277" i="1"/>
  <c r="BF277" i="1"/>
  <c r="BF97" i="1"/>
  <c r="BJ97" i="1"/>
  <c r="BF240" i="1"/>
  <c r="BJ240" i="1"/>
  <c r="BF289" i="1"/>
  <c r="BJ289" i="1"/>
  <c r="BF447" i="1"/>
  <c r="BJ447" i="1"/>
  <c r="BF167" i="1"/>
  <c r="BJ167" i="1"/>
  <c r="BF18" i="1"/>
  <c r="BJ18" i="1"/>
  <c r="BF324" i="1"/>
  <c r="BJ324" i="1"/>
  <c r="BF128" i="1"/>
  <c r="BJ128" i="1"/>
  <c r="BF68" i="1"/>
  <c r="BJ68" i="1"/>
  <c r="BF375" i="1"/>
  <c r="BJ375" i="1"/>
  <c r="BF374" i="1"/>
  <c r="BJ374" i="1"/>
  <c r="BF262" i="1"/>
  <c r="BJ262" i="1"/>
  <c r="BF316" i="1"/>
  <c r="BJ316" i="1"/>
  <c r="BF259" i="1"/>
  <c r="BJ259" i="1"/>
  <c r="BF17" i="1"/>
  <c r="BJ17" i="1"/>
  <c r="BF15" i="1"/>
  <c r="BJ15" i="1"/>
  <c r="BF433" i="1"/>
  <c r="BJ433" i="1"/>
  <c r="BF37" i="1"/>
  <c r="BJ37" i="1"/>
  <c r="BF427" i="1"/>
  <c r="BJ427" i="1"/>
  <c r="BF49" i="1"/>
  <c r="BJ49" i="1"/>
  <c r="BF403" i="1"/>
  <c r="BJ403" i="1"/>
  <c r="BG364" i="1"/>
  <c r="BK364" i="1"/>
  <c r="BG363" i="1"/>
  <c r="BK363" i="1"/>
  <c r="BG550" i="1"/>
  <c r="BK550" i="1"/>
  <c r="BG562" i="1"/>
  <c r="BK562" i="1"/>
  <c r="BG556" i="1"/>
  <c r="BK556" i="1"/>
  <c r="BG412" i="1"/>
  <c r="BK412" i="1"/>
  <c r="BG409" i="1"/>
  <c r="BK409" i="1"/>
  <c r="BG350" i="1"/>
  <c r="BK350" i="1"/>
  <c r="BK78" i="1"/>
  <c r="BG78" i="1"/>
  <c r="BG345" i="1"/>
  <c r="BK345" i="1"/>
  <c r="BK287" i="1"/>
  <c r="BG471" i="1"/>
  <c r="BK471" i="1"/>
  <c r="BG464" i="1"/>
  <c r="BK150" i="1"/>
  <c r="BF567" i="1"/>
  <c r="BF563" i="1"/>
  <c r="BF559" i="1"/>
  <c r="BG535" i="1"/>
  <c r="BG527" i="1"/>
  <c r="BG507" i="1"/>
  <c r="BG503" i="1"/>
  <c r="BF301" i="1"/>
  <c r="BG205" i="1"/>
  <c r="BF543" i="1"/>
  <c r="BF539" i="1"/>
  <c r="BF523" i="1"/>
  <c r="BF519" i="1"/>
  <c r="BF507" i="1"/>
  <c r="BJ478" i="1"/>
  <c r="BF364" i="1"/>
  <c r="BJ364" i="1"/>
  <c r="BF363" i="1"/>
  <c r="BJ363" i="1"/>
  <c r="BF550" i="1"/>
  <c r="BJ550" i="1"/>
  <c r="BF562" i="1"/>
  <c r="BJ562" i="1"/>
  <c r="BF492" i="1"/>
  <c r="BJ492" i="1"/>
  <c r="BF556" i="1"/>
  <c r="BJ556" i="1"/>
  <c r="BF412" i="1"/>
  <c r="BJ412" i="1"/>
  <c r="BF409" i="1"/>
  <c r="BJ409" i="1"/>
  <c r="BF350" i="1"/>
  <c r="BJ350" i="1"/>
  <c r="BF78" i="1"/>
  <c r="BJ78" i="1"/>
  <c r="BJ345" i="1"/>
  <c r="BF345" i="1"/>
  <c r="BJ287" i="1"/>
  <c r="BF287" i="1"/>
  <c r="BF471" i="1"/>
  <c r="BJ471" i="1"/>
  <c r="BF464" i="1"/>
  <c r="BJ464" i="1"/>
  <c r="BF465" i="1"/>
  <c r="BJ465" i="1"/>
  <c r="BF460" i="1"/>
  <c r="BJ460" i="1"/>
  <c r="BF504" i="1"/>
  <c r="BJ504" i="1"/>
  <c r="BF393" i="1"/>
  <c r="BJ393" i="1"/>
  <c r="BF21" i="1"/>
  <c r="BJ21" i="1"/>
  <c r="BF141" i="1"/>
  <c r="BJ141" i="1"/>
  <c r="BF228" i="1"/>
  <c r="BJ228" i="1"/>
  <c r="BF331" i="1"/>
  <c r="BJ331" i="1"/>
  <c r="BF329" i="1"/>
  <c r="BJ329" i="1"/>
  <c r="BF276" i="1"/>
  <c r="BJ276" i="1"/>
  <c r="BF384" i="1"/>
  <c r="BJ384" i="1"/>
  <c r="BF443" i="1"/>
  <c r="BJ443" i="1"/>
  <c r="BF442" i="1"/>
  <c r="BJ442" i="1"/>
  <c r="BF72" i="1"/>
  <c r="BJ72" i="1"/>
  <c r="BF13" i="1"/>
  <c r="BJ13" i="1"/>
  <c r="BF272" i="1"/>
  <c r="BJ272" i="1"/>
  <c r="BF381" i="1"/>
  <c r="BJ381" i="1"/>
  <c r="BF214" i="1"/>
  <c r="BJ214" i="1"/>
  <c r="BF94" i="1"/>
  <c r="BJ94" i="1"/>
  <c r="BF161" i="1"/>
  <c r="BJ161" i="1"/>
  <c r="BF265" i="1"/>
  <c r="BF441" i="1"/>
  <c r="BJ441" i="1"/>
  <c r="BF322" i="1"/>
  <c r="BJ322" i="1"/>
  <c r="BF516" i="1"/>
  <c r="BJ516" i="1"/>
  <c r="BF439" i="1"/>
  <c r="BJ439" i="1"/>
  <c r="BJ6" i="1"/>
  <c r="BF6" i="1"/>
  <c r="BF204" i="1"/>
  <c r="BJ204" i="1"/>
  <c r="BF438" i="1"/>
  <c r="BJ438" i="1"/>
  <c r="BF314" i="1"/>
  <c r="BJ314" i="1"/>
  <c r="BF312" i="1"/>
  <c r="BJ312" i="1"/>
  <c r="BF5" i="1"/>
  <c r="BJ5" i="1"/>
  <c r="BF196" i="1"/>
  <c r="BJ196" i="1"/>
  <c r="BF306" i="1"/>
  <c r="BJ306" i="1"/>
  <c r="BF250" i="1"/>
  <c r="BJ250" i="1"/>
  <c r="BF304" i="1"/>
  <c r="BJ304" i="1"/>
  <c r="BF303" i="1"/>
  <c r="BJ303" i="1"/>
  <c r="BF150" i="1"/>
  <c r="BJ150" i="1"/>
  <c r="BF104" i="1"/>
  <c r="BJ104" i="1"/>
  <c r="BF59" i="1"/>
  <c r="BJ59" i="1"/>
  <c r="BG572" i="1"/>
  <c r="BK572" i="1"/>
  <c r="BG546" i="1"/>
  <c r="BK546" i="1"/>
  <c r="BG359" i="1"/>
  <c r="BK359" i="1"/>
  <c r="BG479" i="1"/>
  <c r="BK479" i="1"/>
  <c r="BG413" i="1"/>
  <c r="BK413" i="1"/>
  <c r="BG292" i="1"/>
  <c r="BK292" i="1"/>
  <c r="BG486" i="1"/>
  <c r="BK486" i="1"/>
  <c r="BG290" i="1"/>
  <c r="BK290" i="1"/>
  <c r="BG187" i="1"/>
  <c r="BK187" i="1"/>
  <c r="BK349" i="1"/>
  <c r="BG349" i="1"/>
  <c r="BG234" i="1"/>
  <c r="BK234" i="1"/>
  <c r="BG300" i="1"/>
  <c r="BK300" i="1"/>
  <c r="BG344" i="1"/>
  <c r="BK344" i="1"/>
  <c r="BG397" i="1"/>
  <c r="BK397" i="1"/>
  <c r="BG421" i="1"/>
  <c r="BK421" i="1"/>
  <c r="BG458" i="1"/>
  <c r="BK458" i="1"/>
  <c r="BG394" i="1"/>
  <c r="BK394" i="1"/>
  <c r="BK178" i="1"/>
  <c r="BG178" i="1"/>
  <c r="BG334" i="1"/>
  <c r="BK334" i="1"/>
  <c r="BG390" i="1"/>
  <c r="BK390" i="1"/>
  <c r="BK227" i="1"/>
  <c r="BG227" i="1"/>
  <c r="BG135" i="1"/>
  <c r="BK135" i="1"/>
  <c r="BK221" i="1"/>
  <c r="BG221" i="1"/>
  <c r="BG9" i="1"/>
  <c r="BK9" i="1"/>
  <c r="BG162" i="1"/>
  <c r="BK162" i="1"/>
  <c r="BG461" i="1"/>
  <c r="BK461" i="1"/>
  <c r="BG462" i="1"/>
  <c r="BK209" i="1"/>
  <c r="BG209" i="1"/>
  <c r="BK378" i="1"/>
  <c r="BG378" i="1"/>
  <c r="BK42" i="1"/>
  <c r="BG42" i="1"/>
  <c r="BG518" i="1"/>
  <c r="BK518" i="1"/>
  <c r="BK26" i="1"/>
  <c r="BG26" i="1"/>
  <c r="BG155" i="1"/>
  <c r="BK155" i="1"/>
  <c r="BG372" i="1"/>
  <c r="BK372" i="1"/>
  <c r="BK40" i="1"/>
  <c r="BG40" i="1"/>
  <c r="BK315" i="1"/>
  <c r="BG315" i="1"/>
  <c r="BK285" i="1"/>
  <c r="BG285" i="1"/>
  <c r="BK123" i="1"/>
  <c r="BG123" i="1"/>
  <c r="BG198" i="1"/>
  <c r="BK198" i="1"/>
  <c r="BK307" i="1"/>
  <c r="BG307" i="1"/>
  <c r="BK82" i="1"/>
  <c r="BG82" i="1"/>
  <c r="BK243" i="1"/>
  <c r="BG243" i="1"/>
  <c r="BG298" i="1"/>
  <c r="BK298" i="1"/>
  <c r="BK103" i="1"/>
  <c r="BG103" i="1"/>
  <c r="BK100" i="1"/>
  <c r="BG100" i="1"/>
  <c r="BK462" i="1"/>
  <c r="BF570" i="1"/>
  <c r="BJ570" i="1"/>
  <c r="BF536" i="1"/>
  <c r="BJ536" i="1"/>
  <c r="BF494" i="1"/>
  <c r="BJ494" i="1"/>
  <c r="BF2" i="1"/>
  <c r="BK501" i="1"/>
  <c r="BF307" i="1"/>
  <c r="BG2" i="1"/>
  <c r="BF422" i="1"/>
  <c r="BJ422" i="1"/>
  <c r="BF419" i="1"/>
  <c r="BJ419" i="1"/>
  <c r="BF495" i="1"/>
  <c r="BJ495" i="1"/>
  <c r="BF488" i="1"/>
  <c r="BJ488" i="1"/>
  <c r="BF146" i="1"/>
  <c r="BJ146" i="1"/>
  <c r="BF352" i="1"/>
  <c r="BJ352" i="1"/>
  <c r="BF408" i="1"/>
  <c r="BJ408" i="1"/>
  <c r="BF186" i="1"/>
  <c r="BJ186" i="1"/>
  <c r="BF540" i="1"/>
  <c r="BJ540" i="1"/>
  <c r="BF235" i="1"/>
  <c r="BJ235" i="1"/>
  <c r="BF340" i="1"/>
  <c r="BJ340" i="1"/>
  <c r="BF526" i="1"/>
  <c r="BJ526" i="1"/>
  <c r="BF229" i="1"/>
  <c r="BJ229" i="1"/>
  <c r="BF283" i="1"/>
  <c r="BJ283" i="1"/>
  <c r="BF336" i="1"/>
  <c r="BJ336" i="1"/>
  <c r="BF47" i="1"/>
  <c r="BJ47" i="1"/>
  <c r="BF453" i="1"/>
  <c r="BJ453" i="1"/>
  <c r="BF389" i="1"/>
  <c r="BJ389" i="1"/>
  <c r="BF172" i="1"/>
  <c r="BJ172" i="1"/>
  <c r="BF275" i="1"/>
  <c r="BJ275" i="1"/>
  <c r="BF220" i="1"/>
  <c r="BJ220" i="1"/>
  <c r="BF271" i="1"/>
  <c r="BJ271" i="1"/>
  <c r="BJ325" i="1"/>
  <c r="BF325" i="1"/>
  <c r="BF95" i="1"/>
  <c r="BJ95" i="1"/>
  <c r="BF323" i="1"/>
  <c r="BJ323" i="1"/>
  <c r="BF376" i="1"/>
  <c r="BJ376" i="1"/>
  <c r="BF7" i="1"/>
  <c r="BJ7" i="1"/>
  <c r="BF126" i="1"/>
  <c r="BJ126" i="1"/>
  <c r="BF111" i="1"/>
  <c r="BJ111" i="1"/>
  <c r="BF53" i="1"/>
  <c r="BJ53" i="1"/>
  <c r="BF102" i="1"/>
  <c r="BJ102" i="1"/>
  <c r="BF342" i="1"/>
  <c r="BJ342" i="1"/>
  <c r="BF151" i="1"/>
  <c r="BJ151" i="1"/>
  <c r="BJ253" i="1"/>
  <c r="BF83" i="1"/>
  <c r="BJ83" i="1"/>
  <c r="BF366" i="1"/>
  <c r="BJ366" i="1"/>
  <c r="BK22" i="1"/>
  <c r="BG22" i="1"/>
  <c r="BG423" i="1"/>
  <c r="BK423" i="1"/>
  <c r="BG498" i="1"/>
  <c r="BK498" i="1"/>
  <c r="BG493" i="1"/>
  <c r="BK493" i="1"/>
  <c r="BK191" i="1"/>
  <c r="BG191" i="1"/>
  <c r="BK120" i="1"/>
  <c r="BG120" i="1"/>
  <c r="BG420" i="1"/>
  <c r="BK420" i="1"/>
  <c r="BG388" i="1"/>
  <c r="BK388" i="1"/>
  <c r="BG362" i="1"/>
  <c r="BK362" i="1"/>
  <c r="BG407" i="1"/>
  <c r="BK407" i="1"/>
  <c r="BK237" i="1"/>
  <c r="BG237" i="1"/>
  <c r="BG538" i="1"/>
  <c r="BK538" i="1"/>
  <c r="BG477" i="1"/>
  <c r="BK477" i="1"/>
  <c r="BG286" i="1"/>
  <c r="BK286" i="1"/>
  <c r="BG270" i="1"/>
  <c r="BK270" i="1"/>
  <c r="BG468" i="1"/>
  <c r="BK468" i="1"/>
  <c r="BG175" i="1"/>
  <c r="BK175" i="1"/>
  <c r="BG452" i="1"/>
  <c r="BK452" i="1"/>
  <c r="BK116" i="1"/>
  <c r="BG116" i="1"/>
  <c r="BG451" i="1"/>
  <c r="BK451" i="1"/>
  <c r="BK239" i="1"/>
  <c r="BG239" i="1"/>
  <c r="BG75" i="1"/>
  <c r="BK75" i="1"/>
  <c r="BK134" i="1"/>
  <c r="BG134" i="1"/>
  <c r="BG445" i="1"/>
  <c r="BK445" i="1"/>
  <c r="BG168" i="1"/>
  <c r="BK168" i="1"/>
  <c r="BK132" i="1"/>
  <c r="BG132" i="1"/>
  <c r="BK139" i="1"/>
  <c r="BG139" i="1"/>
  <c r="BG43" i="1"/>
  <c r="BK43" i="1"/>
  <c r="BG266" i="1"/>
  <c r="BK266" i="1"/>
  <c r="BK96" i="1"/>
  <c r="BG96" i="1"/>
  <c r="BG379" i="1"/>
  <c r="BK379" i="1"/>
  <c r="BG67" i="1"/>
  <c r="BK67" i="1"/>
  <c r="BG153" i="1"/>
  <c r="BK153" i="1"/>
  <c r="BG29" i="1"/>
  <c r="BK29" i="1"/>
  <c r="BG436" i="1"/>
  <c r="BK436" i="1"/>
  <c r="BG256" i="1"/>
  <c r="BK256" i="1"/>
  <c r="BK109" i="1"/>
  <c r="BG109" i="1"/>
  <c r="BG434" i="1"/>
  <c r="BK434" i="1"/>
  <c r="BG357" i="1"/>
  <c r="BK357" i="1"/>
  <c r="BG310" i="1"/>
  <c r="BK310" i="1"/>
  <c r="BK107" i="1"/>
  <c r="BG107" i="1"/>
  <c r="BK4" i="1"/>
  <c r="BG4" i="1"/>
  <c r="BG430" i="1"/>
  <c r="BG429" i="1"/>
  <c r="BK429" i="1"/>
  <c r="BK249" i="1"/>
  <c r="BG249" i="1"/>
  <c r="BK247" i="1"/>
  <c r="BG247" i="1"/>
  <c r="BK367" i="1"/>
  <c r="BG367" i="1"/>
  <c r="BG192" i="1"/>
  <c r="BK192" i="1"/>
  <c r="BG561" i="1"/>
  <c r="BK497" i="1"/>
  <c r="BK492" i="1"/>
  <c r="BG287" i="1"/>
  <c r="BF502" i="1"/>
  <c r="BJ502" i="1"/>
  <c r="BF147" i="1"/>
  <c r="BJ147" i="1"/>
  <c r="BF416" i="1"/>
  <c r="BJ416" i="1"/>
  <c r="BF241" i="1"/>
  <c r="BJ241" i="1"/>
  <c r="BF548" i="1"/>
  <c r="BJ548" i="1"/>
  <c r="BF80" i="1"/>
  <c r="BJ80" i="1"/>
  <c r="BF411" i="1"/>
  <c r="BJ411" i="1"/>
  <c r="BF48" i="1"/>
  <c r="BJ48" i="1"/>
  <c r="BF482" i="1"/>
  <c r="BJ482" i="1"/>
  <c r="BF406" i="1"/>
  <c r="BJ406" i="1"/>
  <c r="BF143" i="1"/>
  <c r="BJ143" i="1"/>
  <c r="BJ499" i="1"/>
  <c r="BF182" i="1"/>
  <c r="BJ182" i="1"/>
  <c r="BF400" i="1"/>
  <c r="BJ400" i="1"/>
  <c r="BF463" i="1"/>
  <c r="BJ463" i="1"/>
  <c r="BF358" i="1"/>
  <c r="BJ358" i="1"/>
  <c r="BJ335" i="1"/>
  <c r="BF335" i="1"/>
  <c r="BF99" i="1"/>
  <c r="BJ99" i="1"/>
  <c r="BF456" i="1"/>
  <c r="BJ456" i="1"/>
  <c r="BF174" i="1"/>
  <c r="BJ174" i="1"/>
  <c r="BF522" i="1"/>
  <c r="BJ522" i="1"/>
  <c r="BF226" i="1"/>
  <c r="BJ226" i="1"/>
  <c r="BF386" i="1"/>
  <c r="BJ386" i="1"/>
  <c r="BF224" i="1"/>
  <c r="BJ224" i="1"/>
  <c r="BF133" i="1"/>
  <c r="BJ133" i="1"/>
  <c r="BF19" i="1"/>
  <c r="BJ19" i="1"/>
  <c r="BF164" i="1"/>
  <c r="BJ164" i="1"/>
  <c r="BF348" i="1"/>
  <c r="BJ348" i="1"/>
  <c r="BF216" i="1"/>
  <c r="BJ216" i="1"/>
  <c r="BF211" i="1"/>
  <c r="BJ211" i="1"/>
  <c r="BF207" i="1"/>
  <c r="BJ207" i="1"/>
  <c r="BF440" i="1"/>
  <c r="BJ440" i="1"/>
  <c r="BJ317" i="1"/>
  <c r="BF317" i="1"/>
  <c r="BF112" i="1"/>
  <c r="BJ112" i="1"/>
  <c r="BF11" i="1"/>
  <c r="BJ11" i="1"/>
  <c r="BF65" i="1"/>
  <c r="BJ65" i="1"/>
  <c r="BF39" i="1"/>
  <c r="BJ39" i="1"/>
  <c r="BF200" i="1"/>
  <c r="BJ200" i="1"/>
  <c r="BF254" i="1"/>
  <c r="BJ254" i="1"/>
  <c r="BF86" i="1"/>
  <c r="BJ86" i="1"/>
  <c r="BF149" i="1"/>
  <c r="BJ149" i="1"/>
  <c r="BF425" i="1"/>
  <c r="BJ425" i="1"/>
  <c r="BF121" i="1"/>
  <c r="BJ121" i="1"/>
  <c r="BG145" i="1"/>
  <c r="BK145" i="1"/>
  <c r="BG144" i="1"/>
  <c r="BK144" i="1"/>
  <c r="BG542" i="1"/>
  <c r="BK542" i="1"/>
  <c r="BK142" i="1"/>
  <c r="BG142" i="1"/>
  <c r="BG236" i="1"/>
  <c r="BK236" i="1"/>
  <c r="BK118" i="1"/>
  <c r="BG118" i="1"/>
  <c r="BG284" i="1"/>
  <c r="BK284" i="1"/>
  <c r="BG466" i="1"/>
  <c r="BK466" i="1"/>
  <c r="BG337" i="1"/>
  <c r="BG457" i="1"/>
  <c r="BK457" i="1"/>
  <c r="BG455" i="1"/>
  <c r="BK455" i="1"/>
  <c r="BG333" i="1"/>
  <c r="BK333" i="1"/>
  <c r="BG341" i="1"/>
  <c r="BK341" i="1"/>
  <c r="BG332" i="1"/>
  <c r="BK332" i="1"/>
  <c r="BK279" i="1"/>
  <c r="BG279" i="1"/>
  <c r="BK171" i="1"/>
  <c r="BG171" i="1"/>
  <c r="BG520" i="1"/>
  <c r="BK520" i="1"/>
  <c r="BG444" i="1"/>
  <c r="BK444" i="1"/>
  <c r="BK20" i="1"/>
  <c r="BG20" i="1"/>
  <c r="BK74" i="1"/>
  <c r="BG74" i="1"/>
  <c r="BK115" i="1"/>
  <c r="BG115" i="1"/>
  <c r="BG32" i="1"/>
  <c r="BK32" i="1"/>
  <c r="BK269" i="1"/>
  <c r="BG269" i="1"/>
  <c r="BK215" i="1"/>
  <c r="BG215" i="1"/>
  <c r="BK130" i="1"/>
  <c r="BG130" i="1"/>
  <c r="BG360" i="1"/>
  <c r="BK360" i="1"/>
  <c r="BG156" i="1"/>
  <c r="BK156" i="1"/>
  <c r="BK113" i="1"/>
  <c r="BG113" i="1"/>
  <c r="BG154" i="1"/>
  <c r="BK154" i="1"/>
  <c r="BG258" i="1"/>
  <c r="BK258" i="1"/>
  <c r="BG435" i="1"/>
  <c r="BK435" i="1"/>
  <c r="BK199" i="1"/>
  <c r="BG199" i="1"/>
  <c r="BG38" i="1"/>
  <c r="BK38" i="1"/>
  <c r="BK90" i="1"/>
  <c r="BG90" i="1"/>
  <c r="BG431" i="1"/>
  <c r="BK431" i="1"/>
  <c r="BG252" i="1"/>
  <c r="BK252" i="1"/>
  <c r="BG428" i="1"/>
  <c r="BK428" i="1"/>
  <c r="BK354" i="1"/>
  <c r="BG508" i="1"/>
  <c r="BK508" i="1"/>
  <c r="BK60" i="1"/>
  <c r="BG60" i="1"/>
  <c r="BF569" i="1"/>
  <c r="BF561" i="1"/>
  <c r="BF557" i="1"/>
  <c r="BF553" i="1"/>
  <c r="BF549" i="1"/>
  <c r="BF545" i="1"/>
  <c r="BG537" i="1"/>
  <c r="BG517" i="1"/>
  <c r="BG509" i="1"/>
  <c r="BF22" i="1"/>
  <c r="BJ22" i="1"/>
  <c r="BF423" i="1"/>
  <c r="BJ423" i="1"/>
  <c r="BF498" i="1"/>
  <c r="BJ498" i="1"/>
  <c r="BF493" i="1"/>
  <c r="BJ493" i="1"/>
  <c r="BF191" i="1"/>
  <c r="BJ191" i="1"/>
  <c r="BF120" i="1"/>
  <c r="BJ120" i="1"/>
  <c r="BF420" i="1"/>
  <c r="BJ420" i="1"/>
  <c r="BF388" i="1"/>
  <c r="BJ388" i="1"/>
  <c r="BF362" i="1"/>
  <c r="BJ362" i="1"/>
  <c r="BF407" i="1"/>
  <c r="BJ407" i="1"/>
  <c r="BF237" i="1"/>
  <c r="BJ237" i="1"/>
  <c r="BF538" i="1"/>
  <c r="BJ538" i="1"/>
  <c r="BF477" i="1"/>
  <c r="BJ477" i="1"/>
  <c r="BF286" i="1"/>
  <c r="BJ286" i="1"/>
  <c r="BF270" i="1"/>
  <c r="BJ270" i="1"/>
  <c r="BF468" i="1"/>
  <c r="BJ468" i="1"/>
  <c r="BF175" i="1"/>
  <c r="BJ175" i="1"/>
  <c r="BF452" i="1"/>
  <c r="BJ452" i="1"/>
  <c r="BF116" i="1"/>
  <c r="BJ116" i="1"/>
  <c r="BF451" i="1"/>
  <c r="BJ451" i="1"/>
  <c r="BF239" i="1"/>
  <c r="BJ239" i="1"/>
  <c r="BF75" i="1"/>
  <c r="BJ75" i="1"/>
  <c r="BF134" i="1"/>
  <c r="BJ134" i="1"/>
  <c r="BF445" i="1"/>
  <c r="BJ445" i="1"/>
  <c r="BF168" i="1"/>
  <c r="BJ168" i="1"/>
  <c r="BF132" i="1"/>
  <c r="BJ132" i="1"/>
  <c r="BF139" i="1"/>
  <c r="BJ139" i="1"/>
  <c r="BF43" i="1"/>
  <c r="BJ43" i="1"/>
  <c r="BF266" i="1"/>
  <c r="BJ266" i="1"/>
  <c r="BF96" i="1"/>
  <c r="BJ96" i="1"/>
  <c r="BF379" i="1"/>
  <c r="BJ379" i="1"/>
  <c r="BF67" i="1"/>
  <c r="BJ67" i="1"/>
  <c r="BF153" i="1"/>
  <c r="BJ153" i="1"/>
  <c r="BF29" i="1"/>
  <c r="BJ29" i="1"/>
  <c r="BF436" i="1"/>
  <c r="BJ436" i="1"/>
  <c r="BF256" i="1"/>
  <c r="BJ256" i="1"/>
  <c r="BF109" i="1"/>
  <c r="BJ109" i="1"/>
  <c r="BF434" i="1"/>
  <c r="BJ434" i="1"/>
  <c r="BF357" i="1"/>
  <c r="BJ357" i="1"/>
  <c r="BF310" i="1"/>
  <c r="BJ310" i="1"/>
  <c r="BF107" i="1"/>
  <c r="BJ107" i="1"/>
  <c r="BJ4" i="1"/>
  <c r="BF4" i="1"/>
  <c r="BF430" i="1"/>
  <c r="BJ430" i="1"/>
  <c r="BF429" i="1"/>
  <c r="BJ429" i="1"/>
  <c r="BJ249" i="1"/>
  <c r="BF249" i="1"/>
  <c r="BF247" i="1"/>
  <c r="BJ247" i="1"/>
  <c r="BJ367" i="1"/>
  <c r="BF367" i="1"/>
  <c r="BF192" i="1"/>
  <c r="BJ192" i="1"/>
  <c r="BG449" i="1"/>
  <c r="BK449" i="1"/>
  <c r="BG558" i="1"/>
  <c r="BK558" i="1"/>
  <c r="BG552" i="1"/>
  <c r="BK552" i="1"/>
  <c r="BG242" i="1"/>
  <c r="BK242" i="1"/>
  <c r="BG365" i="1"/>
  <c r="BK365" i="1"/>
  <c r="BG483" i="1"/>
  <c r="BK483" i="1"/>
  <c r="BG481" i="1"/>
  <c r="BK481" i="1"/>
  <c r="BG476" i="1"/>
  <c r="BK476" i="1"/>
  <c r="BK58" i="1"/>
  <c r="BG58" i="1"/>
  <c r="BG402" i="1"/>
  <c r="BK402" i="1"/>
  <c r="BG398" i="1"/>
  <c r="BK398" i="1"/>
  <c r="BG339" i="1"/>
  <c r="BK339" i="1"/>
  <c r="BK347" i="1"/>
  <c r="BG347" i="1"/>
  <c r="BK137" i="1"/>
  <c r="BG137" i="1"/>
  <c r="BG179" i="1"/>
  <c r="BK179" i="1"/>
  <c r="BK223" i="1"/>
  <c r="BG223" i="1"/>
  <c r="BG446" i="1"/>
  <c r="BK446" i="1"/>
  <c r="BG33" i="1"/>
  <c r="BK33" i="1"/>
  <c r="BG166" i="1"/>
  <c r="BK114" i="1"/>
  <c r="BG114" i="1"/>
  <c r="BG338" i="1"/>
  <c r="BK338" i="1"/>
  <c r="BK267" i="1"/>
  <c r="BG267" i="1"/>
  <c r="BG93" i="1"/>
  <c r="BK93" i="1"/>
  <c r="BG55" i="1"/>
  <c r="BK55" i="1"/>
  <c r="BK54" i="1"/>
  <c r="BG54" i="1"/>
  <c r="BG41" i="1"/>
  <c r="BK41" i="1"/>
  <c r="BG395" i="1"/>
  <c r="BK395" i="1"/>
  <c r="BG514" i="1"/>
  <c r="BK514" i="1"/>
  <c r="BK125" i="1"/>
  <c r="BG125" i="1"/>
  <c r="BK261" i="1"/>
  <c r="BG261" i="1"/>
  <c r="BK201" i="1"/>
  <c r="BG201" i="1"/>
  <c r="BK313" i="1"/>
  <c r="BG313" i="1"/>
  <c r="BK124" i="1"/>
  <c r="BG124" i="1"/>
  <c r="BG152" i="1"/>
  <c r="BK152" i="1"/>
  <c r="BK16" i="1"/>
  <c r="BG16" i="1"/>
  <c r="BG3" i="1"/>
  <c r="BK3" i="1"/>
  <c r="BG432" i="1"/>
  <c r="BK64" i="1"/>
  <c r="BG64" i="1"/>
  <c r="BG248" i="1"/>
  <c r="BK248" i="1"/>
  <c r="BG246" i="1"/>
  <c r="BK246" i="1"/>
  <c r="BG302" i="1"/>
  <c r="BK302" i="1"/>
  <c r="BK233" i="1"/>
  <c r="BG233" i="1"/>
  <c r="BG424" i="1"/>
  <c r="BK424" i="1"/>
  <c r="BF533" i="1"/>
  <c r="BF529" i="1"/>
  <c r="BF521" i="1"/>
  <c r="BF513" i="1"/>
  <c r="BF509" i="1"/>
  <c r="BF501" i="1"/>
  <c r="BF497" i="1"/>
  <c r="BF145" i="1"/>
  <c r="BJ145" i="1"/>
  <c r="BF144" i="1"/>
  <c r="BJ144" i="1"/>
  <c r="BF542" i="1"/>
  <c r="BJ542" i="1"/>
  <c r="BF142" i="1"/>
  <c r="BJ142" i="1"/>
  <c r="BF236" i="1"/>
  <c r="BJ236" i="1"/>
  <c r="BF118" i="1"/>
  <c r="BJ118" i="1"/>
  <c r="BF284" i="1"/>
  <c r="BJ284" i="1"/>
  <c r="BF466" i="1"/>
  <c r="BJ466" i="1"/>
  <c r="BF337" i="1"/>
  <c r="BJ337" i="1"/>
  <c r="BF457" i="1"/>
  <c r="BJ457" i="1"/>
  <c r="BF455" i="1"/>
  <c r="BJ455" i="1"/>
  <c r="BJ333" i="1"/>
  <c r="BF333" i="1"/>
  <c r="BF341" i="1"/>
  <c r="BJ341" i="1"/>
  <c r="BF332" i="1"/>
  <c r="BJ332" i="1"/>
  <c r="BF279" i="1"/>
  <c r="BJ279" i="1"/>
  <c r="BF171" i="1"/>
  <c r="BJ171" i="1"/>
  <c r="BF520" i="1"/>
  <c r="BJ520" i="1"/>
  <c r="BF444" i="1"/>
  <c r="BJ444" i="1"/>
  <c r="BF20" i="1"/>
  <c r="BJ20" i="1"/>
  <c r="BF74" i="1"/>
  <c r="BJ74" i="1"/>
  <c r="BF115" i="1"/>
  <c r="BJ115" i="1"/>
  <c r="BF32" i="1"/>
  <c r="BJ32" i="1"/>
  <c r="BF269" i="1"/>
  <c r="BJ269" i="1"/>
  <c r="BF215" i="1"/>
  <c r="BJ215" i="1"/>
  <c r="BF130" i="1"/>
  <c r="BJ130" i="1"/>
  <c r="BF360" i="1"/>
  <c r="BJ360" i="1"/>
  <c r="BF156" i="1"/>
  <c r="BJ156" i="1"/>
  <c r="BF113" i="1"/>
  <c r="BJ113" i="1"/>
  <c r="BF154" i="1"/>
  <c r="BJ154" i="1"/>
  <c r="BF258" i="1"/>
  <c r="BJ258" i="1"/>
  <c r="BF435" i="1"/>
  <c r="BJ435" i="1"/>
  <c r="BF199" i="1"/>
  <c r="BJ199" i="1"/>
  <c r="BF38" i="1"/>
  <c r="BJ38" i="1"/>
  <c r="BF90" i="1"/>
  <c r="BJ90" i="1"/>
  <c r="BF431" i="1"/>
  <c r="BJ431" i="1"/>
  <c r="BF252" i="1"/>
  <c r="BJ252" i="1"/>
  <c r="BF428" i="1"/>
  <c r="BJ428" i="1"/>
  <c r="BF354" i="1"/>
  <c r="BJ354" i="1"/>
  <c r="BF508" i="1"/>
  <c r="BJ508" i="1"/>
  <c r="BF60" i="1"/>
  <c r="BJ60" i="1"/>
  <c r="BK295" i="1"/>
  <c r="BG295" i="1"/>
  <c r="BG566" i="1"/>
  <c r="BK566" i="1"/>
  <c r="BG564" i="1"/>
  <c r="BK564" i="1"/>
  <c r="BG490" i="1"/>
  <c r="BK490" i="1"/>
  <c r="BK356" i="1"/>
  <c r="BG356" i="1"/>
  <c r="BG353" i="1"/>
  <c r="BK353" i="1"/>
  <c r="BG485" i="1"/>
  <c r="BK485" i="1"/>
  <c r="BG188" i="1"/>
  <c r="BK188" i="1"/>
  <c r="BG410" i="1"/>
  <c r="BK410" i="1"/>
  <c r="BG484" i="1"/>
  <c r="BK484" i="1"/>
  <c r="BG288" i="1"/>
  <c r="BK288" i="1"/>
  <c r="BG405" i="1"/>
  <c r="BK405" i="1"/>
  <c r="BK140" i="1"/>
  <c r="BG140" i="1"/>
  <c r="BG500" i="1"/>
  <c r="BK500" i="1"/>
  <c r="BG401" i="1"/>
  <c r="BK401" i="1"/>
  <c r="BG180" i="1"/>
  <c r="BK180" i="1"/>
  <c r="BG467" i="1"/>
  <c r="BK467" i="1"/>
  <c r="BG368" i="1"/>
  <c r="BK368" i="1"/>
  <c r="BK255" i="1"/>
  <c r="BG255" i="1"/>
  <c r="BG459" i="1"/>
  <c r="BK459" i="1"/>
  <c r="BK281" i="1"/>
  <c r="BG281" i="1"/>
  <c r="BG176" i="1"/>
  <c r="BK176" i="1"/>
  <c r="BK231" i="1"/>
  <c r="BG231" i="1"/>
  <c r="BK76" i="1"/>
  <c r="BG76" i="1"/>
  <c r="BK297" i="1"/>
  <c r="BG297" i="1"/>
  <c r="BG170" i="1"/>
  <c r="BK170" i="1"/>
  <c r="BG351" i="1"/>
  <c r="BK351" i="1"/>
  <c r="BG45" i="1"/>
  <c r="BK45" i="1"/>
  <c r="BG274" i="1"/>
  <c r="BK274" i="1"/>
  <c r="BG71" i="1"/>
  <c r="BK71" i="1"/>
  <c r="BG157" i="1"/>
  <c r="BK157" i="1"/>
  <c r="BG129" i="1"/>
  <c r="BK129" i="1"/>
  <c r="BK56" i="1"/>
  <c r="BG56" i="1"/>
  <c r="BK127" i="1"/>
  <c r="BG127" i="1"/>
  <c r="BK321" i="1"/>
  <c r="BG321" i="1"/>
  <c r="BK319" i="1"/>
  <c r="BG319" i="1"/>
  <c r="BK263" i="1"/>
  <c r="BG263" i="1"/>
  <c r="BG373" i="1"/>
  <c r="BK373" i="1"/>
  <c r="BG396" i="1"/>
  <c r="BK396" i="1"/>
  <c r="BG260" i="1"/>
  <c r="BK260" i="1"/>
  <c r="BK110" i="1"/>
  <c r="BG110" i="1"/>
  <c r="BG25" i="1"/>
  <c r="BK25" i="1"/>
  <c r="BK88" i="1"/>
  <c r="BG88" i="1"/>
  <c r="BG23" i="1"/>
  <c r="BK23" i="1"/>
  <c r="BG510" i="1"/>
  <c r="BK510" i="1"/>
  <c r="BG194" i="1"/>
  <c r="BK194" i="1"/>
  <c r="BG426" i="1"/>
  <c r="BK426" i="1"/>
  <c r="BK50" i="1"/>
  <c r="BG50" i="1"/>
  <c r="BJ491" i="1"/>
  <c r="BJ475" i="1"/>
  <c r="BK430" i="1"/>
  <c r="BF489" i="1"/>
  <c r="BF190" i="1"/>
  <c r="BJ190" i="1"/>
  <c r="BF417" i="1"/>
  <c r="BJ417" i="1"/>
  <c r="BF36" i="1"/>
  <c r="BJ36" i="1"/>
  <c r="BF79" i="1"/>
  <c r="BJ79" i="1"/>
  <c r="BF474" i="1"/>
  <c r="BF230" i="1"/>
  <c r="BJ230" i="1"/>
  <c r="BF77" i="1"/>
  <c r="BJ77" i="1"/>
  <c r="BF454" i="1"/>
  <c r="BJ454" i="1"/>
  <c r="BF280" i="1"/>
  <c r="BJ280" i="1"/>
  <c r="BF391" i="1"/>
  <c r="BJ391" i="1"/>
  <c r="BF278" i="1"/>
  <c r="BJ278" i="1"/>
  <c r="BF327" i="1"/>
  <c r="BJ327" i="1"/>
  <c r="BF383" i="1"/>
  <c r="BJ383" i="1"/>
  <c r="BF73" i="1"/>
  <c r="BJ73" i="1"/>
  <c r="BF218" i="1"/>
  <c r="BJ218" i="1"/>
  <c r="BJ273" i="1"/>
  <c r="BF273" i="1"/>
  <c r="BF217" i="1"/>
  <c r="BJ217" i="1"/>
  <c r="BF159" i="1"/>
  <c r="BJ159" i="1"/>
  <c r="BF212" i="1"/>
  <c r="BJ212" i="1"/>
  <c r="BF92" i="1"/>
  <c r="BJ92" i="1"/>
  <c r="BF264" i="1"/>
  <c r="BJ264" i="1"/>
  <c r="BF320" i="1"/>
  <c r="BJ320" i="1"/>
  <c r="BF205" i="1"/>
  <c r="BJ205" i="1"/>
  <c r="BF377" i="1"/>
  <c r="BF437" i="1"/>
  <c r="BJ437" i="1"/>
  <c r="BF203" i="1"/>
  <c r="BJ203" i="1"/>
  <c r="BF469" i="1"/>
  <c r="BF52" i="1"/>
  <c r="BJ52" i="1"/>
  <c r="BF117" i="1"/>
  <c r="BJ117" i="1"/>
  <c r="BF399" i="1"/>
  <c r="BJ399" i="1"/>
  <c r="BF197" i="1"/>
  <c r="BJ197" i="1"/>
  <c r="BF51" i="1"/>
  <c r="BJ51" i="1"/>
  <c r="BF193" i="1"/>
  <c r="BJ193" i="1"/>
  <c r="BF244" i="1"/>
  <c r="BJ244" i="1"/>
  <c r="BF299" i="1"/>
  <c r="BJ299" i="1"/>
  <c r="BG422" i="1"/>
  <c r="BK422" i="1"/>
  <c r="BG419" i="1"/>
  <c r="BK419" i="1"/>
  <c r="BG488" i="1"/>
  <c r="BG146" i="1"/>
  <c r="BK146" i="1"/>
  <c r="BG352" i="1"/>
  <c r="BK352" i="1"/>
  <c r="BG408" i="1"/>
  <c r="BK408" i="1"/>
  <c r="BG186" i="1"/>
  <c r="BK186" i="1"/>
  <c r="BG478" i="1"/>
  <c r="BK235" i="1"/>
  <c r="BG235" i="1"/>
  <c r="BG340" i="1"/>
  <c r="BK340" i="1"/>
  <c r="BK229" i="1"/>
  <c r="BK283" i="1"/>
  <c r="BG283" i="1"/>
  <c r="BG336" i="1"/>
  <c r="BK336" i="1"/>
  <c r="BG47" i="1"/>
  <c r="BK47" i="1"/>
  <c r="BG453" i="1"/>
  <c r="BG389" i="1"/>
  <c r="BK389" i="1"/>
  <c r="BG172" i="1"/>
  <c r="BK172" i="1"/>
  <c r="BK275" i="1"/>
  <c r="BG275" i="1"/>
  <c r="BG220" i="1"/>
  <c r="BK220" i="1"/>
  <c r="BK271" i="1"/>
  <c r="BG271" i="1"/>
  <c r="BK325" i="1"/>
  <c r="BG325" i="1"/>
  <c r="BG95" i="1"/>
  <c r="BK95" i="1"/>
  <c r="BK323" i="1"/>
  <c r="BG323" i="1"/>
  <c r="BG376" i="1"/>
  <c r="BK376" i="1"/>
  <c r="BG7" i="1"/>
  <c r="BK7" i="1"/>
  <c r="BK126" i="1"/>
  <c r="BG126" i="1"/>
  <c r="BK111" i="1"/>
  <c r="BG111" i="1"/>
  <c r="BG53" i="1"/>
  <c r="BK53" i="1"/>
  <c r="BK102" i="1"/>
  <c r="BG102" i="1"/>
  <c r="BG342" i="1"/>
  <c r="BK151" i="1"/>
  <c r="BG151" i="1"/>
  <c r="BK253" i="1"/>
  <c r="BG253" i="1"/>
  <c r="BG83" i="1"/>
  <c r="BK83" i="1"/>
  <c r="BG366" i="1"/>
  <c r="BG495" i="1"/>
  <c r="BK489" i="1"/>
  <c r="BG487" i="1"/>
  <c r="BK465" i="1"/>
  <c r="BF359" i="1"/>
  <c r="BJ359" i="1"/>
  <c r="BF479" i="1"/>
  <c r="BF413" i="1"/>
  <c r="BJ413" i="1"/>
  <c r="BF292" i="1"/>
  <c r="BJ292" i="1"/>
  <c r="BF486" i="1"/>
  <c r="BF290" i="1"/>
  <c r="BJ290" i="1"/>
  <c r="BF187" i="1"/>
  <c r="BJ187" i="1"/>
  <c r="BF349" i="1"/>
  <c r="BJ349" i="1"/>
  <c r="BF234" i="1"/>
  <c r="BJ234" i="1"/>
  <c r="BF300" i="1"/>
  <c r="BJ300" i="1"/>
  <c r="BF344" i="1"/>
  <c r="BF397" i="1"/>
  <c r="BJ397" i="1"/>
  <c r="BF421" i="1"/>
  <c r="BJ421" i="1"/>
  <c r="BF458" i="1"/>
  <c r="BJ458" i="1"/>
  <c r="BF394" i="1"/>
  <c r="BJ394" i="1"/>
  <c r="BF178" i="1"/>
  <c r="BJ178" i="1"/>
  <c r="BF334" i="1"/>
  <c r="BJ334" i="1"/>
  <c r="BF390" i="1"/>
  <c r="BJ390" i="1"/>
  <c r="BF227" i="1"/>
  <c r="BJ227" i="1"/>
  <c r="BF135" i="1"/>
  <c r="BJ135" i="1"/>
  <c r="BF221" i="1"/>
  <c r="BJ221" i="1"/>
  <c r="BF9" i="1"/>
  <c r="BJ9" i="1"/>
  <c r="BF162" i="1"/>
  <c r="BJ162" i="1"/>
  <c r="BF461" i="1"/>
  <c r="BF462" i="1"/>
  <c r="BJ462" i="1"/>
  <c r="BF209" i="1"/>
  <c r="BJ209" i="1"/>
  <c r="BF378" i="1"/>
  <c r="BJ378" i="1"/>
  <c r="BJ42" i="1"/>
  <c r="BF42" i="1"/>
  <c r="BF26" i="1"/>
  <c r="BJ26" i="1"/>
  <c r="BF155" i="1"/>
  <c r="BJ155" i="1"/>
  <c r="BF372" i="1"/>
  <c r="BJ372" i="1"/>
  <c r="BJ40" i="1"/>
  <c r="BF40" i="1"/>
  <c r="BF315" i="1"/>
  <c r="BJ315" i="1"/>
  <c r="BF285" i="1"/>
  <c r="BJ285" i="1"/>
  <c r="BF123" i="1"/>
  <c r="BJ123" i="1"/>
  <c r="BF198" i="1"/>
  <c r="BJ198" i="1"/>
  <c r="BF82" i="1"/>
  <c r="BJ82" i="1"/>
  <c r="BF243" i="1"/>
  <c r="BJ243" i="1"/>
  <c r="BF298" i="1"/>
  <c r="BJ298" i="1"/>
  <c r="BF103" i="1"/>
  <c r="BJ103" i="1"/>
  <c r="BF100" i="1"/>
  <c r="BJ100" i="1"/>
  <c r="BG147" i="1"/>
  <c r="BK147" i="1"/>
  <c r="BG416" i="1"/>
  <c r="BK416" i="1"/>
  <c r="BK241" i="1"/>
  <c r="BK80" i="1"/>
  <c r="BG80" i="1"/>
  <c r="BG411" i="1"/>
  <c r="BK411" i="1"/>
  <c r="BK48" i="1"/>
  <c r="BG48" i="1"/>
  <c r="BG482" i="1"/>
  <c r="BG406" i="1"/>
  <c r="BK406" i="1"/>
  <c r="BK143" i="1"/>
  <c r="BG143" i="1"/>
  <c r="BG475" i="1"/>
  <c r="BK182" i="1"/>
  <c r="BG182" i="1"/>
  <c r="BG400" i="1"/>
  <c r="BK400" i="1"/>
  <c r="BG463" i="1"/>
  <c r="BK358" i="1"/>
  <c r="BG358" i="1"/>
  <c r="BK335" i="1"/>
  <c r="BG335" i="1"/>
  <c r="BG99" i="1"/>
  <c r="BK99" i="1"/>
  <c r="BG456" i="1"/>
  <c r="BG174" i="1"/>
  <c r="BK174" i="1"/>
  <c r="BG226" i="1"/>
  <c r="BK226" i="1"/>
  <c r="BG386" i="1"/>
  <c r="BK386" i="1"/>
  <c r="BG224" i="1"/>
  <c r="BK224" i="1"/>
  <c r="BK133" i="1"/>
  <c r="BG133" i="1"/>
  <c r="BG19" i="1"/>
  <c r="BK19" i="1"/>
  <c r="BG164" i="1"/>
  <c r="BK164" i="1"/>
  <c r="BG348" i="1"/>
  <c r="BK348" i="1"/>
  <c r="BG216" i="1"/>
  <c r="BK216" i="1"/>
  <c r="BK211" i="1"/>
  <c r="BG211" i="1"/>
  <c r="BK207" i="1"/>
  <c r="BG207" i="1"/>
  <c r="BG440" i="1"/>
  <c r="BK317" i="1"/>
  <c r="BG317" i="1"/>
  <c r="BK112" i="1"/>
  <c r="BG112" i="1"/>
  <c r="BG11" i="1"/>
  <c r="BK11" i="1"/>
  <c r="BG65" i="1"/>
  <c r="BK65" i="1"/>
  <c r="BG39" i="1"/>
  <c r="BK39" i="1"/>
  <c r="BG200" i="1"/>
  <c r="BK200" i="1"/>
  <c r="BG254" i="1"/>
  <c r="BK254" i="1"/>
  <c r="BK86" i="1"/>
  <c r="BG86" i="1"/>
  <c r="BG149" i="1"/>
  <c r="BK149" i="1"/>
  <c r="BG425" i="1"/>
  <c r="BK425" i="1"/>
  <c r="BK121" i="1"/>
  <c r="BG121" i="1"/>
  <c r="BJ489" i="1"/>
  <c r="BJ307" i="1"/>
  <c r="BK491" i="1"/>
  <c r="BJ486" i="1"/>
  <c r="BJ474" i="1"/>
  <c r="BJ461" i="1"/>
  <c r="BK453" i="1"/>
  <c r="BK440" i="1"/>
  <c r="BK366" i="1"/>
  <c r="BK488" i="1"/>
  <c r="BF449" i="1"/>
  <c r="BJ449" i="1"/>
  <c r="BF242" i="1"/>
  <c r="BJ242" i="1"/>
  <c r="BJ365" i="1"/>
  <c r="BF483" i="1"/>
  <c r="BF481" i="1"/>
  <c r="BF476" i="1"/>
  <c r="BF58" i="1"/>
  <c r="BJ58" i="1"/>
  <c r="BF402" i="1"/>
  <c r="BJ402" i="1"/>
  <c r="BF398" i="1"/>
  <c r="BJ398" i="1"/>
  <c r="BF339" i="1"/>
  <c r="BJ347" i="1"/>
  <c r="BF347" i="1"/>
  <c r="BF137" i="1"/>
  <c r="BJ137" i="1"/>
  <c r="BF179" i="1"/>
  <c r="BJ179" i="1"/>
  <c r="BF223" i="1"/>
  <c r="BJ223" i="1"/>
  <c r="BF446" i="1"/>
  <c r="BJ446" i="1"/>
  <c r="BF33" i="1"/>
  <c r="BJ33" i="1"/>
  <c r="BJ166" i="1"/>
  <c r="BF166" i="1"/>
  <c r="BF114" i="1"/>
  <c r="BJ114" i="1"/>
  <c r="BF338" i="1"/>
  <c r="BJ338" i="1"/>
  <c r="BF267" i="1"/>
  <c r="BJ267" i="1"/>
  <c r="BF93" i="1"/>
  <c r="BJ93" i="1"/>
  <c r="BF55" i="1"/>
  <c r="BJ55" i="1"/>
  <c r="BF54" i="1"/>
  <c r="BJ54" i="1"/>
  <c r="BF41" i="1"/>
  <c r="BJ41" i="1"/>
  <c r="BF395" i="1"/>
  <c r="BJ395" i="1"/>
  <c r="BF125" i="1"/>
  <c r="BJ125" i="1"/>
  <c r="BF261" i="1"/>
  <c r="BJ261" i="1"/>
  <c r="BF201" i="1"/>
  <c r="BJ201" i="1"/>
  <c r="BF313" i="1"/>
  <c r="BJ313" i="1"/>
  <c r="BF124" i="1"/>
  <c r="BJ124" i="1"/>
  <c r="BF152" i="1"/>
  <c r="BJ152" i="1"/>
  <c r="BJ16" i="1"/>
  <c r="BF16" i="1"/>
  <c r="BF3" i="1"/>
  <c r="BJ3" i="1"/>
  <c r="BF432" i="1"/>
  <c r="BJ432" i="1"/>
  <c r="BF64" i="1"/>
  <c r="BJ64" i="1"/>
  <c r="BF248" i="1"/>
  <c r="BJ248" i="1"/>
  <c r="BF246" i="1"/>
  <c r="BJ246" i="1"/>
  <c r="BF302" i="1"/>
  <c r="BJ302" i="1"/>
  <c r="BF233" i="1"/>
  <c r="BJ233" i="1"/>
  <c r="BF424" i="1"/>
  <c r="BJ424" i="1"/>
  <c r="BG361" i="1"/>
  <c r="BK361" i="1"/>
  <c r="BK293" i="1"/>
  <c r="BG370" i="1"/>
  <c r="BK370" i="1"/>
  <c r="BK119" i="1"/>
  <c r="BG119" i="1"/>
  <c r="BG414" i="1"/>
  <c r="BK414" i="1"/>
  <c r="BG183" i="1"/>
  <c r="BK183" i="1"/>
  <c r="BG165" i="1"/>
  <c r="BK165" i="1"/>
  <c r="BG232" i="1"/>
  <c r="BK232" i="1"/>
  <c r="BK138" i="1"/>
  <c r="BG138" i="1"/>
  <c r="BK46" i="1"/>
  <c r="BG46" i="1"/>
  <c r="BK98" i="1"/>
  <c r="BG98" i="1"/>
  <c r="BG34" i="1"/>
  <c r="BK34" i="1"/>
  <c r="BG387" i="1"/>
  <c r="BK387" i="1"/>
  <c r="BG385" i="1"/>
  <c r="BK385" i="1"/>
  <c r="BK219" i="1"/>
  <c r="BG219" i="1"/>
  <c r="BK382" i="1"/>
  <c r="BG382" i="1"/>
  <c r="BG268" i="1"/>
  <c r="BK268" i="1"/>
  <c r="BG160" i="1"/>
  <c r="BK160" i="1"/>
  <c r="BK380" i="1"/>
  <c r="BG380" i="1"/>
  <c r="BK213" i="1"/>
  <c r="BG210" i="1"/>
  <c r="BK210" i="1"/>
  <c r="BK30" i="1"/>
  <c r="BG30" i="1"/>
  <c r="BK8" i="1"/>
  <c r="BG8" i="1"/>
  <c r="BG206" i="1"/>
  <c r="BK206" i="1"/>
  <c r="BK66" i="1"/>
  <c r="BG66" i="1"/>
  <c r="BK257" i="1"/>
  <c r="BG257" i="1"/>
  <c r="BK371" i="1"/>
  <c r="BG371" i="1"/>
  <c r="BK10" i="1"/>
  <c r="BG10" i="1"/>
  <c r="BK311" i="1"/>
  <c r="BG311" i="1"/>
  <c r="BK106" i="1"/>
  <c r="BG106" i="1"/>
  <c r="BK309" i="1"/>
  <c r="BG309" i="1"/>
  <c r="BK369" i="1"/>
  <c r="BG369" i="1"/>
  <c r="BG308" i="1"/>
  <c r="BK308" i="1"/>
  <c r="BK105" i="1"/>
  <c r="BG63" i="1"/>
  <c r="BK63" i="1"/>
  <c r="BK251" i="1"/>
  <c r="BG251" i="1"/>
  <c r="BK84" i="1"/>
  <c r="BG84" i="1"/>
  <c r="BG355" i="1"/>
  <c r="BK245" i="1"/>
  <c r="BG148" i="1"/>
  <c r="BK148" i="1"/>
  <c r="BK568" i="1"/>
  <c r="BK554" i="1"/>
  <c r="BK548" i="1"/>
  <c r="BK540" i="1"/>
  <c r="BK536" i="1"/>
  <c r="BK534" i="1"/>
  <c r="BK532" i="1"/>
  <c r="BK530" i="1"/>
  <c r="BK528" i="1"/>
  <c r="BK526" i="1"/>
  <c r="BK524" i="1"/>
  <c r="BK522" i="1"/>
  <c r="BK516" i="1"/>
  <c r="BK506" i="1"/>
  <c r="BK504" i="1"/>
  <c r="BK502" i="1"/>
  <c r="BK482" i="1"/>
  <c r="BK456" i="1"/>
  <c r="BG241" i="1"/>
  <c r="BF295" i="1"/>
  <c r="BJ295" i="1"/>
  <c r="BF490" i="1"/>
  <c r="BF356" i="1"/>
  <c r="BJ356" i="1"/>
  <c r="BF353" i="1"/>
  <c r="BF485" i="1"/>
  <c r="BF188" i="1"/>
  <c r="BJ188" i="1"/>
  <c r="BF410" i="1"/>
  <c r="BJ410" i="1"/>
  <c r="BF288" i="1"/>
  <c r="BJ288" i="1"/>
  <c r="BF405" i="1"/>
  <c r="BJ405" i="1"/>
  <c r="BF140" i="1"/>
  <c r="BJ140" i="1"/>
  <c r="BF401" i="1"/>
  <c r="BJ401" i="1"/>
  <c r="BJ180" i="1"/>
  <c r="BF180" i="1"/>
  <c r="BF467" i="1"/>
  <c r="BF368" i="1"/>
  <c r="BJ368" i="1"/>
  <c r="BF255" i="1"/>
  <c r="BJ255" i="1"/>
  <c r="BF459" i="1"/>
  <c r="BJ459" i="1"/>
  <c r="BF281" i="1"/>
  <c r="BJ281" i="1"/>
  <c r="BF176" i="1"/>
  <c r="BJ176" i="1"/>
  <c r="BF231" i="1"/>
  <c r="BJ231" i="1"/>
  <c r="BF76" i="1"/>
  <c r="BJ76" i="1"/>
  <c r="BJ297" i="1"/>
  <c r="BF297" i="1"/>
  <c r="BF170" i="1"/>
  <c r="BJ170" i="1"/>
  <c r="BF351" i="1"/>
  <c r="BJ351" i="1"/>
  <c r="BF45" i="1"/>
  <c r="BJ45" i="1"/>
  <c r="BF274" i="1"/>
  <c r="BJ274" i="1"/>
  <c r="BF71" i="1"/>
  <c r="BJ71" i="1"/>
  <c r="BF157" i="1"/>
  <c r="BJ157" i="1"/>
  <c r="BF129" i="1"/>
  <c r="BJ129" i="1"/>
  <c r="BF56" i="1"/>
  <c r="BJ56" i="1"/>
  <c r="BF127" i="1"/>
  <c r="BF321" i="1"/>
  <c r="BJ321" i="1"/>
  <c r="BF319" i="1"/>
  <c r="BJ319" i="1"/>
  <c r="BJ263" i="1"/>
  <c r="BF263" i="1"/>
  <c r="BF373" i="1"/>
  <c r="BJ373" i="1"/>
  <c r="BF396" i="1"/>
  <c r="BJ396" i="1"/>
  <c r="BF260" i="1"/>
  <c r="BJ260" i="1"/>
  <c r="BF110" i="1"/>
  <c r="BJ110" i="1"/>
  <c r="BF25" i="1"/>
  <c r="BJ25" i="1"/>
  <c r="BF88" i="1"/>
  <c r="BJ88" i="1"/>
  <c r="BF23" i="1"/>
  <c r="BJ23" i="1"/>
  <c r="BF194" i="1"/>
  <c r="BJ194" i="1"/>
  <c r="BF426" i="1"/>
  <c r="BJ426" i="1"/>
  <c r="BF50" i="1"/>
  <c r="BJ50" i="1"/>
  <c r="BG415" i="1"/>
  <c r="BK415" i="1"/>
  <c r="BG238" i="1"/>
  <c r="BK238" i="1"/>
  <c r="BG158" i="1"/>
  <c r="BK158" i="1"/>
  <c r="BG208" i="1"/>
  <c r="BK208" i="1"/>
  <c r="BG480" i="1"/>
  <c r="BK185" i="1"/>
  <c r="BG184" i="1"/>
  <c r="BK184" i="1"/>
  <c r="BG181" i="1"/>
  <c r="BK181" i="1"/>
  <c r="BG343" i="1"/>
  <c r="BK343" i="1"/>
  <c r="BG470" i="1"/>
  <c r="BG392" i="1"/>
  <c r="BK392" i="1"/>
  <c r="BK136" i="1"/>
  <c r="BG136" i="1"/>
  <c r="BK173" i="1"/>
  <c r="BG173" i="1"/>
  <c r="BK225" i="1"/>
  <c r="BK277" i="1"/>
  <c r="BG277" i="1"/>
  <c r="BG97" i="1"/>
  <c r="BK97" i="1"/>
  <c r="BG240" i="1"/>
  <c r="BK240" i="1"/>
  <c r="BK289" i="1"/>
  <c r="BG289" i="1"/>
  <c r="BG447" i="1"/>
  <c r="BG167" i="1"/>
  <c r="BK167" i="1"/>
  <c r="BK18" i="1"/>
  <c r="BG18" i="1"/>
  <c r="BG324" i="1"/>
  <c r="BK324" i="1"/>
  <c r="BK128" i="1"/>
  <c r="BG128" i="1"/>
  <c r="BK68" i="1"/>
  <c r="BG68" i="1"/>
  <c r="BG375" i="1"/>
  <c r="BK375" i="1"/>
  <c r="BG374" i="1"/>
  <c r="BK374" i="1"/>
  <c r="BG262" i="1"/>
  <c r="BK262" i="1"/>
  <c r="BG316" i="1"/>
  <c r="BK316" i="1"/>
  <c r="BK259" i="1"/>
  <c r="BG259" i="1"/>
  <c r="BG17" i="1"/>
  <c r="BK17" i="1"/>
  <c r="BG15" i="1"/>
  <c r="BK15" i="1"/>
  <c r="BG433" i="1"/>
  <c r="BK433" i="1"/>
  <c r="BK37" i="1"/>
  <c r="BG37" i="1"/>
  <c r="BG427" i="1"/>
  <c r="BK427" i="1"/>
  <c r="BG49" i="1"/>
  <c r="BK49" i="1"/>
  <c r="BG403" i="1"/>
  <c r="BK403" i="1"/>
  <c r="BJ572" i="1"/>
  <c r="BJ566" i="1"/>
  <c r="BJ564" i="1"/>
  <c r="BJ560" i="1"/>
  <c r="BJ558" i="1"/>
  <c r="BJ552" i="1"/>
  <c r="BJ546" i="1"/>
  <c r="BJ544" i="1"/>
  <c r="BJ518" i="1"/>
  <c r="BJ514" i="1"/>
  <c r="BJ512" i="1"/>
  <c r="BJ510" i="1"/>
  <c r="BJ506" i="1"/>
  <c r="BJ500" i="1"/>
  <c r="BJ485" i="1"/>
  <c r="BJ479" i="1"/>
  <c r="BJ476" i="1"/>
  <c r="BJ473" i="1"/>
  <c r="BK463" i="1"/>
  <c r="BF365" i="1"/>
  <c r="BK355" i="1"/>
  <c r="BK101" i="1"/>
  <c r="BG101" i="1"/>
  <c r="BG346" i="1"/>
  <c r="BK346" i="1"/>
  <c r="BG404" i="1"/>
  <c r="BK404" i="1"/>
  <c r="BG294" i="1"/>
  <c r="BK294" i="1"/>
  <c r="BG57" i="1"/>
  <c r="BK57" i="1"/>
  <c r="BK14" i="1"/>
  <c r="BG14" i="1"/>
  <c r="BG177" i="1"/>
  <c r="BK177" i="1"/>
  <c r="BG35" i="1"/>
  <c r="BK35" i="1"/>
  <c r="BG330" i="1"/>
  <c r="BG328" i="1"/>
  <c r="BK328" i="1"/>
  <c r="BG450" i="1"/>
  <c r="BG448" i="1"/>
  <c r="BG222" i="1"/>
  <c r="BK222" i="1"/>
  <c r="BK169" i="1"/>
  <c r="BG169" i="1"/>
  <c r="BK44" i="1"/>
  <c r="BG44" i="1"/>
  <c r="BG163" i="1"/>
  <c r="BK163" i="1"/>
  <c r="BG27" i="1"/>
  <c r="BK27" i="1"/>
  <c r="BK131" i="1"/>
  <c r="BG326" i="1"/>
  <c r="BK326" i="1"/>
  <c r="BK70" i="1"/>
  <c r="BG70" i="1"/>
  <c r="BG69" i="1"/>
  <c r="BK69" i="1"/>
  <c r="BG31" i="1"/>
  <c r="BK31" i="1"/>
  <c r="BG318" i="1"/>
  <c r="BK318" i="1"/>
  <c r="BK12" i="1"/>
  <c r="BG12" i="1"/>
  <c r="BG496" i="1"/>
  <c r="BG202" i="1"/>
  <c r="BK202" i="1"/>
  <c r="BK108" i="1"/>
  <c r="BG108" i="1"/>
  <c r="BG282" i="1"/>
  <c r="BK282" i="1"/>
  <c r="BK122" i="1"/>
  <c r="BG122" i="1"/>
  <c r="BK28" i="1"/>
  <c r="BG28" i="1"/>
  <c r="BG91" i="1"/>
  <c r="BK91" i="1"/>
  <c r="BG85" i="1"/>
  <c r="BK85" i="1"/>
  <c r="BG89" i="1"/>
  <c r="BK89" i="1"/>
  <c r="BK24" i="1"/>
  <c r="BG24" i="1"/>
  <c r="BG87" i="1"/>
  <c r="BK87" i="1"/>
  <c r="BK62" i="1"/>
  <c r="BG62" i="1"/>
  <c r="BK195" i="1"/>
  <c r="BG195" i="1"/>
  <c r="BK305" i="1"/>
  <c r="BG305" i="1"/>
  <c r="BG61" i="1"/>
  <c r="BK61" i="1"/>
  <c r="BG81" i="1"/>
  <c r="BK81" i="1"/>
  <c r="BK438" i="1"/>
  <c r="BG131" i="1"/>
  <c r="BG460" i="1"/>
  <c r="BG393" i="1"/>
  <c r="BK393" i="1"/>
  <c r="BG21" i="1"/>
  <c r="BK21" i="1"/>
  <c r="BG141" i="1"/>
  <c r="BK141" i="1"/>
  <c r="BG228" i="1"/>
  <c r="BK228" i="1"/>
  <c r="BG331" i="1"/>
  <c r="BK331" i="1"/>
  <c r="BG329" i="1"/>
  <c r="BK329" i="1"/>
  <c r="BG276" i="1"/>
  <c r="BK276" i="1"/>
  <c r="BG443" i="1"/>
  <c r="BK443" i="1"/>
  <c r="BK72" i="1"/>
  <c r="BG72" i="1"/>
  <c r="BG13" i="1"/>
  <c r="BK13" i="1"/>
  <c r="BG272" i="1"/>
  <c r="BK272" i="1"/>
  <c r="BG381" i="1"/>
  <c r="BK381" i="1"/>
  <c r="BG214" i="1"/>
  <c r="BK214" i="1"/>
  <c r="BK94" i="1"/>
  <c r="BG94" i="1"/>
  <c r="BG161" i="1"/>
  <c r="BK161" i="1"/>
  <c r="BK265" i="1"/>
  <c r="BG265" i="1"/>
  <c r="BG441" i="1"/>
  <c r="BK441" i="1"/>
  <c r="BG322" i="1"/>
  <c r="BK322" i="1"/>
  <c r="BG439" i="1"/>
  <c r="BK439" i="1"/>
  <c r="BK6" i="1"/>
  <c r="BG6" i="1"/>
  <c r="BG204" i="1"/>
  <c r="BK204" i="1"/>
  <c r="BG314" i="1"/>
  <c r="BK314" i="1"/>
  <c r="BG312" i="1"/>
  <c r="BK312" i="1"/>
  <c r="BG5" i="1"/>
  <c r="BK5" i="1"/>
  <c r="BG196" i="1"/>
  <c r="BK196" i="1"/>
  <c r="BG306" i="1"/>
  <c r="BK306" i="1"/>
  <c r="BG250" i="1"/>
  <c r="BK250" i="1"/>
  <c r="BG304" i="1"/>
  <c r="BK304" i="1"/>
  <c r="BK303" i="1"/>
  <c r="BG303" i="1"/>
  <c r="BG150" i="1"/>
  <c r="BK301" i="1"/>
  <c r="BG301" i="1"/>
  <c r="BK104" i="1"/>
  <c r="BG104" i="1"/>
  <c r="BG59" i="1"/>
  <c r="BK59" i="1"/>
  <c r="BJ490" i="1"/>
  <c r="BK447" i="1"/>
  <c r="BG293" i="1"/>
  <c r="BG245" i="1"/>
  <c r="BG229" i="1"/>
  <c r="BG213" i="1"/>
  <c r="BF296" i="1"/>
  <c r="BJ296" i="1"/>
  <c r="BF418" i="1"/>
  <c r="BJ418" i="1"/>
  <c r="BF189" i="1"/>
  <c r="BJ189" i="1"/>
  <c r="BF291" i="1"/>
  <c r="BJ291" i="1"/>
  <c r="BF101" i="1"/>
  <c r="BJ101" i="1"/>
  <c r="BF346" i="1"/>
  <c r="BJ346" i="1"/>
  <c r="BF404" i="1"/>
  <c r="BJ404" i="1"/>
  <c r="BF294" i="1"/>
  <c r="BJ294" i="1"/>
  <c r="BF57" i="1"/>
  <c r="BJ57" i="1"/>
  <c r="BJ14" i="1"/>
  <c r="BF14" i="1"/>
  <c r="BF177" i="1"/>
  <c r="BJ177" i="1"/>
  <c r="BF35" i="1"/>
  <c r="BJ35" i="1"/>
  <c r="BF330" i="1"/>
  <c r="BJ330" i="1"/>
  <c r="BF328" i="1"/>
  <c r="BJ328" i="1"/>
  <c r="BF450" i="1"/>
  <c r="BJ450" i="1"/>
  <c r="BF448" i="1"/>
  <c r="BJ448" i="1"/>
  <c r="BF222" i="1"/>
  <c r="BJ222" i="1"/>
  <c r="BF169" i="1"/>
  <c r="BJ169" i="1"/>
  <c r="BF44" i="1"/>
  <c r="BJ44" i="1"/>
  <c r="BF163" i="1"/>
  <c r="BJ163" i="1"/>
  <c r="BF27" i="1"/>
  <c r="BJ27" i="1"/>
  <c r="BF131" i="1"/>
  <c r="BJ131" i="1"/>
  <c r="BF326" i="1"/>
  <c r="BJ326" i="1"/>
  <c r="BF70" i="1"/>
  <c r="BJ70" i="1"/>
  <c r="BF69" i="1"/>
  <c r="BJ69" i="1"/>
  <c r="BF31" i="1"/>
  <c r="BJ31" i="1"/>
  <c r="BF318" i="1"/>
  <c r="BJ318" i="1"/>
  <c r="BJ12" i="1"/>
  <c r="BF12" i="1"/>
  <c r="BF496" i="1"/>
  <c r="BF202" i="1"/>
  <c r="BJ202" i="1"/>
  <c r="BF108" i="1"/>
  <c r="BJ108" i="1"/>
  <c r="BF282" i="1"/>
  <c r="BJ282" i="1"/>
  <c r="BF122" i="1"/>
  <c r="BJ122" i="1"/>
  <c r="BF28" i="1"/>
  <c r="BJ28" i="1"/>
  <c r="BF91" i="1"/>
  <c r="BJ91" i="1"/>
  <c r="BF85" i="1"/>
  <c r="BJ85" i="1"/>
  <c r="BF89" i="1"/>
  <c r="BJ89" i="1"/>
  <c r="BF24" i="1"/>
  <c r="BJ24" i="1"/>
  <c r="BF87" i="1"/>
  <c r="BJ87" i="1"/>
  <c r="BF62" i="1"/>
  <c r="BJ62" i="1"/>
  <c r="BF195" i="1"/>
  <c r="BJ195" i="1"/>
  <c r="BF305" i="1"/>
  <c r="BJ305" i="1"/>
  <c r="BF61" i="1"/>
  <c r="BJ61" i="1"/>
  <c r="BF81" i="1"/>
  <c r="BJ81" i="1"/>
  <c r="BG494" i="1"/>
  <c r="BG190" i="1"/>
  <c r="BK190" i="1"/>
  <c r="BG417" i="1"/>
  <c r="BK417" i="1"/>
  <c r="BG36" i="1"/>
  <c r="BK36" i="1"/>
  <c r="BG79" i="1"/>
  <c r="BK79" i="1"/>
  <c r="BG474" i="1"/>
  <c r="BG473" i="1"/>
  <c r="BG472" i="1"/>
  <c r="BG230" i="1"/>
  <c r="BK230" i="1"/>
  <c r="BG77" i="1"/>
  <c r="BK77" i="1"/>
  <c r="BG454" i="1"/>
  <c r="BG280" i="1"/>
  <c r="BK280" i="1"/>
  <c r="BG391" i="1"/>
  <c r="BK391" i="1"/>
  <c r="BG278" i="1"/>
  <c r="BK278" i="1"/>
  <c r="BK327" i="1"/>
  <c r="BG327" i="1"/>
  <c r="BG383" i="1"/>
  <c r="BK383" i="1"/>
  <c r="BG73" i="1"/>
  <c r="BK73" i="1"/>
  <c r="BG218" i="1"/>
  <c r="BK218" i="1"/>
  <c r="BK273" i="1"/>
  <c r="BG273" i="1"/>
  <c r="BK217" i="1"/>
  <c r="BK159" i="1"/>
  <c r="BG159" i="1"/>
  <c r="BG212" i="1"/>
  <c r="BK212" i="1"/>
  <c r="BK92" i="1"/>
  <c r="BG92" i="1"/>
  <c r="BG264" i="1"/>
  <c r="BK264" i="1"/>
  <c r="BG320" i="1"/>
  <c r="BK320" i="1"/>
  <c r="BK205" i="1"/>
  <c r="BG377" i="1"/>
  <c r="BK377" i="1"/>
  <c r="BG437" i="1"/>
  <c r="BK437" i="1"/>
  <c r="BK203" i="1"/>
  <c r="BG203" i="1"/>
  <c r="BG469" i="1"/>
  <c r="BK52" i="1"/>
  <c r="BG52" i="1"/>
  <c r="BK117" i="1"/>
  <c r="BG117" i="1"/>
  <c r="BG399" i="1"/>
  <c r="BK399" i="1"/>
  <c r="BK197" i="1"/>
  <c r="BG51" i="1"/>
  <c r="BK51" i="1"/>
  <c r="BK193" i="1"/>
  <c r="BG244" i="1"/>
  <c r="BK244" i="1"/>
  <c r="BK299" i="1"/>
  <c r="BG299" i="1"/>
  <c r="BK478" i="1"/>
  <c r="BK475" i="1"/>
  <c r="BK472" i="1"/>
  <c r="BK469" i="1"/>
  <c r="BK442" i="1"/>
  <c r="BK330" i="1"/>
  <c r="AM346" i="1"/>
  <c r="AN346" i="1"/>
  <c r="AO346" i="1"/>
  <c r="AP346" i="1"/>
  <c r="AK346" i="1"/>
  <c r="AL346" i="1" s="1"/>
  <c r="AO348" i="1"/>
  <c r="AP348" i="1"/>
  <c r="AN348" i="1"/>
  <c r="AM348" i="1"/>
  <c r="AK348" i="1"/>
  <c r="AL348" i="1" s="1"/>
  <c r="AP504" i="1"/>
  <c r="AN504" i="1"/>
  <c r="AO504" i="1"/>
  <c r="AK504" i="1"/>
  <c r="AL504" i="1" s="1"/>
  <c r="AM504" i="1"/>
  <c r="AM466" i="1"/>
  <c r="AN466" i="1"/>
  <c r="AO466" i="1"/>
  <c r="AP466" i="1"/>
  <c r="AK466" i="1"/>
  <c r="AL466" i="1" s="1"/>
  <c r="AK474" i="1"/>
  <c r="AL474" i="1" s="1"/>
  <c r="AK100" i="1"/>
  <c r="AL100" i="1" s="1"/>
  <c r="AK166" i="1"/>
  <c r="AL166" i="1" s="1"/>
  <c r="AO210" i="1"/>
  <c r="AP210" i="1"/>
  <c r="AK210" i="1"/>
  <c r="AL210" i="1" s="1"/>
  <c r="AM445" i="1"/>
  <c r="AN445" i="1"/>
  <c r="AO445" i="1"/>
  <c r="AP445" i="1"/>
  <c r="AK445" i="1"/>
  <c r="AL445" i="1" s="1"/>
  <c r="AM557" i="1"/>
  <c r="AN557" i="1"/>
  <c r="AO557" i="1"/>
  <c r="AM563" i="1"/>
  <c r="AN563" i="1"/>
  <c r="AO563" i="1"/>
  <c r="AP563" i="1"/>
  <c r="AK563" i="1"/>
  <c r="AL563" i="1" s="1"/>
  <c r="AM332" i="1"/>
  <c r="AO332" i="1"/>
  <c r="AP332" i="1"/>
  <c r="AN332" i="1"/>
  <c r="AK332" i="1"/>
  <c r="AL332" i="1" s="1"/>
  <c r="AM457" i="1"/>
  <c r="AN457" i="1"/>
  <c r="AO457" i="1"/>
  <c r="AP457" i="1"/>
  <c r="AK457" i="1"/>
  <c r="AL457" i="1" s="1"/>
  <c r="AO69" i="1"/>
  <c r="AK69" i="1"/>
  <c r="AL69" i="1" s="1"/>
  <c r="AO258" i="1"/>
  <c r="AP258" i="1"/>
  <c r="AN258" i="1"/>
  <c r="AM258" i="1"/>
  <c r="AK258" i="1"/>
  <c r="AL258" i="1" s="1"/>
  <c r="AM317" i="1"/>
  <c r="AO317" i="1"/>
  <c r="AP317" i="1"/>
  <c r="AN317" i="1"/>
  <c r="AO203" i="1"/>
  <c r="AK203" i="1"/>
  <c r="AL203" i="1" s="1"/>
  <c r="AM539" i="1"/>
  <c r="AN539" i="1"/>
  <c r="AO539" i="1"/>
  <c r="AK539" i="1"/>
  <c r="AL539" i="1" s="1"/>
  <c r="AO9" i="1"/>
  <c r="AK9" i="1"/>
  <c r="AL9" i="1" s="1"/>
  <c r="AO204" i="1"/>
  <c r="AP204" i="1"/>
  <c r="AK204" i="1"/>
  <c r="AL204" i="1" s="1"/>
  <c r="AO47" i="1"/>
  <c r="AK47" i="1"/>
  <c r="AL47" i="1" s="1"/>
  <c r="AM313" i="1"/>
  <c r="AN313" i="1"/>
  <c r="AO313" i="1"/>
  <c r="AP313" i="1"/>
  <c r="AK313" i="1"/>
  <c r="AL313" i="1" s="1"/>
  <c r="AO309" i="1"/>
  <c r="AP309" i="1"/>
  <c r="AN309" i="1"/>
  <c r="AM309" i="1"/>
  <c r="AK309" i="1"/>
  <c r="AL309" i="1" s="1"/>
  <c r="AM472" i="1"/>
  <c r="AN472" i="1"/>
  <c r="AO472" i="1"/>
  <c r="AP472" i="1"/>
  <c r="AK472" i="1"/>
  <c r="AL472" i="1" s="1"/>
  <c r="AP492" i="1"/>
  <c r="AN492" i="1"/>
  <c r="AO492" i="1"/>
  <c r="AM492" i="1"/>
  <c r="AK492" i="1"/>
  <c r="AL492" i="1" s="1"/>
  <c r="AO146" i="1"/>
  <c r="AK146" i="1"/>
  <c r="AL146" i="1" s="1"/>
  <c r="AO80" i="1"/>
  <c r="AK80" i="1"/>
  <c r="AL80" i="1" s="1"/>
  <c r="AK184" i="1"/>
  <c r="AL184" i="1" s="1"/>
  <c r="AO35" i="1"/>
  <c r="AK35" i="1"/>
  <c r="AL35" i="1" s="1"/>
  <c r="AO357" i="1"/>
  <c r="AP357" i="1"/>
  <c r="AN357" i="1"/>
  <c r="AM357" i="1"/>
  <c r="AK357" i="1"/>
  <c r="AL357" i="1" s="1"/>
  <c r="AO59" i="1"/>
  <c r="AK59" i="1"/>
  <c r="AL59" i="1" s="1"/>
  <c r="AK43" i="1"/>
  <c r="AL43" i="1" s="1"/>
  <c r="AO51" i="1"/>
  <c r="AK51" i="1"/>
  <c r="AL51" i="1" s="1"/>
  <c r="AO402" i="1"/>
  <c r="AP402" i="1"/>
  <c r="AN402" i="1"/>
  <c r="AM402" i="1"/>
  <c r="AK402" i="1"/>
  <c r="AL402" i="1" s="1"/>
  <c r="AP528" i="1"/>
  <c r="AN528" i="1"/>
  <c r="AO528" i="1"/>
  <c r="AM528" i="1"/>
  <c r="AK528" i="1"/>
  <c r="AL528" i="1" s="1"/>
  <c r="AO198" i="1"/>
  <c r="AP198" i="1"/>
  <c r="AK198" i="1"/>
  <c r="AL198" i="1" s="1"/>
  <c r="AO63" i="1"/>
  <c r="AK63" i="1"/>
  <c r="AL63" i="1" s="1"/>
  <c r="AO312" i="1"/>
  <c r="AP312" i="1"/>
  <c r="AN312" i="1"/>
  <c r="AM312" i="1"/>
  <c r="AK312" i="1"/>
  <c r="AL312" i="1" s="1"/>
  <c r="AO156" i="1"/>
  <c r="AK156" i="1"/>
  <c r="AL156" i="1" s="1"/>
  <c r="AO60" i="1"/>
  <c r="AK60" i="1"/>
  <c r="AL60" i="1" s="1"/>
  <c r="AO117" i="1"/>
  <c r="AK117" i="1"/>
  <c r="AL117" i="1" s="1"/>
  <c r="AO32" i="1"/>
  <c r="AK32" i="1"/>
  <c r="AL32" i="1" s="1"/>
  <c r="AK93" i="1"/>
  <c r="AL93" i="1" s="1"/>
  <c r="AO93" i="1"/>
  <c r="AO68" i="1"/>
  <c r="AK68" i="1"/>
  <c r="AL68" i="1" s="1"/>
  <c r="AM271" i="1"/>
  <c r="AN271" i="1"/>
  <c r="AO271" i="1"/>
  <c r="AP271" i="1"/>
  <c r="AO276" i="1"/>
  <c r="AP276" i="1"/>
  <c r="AN276" i="1"/>
  <c r="AM276" i="1"/>
  <c r="AK276" i="1"/>
  <c r="AL276" i="1" s="1"/>
  <c r="AO92" i="1"/>
  <c r="AK92" i="1"/>
  <c r="AL92" i="1" s="1"/>
  <c r="AK55" i="1"/>
  <c r="AL55" i="1" s="1"/>
  <c r="AK557" i="1"/>
  <c r="AL557" i="1" s="1"/>
  <c r="AK230" i="1"/>
  <c r="AL230" i="1" s="1"/>
  <c r="AN368" i="1"/>
  <c r="AN392" i="1"/>
  <c r="AK130" i="1"/>
  <c r="AL130" i="1" s="1"/>
  <c r="AK390" i="1"/>
  <c r="AL390" i="1" s="1"/>
  <c r="AO147" i="1"/>
  <c r="AK197" i="1"/>
  <c r="AL197" i="1" s="1"/>
  <c r="AK247" i="1"/>
  <c r="AL247" i="1" s="1"/>
  <c r="AK428" i="1"/>
  <c r="AL428" i="1" s="1"/>
  <c r="AK234" i="1"/>
  <c r="AL234" i="1" s="1"/>
  <c r="AK470" i="1"/>
  <c r="AL470" i="1" s="1"/>
  <c r="AK271" i="1"/>
  <c r="AL271" i="1" s="1"/>
  <c r="AK173" i="1"/>
  <c r="AL173" i="1" s="1"/>
  <c r="AN281" i="1"/>
  <c r="AK541" i="1"/>
  <c r="AL541" i="1" s="1"/>
  <c r="AK270" i="1"/>
  <c r="AL270" i="1" s="1"/>
  <c r="AK124" i="1"/>
  <c r="AL124" i="1" s="1"/>
  <c r="AM429" i="1"/>
  <c r="AK282" i="1"/>
  <c r="AL282" i="1" s="1"/>
  <c r="AK292" i="1"/>
  <c r="AL292" i="1" s="1"/>
  <c r="AP557" i="1"/>
  <c r="AK344" i="1"/>
  <c r="AL344" i="1" s="1"/>
  <c r="AK118" i="1"/>
  <c r="AL118" i="1" s="1"/>
  <c r="AK226" i="1"/>
  <c r="AL226" i="1" s="1"/>
  <c r="AK40" i="1"/>
  <c r="AL40" i="1" s="1"/>
  <c r="AK112" i="1"/>
  <c r="AL112" i="1" s="1"/>
  <c r="AK142" i="1"/>
  <c r="AL142" i="1" s="1"/>
  <c r="AK2" i="1"/>
  <c r="AL2" i="1" s="1"/>
  <c r="AM220" i="1"/>
  <c r="AK294" i="1"/>
  <c r="AL294" i="1" s="1"/>
  <c r="AK311" i="1"/>
  <c r="AL311" i="1" s="1"/>
  <c r="AP512" i="1"/>
  <c r="AK29" i="1"/>
  <c r="AL29" i="1" s="1"/>
  <c r="AK268" i="1"/>
  <c r="AL268" i="1" s="1"/>
  <c r="AK106" i="1"/>
  <c r="AL106" i="1" s="1"/>
  <c r="AK178" i="1"/>
  <c r="AL178" i="1" s="1"/>
  <c r="AP539" i="1"/>
  <c r="AK376" i="1"/>
  <c r="AL376" i="1" s="1"/>
  <c r="AK28" i="1"/>
  <c r="AL28" i="1" s="1"/>
  <c r="AK374" i="1"/>
  <c r="AL374" i="1" s="1"/>
  <c r="AK240" i="1"/>
  <c r="AL240" i="1" s="1"/>
  <c r="AK308" i="1"/>
  <c r="AL308" i="1" s="1"/>
  <c r="AK214" i="1"/>
  <c r="AL214" i="1" s="1"/>
  <c r="AK196" i="1"/>
  <c r="AL196" i="1" s="1"/>
  <c r="AP440" i="1"/>
  <c r="AK88" i="1"/>
  <c r="AL88" i="1" s="1"/>
  <c r="AK317" i="1"/>
  <c r="AL317" i="1" s="1"/>
  <c r="AM361" i="1"/>
  <c r="AN361" i="1"/>
  <c r="AO361" i="1"/>
  <c r="AP361" i="1"/>
  <c r="AK361" i="1"/>
  <c r="AL361" i="1" s="1"/>
  <c r="AN438" i="1"/>
  <c r="AP438" i="1"/>
  <c r="AM438" i="1"/>
  <c r="AO438" i="1"/>
  <c r="AK438" i="1"/>
  <c r="AL438" i="1" s="1"/>
  <c r="AM509" i="1"/>
  <c r="AN509" i="1"/>
  <c r="AO509" i="1"/>
  <c r="AP509" i="1"/>
  <c r="AM452" i="1"/>
  <c r="AN452" i="1"/>
  <c r="AO452" i="1"/>
  <c r="AR452" i="1" s="1"/>
  <c r="AK452" i="1"/>
  <c r="AL452" i="1" s="1"/>
  <c r="AM359" i="1"/>
  <c r="AO359" i="1"/>
  <c r="AP359" i="1"/>
  <c r="AN359" i="1"/>
  <c r="AK359" i="1"/>
  <c r="AL359" i="1" s="1"/>
  <c r="AM322" i="1"/>
  <c r="AN322" i="1"/>
  <c r="AO322" i="1"/>
  <c r="AP322" i="1"/>
  <c r="AK322" i="1"/>
  <c r="AL322" i="1" s="1"/>
  <c r="AM464" i="1"/>
  <c r="AN464" i="1"/>
  <c r="AO464" i="1"/>
  <c r="AP464" i="1"/>
  <c r="AK464" i="1"/>
  <c r="AL464" i="1" s="1"/>
  <c r="AO101" i="1"/>
  <c r="AM442" i="1"/>
  <c r="AN442" i="1"/>
  <c r="AO442" i="1"/>
  <c r="AP442" i="1"/>
  <c r="AK442" i="1"/>
  <c r="AL442" i="1" s="1"/>
  <c r="AO188" i="1"/>
  <c r="AK188" i="1"/>
  <c r="AL188" i="1" s="1"/>
  <c r="AP459" i="1"/>
  <c r="AN459" i="1"/>
  <c r="AO459" i="1"/>
  <c r="AM459" i="1"/>
  <c r="AK459" i="1"/>
  <c r="AL459" i="1" s="1"/>
  <c r="AO245" i="1"/>
  <c r="AP245" i="1"/>
  <c r="AM245" i="1"/>
  <c r="AK245" i="1"/>
  <c r="AL245" i="1" s="1"/>
  <c r="AM251" i="1"/>
  <c r="AP251" i="1"/>
  <c r="AO251" i="1"/>
  <c r="AK251" i="1"/>
  <c r="AL251" i="1" s="1"/>
  <c r="AM551" i="1"/>
  <c r="AN551" i="1"/>
  <c r="AO551" i="1"/>
  <c r="AK551" i="1"/>
  <c r="AL551" i="1" s="1"/>
  <c r="AP551" i="1"/>
  <c r="AO36" i="1"/>
  <c r="AK36" i="1"/>
  <c r="AL36" i="1" s="1"/>
  <c r="AM533" i="1"/>
  <c r="AN533" i="1"/>
  <c r="AO533" i="1"/>
  <c r="AP533" i="1"/>
  <c r="AO74" i="1"/>
  <c r="AK74" i="1"/>
  <c r="AL74" i="1" s="1"/>
  <c r="AO45" i="1"/>
  <c r="AK45" i="1"/>
  <c r="AL45" i="1" s="1"/>
  <c r="AM380" i="1"/>
  <c r="AP380" i="1"/>
  <c r="AO380" i="1"/>
  <c r="AN380" i="1"/>
  <c r="AK380" i="1"/>
  <c r="AL380" i="1" s="1"/>
  <c r="AP510" i="1"/>
  <c r="AN510" i="1"/>
  <c r="AO510" i="1"/>
  <c r="AM510" i="1"/>
  <c r="AK510" i="1"/>
  <c r="AL510" i="1" s="1"/>
  <c r="AM320" i="1"/>
  <c r="AO320" i="1"/>
  <c r="AP320" i="1"/>
  <c r="AN320" i="1"/>
  <c r="AK320" i="1"/>
  <c r="AL320" i="1" s="1"/>
  <c r="AM530" i="1"/>
  <c r="AN530" i="1"/>
  <c r="AO530" i="1"/>
  <c r="AP530" i="1"/>
  <c r="AK530" i="1"/>
  <c r="AL530" i="1" s="1"/>
  <c r="AM305" i="1"/>
  <c r="AO305" i="1"/>
  <c r="AP305" i="1"/>
  <c r="AN305" i="1"/>
  <c r="AO135" i="1"/>
  <c r="AO264" i="1"/>
  <c r="AP264" i="1"/>
  <c r="AN264" i="1"/>
  <c r="AM264" i="1"/>
  <c r="AK264" i="1"/>
  <c r="AL264" i="1" s="1"/>
  <c r="AO125" i="1"/>
  <c r="AK125" i="1"/>
  <c r="AL125" i="1" s="1"/>
  <c r="AM239" i="1"/>
  <c r="AO239" i="1"/>
  <c r="AP239" i="1"/>
  <c r="AK239" i="1"/>
  <c r="AL239" i="1" s="1"/>
  <c r="AK37" i="1"/>
  <c r="AL37" i="1" s="1"/>
  <c r="AK4" i="1"/>
  <c r="AL4" i="1" s="1"/>
  <c r="AO333" i="1"/>
  <c r="AP333" i="1"/>
  <c r="AN333" i="1"/>
  <c r="AK333" i="1"/>
  <c r="AL333" i="1" s="1"/>
  <c r="AM333" i="1"/>
  <c r="AK67" i="1"/>
  <c r="AL67" i="1" s="1"/>
  <c r="AM232" i="1"/>
  <c r="AO232" i="1"/>
  <c r="AP232" i="1"/>
  <c r="AK232" i="1"/>
  <c r="AL232" i="1" s="1"/>
  <c r="AP489" i="1"/>
  <c r="AN489" i="1"/>
  <c r="AO489" i="1"/>
  <c r="AK489" i="1"/>
  <c r="AL489" i="1" s="1"/>
  <c r="AM489" i="1"/>
  <c r="AK19" i="1"/>
  <c r="AL19" i="1" s="1"/>
  <c r="AO321" i="1"/>
  <c r="AP321" i="1"/>
  <c r="AN321" i="1"/>
  <c r="AM321" i="1"/>
  <c r="AK321" i="1"/>
  <c r="AL321" i="1" s="1"/>
  <c r="AK154" i="1"/>
  <c r="AL154" i="1" s="1"/>
  <c r="AN255" i="1"/>
  <c r="AO255" i="1"/>
  <c r="AP255" i="1"/>
  <c r="AM255" i="1"/>
  <c r="AK255" i="1"/>
  <c r="AL255" i="1" s="1"/>
  <c r="AM272" i="1"/>
  <c r="AO272" i="1"/>
  <c r="AP272" i="1"/>
  <c r="AN272" i="1"/>
  <c r="AK272" i="1"/>
  <c r="AL272" i="1" s="1"/>
  <c r="AM307" i="1"/>
  <c r="AN307" i="1"/>
  <c r="AO307" i="1"/>
  <c r="AP307" i="1"/>
  <c r="AK129" i="1"/>
  <c r="AL129" i="1" s="1"/>
  <c r="AO129" i="1"/>
  <c r="AO42" i="1"/>
  <c r="AK42" i="1"/>
  <c r="AL42" i="1" s="1"/>
  <c r="AM367" i="1"/>
  <c r="AN367" i="1"/>
  <c r="AO367" i="1"/>
  <c r="AP367" i="1"/>
  <c r="AO104" i="1"/>
  <c r="AK104" i="1"/>
  <c r="AL104" i="1" s="1"/>
  <c r="AM341" i="1"/>
  <c r="AO341" i="1"/>
  <c r="AP341" i="1"/>
  <c r="AN341" i="1"/>
  <c r="AO209" i="1"/>
  <c r="AK209" i="1"/>
  <c r="AL209" i="1" s="1"/>
  <c r="AM193" i="1"/>
  <c r="AK193" i="1"/>
  <c r="AL193" i="1" s="1"/>
  <c r="AK307" i="1"/>
  <c r="AL307" i="1" s="1"/>
  <c r="AK172" i="1"/>
  <c r="AL172" i="1" s="1"/>
  <c r="AK148" i="1"/>
  <c r="AL148" i="1" s="1"/>
  <c r="AK305" i="1"/>
  <c r="AL305" i="1" s="1"/>
  <c r="AM469" i="1"/>
  <c r="AN469" i="1"/>
  <c r="AO469" i="1"/>
  <c r="AP469" i="1"/>
  <c r="AP483" i="1"/>
  <c r="AN483" i="1"/>
  <c r="AO483" i="1"/>
  <c r="AM237" i="1"/>
  <c r="AN237" i="1"/>
  <c r="AP237" i="1"/>
  <c r="AK237" i="1"/>
  <c r="AL237" i="1" s="1"/>
  <c r="AO237" i="1"/>
  <c r="AM524" i="1"/>
  <c r="AN524" i="1"/>
  <c r="AO524" i="1"/>
  <c r="AM572" i="1"/>
  <c r="AN572" i="1"/>
  <c r="AO572" i="1"/>
  <c r="AM482" i="1"/>
  <c r="AN482" i="1"/>
  <c r="AO482" i="1"/>
  <c r="AO342" i="1"/>
  <c r="AP342" i="1"/>
  <c r="AN342" i="1"/>
  <c r="AM342" i="1"/>
  <c r="AM256" i="1"/>
  <c r="AN256" i="1"/>
  <c r="AO256" i="1"/>
  <c r="AP256" i="1"/>
  <c r="AM326" i="1"/>
  <c r="AO326" i="1"/>
  <c r="AP326" i="1"/>
  <c r="AN326" i="1"/>
  <c r="AO83" i="1"/>
  <c r="AK83" i="1"/>
  <c r="AL83" i="1" s="1"/>
  <c r="AM364" i="1"/>
  <c r="AN364" i="1"/>
  <c r="AO364" i="1"/>
  <c r="AP364" i="1"/>
  <c r="AM437" i="1"/>
  <c r="AN437" i="1"/>
  <c r="AM394" i="1"/>
  <c r="AN394" i="1"/>
  <c r="AO394" i="1"/>
  <c r="AP394" i="1"/>
  <c r="AO363" i="1"/>
  <c r="AP363" i="1"/>
  <c r="AN363" i="1"/>
  <c r="AM363" i="1"/>
  <c r="AM517" i="1"/>
  <c r="AN517" i="1"/>
  <c r="AO517" i="1"/>
  <c r="AP517" i="1"/>
  <c r="AO102" i="1"/>
  <c r="AK102" i="1"/>
  <c r="AL102" i="1" s="1"/>
  <c r="AM493" i="1"/>
  <c r="AN493" i="1"/>
  <c r="AO493" i="1"/>
  <c r="AP493" i="1"/>
  <c r="AM448" i="1"/>
  <c r="AN448" i="1"/>
  <c r="AO448" i="1"/>
  <c r="AP448" i="1"/>
  <c r="AK157" i="1"/>
  <c r="AL157" i="1" s="1"/>
  <c r="AO414" i="1"/>
  <c r="AP414" i="1"/>
  <c r="AN414" i="1"/>
  <c r="AM414" i="1"/>
  <c r="AO396" i="1"/>
  <c r="AP396" i="1"/>
  <c r="AN396" i="1"/>
  <c r="AM396" i="1"/>
  <c r="AN244" i="1"/>
  <c r="AO244" i="1"/>
  <c r="AP244" i="1"/>
  <c r="AP549" i="1"/>
  <c r="AN549" i="1"/>
  <c r="AO549" i="1"/>
  <c r="AO378" i="1"/>
  <c r="AP378" i="1"/>
  <c r="AN378" i="1"/>
  <c r="AP183" i="1"/>
  <c r="AO183" i="1"/>
  <c r="AO171" i="1"/>
  <c r="AO285" i="1"/>
  <c r="AP285" i="1"/>
  <c r="AN285" i="1"/>
  <c r="AM285" i="1"/>
  <c r="AO86" i="1"/>
  <c r="AK86" i="1"/>
  <c r="AL86" i="1" s="1"/>
  <c r="AM265" i="1"/>
  <c r="AN265" i="1"/>
  <c r="AO265" i="1"/>
  <c r="AP265" i="1"/>
  <c r="AO177" i="1"/>
  <c r="AK177" i="1"/>
  <c r="AL177" i="1" s="1"/>
  <c r="AM242" i="1"/>
  <c r="AO242" i="1"/>
  <c r="AP242" i="1"/>
  <c r="AO24" i="1"/>
  <c r="AK24" i="1"/>
  <c r="AL24" i="1" s="1"/>
  <c r="AO261" i="1"/>
  <c r="AP261" i="1"/>
  <c r="AN261" i="1"/>
  <c r="AK46" i="1"/>
  <c r="AL46" i="1" s="1"/>
  <c r="AO218" i="1"/>
  <c r="AO119" i="1"/>
  <c r="AK119" i="1"/>
  <c r="AL119" i="1" s="1"/>
  <c r="AK79" i="1"/>
  <c r="AL79" i="1" s="1"/>
  <c r="AO384" i="1"/>
  <c r="AP384" i="1"/>
  <c r="AN384" i="1"/>
  <c r="AM384" i="1"/>
  <c r="AM328" i="1"/>
  <c r="AN328" i="1"/>
  <c r="AO328" i="1"/>
  <c r="AP328" i="1"/>
  <c r="AP534" i="1"/>
  <c r="AN534" i="1"/>
  <c r="AO534" i="1"/>
  <c r="AM263" i="1"/>
  <c r="AO263" i="1"/>
  <c r="AP263" i="1"/>
  <c r="AP453" i="1"/>
  <c r="AN453" i="1"/>
  <c r="AO453" i="1"/>
  <c r="AM397" i="1"/>
  <c r="AN397" i="1"/>
  <c r="AO397" i="1"/>
  <c r="AP397" i="1"/>
  <c r="AP216" i="1"/>
  <c r="AO216" i="1"/>
  <c r="AO141" i="1"/>
  <c r="AK141" i="1"/>
  <c r="AL141" i="1" s="1"/>
  <c r="AO33" i="1"/>
  <c r="AK33" i="1"/>
  <c r="AL33" i="1" s="1"/>
  <c r="AO212" i="1"/>
  <c r="AO27" i="1"/>
  <c r="AK27" i="1"/>
  <c r="AL27" i="1" s="1"/>
  <c r="AM508" i="1"/>
  <c r="AN508" i="1"/>
  <c r="AO508" i="1"/>
  <c r="AP508" i="1"/>
  <c r="AO224" i="1"/>
  <c r="AO420" i="1"/>
  <c r="AP420" i="1"/>
  <c r="AN420" i="1"/>
  <c r="AM420" i="1"/>
  <c r="AO75" i="1"/>
  <c r="AK572" i="1"/>
  <c r="AL572" i="1" s="1"/>
  <c r="AK536" i="1"/>
  <c r="AL536" i="1" s="1"/>
  <c r="AK524" i="1"/>
  <c r="AL524" i="1" s="1"/>
  <c r="AK512" i="1"/>
  <c r="AL512" i="1" s="1"/>
  <c r="AK500" i="1"/>
  <c r="AL500" i="1" s="1"/>
  <c r="AK476" i="1"/>
  <c r="AL476" i="1" s="1"/>
  <c r="AK440" i="1"/>
  <c r="AL440" i="1" s="1"/>
  <c r="AK416" i="1"/>
  <c r="AL416" i="1" s="1"/>
  <c r="AK392" i="1"/>
  <c r="AL392" i="1" s="1"/>
  <c r="AK368" i="1"/>
  <c r="AL368" i="1" s="1"/>
  <c r="AK220" i="1"/>
  <c r="AL220" i="1" s="1"/>
  <c r="AM543" i="1"/>
  <c r="AM471" i="1"/>
  <c r="AM453" i="1"/>
  <c r="AP433" i="1"/>
  <c r="AP486" i="1"/>
  <c r="AN486" i="1"/>
  <c r="AO486" i="1"/>
  <c r="AP567" i="1"/>
  <c r="AN567" i="1"/>
  <c r="AO567" i="1"/>
  <c r="AN400" i="1"/>
  <c r="AO400" i="1"/>
  <c r="AP400" i="1"/>
  <c r="AM400" i="1"/>
  <c r="AP570" i="1"/>
  <c r="AN570" i="1"/>
  <c r="AO570" i="1"/>
  <c r="AO213" i="1"/>
  <c r="AK213" i="1"/>
  <c r="AL213" i="1" s="1"/>
  <c r="AP213" i="1"/>
  <c r="AK73" i="1"/>
  <c r="AL73" i="1" s="1"/>
  <c r="AM254" i="1"/>
  <c r="AO254" i="1"/>
  <c r="AP254" i="1"/>
  <c r="AP480" i="1"/>
  <c r="AN480" i="1"/>
  <c r="AO480" i="1"/>
  <c r="AK145" i="1"/>
  <c r="AL145" i="1" s="1"/>
  <c r="AM544" i="1"/>
  <c r="AN544" i="1"/>
  <c r="AO544" i="1"/>
  <c r="AP544" i="1"/>
  <c r="AO180" i="1"/>
  <c r="AK180" i="1"/>
  <c r="AL180" i="1" s="1"/>
  <c r="AO273" i="1"/>
  <c r="AP273" i="1"/>
  <c r="AN273" i="1"/>
  <c r="AM273" i="1"/>
  <c r="AM385" i="1"/>
  <c r="AN385" i="1"/>
  <c r="AO385" i="1"/>
  <c r="AP385" i="1"/>
  <c r="AM556" i="1"/>
  <c r="AN556" i="1"/>
  <c r="AO556" i="1"/>
  <c r="AP556" i="1"/>
  <c r="AM338" i="1"/>
  <c r="AO338" i="1"/>
  <c r="AP338" i="1"/>
  <c r="AN338" i="1"/>
  <c r="AM569" i="1"/>
  <c r="AN569" i="1"/>
  <c r="AO569" i="1"/>
  <c r="AO167" i="1"/>
  <c r="AK167" i="1"/>
  <c r="AL167" i="1" s="1"/>
  <c r="AP201" i="1"/>
  <c r="AK201" i="1"/>
  <c r="AL201" i="1" s="1"/>
  <c r="AO201" i="1"/>
  <c r="AM202" i="1"/>
  <c r="AP202" i="1"/>
  <c r="AK85" i="1"/>
  <c r="AL85" i="1" s="1"/>
  <c r="AO279" i="1"/>
  <c r="AP279" i="1"/>
  <c r="AN279" i="1"/>
  <c r="AO300" i="1"/>
  <c r="AP300" i="1"/>
  <c r="AN300" i="1"/>
  <c r="AM300" i="1"/>
  <c r="AM419" i="1"/>
  <c r="AN419" i="1"/>
  <c r="AO419" i="1"/>
  <c r="AP419" i="1"/>
  <c r="AO149" i="1"/>
  <c r="AO15" i="1"/>
  <c r="AK15" i="1"/>
  <c r="AL15" i="1" s="1"/>
  <c r="AM458" i="1"/>
  <c r="AN458" i="1"/>
  <c r="AO458" i="1"/>
  <c r="AO366" i="1"/>
  <c r="AP366" i="1"/>
  <c r="AN366" i="1"/>
  <c r="AO89" i="1"/>
  <c r="AO90" i="1"/>
  <c r="AK90" i="1"/>
  <c r="AL90" i="1" s="1"/>
  <c r="AM356" i="1"/>
  <c r="AO356" i="1"/>
  <c r="AP356" i="1"/>
  <c r="AN356" i="1"/>
  <c r="AM388" i="1"/>
  <c r="AN388" i="1"/>
  <c r="AO388" i="1"/>
  <c r="AP388" i="1"/>
  <c r="AO291" i="1"/>
  <c r="AP291" i="1"/>
  <c r="AN291" i="1"/>
  <c r="AM291" i="1"/>
  <c r="AM550" i="1"/>
  <c r="AN550" i="1"/>
  <c r="AO550" i="1"/>
  <c r="AP550" i="1"/>
  <c r="AM398" i="1"/>
  <c r="AP398" i="1"/>
  <c r="AN398" i="1"/>
  <c r="AO398" i="1"/>
  <c r="AM211" i="1"/>
  <c r="AP211" i="1"/>
  <c r="AO18" i="1"/>
  <c r="AK18" i="1"/>
  <c r="AL18" i="1" s="1"/>
  <c r="AO12" i="1"/>
  <c r="AK12" i="1"/>
  <c r="AL12" i="1" s="1"/>
  <c r="AP450" i="1"/>
  <c r="AN450" i="1"/>
  <c r="AO450" i="1"/>
  <c r="AO30" i="1"/>
  <c r="AK30" i="1"/>
  <c r="AL30" i="1" s="1"/>
  <c r="AN418" i="1"/>
  <c r="AO418" i="1"/>
  <c r="AP418" i="1"/>
  <c r="AM418" i="1"/>
  <c r="AO66" i="1"/>
  <c r="AK66" i="1"/>
  <c r="AL66" i="1" s="1"/>
  <c r="AM349" i="1"/>
  <c r="AN349" i="1"/>
  <c r="AO349" i="1"/>
  <c r="AP349" i="1"/>
  <c r="AK570" i="1"/>
  <c r="AL570" i="1" s="1"/>
  <c r="AK558" i="1"/>
  <c r="AL558" i="1" s="1"/>
  <c r="AK522" i="1"/>
  <c r="AL522" i="1" s="1"/>
  <c r="AK486" i="1"/>
  <c r="AL486" i="1" s="1"/>
  <c r="AK462" i="1"/>
  <c r="AL462" i="1" s="1"/>
  <c r="AK450" i="1"/>
  <c r="AL450" i="1" s="1"/>
  <c r="AK414" i="1"/>
  <c r="AL414" i="1" s="1"/>
  <c r="AK378" i="1"/>
  <c r="AL378" i="1" s="1"/>
  <c r="AK366" i="1"/>
  <c r="AL366" i="1" s="1"/>
  <c r="AK342" i="1"/>
  <c r="AL342" i="1" s="1"/>
  <c r="AK218" i="1"/>
  <c r="AL218" i="1" s="1"/>
  <c r="AM486" i="1"/>
  <c r="AM450" i="1"/>
  <c r="AM425" i="1"/>
  <c r="AN425" i="1"/>
  <c r="AO425" i="1"/>
  <c r="AP425" i="1"/>
  <c r="AM542" i="1"/>
  <c r="AN542" i="1"/>
  <c r="AO542" i="1"/>
  <c r="AM545" i="1"/>
  <c r="AN545" i="1"/>
  <c r="AO545" i="1"/>
  <c r="AP507" i="1"/>
  <c r="AN507" i="1"/>
  <c r="AO507" i="1"/>
  <c r="AP435" i="1"/>
  <c r="AN435" i="1"/>
  <c r="AM435" i="1"/>
  <c r="AO435" i="1"/>
  <c r="AO381" i="1"/>
  <c r="AP381" i="1"/>
  <c r="AN381" i="1"/>
  <c r="AM381" i="1"/>
  <c r="AK115" i="1"/>
  <c r="AL115" i="1" s="1"/>
  <c r="AM252" i="1"/>
  <c r="AN252" i="1"/>
  <c r="AO252" i="1"/>
  <c r="AP252" i="1"/>
  <c r="AM410" i="1"/>
  <c r="AP410" i="1"/>
  <c r="AN410" i="1"/>
  <c r="AO410" i="1"/>
  <c r="AN406" i="1"/>
  <c r="AO406" i="1"/>
  <c r="AP406" i="1"/>
  <c r="AM406" i="1"/>
  <c r="AM527" i="1"/>
  <c r="AN527" i="1"/>
  <c r="AO527" i="1"/>
  <c r="AP522" i="1"/>
  <c r="AN522" i="1"/>
  <c r="AO522" i="1"/>
  <c r="AM497" i="1"/>
  <c r="AN497" i="1"/>
  <c r="AO497" i="1"/>
  <c r="AM494" i="1"/>
  <c r="AN494" i="1"/>
  <c r="AO494" i="1"/>
  <c r="AM329" i="1"/>
  <c r="AO329" i="1"/>
  <c r="AP329" i="1"/>
  <c r="AN329" i="1"/>
  <c r="AO23" i="1"/>
  <c r="AK23" i="1"/>
  <c r="AL23" i="1" s="1"/>
  <c r="AM287" i="1"/>
  <c r="AO287" i="1"/>
  <c r="AP287" i="1"/>
  <c r="AN287" i="1"/>
  <c r="AO339" i="1"/>
  <c r="AP339" i="1"/>
  <c r="AN339" i="1"/>
  <c r="AM339" i="1"/>
  <c r="AM304" i="1"/>
  <c r="AN304" i="1"/>
  <c r="AO304" i="1"/>
  <c r="AP304" i="1"/>
  <c r="AP498" i="1"/>
  <c r="AN498" i="1"/>
  <c r="AO498" i="1"/>
  <c r="AN421" i="1"/>
  <c r="AO421" i="1"/>
  <c r="AP421" i="1"/>
  <c r="AM421" i="1"/>
  <c r="AN409" i="1"/>
  <c r="AO409" i="1"/>
  <c r="AP409" i="1"/>
  <c r="AO56" i="1"/>
  <c r="AK56" i="1"/>
  <c r="AL56" i="1" s="1"/>
  <c r="AO6" i="1"/>
  <c r="AK6" i="1"/>
  <c r="AL6" i="1" s="1"/>
  <c r="AM223" i="1"/>
  <c r="AO223" i="1"/>
  <c r="AP223" i="1"/>
  <c r="AM496" i="1"/>
  <c r="AN496" i="1"/>
  <c r="AO496" i="1"/>
  <c r="AP496" i="1"/>
  <c r="AK91" i="1"/>
  <c r="AL91" i="1" s="1"/>
  <c r="AM296" i="1"/>
  <c r="AO296" i="1"/>
  <c r="AP296" i="1"/>
  <c r="AN296" i="1"/>
  <c r="AM413" i="1"/>
  <c r="AN413" i="1"/>
  <c r="AO413" i="1"/>
  <c r="AP413" i="1"/>
  <c r="AO360" i="1"/>
  <c r="AP360" i="1"/>
  <c r="AN360" i="1"/>
  <c r="AM360" i="1"/>
  <c r="AM566" i="1"/>
  <c r="AN566" i="1"/>
  <c r="AO566" i="1"/>
  <c r="AP474" i="1"/>
  <c r="AN474" i="1"/>
  <c r="AO474" i="1"/>
  <c r="AK7" i="1"/>
  <c r="AL7" i="1" s="1"/>
  <c r="AK163" i="1"/>
  <c r="AL163" i="1" s="1"/>
  <c r="AM431" i="1"/>
  <c r="AN431" i="1"/>
  <c r="AO431" i="1"/>
  <c r="AP431" i="1"/>
  <c r="AN222" i="1"/>
  <c r="AO222" i="1"/>
  <c r="AP222" i="1"/>
  <c r="AM222" i="1"/>
  <c r="AO176" i="1"/>
  <c r="AK176" i="1"/>
  <c r="AL176" i="1" s="1"/>
  <c r="AK3" i="1"/>
  <c r="AL3" i="1" s="1"/>
  <c r="AO186" i="1"/>
  <c r="AP186" i="1"/>
  <c r="AK186" i="1"/>
  <c r="AL186" i="1" s="1"/>
  <c r="AO345" i="1"/>
  <c r="AP345" i="1"/>
  <c r="AN345" i="1"/>
  <c r="AM345" i="1"/>
  <c r="AM340" i="1"/>
  <c r="AN340" i="1"/>
  <c r="AO340" i="1"/>
  <c r="AP340" i="1"/>
  <c r="AM266" i="1"/>
  <c r="AO266" i="1"/>
  <c r="AP266" i="1"/>
  <c r="AN266" i="1"/>
  <c r="AM331" i="1"/>
  <c r="AN331" i="1"/>
  <c r="AO331" i="1"/>
  <c r="AP331" i="1"/>
  <c r="AM274" i="1"/>
  <c r="AN274" i="1"/>
  <c r="AO274" i="1"/>
  <c r="AP274" i="1"/>
  <c r="AM280" i="1"/>
  <c r="AN280" i="1"/>
  <c r="AO280" i="1"/>
  <c r="AP280" i="1"/>
  <c r="AO114" i="1"/>
  <c r="AK114" i="1"/>
  <c r="AL114" i="1" s="1"/>
  <c r="AK544" i="1"/>
  <c r="AL544" i="1" s="1"/>
  <c r="AK496" i="1"/>
  <c r="AL496" i="1" s="1"/>
  <c r="AK448" i="1"/>
  <c r="AL448" i="1" s="1"/>
  <c r="AK400" i="1"/>
  <c r="AL400" i="1" s="1"/>
  <c r="AK388" i="1"/>
  <c r="AL388" i="1" s="1"/>
  <c r="AK364" i="1"/>
  <c r="AL364" i="1" s="1"/>
  <c r="AK340" i="1"/>
  <c r="AL340" i="1" s="1"/>
  <c r="AK328" i="1"/>
  <c r="AL328" i="1" s="1"/>
  <c r="AK304" i="1"/>
  <c r="AL304" i="1" s="1"/>
  <c r="AK280" i="1"/>
  <c r="AL280" i="1" s="1"/>
  <c r="AK256" i="1"/>
  <c r="AL256" i="1" s="1"/>
  <c r="AK215" i="1"/>
  <c r="AL215" i="1" s="1"/>
  <c r="AM555" i="1"/>
  <c r="AM519" i="1"/>
  <c r="AM483" i="1"/>
  <c r="AM423" i="1"/>
  <c r="AN263" i="1"/>
  <c r="AM526" i="1"/>
  <c r="AN526" i="1"/>
  <c r="AO526" i="1"/>
  <c r="AP526" i="1"/>
  <c r="AM460" i="1"/>
  <c r="AN460" i="1"/>
  <c r="AO460" i="1"/>
  <c r="AP460" i="1"/>
  <c r="AN412" i="1"/>
  <c r="AO412" i="1"/>
  <c r="AP412" i="1"/>
  <c r="AM412" i="1"/>
  <c r="AP558" i="1"/>
  <c r="AN558" i="1"/>
  <c r="AO558" i="1"/>
  <c r="AP465" i="1"/>
  <c r="AN465" i="1"/>
  <c r="AO465" i="1"/>
  <c r="AM491" i="1"/>
  <c r="AN491" i="1"/>
  <c r="AO491" i="1"/>
  <c r="AM499" i="1"/>
  <c r="AN499" i="1"/>
  <c r="AO499" i="1"/>
  <c r="AP499" i="1"/>
  <c r="AO230" i="1"/>
  <c r="AO432" i="1"/>
  <c r="AP432" i="1"/>
  <c r="AN432" i="1"/>
  <c r="AM432" i="1"/>
  <c r="AK25" i="1"/>
  <c r="AL25" i="1" s="1"/>
  <c r="AM565" i="1"/>
  <c r="AN565" i="1"/>
  <c r="AO565" i="1"/>
  <c r="AP565" i="1"/>
  <c r="AO158" i="1"/>
  <c r="AK158" i="1"/>
  <c r="AL158" i="1" s="1"/>
  <c r="AM568" i="1"/>
  <c r="AN568" i="1"/>
  <c r="AO568" i="1"/>
  <c r="AP568" i="1"/>
  <c r="AO427" i="1"/>
  <c r="AP427" i="1"/>
  <c r="AM427" i="1"/>
  <c r="AN427" i="1"/>
  <c r="AO417" i="1"/>
  <c r="AP417" i="1"/>
  <c r="AN417" i="1"/>
  <c r="AM417" i="1"/>
  <c r="AP531" i="1"/>
  <c r="AN531" i="1"/>
  <c r="AO531" i="1"/>
  <c r="AM547" i="1"/>
  <c r="AN547" i="1"/>
  <c r="AO547" i="1"/>
  <c r="AP547" i="1"/>
  <c r="AM262" i="1"/>
  <c r="AN262" i="1"/>
  <c r="AO262" i="1"/>
  <c r="AP262" i="1"/>
  <c r="AP540" i="1"/>
  <c r="AN540" i="1"/>
  <c r="AO540" i="1"/>
  <c r="AO50" i="1"/>
  <c r="AK50" i="1"/>
  <c r="AL50" i="1" s="1"/>
  <c r="AO408" i="1"/>
  <c r="AP408" i="1"/>
  <c r="AN408" i="1"/>
  <c r="AM278" i="1"/>
  <c r="AO278" i="1"/>
  <c r="AP278" i="1"/>
  <c r="AN278" i="1"/>
  <c r="AP447" i="1"/>
  <c r="AN447" i="1"/>
  <c r="AO447" i="1"/>
  <c r="AM368" i="1"/>
  <c r="AP368" i="1"/>
  <c r="AO368" i="1"/>
  <c r="AO387" i="1"/>
  <c r="AP387" i="1"/>
  <c r="AN387" i="1"/>
  <c r="AM387" i="1"/>
  <c r="AM392" i="1"/>
  <c r="AP392" i="1"/>
  <c r="AO392" i="1"/>
  <c r="AO155" i="1"/>
  <c r="AK155" i="1"/>
  <c r="AL155" i="1" s="1"/>
  <c r="AP199" i="1"/>
  <c r="AM199" i="1"/>
  <c r="AN231" i="1"/>
  <c r="AO231" i="1"/>
  <c r="AP231" i="1"/>
  <c r="AM231" i="1"/>
  <c r="AM236" i="1"/>
  <c r="AO236" i="1"/>
  <c r="AP236" i="1"/>
  <c r="AK97" i="1"/>
  <c r="AL97" i="1" s="1"/>
  <c r="AO170" i="1"/>
  <c r="AK170" i="1"/>
  <c r="AL170" i="1" s="1"/>
  <c r="AO44" i="1"/>
  <c r="AK44" i="1"/>
  <c r="AL44" i="1" s="1"/>
  <c r="AM243" i="1"/>
  <c r="AN243" i="1"/>
  <c r="AO243" i="1"/>
  <c r="AP243" i="1"/>
  <c r="AM455" i="1"/>
  <c r="AN455" i="1"/>
  <c r="AO455" i="1"/>
  <c r="AM334" i="1"/>
  <c r="AN334" i="1"/>
  <c r="AO334" i="1"/>
  <c r="AP334" i="1"/>
  <c r="AM343" i="1"/>
  <c r="AN343" i="1"/>
  <c r="AO343" i="1"/>
  <c r="AP343" i="1"/>
  <c r="AM484" i="1"/>
  <c r="AN484" i="1"/>
  <c r="AO484" i="1"/>
  <c r="AP484" i="1"/>
  <c r="AM503" i="1"/>
  <c r="AN503" i="1"/>
  <c r="AO503" i="1"/>
  <c r="AO81" i="1"/>
  <c r="AK81" i="1"/>
  <c r="AL81" i="1" s="1"/>
  <c r="AK109" i="1"/>
  <c r="AL109" i="1" s="1"/>
  <c r="AM422" i="1"/>
  <c r="AN422" i="1"/>
  <c r="AO422" i="1"/>
  <c r="AO235" i="1"/>
  <c r="AP235" i="1"/>
  <c r="AM235" i="1"/>
  <c r="AO5" i="1"/>
  <c r="AK57" i="1"/>
  <c r="AL57" i="1" s="1"/>
  <c r="AO57" i="1"/>
  <c r="AM301" i="1"/>
  <c r="AN301" i="1"/>
  <c r="AO301" i="1"/>
  <c r="AP301" i="1"/>
  <c r="AM284" i="1"/>
  <c r="AO284" i="1"/>
  <c r="AP284" i="1"/>
  <c r="AN284" i="1"/>
  <c r="AM269" i="1"/>
  <c r="AO269" i="1"/>
  <c r="AP269" i="1"/>
  <c r="AN269" i="1"/>
  <c r="AM520" i="1"/>
  <c r="AN520" i="1"/>
  <c r="AO520" i="1"/>
  <c r="AP520" i="1"/>
  <c r="AK567" i="1"/>
  <c r="AL567" i="1" s="1"/>
  <c r="AK531" i="1"/>
  <c r="AL531" i="1" s="1"/>
  <c r="AK507" i="1"/>
  <c r="AL507" i="1" s="1"/>
  <c r="AK495" i="1"/>
  <c r="AL495" i="1" s="1"/>
  <c r="AK483" i="1"/>
  <c r="AL483" i="1" s="1"/>
  <c r="AK447" i="1"/>
  <c r="AL447" i="1" s="1"/>
  <c r="AK435" i="1"/>
  <c r="AL435" i="1" s="1"/>
  <c r="AK387" i="1"/>
  <c r="AL387" i="1" s="1"/>
  <c r="AK363" i="1"/>
  <c r="AL363" i="1" s="1"/>
  <c r="AK339" i="1"/>
  <c r="AL339" i="1" s="1"/>
  <c r="AK291" i="1"/>
  <c r="AL291" i="1" s="1"/>
  <c r="AK279" i="1"/>
  <c r="AL279" i="1" s="1"/>
  <c r="AK242" i="1"/>
  <c r="AL242" i="1" s="1"/>
  <c r="AK161" i="1"/>
  <c r="AL161" i="1" s="1"/>
  <c r="AK89" i="1"/>
  <c r="AL89" i="1" s="1"/>
  <c r="AP572" i="1"/>
  <c r="AP554" i="1"/>
  <c r="AP518" i="1"/>
  <c r="AP482" i="1"/>
  <c r="AP446" i="1"/>
  <c r="AP422" i="1"/>
  <c r="AM366" i="1"/>
  <c r="AM261" i="1"/>
  <c r="AM488" i="1"/>
  <c r="AN488" i="1"/>
  <c r="AO488" i="1"/>
  <c r="AR488" i="1" s="1"/>
  <c r="AM467" i="1"/>
  <c r="AN467" i="1"/>
  <c r="AO467" i="1"/>
  <c r="AP543" i="1"/>
  <c r="AN543" i="1"/>
  <c r="AO543" i="1"/>
  <c r="AO327" i="1"/>
  <c r="AP327" i="1"/>
  <c r="AN327" i="1"/>
  <c r="AM327" i="1"/>
  <c r="AP444" i="1"/>
  <c r="AN444" i="1"/>
  <c r="AO444" i="1"/>
  <c r="AO430" i="1"/>
  <c r="AP430" i="1"/>
  <c r="AM430" i="1"/>
  <c r="AN430" i="1"/>
  <c r="AP248" i="1"/>
  <c r="AO248" i="1"/>
  <c r="AM248" i="1"/>
  <c r="AO390" i="1"/>
  <c r="AP390" i="1"/>
  <c r="AN390" i="1"/>
  <c r="AO140" i="1"/>
  <c r="AK140" i="1"/>
  <c r="AL140" i="1" s="1"/>
  <c r="AO168" i="1"/>
  <c r="AK168" i="1"/>
  <c r="AL168" i="1" s="1"/>
  <c r="AO351" i="1"/>
  <c r="AP351" i="1"/>
  <c r="AN351" i="1"/>
  <c r="AM249" i="1"/>
  <c r="AN249" i="1"/>
  <c r="AO249" i="1"/>
  <c r="AP249" i="1"/>
  <c r="AK249" i="1"/>
  <c r="AL249" i="1" s="1"/>
  <c r="AM246" i="1"/>
  <c r="AN246" i="1"/>
  <c r="AO246" i="1"/>
  <c r="AP246" i="1"/>
  <c r="AM253" i="1"/>
  <c r="AN253" i="1"/>
  <c r="AO253" i="1"/>
  <c r="AP253" i="1"/>
  <c r="AM536" i="1"/>
  <c r="AN536" i="1"/>
  <c r="AO536" i="1"/>
  <c r="AO375" i="1"/>
  <c r="AP375" i="1"/>
  <c r="AN375" i="1"/>
  <c r="AM375" i="1"/>
  <c r="AO315" i="1"/>
  <c r="AP315" i="1"/>
  <c r="AN315" i="1"/>
  <c r="AM395" i="1"/>
  <c r="AP395" i="1"/>
  <c r="AN395" i="1"/>
  <c r="AO395" i="1"/>
  <c r="AM383" i="1"/>
  <c r="AP383" i="1"/>
  <c r="AN383" i="1"/>
  <c r="AO383" i="1"/>
  <c r="AO393" i="1"/>
  <c r="AP393" i="1"/>
  <c r="AN393" i="1"/>
  <c r="AM393" i="1"/>
  <c r="AM559" i="1"/>
  <c r="AN559" i="1"/>
  <c r="AO559" i="1"/>
  <c r="AP559" i="1"/>
  <c r="AM335" i="1"/>
  <c r="AO335" i="1"/>
  <c r="AP335" i="1"/>
  <c r="AO197" i="1"/>
  <c r="AM241" i="1"/>
  <c r="AN241" i="1"/>
  <c r="AP241" i="1"/>
  <c r="AM247" i="1"/>
  <c r="AO247" i="1"/>
  <c r="AP247" i="1"/>
  <c r="AN247" i="1"/>
  <c r="AO17" i="1"/>
  <c r="AO126" i="1"/>
  <c r="AK126" i="1"/>
  <c r="AL126" i="1" s="1"/>
  <c r="AM352" i="1"/>
  <c r="AN352" i="1"/>
  <c r="AO352" i="1"/>
  <c r="AP352" i="1"/>
  <c r="AM506" i="1"/>
  <c r="AN506" i="1"/>
  <c r="AO506" i="1"/>
  <c r="AM286" i="1"/>
  <c r="AN286" i="1"/>
  <c r="AO286" i="1"/>
  <c r="AP286" i="1"/>
  <c r="AM478" i="1"/>
  <c r="AN478" i="1"/>
  <c r="AO478" i="1"/>
  <c r="AP478" i="1"/>
  <c r="AO41" i="1"/>
  <c r="AM485" i="1"/>
  <c r="AN485" i="1"/>
  <c r="AO485" i="1"/>
  <c r="AO21" i="1"/>
  <c r="AK21" i="1"/>
  <c r="AL21" i="1" s="1"/>
  <c r="AO152" i="1"/>
  <c r="AK152" i="1"/>
  <c r="AL152" i="1" s="1"/>
  <c r="AP441" i="1"/>
  <c r="AN441" i="1"/>
  <c r="AO441" i="1"/>
  <c r="AO71" i="1"/>
  <c r="AK71" i="1"/>
  <c r="AL71" i="1" s="1"/>
  <c r="AM428" i="1"/>
  <c r="AN428" i="1"/>
  <c r="AO428" i="1"/>
  <c r="AO303" i="1"/>
  <c r="AP303" i="1"/>
  <c r="AN303" i="1"/>
  <c r="AM303" i="1"/>
  <c r="AO219" i="1"/>
  <c r="AP219" i="1"/>
  <c r="AM355" i="1"/>
  <c r="AN355" i="1"/>
  <c r="AO355" i="1"/>
  <c r="AP355" i="1"/>
  <c r="AO227" i="1"/>
  <c r="AO53" i="1"/>
  <c r="AK165" i="1"/>
  <c r="AL165" i="1" s="1"/>
  <c r="AO165" i="1"/>
  <c r="AM382" i="1"/>
  <c r="AN382" i="1"/>
  <c r="AO382" i="1"/>
  <c r="AP382" i="1"/>
  <c r="AO113" i="1"/>
  <c r="AO159" i="1"/>
  <c r="AK566" i="1"/>
  <c r="AL566" i="1" s="1"/>
  <c r="AK542" i="1"/>
  <c r="AL542" i="1" s="1"/>
  <c r="AK506" i="1"/>
  <c r="AL506" i="1" s="1"/>
  <c r="AK494" i="1"/>
  <c r="AL494" i="1" s="1"/>
  <c r="AK482" i="1"/>
  <c r="AL482" i="1" s="1"/>
  <c r="AK458" i="1"/>
  <c r="AL458" i="1" s="1"/>
  <c r="AK422" i="1"/>
  <c r="AL422" i="1" s="1"/>
  <c r="AK410" i="1"/>
  <c r="AL410" i="1" s="1"/>
  <c r="AK398" i="1"/>
  <c r="AL398" i="1" s="1"/>
  <c r="AK338" i="1"/>
  <c r="AL338" i="1" s="1"/>
  <c r="AK326" i="1"/>
  <c r="AL326" i="1" s="1"/>
  <c r="AK278" i="1"/>
  <c r="AL278" i="1" s="1"/>
  <c r="AK266" i="1"/>
  <c r="AL266" i="1" s="1"/>
  <c r="AK254" i="1"/>
  <c r="AL254" i="1" s="1"/>
  <c r="AK241" i="1"/>
  <c r="AL241" i="1" s="1"/>
  <c r="AK227" i="1"/>
  <c r="AL227" i="1" s="1"/>
  <c r="AK212" i="1"/>
  <c r="AL212" i="1" s="1"/>
  <c r="AM570" i="1"/>
  <c r="AM534" i="1"/>
  <c r="AQ534" i="1" s="1"/>
  <c r="AM498" i="1"/>
  <c r="AM480" i="1"/>
  <c r="AM444" i="1"/>
  <c r="AQ444" i="1" s="1"/>
  <c r="AO416" i="1"/>
  <c r="AM244" i="1"/>
  <c r="AM404" i="1"/>
  <c r="AN404" i="1"/>
  <c r="AO404" i="1"/>
  <c r="AP404" i="1"/>
  <c r="AP468" i="1"/>
  <c r="AN468" i="1"/>
  <c r="AO468" i="1"/>
  <c r="AO288" i="1"/>
  <c r="AP288" i="1"/>
  <c r="AN288" i="1"/>
  <c r="AM288" i="1"/>
  <c r="AO426" i="1"/>
  <c r="AP426" i="1"/>
  <c r="AN426" i="1"/>
  <c r="AM426" i="1"/>
  <c r="AP516" i="1"/>
  <c r="AN516" i="1"/>
  <c r="AO516" i="1"/>
  <c r="AM502" i="1"/>
  <c r="AN502" i="1"/>
  <c r="AO502" i="1"/>
  <c r="AP502" i="1"/>
  <c r="AO207" i="1"/>
  <c r="AP207" i="1"/>
  <c r="AO424" i="1"/>
  <c r="AP424" i="1"/>
  <c r="AM424" i="1"/>
  <c r="AN424" i="1"/>
  <c r="AM319" i="1"/>
  <c r="AN319" i="1"/>
  <c r="AO319" i="1"/>
  <c r="AP319" i="1"/>
  <c r="AM187" i="1"/>
  <c r="AM463" i="1"/>
  <c r="AN463" i="1"/>
  <c r="AO463" i="1"/>
  <c r="AP463" i="1"/>
  <c r="AM461" i="1"/>
  <c r="AN461" i="1"/>
  <c r="AO461" i="1"/>
  <c r="AM325" i="1"/>
  <c r="AN325" i="1"/>
  <c r="AO325" i="1"/>
  <c r="AP325" i="1"/>
  <c r="AP552" i="1"/>
  <c r="AN552" i="1"/>
  <c r="AO552" i="1"/>
  <c r="AM553" i="1"/>
  <c r="AN553" i="1"/>
  <c r="AO553" i="1"/>
  <c r="AP553" i="1"/>
  <c r="AM228" i="1"/>
  <c r="AN228" i="1"/>
  <c r="AO228" i="1"/>
  <c r="AP228" i="1"/>
  <c r="AM560" i="1"/>
  <c r="AN560" i="1"/>
  <c r="AO560" i="1"/>
  <c r="AO267" i="1"/>
  <c r="AP267" i="1"/>
  <c r="AN267" i="1"/>
  <c r="AM267" i="1"/>
  <c r="AM323" i="1"/>
  <c r="AO323" i="1"/>
  <c r="AP323" i="1"/>
  <c r="AN323" i="1"/>
  <c r="AO354" i="1"/>
  <c r="AP354" i="1"/>
  <c r="AN354" i="1"/>
  <c r="AM354" i="1"/>
  <c r="AO26" i="1"/>
  <c r="AK26" i="1"/>
  <c r="AL26" i="1" s="1"/>
  <c r="AM529" i="1"/>
  <c r="AN529" i="1"/>
  <c r="AO529" i="1"/>
  <c r="AP529" i="1"/>
  <c r="AN403" i="1"/>
  <c r="AO403" i="1"/>
  <c r="AP403" i="1"/>
  <c r="AM403" i="1"/>
  <c r="AM548" i="1"/>
  <c r="AN548" i="1"/>
  <c r="AO548" i="1"/>
  <c r="AN234" i="1"/>
  <c r="AO234" i="1"/>
  <c r="AM234" i="1"/>
  <c r="AP234" i="1"/>
  <c r="AP238" i="1"/>
  <c r="AM238" i="1"/>
  <c r="AO238" i="1"/>
  <c r="AN238" i="1"/>
  <c r="AK179" i="1"/>
  <c r="AL179" i="1" s="1"/>
  <c r="AO179" i="1"/>
  <c r="AP208" i="1"/>
  <c r="AM208" i="1"/>
  <c r="AM358" i="1"/>
  <c r="AN358" i="1"/>
  <c r="AO358" i="1"/>
  <c r="AP358" i="1"/>
  <c r="AO144" i="1"/>
  <c r="AK144" i="1"/>
  <c r="AL144" i="1" s="1"/>
  <c r="AM377" i="1"/>
  <c r="AP377" i="1"/>
  <c r="AN377" i="1"/>
  <c r="AO377" i="1"/>
  <c r="AM470" i="1"/>
  <c r="AN470" i="1"/>
  <c r="AO470" i="1"/>
  <c r="AO8" i="1"/>
  <c r="AK8" i="1"/>
  <c r="AL8" i="1" s="1"/>
  <c r="AM205" i="1"/>
  <c r="AP205" i="1"/>
  <c r="AK205" i="1"/>
  <c r="AL205" i="1" s="1"/>
  <c r="AO123" i="1"/>
  <c r="AK34" i="1"/>
  <c r="AL34" i="1" s="1"/>
  <c r="AK70" i="1"/>
  <c r="AL70" i="1" s="1"/>
  <c r="AM362" i="1"/>
  <c r="AP362" i="1"/>
  <c r="AN362" i="1"/>
  <c r="AO362" i="1"/>
  <c r="AN225" i="1"/>
  <c r="AO225" i="1"/>
  <c r="AP225" i="1"/>
  <c r="AK225" i="1"/>
  <c r="AL225" i="1" s="1"/>
  <c r="AM225" i="1"/>
  <c r="AM277" i="1"/>
  <c r="AN277" i="1"/>
  <c r="AO277" i="1"/>
  <c r="AP277" i="1"/>
  <c r="AO132" i="1"/>
  <c r="AK132" i="1"/>
  <c r="AL132" i="1" s="1"/>
  <c r="AO399" i="1"/>
  <c r="AP399" i="1"/>
  <c r="AN399" i="1"/>
  <c r="AM399" i="1"/>
  <c r="AK565" i="1"/>
  <c r="AL565" i="1" s="1"/>
  <c r="AK553" i="1"/>
  <c r="AL553" i="1" s="1"/>
  <c r="AK529" i="1"/>
  <c r="AL529" i="1" s="1"/>
  <c r="AK517" i="1"/>
  <c r="AL517" i="1" s="1"/>
  <c r="AK493" i="1"/>
  <c r="AL493" i="1" s="1"/>
  <c r="AK469" i="1"/>
  <c r="AL469" i="1" s="1"/>
  <c r="AK421" i="1"/>
  <c r="AL421" i="1" s="1"/>
  <c r="AK409" i="1"/>
  <c r="AL409" i="1" s="1"/>
  <c r="AK397" i="1"/>
  <c r="AL397" i="1" s="1"/>
  <c r="AK385" i="1"/>
  <c r="AL385" i="1" s="1"/>
  <c r="AK349" i="1"/>
  <c r="AL349" i="1" s="1"/>
  <c r="AK325" i="1"/>
  <c r="AL325" i="1" s="1"/>
  <c r="AK301" i="1"/>
  <c r="AL301" i="1" s="1"/>
  <c r="AK277" i="1"/>
  <c r="AL277" i="1" s="1"/>
  <c r="AK265" i="1"/>
  <c r="AL265" i="1" s="1"/>
  <c r="AK253" i="1"/>
  <c r="AL253" i="1" s="1"/>
  <c r="AK211" i="1"/>
  <c r="AL211" i="1" s="1"/>
  <c r="AK159" i="1"/>
  <c r="AL159" i="1" s="1"/>
  <c r="AK123" i="1"/>
  <c r="AL123" i="1" s="1"/>
  <c r="AK17" i="1"/>
  <c r="AL17" i="1" s="1"/>
  <c r="AP569" i="1"/>
  <c r="AP515" i="1"/>
  <c r="AP497" i="1"/>
  <c r="AP479" i="1"/>
  <c r="AP461" i="1"/>
  <c r="AP443" i="1"/>
  <c r="AM351" i="1"/>
  <c r="AO241" i="1"/>
  <c r="AM446" i="1"/>
  <c r="AN446" i="1"/>
  <c r="AO446" i="1"/>
  <c r="AP564" i="1"/>
  <c r="AN564" i="1"/>
  <c r="AO564" i="1"/>
  <c r="AO182" i="1"/>
  <c r="AK182" i="1"/>
  <c r="AL182" i="1" s="1"/>
  <c r="AM416" i="1"/>
  <c r="AQ416" i="1" s="1"/>
  <c r="AP416" i="1"/>
  <c r="AM281" i="1"/>
  <c r="AO281" i="1"/>
  <c r="AP281" i="1"/>
  <c r="AM562" i="1"/>
  <c r="AN562" i="1"/>
  <c r="AO562" i="1"/>
  <c r="AP562" i="1"/>
  <c r="AO77" i="1"/>
  <c r="AM293" i="1"/>
  <c r="AO293" i="1"/>
  <c r="AP293" i="1"/>
  <c r="AN293" i="1"/>
  <c r="AO48" i="1"/>
  <c r="AK48" i="1"/>
  <c r="AL48" i="1" s="1"/>
  <c r="AO423" i="1"/>
  <c r="AP423" i="1"/>
  <c r="AN423" i="1"/>
  <c r="AM379" i="1"/>
  <c r="AN379" i="1"/>
  <c r="AO379" i="1"/>
  <c r="AP379" i="1"/>
  <c r="AK127" i="1"/>
  <c r="AL127" i="1" s="1"/>
  <c r="AM521" i="1"/>
  <c r="AN521" i="1"/>
  <c r="AO521" i="1"/>
  <c r="AR521" i="1" s="1"/>
  <c r="AM518" i="1"/>
  <c r="AN518" i="1"/>
  <c r="AO518" i="1"/>
  <c r="AM541" i="1"/>
  <c r="AN541" i="1"/>
  <c r="AO541" i="1"/>
  <c r="AP541" i="1"/>
  <c r="AO195" i="1"/>
  <c r="AP195" i="1"/>
  <c r="AM295" i="1"/>
  <c r="AN295" i="1"/>
  <c r="AO295" i="1"/>
  <c r="AP295" i="1"/>
  <c r="AM490" i="1"/>
  <c r="AN490" i="1"/>
  <c r="AO490" i="1"/>
  <c r="AP490" i="1"/>
  <c r="AM370" i="1"/>
  <c r="AN370" i="1"/>
  <c r="AO370" i="1"/>
  <c r="AP370" i="1"/>
  <c r="AO270" i="1"/>
  <c r="AP270" i="1"/>
  <c r="AN270" i="1"/>
  <c r="AM270" i="1"/>
  <c r="AO429" i="1"/>
  <c r="AP429" i="1"/>
  <c r="AN429" i="1"/>
  <c r="AO110" i="1"/>
  <c r="AK110" i="1"/>
  <c r="AL110" i="1" s="1"/>
  <c r="AP513" i="1"/>
  <c r="AN513" i="1"/>
  <c r="AO513" i="1"/>
  <c r="AO221" i="1"/>
  <c r="AO336" i="1"/>
  <c r="AP336" i="1"/>
  <c r="AN336" i="1"/>
  <c r="AM336" i="1"/>
  <c r="AO153" i="1"/>
  <c r="AK153" i="1"/>
  <c r="AL153" i="1" s="1"/>
  <c r="AO122" i="1"/>
  <c r="AK122" i="1"/>
  <c r="AL122" i="1" s="1"/>
  <c r="AO20" i="1"/>
  <c r="AK20" i="1"/>
  <c r="AL20" i="1" s="1"/>
  <c r="AO192" i="1"/>
  <c r="AP192" i="1"/>
  <c r="AK192" i="1"/>
  <c r="AL192" i="1" s="1"/>
  <c r="AM275" i="1"/>
  <c r="AO275" i="1"/>
  <c r="AP275" i="1"/>
  <c r="AN275" i="1"/>
  <c r="AM316" i="1"/>
  <c r="AN316" i="1"/>
  <c r="AO316" i="1"/>
  <c r="AP316" i="1"/>
  <c r="AM310" i="1"/>
  <c r="AN310" i="1"/>
  <c r="AO310" i="1"/>
  <c r="AP310" i="1"/>
  <c r="AO324" i="1"/>
  <c r="AP324" i="1"/>
  <c r="AN324" i="1"/>
  <c r="AM324" i="1"/>
  <c r="AO282" i="1"/>
  <c r="AP282" i="1"/>
  <c r="AN282" i="1"/>
  <c r="AM282" i="1"/>
  <c r="AO107" i="1"/>
  <c r="AK107" i="1"/>
  <c r="AL107" i="1" s="1"/>
  <c r="AK22" i="1"/>
  <c r="AL22" i="1" s="1"/>
  <c r="AO62" i="1"/>
  <c r="AK62" i="1"/>
  <c r="AL62" i="1" s="1"/>
  <c r="AK58" i="1"/>
  <c r="AL58" i="1" s="1"/>
  <c r="AM190" i="1"/>
  <c r="AM292" i="1"/>
  <c r="AN292" i="1"/>
  <c r="AO292" i="1"/>
  <c r="AP292" i="1"/>
  <c r="AO38" i="1"/>
  <c r="AK38" i="1"/>
  <c r="AL38" i="1" s="1"/>
  <c r="AO99" i="1"/>
  <c r="AM451" i="1"/>
  <c r="AN451" i="1"/>
  <c r="AO451" i="1"/>
  <c r="AP451" i="1"/>
  <c r="AK175" i="1"/>
  <c r="AL175" i="1" s="1"/>
  <c r="AK564" i="1"/>
  <c r="AL564" i="1" s="1"/>
  <c r="AK552" i="1"/>
  <c r="AL552" i="1" s="1"/>
  <c r="AK540" i="1"/>
  <c r="AL540" i="1" s="1"/>
  <c r="AK516" i="1"/>
  <c r="AL516" i="1" s="1"/>
  <c r="AK480" i="1"/>
  <c r="AL480" i="1" s="1"/>
  <c r="AK468" i="1"/>
  <c r="AL468" i="1" s="1"/>
  <c r="AK444" i="1"/>
  <c r="AL444" i="1" s="1"/>
  <c r="AK432" i="1"/>
  <c r="AL432" i="1" s="1"/>
  <c r="AK420" i="1"/>
  <c r="AL420" i="1" s="1"/>
  <c r="AK408" i="1"/>
  <c r="AL408" i="1" s="1"/>
  <c r="AK396" i="1"/>
  <c r="AL396" i="1" s="1"/>
  <c r="AK384" i="1"/>
  <c r="AL384" i="1" s="1"/>
  <c r="AK360" i="1"/>
  <c r="AL360" i="1" s="1"/>
  <c r="AK336" i="1"/>
  <c r="AL336" i="1" s="1"/>
  <c r="AK324" i="1"/>
  <c r="AL324" i="1" s="1"/>
  <c r="AK300" i="1"/>
  <c r="AL300" i="1" s="1"/>
  <c r="AK288" i="1"/>
  <c r="AL288" i="1" s="1"/>
  <c r="AK252" i="1"/>
  <c r="AL252" i="1" s="1"/>
  <c r="AK224" i="1"/>
  <c r="AL224" i="1" s="1"/>
  <c r="AK187" i="1"/>
  <c r="AL187" i="1" s="1"/>
  <c r="AK77" i="1"/>
  <c r="AL77" i="1" s="1"/>
  <c r="AM567" i="1"/>
  <c r="AM549" i="1"/>
  <c r="AM531" i="1"/>
  <c r="AM513" i="1"/>
  <c r="AM441" i="1"/>
  <c r="AQ441" i="1" s="1"/>
  <c r="AM409" i="1"/>
  <c r="AN335" i="1"/>
  <c r="AM3" i="1"/>
  <c r="AM6" i="1"/>
  <c r="AM9" i="1"/>
  <c r="AM12" i="1"/>
  <c r="AM15" i="1"/>
  <c r="AM18" i="1"/>
  <c r="AM21" i="1"/>
  <c r="AM24" i="1"/>
  <c r="AM27" i="1"/>
  <c r="AM30" i="1"/>
  <c r="AM33" i="1"/>
  <c r="AM36" i="1"/>
  <c r="AM39" i="1"/>
  <c r="AM42" i="1"/>
  <c r="AM45" i="1"/>
  <c r="AM48" i="1"/>
  <c r="AM51" i="1"/>
  <c r="AM54" i="1"/>
  <c r="AM57" i="1"/>
  <c r="AM60" i="1"/>
  <c r="AM63" i="1"/>
  <c r="AM66" i="1"/>
  <c r="AM69" i="1"/>
  <c r="AM72" i="1"/>
  <c r="AM75" i="1"/>
  <c r="AM78" i="1"/>
  <c r="AM81" i="1"/>
  <c r="AM84" i="1"/>
  <c r="AM87" i="1"/>
  <c r="AM90" i="1"/>
  <c r="AM93" i="1"/>
  <c r="AM96" i="1"/>
  <c r="AM99" i="1"/>
  <c r="AM102" i="1"/>
  <c r="AM105" i="1"/>
  <c r="AM108" i="1"/>
  <c r="AM111" i="1"/>
  <c r="AM114" i="1"/>
  <c r="AM117" i="1"/>
  <c r="AM120" i="1"/>
  <c r="AM123" i="1"/>
  <c r="AM126" i="1"/>
  <c r="AM129" i="1"/>
  <c r="AM132" i="1"/>
  <c r="AM135" i="1"/>
  <c r="AM138" i="1"/>
  <c r="AM141" i="1"/>
  <c r="AM144" i="1"/>
  <c r="AM147" i="1"/>
  <c r="AM150" i="1"/>
  <c r="AM153" i="1"/>
  <c r="AM156" i="1"/>
  <c r="AM159" i="1"/>
  <c r="AM162" i="1"/>
  <c r="AM165" i="1"/>
  <c r="AM168" i="1"/>
  <c r="AM171" i="1"/>
  <c r="AM174" i="1"/>
  <c r="AM177" i="1"/>
  <c r="AM180" i="1"/>
  <c r="AM183" i="1"/>
  <c r="AM186" i="1"/>
  <c r="AM189" i="1"/>
  <c r="AM192" i="1"/>
  <c r="AM195" i="1"/>
  <c r="AM198" i="1"/>
  <c r="AM201" i="1"/>
  <c r="AM204" i="1"/>
  <c r="AM207" i="1"/>
  <c r="AM210" i="1"/>
  <c r="AM213" i="1"/>
  <c r="AM216" i="1"/>
  <c r="AM219" i="1"/>
  <c r="AN3" i="1"/>
  <c r="AN6" i="1"/>
  <c r="AN9" i="1"/>
  <c r="AN12" i="1"/>
  <c r="AN15" i="1"/>
  <c r="AN18" i="1"/>
  <c r="AN21" i="1"/>
  <c r="AN24" i="1"/>
  <c r="AN27" i="1"/>
  <c r="AN30" i="1"/>
  <c r="AN33" i="1"/>
  <c r="AN36" i="1"/>
  <c r="AN39" i="1"/>
  <c r="AN42" i="1"/>
  <c r="AN45" i="1"/>
  <c r="AN48" i="1"/>
  <c r="AN51" i="1"/>
  <c r="AN54" i="1"/>
  <c r="AN57" i="1"/>
  <c r="AN60" i="1"/>
  <c r="AN63" i="1"/>
  <c r="AN66" i="1"/>
  <c r="AN69" i="1"/>
  <c r="AN72" i="1"/>
  <c r="AN75" i="1"/>
  <c r="AN78" i="1"/>
  <c r="AN81" i="1"/>
  <c r="AN84" i="1"/>
  <c r="AN87" i="1"/>
  <c r="AN90" i="1"/>
  <c r="AN93" i="1"/>
  <c r="AN96" i="1"/>
  <c r="AN99" i="1"/>
  <c r="AN102" i="1"/>
  <c r="AN105" i="1"/>
  <c r="AN108" i="1"/>
  <c r="AN111" i="1"/>
  <c r="AN114" i="1"/>
  <c r="AN117" i="1"/>
  <c r="AN120" i="1"/>
  <c r="AN123" i="1"/>
  <c r="AN126" i="1"/>
  <c r="AN129" i="1"/>
  <c r="AN132" i="1"/>
  <c r="AN135" i="1"/>
  <c r="AN138" i="1"/>
  <c r="AN141" i="1"/>
  <c r="AN144" i="1"/>
  <c r="AN147" i="1"/>
  <c r="AN150" i="1"/>
  <c r="AN153" i="1"/>
  <c r="AN156" i="1"/>
  <c r="AN159" i="1"/>
  <c r="AN162" i="1"/>
  <c r="AN165" i="1"/>
  <c r="AN168" i="1"/>
  <c r="AN171" i="1"/>
  <c r="AN174" i="1"/>
  <c r="AN177" i="1"/>
  <c r="AN180" i="1"/>
  <c r="AN183" i="1"/>
  <c r="AN186" i="1"/>
  <c r="AN189" i="1"/>
  <c r="AN192" i="1"/>
  <c r="AN195" i="1"/>
  <c r="AN198" i="1"/>
  <c r="AN201" i="1"/>
  <c r="AN204" i="1"/>
  <c r="AN207" i="1"/>
  <c r="AN210" i="1"/>
  <c r="AN213" i="1"/>
  <c r="AN216" i="1"/>
  <c r="AN219" i="1"/>
  <c r="AO3" i="1"/>
  <c r="AP3" i="1"/>
  <c r="AP6" i="1"/>
  <c r="AP9" i="1"/>
  <c r="AP12" i="1"/>
  <c r="AP15" i="1"/>
  <c r="AP18" i="1"/>
  <c r="AP21" i="1"/>
  <c r="AP24" i="1"/>
  <c r="AP27" i="1"/>
  <c r="AP30" i="1"/>
  <c r="AP33" i="1"/>
  <c r="AP36" i="1"/>
  <c r="AP39" i="1"/>
  <c r="AP42" i="1"/>
  <c r="AP45" i="1"/>
  <c r="AP48" i="1"/>
  <c r="AP51" i="1"/>
  <c r="AP54" i="1"/>
  <c r="AP57" i="1"/>
  <c r="AP60" i="1"/>
  <c r="AP63" i="1"/>
  <c r="AP66" i="1"/>
  <c r="AP69" i="1"/>
  <c r="AP72" i="1"/>
  <c r="AP75" i="1"/>
  <c r="AP78" i="1"/>
  <c r="AP81" i="1"/>
  <c r="AP84" i="1"/>
  <c r="AP87" i="1"/>
  <c r="AP90" i="1"/>
  <c r="AP93" i="1"/>
  <c r="AP96" i="1"/>
  <c r="AP99" i="1"/>
  <c r="AP102" i="1"/>
  <c r="AP105" i="1"/>
  <c r="AP108" i="1"/>
  <c r="AP111" i="1"/>
  <c r="AP114" i="1"/>
  <c r="AP117" i="1"/>
  <c r="AP120" i="1"/>
  <c r="AP123" i="1"/>
  <c r="AP126" i="1"/>
  <c r="AP129" i="1"/>
  <c r="AP132" i="1"/>
  <c r="AP135" i="1"/>
  <c r="AP138" i="1"/>
  <c r="AP141" i="1"/>
  <c r="AP144" i="1"/>
  <c r="AP147" i="1"/>
  <c r="AP150" i="1"/>
  <c r="AP153" i="1"/>
  <c r="AP156" i="1"/>
  <c r="AP159" i="1"/>
  <c r="AP162" i="1"/>
  <c r="AP165" i="1"/>
  <c r="AP168" i="1"/>
  <c r="AP171" i="1"/>
  <c r="AP174" i="1"/>
  <c r="AP177" i="1"/>
  <c r="AP180" i="1"/>
  <c r="AM4" i="1"/>
  <c r="AM7" i="1"/>
  <c r="AM10" i="1"/>
  <c r="AM13" i="1"/>
  <c r="AM16" i="1"/>
  <c r="AM19" i="1"/>
  <c r="AM22" i="1"/>
  <c r="AM25" i="1"/>
  <c r="AM28" i="1"/>
  <c r="AM31" i="1"/>
  <c r="AM34" i="1"/>
  <c r="AM37" i="1"/>
  <c r="AM40" i="1"/>
  <c r="AM43" i="1"/>
  <c r="AM46" i="1"/>
  <c r="AM49" i="1"/>
  <c r="AM52" i="1"/>
  <c r="AM55" i="1"/>
  <c r="AM58" i="1"/>
  <c r="AM61" i="1"/>
  <c r="AM64" i="1"/>
  <c r="AM67" i="1"/>
  <c r="AM70" i="1"/>
  <c r="AM73" i="1"/>
  <c r="AM76" i="1"/>
  <c r="AM79" i="1"/>
  <c r="AM82" i="1"/>
  <c r="AM85" i="1"/>
  <c r="AM88" i="1"/>
  <c r="AM91" i="1"/>
  <c r="AM94" i="1"/>
  <c r="AM97" i="1"/>
  <c r="AM100" i="1"/>
  <c r="AM103" i="1"/>
  <c r="AM106" i="1"/>
  <c r="AM109" i="1"/>
  <c r="AM112" i="1"/>
  <c r="AM115" i="1"/>
  <c r="AM118" i="1"/>
  <c r="AM121" i="1"/>
  <c r="AM124" i="1"/>
  <c r="AM127" i="1"/>
  <c r="AM130" i="1"/>
  <c r="AM133" i="1"/>
  <c r="AM136" i="1"/>
  <c r="AM139" i="1"/>
  <c r="AM142" i="1"/>
  <c r="AM145" i="1"/>
  <c r="AM148" i="1"/>
  <c r="AM151" i="1"/>
  <c r="AM154" i="1"/>
  <c r="AM157" i="1"/>
  <c r="AM160" i="1"/>
  <c r="AM163" i="1"/>
  <c r="AM166" i="1"/>
  <c r="AM169" i="1"/>
  <c r="AM172" i="1"/>
  <c r="AM175" i="1"/>
  <c r="AM178" i="1"/>
  <c r="AM181" i="1"/>
  <c r="AM184" i="1"/>
  <c r="AN4" i="1"/>
  <c r="AN7" i="1"/>
  <c r="AN10" i="1"/>
  <c r="AN13" i="1"/>
  <c r="AN16" i="1"/>
  <c r="AN19" i="1"/>
  <c r="AN22" i="1"/>
  <c r="AN25" i="1"/>
  <c r="AN28" i="1"/>
  <c r="AN31" i="1"/>
  <c r="AN34" i="1"/>
  <c r="AN37" i="1"/>
  <c r="AN40" i="1"/>
  <c r="AN43" i="1"/>
  <c r="AN46" i="1"/>
  <c r="AN49" i="1"/>
  <c r="AN52" i="1"/>
  <c r="AN55" i="1"/>
  <c r="AN58" i="1"/>
  <c r="AN61" i="1"/>
  <c r="AN64" i="1"/>
  <c r="AN67" i="1"/>
  <c r="AN70" i="1"/>
  <c r="AN73" i="1"/>
  <c r="AN76" i="1"/>
  <c r="AN79" i="1"/>
  <c r="AN82" i="1"/>
  <c r="AN85" i="1"/>
  <c r="AN88" i="1"/>
  <c r="AN91" i="1"/>
  <c r="AN94" i="1"/>
  <c r="AN97" i="1"/>
  <c r="AN100" i="1"/>
  <c r="AN103" i="1"/>
  <c r="AN106" i="1"/>
  <c r="AN109" i="1"/>
  <c r="AN112" i="1"/>
  <c r="AN115" i="1"/>
  <c r="AN118" i="1"/>
  <c r="AN121" i="1"/>
  <c r="AN124" i="1"/>
  <c r="AN127" i="1"/>
  <c r="AN130" i="1"/>
  <c r="AN133" i="1"/>
  <c r="AN136" i="1"/>
  <c r="AN139" i="1"/>
  <c r="AN142" i="1"/>
  <c r="AN145" i="1"/>
  <c r="AN148" i="1"/>
  <c r="AN151" i="1"/>
  <c r="AN154" i="1"/>
  <c r="AN157" i="1"/>
  <c r="AN160" i="1"/>
  <c r="AN163" i="1"/>
  <c r="AN166" i="1"/>
  <c r="AN169" i="1"/>
  <c r="AN172" i="1"/>
  <c r="AN175" i="1"/>
  <c r="AN178" i="1"/>
  <c r="AN181" i="1"/>
  <c r="AN184" i="1"/>
  <c r="AN187" i="1"/>
  <c r="AN190" i="1"/>
  <c r="AN193" i="1"/>
  <c r="AN196" i="1"/>
  <c r="AN199" i="1"/>
  <c r="AN202" i="1"/>
  <c r="AN205" i="1"/>
  <c r="AN208" i="1"/>
  <c r="AN211" i="1"/>
  <c r="AN214" i="1"/>
  <c r="AN217" i="1"/>
  <c r="AN220" i="1"/>
  <c r="AN223" i="1"/>
  <c r="AN226" i="1"/>
  <c r="AN229" i="1"/>
  <c r="AN232" i="1"/>
  <c r="AN235" i="1"/>
  <c r="AO4" i="1"/>
  <c r="AO7" i="1"/>
  <c r="AO10" i="1"/>
  <c r="AO13" i="1"/>
  <c r="AO16" i="1"/>
  <c r="AO19" i="1"/>
  <c r="AO22" i="1"/>
  <c r="AO25" i="1"/>
  <c r="AO28" i="1"/>
  <c r="AO31" i="1"/>
  <c r="AO34" i="1"/>
  <c r="AO37" i="1"/>
  <c r="AO40" i="1"/>
  <c r="AO43" i="1"/>
  <c r="AO46" i="1"/>
  <c r="AO49" i="1"/>
  <c r="AO52" i="1"/>
  <c r="AO55" i="1"/>
  <c r="AO58" i="1"/>
  <c r="AO61" i="1"/>
  <c r="AO64" i="1"/>
  <c r="AO67" i="1"/>
  <c r="AO70" i="1"/>
  <c r="AO73" i="1"/>
  <c r="AO76" i="1"/>
  <c r="AO79" i="1"/>
  <c r="AO82" i="1"/>
  <c r="AO85" i="1"/>
  <c r="AO88" i="1"/>
  <c r="AO91" i="1"/>
  <c r="AO94" i="1"/>
  <c r="AO97" i="1"/>
  <c r="AO100" i="1"/>
  <c r="AO103" i="1"/>
  <c r="AO106" i="1"/>
  <c r="AO109" i="1"/>
  <c r="AO112" i="1"/>
  <c r="AO115" i="1"/>
  <c r="AO118" i="1"/>
  <c r="AO121" i="1"/>
  <c r="AO124" i="1"/>
  <c r="AO127" i="1"/>
  <c r="AO130" i="1"/>
  <c r="AO133" i="1"/>
  <c r="AO136" i="1"/>
  <c r="AO139" i="1"/>
  <c r="AO142" i="1"/>
  <c r="AO145" i="1"/>
  <c r="AO148" i="1"/>
  <c r="AO151" i="1"/>
  <c r="AO154" i="1"/>
  <c r="AO157" i="1"/>
  <c r="AO160" i="1"/>
  <c r="AO163" i="1"/>
  <c r="AO166" i="1"/>
  <c r="AO169" i="1"/>
  <c r="AO172" i="1"/>
  <c r="AO175" i="1"/>
  <c r="AO178" i="1"/>
  <c r="AO181" i="1"/>
  <c r="AO184" i="1"/>
  <c r="AO187" i="1"/>
  <c r="AO190" i="1"/>
  <c r="AO193" i="1"/>
  <c r="AO196" i="1"/>
  <c r="AO199" i="1"/>
  <c r="AO202" i="1"/>
  <c r="AO205" i="1"/>
  <c r="AO208" i="1"/>
  <c r="AO211" i="1"/>
  <c r="AO214" i="1"/>
  <c r="AP4" i="1"/>
  <c r="AP7" i="1"/>
  <c r="AP10" i="1"/>
  <c r="AP13" i="1"/>
  <c r="AP16" i="1"/>
  <c r="AP19" i="1"/>
  <c r="AP22" i="1"/>
  <c r="AP25" i="1"/>
  <c r="AP28" i="1"/>
  <c r="AP31" i="1"/>
  <c r="AP34" i="1"/>
  <c r="AP37" i="1"/>
  <c r="AP40" i="1"/>
  <c r="AP43" i="1"/>
  <c r="AP46" i="1"/>
  <c r="AP49" i="1"/>
  <c r="AP52" i="1"/>
  <c r="AP55" i="1"/>
  <c r="AP58" i="1"/>
  <c r="AP61" i="1"/>
  <c r="AP64" i="1"/>
  <c r="AP67" i="1"/>
  <c r="AP70" i="1"/>
  <c r="AP73" i="1"/>
  <c r="AP76" i="1"/>
  <c r="AP79" i="1"/>
  <c r="AP82" i="1"/>
  <c r="AP85" i="1"/>
  <c r="AP88" i="1"/>
  <c r="AP91" i="1"/>
  <c r="AP94" i="1"/>
  <c r="AP97" i="1"/>
  <c r="AP100" i="1"/>
  <c r="AP103" i="1"/>
  <c r="AP106" i="1"/>
  <c r="AP109" i="1"/>
  <c r="AP112" i="1"/>
  <c r="AP115" i="1"/>
  <c r="AP118" i="1"/>
  <c r="AP121" i="1"/>
  <c r="AP124" i="1"/>
  <c r="AP127" i="1"/>
  <c r="AP130" i="1"/>
  <c r="AP133" i="1"/>
  <c r="AP136" i="1"/>
  <c r="AP139" i="1"/>
  <c r="AP142" i="1"/>
  <c r="AP145" i="1"/>
  <c r="AP148" i="1"/>
  <c r="AP151" i="1"/>
  <c r="AP154" i="1"/>
  <c r="AP157" i="1"/>
  <c r="AP160" i="1"/>
  <c r="AP163" i="1"/>
  <c r="AP166" i="1"/>
  <c r="AP169" i="1"/>
  <c r="AP172" i="1"/>
  <c r="AP175" i="1"/>
  <c r="AP178" i="1"/>
  <c r="AP181" i="1"/>
  <c r="AP184" i="1"/>
  <c r="AP187" i="1"/>
  <c r="AP190" i="1"/>
  <c r="AP193" i="1"/>
  <c r="AP196" i="1"/>
  <c r="AM5" i="1"/>
  <c r="AM8" i="1"/>
  <c r="AM11" i="1"/>
  <c r="AM14" i="1"/>
  <c r="AM17" i="1"/>
  <c r="AM20" i="1"/>
  <c r="AM23" i="1"/>
  <c r="AM26" i="1"/>
  <c r="AM29" i="1"/>
  <c r="AM32" i="1"/>
  <c r="AM35" i="1"/>
  <c r="AM38" i="1"/>
  <c r="AM41" i="1"/>
  <c r="AM44" i="1"/>
  <c r="AM47" i="1"/>
  <c r="AM50" i="1"/>
  <c r="AM53" i="1"/>
  <c r="AM56" i="1"/>
  <c r="AM59" i="1"/>
  <c r="AM62" i="1"/>
  <c r="AM65" i="1"/>
  <c r="AM68" i="1"/>
  <c r="AM71" i="1"/>
  <c r="AM74" i="1"/>
  <c r="AM77" i="1"/>
  <c r="AM80" i="1"/>
  <c r="AM83" i="1"/>
  <c r="AM86" i="1"/>
  <c r="AM89" i="1"/>
  <c r="AM92" i="1"/>
  <c r="AM95" i="1"/>
  <c r="AM98" i="1"/>
  <c r="AM101" i="1"/>
  <c r="AM104" i="1"/>
  <c r="AM107" i="1"/>
  <c r="AM110" i="1"/>
  <c r="AM113" i="1"/>
  <c r="AM116" i="1"/>
  <c r="AM119" i="1"/>
  <c r="AM122" i="1"/>
  <c r="AM125" i="1"/>
  <c r="AM128" i="1"/>
  <c r="AM131" i="1"/>
  <c r="AM134" i="1"/>
  <c r="AM137" i="1"/>
  <c r="AM140" i="1"/>
  <c r="AM143" i="1"/>
  <c r="AM146" i="1"/>
  <c r="AM149" i="1"/>
  <c r="AM152" i="1"/>
  <c r="AM155" i="1"/>
  <c r="AM158" i="1"/>
  <c r="AM161" i="1"/>
  <c r="AM164" i="1"/>
  <c r="AM167" i="1"/>
  <c r="AM170" i="1"/>
  <c r="AM173" i="1"/>
  <c r="AM176" i="1"/>
  <c r="AM179" i="1"/>
  <c r="AM182" i="1"/>
  <c r="AM185" i="1"/>
  <c r="AM188" i="1"/>
  <c r="AM191" i="1"/>
  <c r="AM194" i="1"/>
  <c r="AM197" i="1"/>
  <c r="AM200" i="1"/>
  <c r="AM203" i="1"/>
  <c r="AM206" i="1"/>
  <c r="AM209" i="1"/>
  <c r="AM212" i="1"/>
  <c r="AM215" i="1"/>
  <c r="AM218" i="1"/>
  <c r="AM221" i="1"/>
  <c r="AM224" i="1"/>
  <c r="AM227" i="1"/>
  <c r="AM230" i="1"/>
  <c r="AM233" i="1"/>
  <c r="AN5" i="1"/>
  <c r="AN8" i="1"/>
  <c r="AN11" i="1"/>
  <c r="AN14" i="1"/>
  <c r="AN17" i="1"/>
  <c r="AN20" i="1"/>
  <c r="AN23" i="1"/>
  <c r="AN26" i="1"/>
  <c r="AN29" i="1"/>
  <c r="AN32" i="1"/>
  <c r="AN35" i="1"/>
  <c r="AN38" i="1"/>
  <c r="AN41" i="1"/>
  <c r="AN44" i="1"/>
  <c r="AN47" i="1"/>
  <c r="AN50" i="1"/>
  <c r="AN53" i="1"/>
  <c r="AN56" i="1"/>
  <c r="AN59" i="1"/>
  <c r="AN62" i="1"/>
  <c r="AN65" i="1"/>
  <c r="AN68" i="1"/>
  <c r="AN71" i="1"/>
  <c r="AN74" i="1"/>
  <c r="AN77" i="1"/>
  <c r="AN80" i="1"/>
  <c r="AN83" i="1"/>
  <c r="AN86" i="1"/>
  <c r="AN89" i="1"/>
  <c r="AN92" i="1"/>
  <c r="AN95" i="1"/>
  <c r="AN98" i="1"/>
  <c r="AN101" i="1"/>
  <c r="AN104" i="1"/>
  <c r="AN107" i="1"/>
  <c r="AN110" i="1"/>
  <c r="AN113" i="1"/>
  <c r="AN116" i="1"/>
  <c r="AN119" i="1"/>
  <c r="AN122" i="1"/>
  <c r="AN125" i="1"/>
  <c r="AN128" i="1"/>
  <c r="AN131" i="1"/>
  <c r="AN134" i="1"/>
  <c r="AN137" i="1"/>
  <c r="AN140" i="1"/>
  <c r="AN143" i="1"/>
  <c r="AN146" i="1"/>
  <c r="AN149" i="1"/>
  <c r="AN152" i="1"/>
  <c r="AN155" i="1"/>
  <c r="AN158" i="1"/>
  <c r="AN161" i="1"/>
  <c r="AN164" i="1"/>
  <c r="AN167" i="1"/>
  <c r="AN170" i="1"/>
  <c r="AN173" i="1"/>
  <c r="AN176" i="1"/>
  <c r="AN179" i="1"/>
  <c r="AN182" i="1"/>
  <c r="AN185" i="1"/>
  <c r="AN188" i="1"/>
  <c r="AN191" i="1"/>
  <c r="AN194" i="1"/>
  <c r="AN197" i="1"/>
  <c r="AN200" i="1"/>
  <c r="AN203" i="1"/>
  <c r="AN206" i="1"/>
  <c r="AN209" i="1"/>
  <c r="AN212" i="1"/>
  <c r="AN215" i="1"/>
  <c r="AN218" i="1"/>
  <c r="AN221" i="1"/>
  <c r="AN224" i="1"/>
  <c r="AN227" i="1"/>
  <c r="AN230" i="1"/>
  <c r="AN233" i="1"/>
  <c r="AN236" i="1"/>
  <c r="AN239" i="1"/>
  <c r="AN242" i="1"/>
  <c r="AN245" i="1"/>
  <c r="AN248" i="1"/>
  <c r="AN251" i="1"/>
  <c r="AN254" i="1"/>
  <c r="AN257" i="1"/>
  <c r="AP5" i="1"/>
  <c r="AP8" i="1"/>
  <c r="AP11" i="1"/>
  <c r="AP14" i="1"/>
  <c r="AP17" i="1"/>
  <c r="AP20" i="1"/>
  <c r="AP23" i="1"/>
  <c r="AP26" i="1"/>
  <c r="AP29" i="1"/>
  <c r="AP32" i="1"/>
  <c r="AP35" i="1"/>
  <c r="AP38" i="1"/>
  <c r="AP41" i="1"/>
  <c r="AP44" i="1"/>
  <c r="AP47" i="1"/>
  <c r="AP50" i="1"/>
  <c r="AP53" i="1"/>
  <c r="AP56" i="1"/>
  <c r="AP59" i="1"/>
  <c r="AP62" i="1"/>
  <c r="AP65" i="1"/>
  <c r="AP68" i="1"/>
  <c r="AP71" i="1"/>
  <c r="AP74" i="1"/>
  <c r="AP77" i="1"/>
  <c r="AP80" i="1"/>
  <c r="AP83" i="1"/>
  <c r="AP86" i="1"/>
  <c r="AP89" i="1"/>
  <c r="AP92" i="1"/>
  <c r="AP95" i="1"/>
  <c r="AP98" i="1"/>
  <c r="AP101" i="1"/>
  <c r="AP104" i="1"/>
  <c r="AP107" i="1"/>
  <c r="AP110" i="1"/>
  <c r="AP113" i="1"/>
  <c r="AP116" i="1"/>
  <c r="AP119" i="1"/>
  <c r="AP122" i="1"/>
  <c r="AP125" i="1"/>
  <c r="AP128" i="1"/>
  <c r="AP131" i="1"/>
  <c r="AP134" i="1"/>
  <c r="AP137" i="1"/>
  <c r="AP140" i="1"/>
  <c r="AP143" i="1"/>
  <c r="AP146" i="1"/>
  <c r="AP149" i="1"/>
  <c r="AP152" i="1"/>
  <c r="AP155" i="1"/>
  <c r="AP158" i="1"/>
  <c r="AP161" i="1"/>
  <c r="AP164" i="1"/>
  <c r="AP167" i="1"/>
  <c r="AP170" i="1"/>
  <c r="AP173" i="1"/>
  <c r="AP176" i="1"/>
  <c r="AP179" i="1"/>
  <c r="AP182" i="1"/>
  <c r="AP185" i="1"/>
  <c r="AP188" i="1"/>
  <c r="AP191" i="1"/>
  <c r="AP194" i="1"/>
  <c r="AP197" i="1"/>
  <c r="AP200" i="1"/>
  <c r="AP203" i="1"/>
  <c r="AP206" i="1"/>
  <c r="AP209" i="1"/>
  <c r="AP212" i="1"/>
  <c r="AP215" i="1"/>
  <c r="AP218" i="1"/>
  <c r="AP221" i="1"/>
  <c r="AP224" i="1"/>
  <c r="AP227" i="1"/>
  <c r="AP230" i="1"/>
  <c r="AP233" i="1"/>
  <c r="AM314" i="1"/>
  <c r="AO314" i="1"/>
  <c r="AP314" i="1"/>
  <c r="AN314" i="1"/>
  <c r="AP546" i="1"/>
  <c r="AN546" i="1"/>
  <c r="AO546" i="1"/>
  <c r="AM538" i="1"/>
  <c r="AN538" i="1"/>
  <c r="AO538" i="1"/>
  <c r="AP538" i="1"/>
  <c r="AM439" i="1"/>
  <c r="AN439" i="1"/>
  <c r="AO439" i="1"/>
  <c r="AP439" i="1"/>
  <c r="AO318" i="1"/>
  <c r="AP318" i="1"/>
  <c r="AN318" i="1"/>
  <c r="AM318" i="1"/>
  <c r="AO105" i="1"/>
  <c r="AK105" i="1"/>
  <c r="AL105" i="1" s="1"/>
  <c r="AM344" i="1"/>
  <c r="AO344" i="1"/>
  <c r="AP344" i="1"/>
  <c r="AN344" i="1"/>
  <c r="AO330" i="1"/>
  <c r="AP330" i="1"/>
  <c r="AN330" i="1"/>
  <c r="AM330" i="1"/>
  <c r="AM391" i="1"/>
  <c r="AN391" i="1"/>
  <c r="AO391" i="1"/>
  <c r="AP391" i="1"/>
  <c r="AP495" i="1"/>
  <c r="AN495" i="1"/>
  <c r="AO495" i="1"/>
  <c r="AO150" i="1"/>
  <c r="AK150" i="1"/>
  <c r="AL150" i="1" s="1"/>
  <c r="AM535" i="1"/>
  <c r="AN535" i="1"/>
  <c r="AO535" i="1"/>
  <c r="AP535" i="1"/>
  <c r="AM407" i="1"/>
  <c r="AN407" i="1"/>
  <c r="AO407" i="1"/>
  <c r="AP407" i="1"/>
  <c r="AM298" i="1"/>
  <c r="AN298" i="1"/>
  <c r="AO298" i="1"/>
  <c r="AP298" i="1"/>
  <c r="AM347" i="1"/>
  <c r="AO347" i="1"/>
  <c r="AP347" i="1"/>
  <c r="AN347" i="1"/>
  <c r="AM475" i="1"/>
  <c r="AN475" i="1"/>
  <c r="AO475" i="1"/>
  <c r="AP475" i="1"/>
  <c r="AP561" i="1"/>
  <c r="AN561" i="1"/>
  <c r="AO561" i="1"/>
  <c r="AO78" i="1"/>
  <c r="AK78" i="1"/>
  <c r="AL78" i="1" s="1"/>
  <c r="AO411" i="1"/>
  <c r="AP411" i="1"/>
  <c r="AN411" i="1"/>
  <c r="AM411" i="1"/>
  <c r="AO226" i="1"/>
  <c r="AP226" i="1"/>
  <c r="AM226" i="1"/>
  <c r="AO65" i="1"/>
  <c r="AO162" i="1"/>
  <c r="AK162" i="1"/>
  <c r="AL162" i="1" s="1"/>
  <c r="AM401" i="1"/>
  <c r="AN401" i="1"/>
  <c r="AK139" i="1"/>
  <c r="AL139" i="1" s="1"/>
  <c r="AO98" i="1"/>
  <c r="AK98" i="1"/>
  <c r="AL98" i="1" s="1"/>
  <c r="AO108" i="1"/>
  <c r="AK108" i="1"/>
  <c r="AL108" i="1" s="1"/>
  <c r="AM373" i="1"/>
  <c r="AN373" i="1"/>
  <c r="AO373" i="1"/>
  <c r="AP373" i="1"/>
  <c r="AO84" i="1"/>
  <c r="AK84" i="1"/>
  <c r="AL84" i="1" s="1"/>
  <c r="AM299" i="1"/>
  <c r="AO299" i="1"/>
  <c r="AP299" i="1"/>
  <c r="AO174" i="1"/>
  <c r="AK174" i="1"/>
  <c r="AL174" i="1" s="1"/>
  <c r="AK61" i="1"/>
  <c r="AL61" i="1" s="1"/>
  <c r="AM473" i="1"/>
  <c r="AN473" i="1"/>
  <c r="AO473" i="1"/>
  <c r="AO189" i="1"/>
  <c r="AP189" i="1"/>
  <c r="AK189" i="1"/>
  <c r="AL189" i="1" s="1"/>
  <c r="AP477" i="1"/>
  <c r="AN477" i="1"/>
  <c r="AO477" i="1"/>
  <c r="AM289" i="1"/>
  <c r="AN289" i="1"/>
  <c r="AO289" i="1"/>
  <c r="AP289" i="1"/>
  <c r="AO405" i="1"/>
  <c r="AP405" i="1"/>
  <c r="AN405" i="1"/>
  <c r="AM405" i="1"/>
  <c r="AO2" i="1"/>
  <c r="AP2" i="1"/>
  <c r="AN2" i="1"/>
  <c r="AM2" i="1"/>
  <c r="AP537" i="1"/>
  <c r="AN537" i="1"/>
  <c r="AO537" i="1"/>
  <c r="AM454" i="1"/>
  <c r="AN454" i="1"/>
  <c r="AO454" i="1"/>
  <c r="AP454" i="1"/>
  <c r="AM290" i="1"/>
  <c r="AO290" i="1"/>
  <c r="AP290" i="1"/>
  <c r="AN290" i="1"/>
  <c r="AO220" i="1"/>
  <c r="AP220" i="1"/>
  <c r="AO294" i="1"/>
  <c r="AP294" i="1"/>
  <c r="AN294" i="1"/>
  <c r="AM294" i="1"/>
  <c r="AM259" i="1"/>
  <c r="AN259" i="1"/>
  <c r="AO259" i="1"/>
  <c r="AP259" i="1"/>
  <c r="AK527" i="1"/>
  <c r="AL527" i="1" s="1"/>
  <c r="AK503" i="1"/>
  <c r="AL503" i="1" s="1"/>
  <c r="AK491" i="1"/>
  <c r="AL491" i="1" s="1"/>
  <c r="AK467" i="1"/>
  <c r="AL467" i="1" s="1"/>
  <c r="AK455" i="1"/>
  <c r="AL455" i="1" s="1"/>
  <c r="AK431" i="1"/>
  <c r="AL431" i="1" s="1"/>
  <c r="AK419" i="1"/>
  <c r="AL419" i="1" s="1"/>
  <c r="AK407" i="1"/>
  <c r="AL407" i="1" s="1"/>
  <c r="AK395" i="1"/>
  <c r="AL395" i="1" s="1"/>
  <c r="AK383" i="1"/>
  <c r="AL383" i="1" s="1"/>
  <c r="AK347" i="1"/>
  <c r="AL347" i="1" s="1"/>
  <c r="AK335" i="1"/>
  <c r="AL335" i="1" s="1"/>
  <c r="AK323" i="1"/>
  <c r="AL323" i="1" s="1"/>
  <c r="AK299" i="1"/>
  <c r="AL299" i="1" s="1"/>
  <c r="AK287" i="1"/>
  <c r="AL287" i="1" s="1"/>
  <c r="AK275" i="1"/>
  <c r="AL275" i="1" s="1"/>
  <c r="AK263" i="1"/>
  <c r="AL263" i="1" s="1"/>
  <c r="AK238" i="1"/>
  <c r="AL238" i="1" s="1"/>
  <c r="AK223" i="1"/>
  <c r="AL223" i="1" s="1"/>
  <c r="AK208" i="1"/>
  <c r="AL208" i="1" s="1"/>
  <c r="AK149" i="1"/>
  <c r="AL149" i="1" s="1"/>
  <c r="AK113" i="1"/>
  <c r="AL113" i="1" s="1"/>
  <c r="AK5" i="1"/>
  <c r="AL5" i="1" s="1"/>
  <c r="AP566" i="1"/>
  <c r="AP548" i="1"/>
  <c r="AP494" i="1"/>
  <c r="AP458" i="1"/>
  <c r="AM408" i="1"/>
  <c r="AM554" i="1"/>
  <c r="AN554" i="1"/>
  <c r="AO554" i="1"/>
  <c r="AO87" i="1"/>
  <c r="AK121" i="1"/>
  <c r="AL121" i="1" s="1"/>
  <c r="AP462" i="1"/>
  <c r="AN462" i="1"/>
  <c r="AO462" i="1"/>
  <c r="AO137" i="1"/>
  <c r="AM260" i="1"/>
  <c r="AO260" i="1"/>
  <c r="AP260" i="1"/>
  <c r="AN260" i="1"/>
  <c r="AO138" i="1"/>
  <c r="AK138" i="1"/>
  <c r="AL138" i="1" s="1"/>
  <c r="AM250" i="1"/>
  <c r="AN250" i="1"/>
  <c r="AP250" i="1"/>
  <c r="AO250" i="1"/>
  <c r="AM523" i="1"/>
  <c r="AN523" i="1"/>
  <c r="AO523" i="1"/>
  <c r="AP523" i="1"/>
  <c r="AO229" i="1"/>
  <c r="AP229" i="1"/>
  <c r="AM229" i="1"/>
  <c r="AK229" i="1"/>
  <c r="AL229" i="1" s="1"/>
  <c r="AM505" i="1"/>
  <c r="AN505" i="1"/>
  <c r="AO505" i="1"/>
  <c r="AP505" i="1"/>
  <c r="AM443" i="1"/>
  <c r="AN443" i="1"/>
  <c r="AO443" i="1"/>
  <c r="AR443" i="1" s="1"/>
  <c r="AM386" i="1"/>
  <c r="AP386" i="1"/>
  <c r="AN386" i="1"/>
  <c r="AO386" i="1"/>
  <c r="AM311" i="1"/>
  <c r="AO311" i="1"/>
  <c r="AP311" i="1"/>
  <c r="AN311" i="1"/>
  <c r="AN415" i="1"/>
  <c r="AO415" i="1"/>
  <c r="AP415" i="1"/>
  <c r="AM415" i="1"/>
  <c r="AM512" i="1"/>
  <c r="AN512" i="1"/>
  <c r="AO512" i="1"/>
  <c r="AR512" i="1" s="1"/>
  <c r="AO233" i="1"/>
  <c r="AP555" i="1"/>
  <c r="AN555" i="1"/>
  <c r="AO555" i="1"/>
  <c r="AM511" i="1"/>
  <c r="AN511" i="1"/>
  <c r="AO511" i="1"/>
  <c r="AP511" i="1"/>
  <c r="AO14" i="1"/>
  <c r="AK14" i="1"/>
  <c r="AL14" i="1" s="1"/>
  <c r="AK82" i="1"/>
  <c r="AL82" i="1" s="1"/>
  <c r="AO134" i="1"/>
  <c r="AK134" i="1"/>
  <c r="AL134" i="1" s="1"/>
  <c r="AO29" i="1"/>
  <c r="AO185" i="1"/>
  <c r="AM268" i="1"/>
  <c r="AN268" i="1"/>
  <c r="AO268" i="1"/>
  <c r="AP268" i="1"/>
  <c r="AK143" i="1"/>
  <c r="AL143" i="1" s="1"/>
  <c r="AO143" i="1"/>
  <c r="AP471" i="1"/>
  <c r="AN471" i="1"/>
  <c r="AO471" i="1"/>
  <c r="AO111" i="1"/>
  <c r="AO116" i="1"/>
  <c r="AK116" i="1"/>
  <c r="AL116" i="1" s="1"/>
  <c r="AM217" i="1"/>
  <c r="AO217" i="1"/>
  <c r="AP217" i="1"/>
  <c r="AK217" i="1"/>
  <c r="AL217" i="1" s="1"/>
  <c r="AM434" i="1"/>
  <c r="AP434" i="1"/>
  <c r="AN434" i="1"/>
  <c r="AO434" i="1"/>
  <c r="AO257" i="1"/>
  <c r="AP257" i="1"/>
  <c r="AM257" i="1"/>
  <c r="AO39" i="1"/>
  <c r="AK39" i="1"/>
  <c r="AL39" i="1" s="1"/>
  <c r="AM479" i="1"/>
  <c r="AN479" i="1"/>
  <c r="AO479" i="1"/>
  <c r="AR479" i="1" s="1"/>
  <c r="AM337" i="1"/>
  <c r="AN337" i="1"/>
  <c r="AO337" i="1"/>
  <c r="AP337" i="1"/>
  <c r="AM433" i="1"/>
  <c r="AN433" i="1"/>
  <c r="AM487" i="1"/>
  <c r="AN487" i="1"/>
  <c r="AO487" i="1"/>
  <c r="AP487" i="1"/>
  <c r="AO369" i="1"/>
  <c r="AP369" i="1"/>
  <c r="AN369" i="1"/>
  <c r="AM369" i="1"/>
  <c r="AP525" i="1"/>
  <c r="AN525" i="1"/>
  <c r="AO525" i="1"/>
  <c r="AP456" i="1"/>
  <c r="AN456" i="1"/>
  <c r="AO456" i="1"/>
  <c r="AO128" i="1"/>
  <c r="AK128" i="1"/>
  <c r="AL128" i="1" s="1"/>
  <c r="AK562" i="1"/>
  <c r="AL562" i="1" s="1"/>
  <c r="AK550" i="1"/>
  <c r="AL550" i="1" s="1"/>
  <c r="AK538" i="1"/>
  <c r="AL538" i="1" s="1"/>
  <c r="AK526" i="1"/>
  <c r="AL526" i="1" s="1"/>
  <c r="AK502" i="1"/>
  <c r="AL502" i="1" s="1"/>
  <c r="AK490" i="1"/>
  <c r="AL490" i="1" s="1"/>
  <c r="AK478" i="1"/>
  <c r="AL478" i="1" s="1"/>
  <c r="AK454" i="1"/>
  <c r="AL454" i="1" s="1"/>
  <c r="AK430" i="1"/>
  <c r="AL430" i="1" s="1"/>
  <c r="AK418" i="1"/>
  <c r="AL418" i="1" s="1"/>
  <c r="AK406" i="1"/>
  <c r="AL406" i="1" s="1"/>
  <c r="AK394" i="1"/>
  <c r="AL394" i="1" s="1"/>
  <c r="AK382" i="1"/>
  <c r="AL382" i="1" s="1"/>
  <c r="AK370" i="1"/>
  <c r="AL370" i="1" s="1"/>
  <c r="AK358" i="1"/>
  <c r="AL358" i="1" s="1"/>
  <c r="AK334" i="1"/>
  <c r="AL334" i="1" s="1"/>
  <c r="AK310" i="1"/>
  <c r="AL310" i="1" s="1"/>
  <c r="AK298" i="1"/>
  <c r="AL298" i="1" s="1"/>
  <c r="AK286" i="1"/>
  <c r="AL286" i="1" s="1"/>
  <c r="AK274" i="1"/>
  <c r="AL274" i="1" s="1"/>
  <c r="AK262" i="1"/>
  <c r="AL262" i="1" s="1"/>
  <c r="AK250" i="1"/>
  <c r="AL250" i="1" s="1"/>
  <c r="AK236" i="1"/>
  <c r="AL236" i="1" s="1"/>
  <c r="AK222" i="1"/>
  <c r="AL222" i="1" s="1"/>
  <c r="AK207" i="1"/>
  <c r="AL207" i="1" s="1"/>
  <c r="AK75" i="1"/>
  <c r="AL75" i="1" s="1"/>
  <c r="AM564" i="1"/>
  <c r="AM546" i="1"/>
  <c r="AM474" i="1"/>
  <c r="AM456" i="1"/>
  <c r="AP437" i="1"/>
  <c r="AP401" i="1"/>
  <c r="AM376" i="1"/>
  <c r="AN376" i="1"/>
  <c r="AO376" i="1"/>
  <c r="AP376" i="1"/>
  <c r="AM500" i="1"/>
  <c r="AN500" i="1"/>
  <c r="AO500" i="1"/>
  <c r="AR500" i="1" s="1"/>
  <c r="AM571" i="1"/>
  <c r="AN571" i="1"/>
  <c r="AO571" i="1"/>
  <c r="AP571" i="1"/>
  <c r="AO191" i="1"/>
  <c r="AK191" i="1"/>
  <c r="AL191" i="1" s="1"/>
  <c r="AM365" i="1"/>
  <c r="AP365" i="1"/>
  <c r="AN365" i="1"/>
  <c r="AO365" i="1"/>
  <c r="AP501" i="1"/>
  <c r="AN501" i="1"/>
  <c r="AO501" i="1"/>
  <c r="AM481" i="1"/>
  <c r="AN481" i="1"/>
  <c r="AO481" i="1"/>
  <c r="AP481" i="1"/>
  <c r="AM514" i="1"/>
  <c r="AN514" i="1"/>
  <c r="AO514" i="1"/>
  <c r="AP514" i="1"/>
  <c r="AM449" i="1"/>
  <c r="AN449" i="1"/>
  <c r="AO449" i="1"/>
  <c r="AK31" i="1"/>
  <c r="AL31" i="1" s="1"/>
  <c r="AO306" i="1"/>
  <c r="AP306" i="1"/>
  <c r="AN306" i="1"/>
  <c r="AM306" i="1"/>
  <c r="AM350" i="1"/>
  <c r="AO350" i="1"/>
  <c r="AP350" i="1"/>
  <c r="AN350" i="1"/>
  <c r="AM353" i="1"/>
  <c r="AO353" i="1"/>
  <c r="AP353" i="1"/>
  <c r="AM436" i="1"/>
  <c r="AN436" i="1"/>
  <c r="AO436" i="1"/>
  <c r="AP436" i="1"/>
  <c r="AO200" i="1"/>
  <c r="AO206" i="1"/>
  <c r="AM302" i="1"/>
  <c r="AO302" i="1"/>
  <c r="AP302" i="1"/>
  <c r="AN302" i="1"/>
  <c r="AM476" i="1"/>
  <c r="AN476" i="1"/>
  <c r="AO476" i="1"/>
  <c r="AO194" i="1"/>
  <c r="AK194" i="1"/>
  <c r="AL194" i="1" s="1"/>
  <c r="AO120" i="1"/>
  <c r="AK120" i="1"/>
  <c r="AL120" i="1" s="1"/>
  <c r="AM374" i="1"/>
  <c r="AP374" i="1"/>
  <c r="AN374" i="1"/>
  <c r="AO374" i="1"/>
  <c r="AM240" i="1"/>
  <c r="AN240" i="1"/>
  <c r="AO240" i="1"/>
  <c r="AP240" i="1"/>
  <c r="AO54" i="1"/>
  <c r="AK54" i="1"/>
  <c r="AL54" i="1" s="1"/>
  <c r="AM515" i="1"/>
  <c r="AN515" i="1"/>
  <c r="AO515" i="1"/>
  <c r="AO72" i="1"/>
  <c r="AK72" i="1"/>
  <c r="AL72" i="1" s="1"/>
  <c r="AM389" i="1"/>
  <c r="AP389" i="1"/>
  <c r="AN389" i="1"/>
  <c r="AO389" i="1"/>
  <c r="AP519" i="1"/>
  <c r="AN519" i="1"/>
  <c r="AO519" i="1"/>
  <c r="AO131" i="1"/>
  <c r="AK131" i="1"/>
  <c r="AL131" i="1" s="1"/>
  <c r="AM308" i="1"/>
  <c r="AO308" i="1"/>
  <c r="AP308" i="1"/>
  <c r="AN308" i="1"/>
  <c r="AM214" i="1"/>
  <c r="AP214" i="1"/>
  <c r="AO372" i="1"/>
  <c r="AP372" i="1"/>
  <c r="AN372" i="1"/>
  <c r="AM372" i="1"/>
  <c r="AM196" i="1"/>
  <c r="AO96" i="1"/>
  <c r="AK96" i="1"/>
  <c r="AL96" i="1" s="1"/>
  <c r="AO11" i="1"/>
  <c r="AR11" i="1" s="1"/>
  <c r="AK11" i="1"/>
  <c r="AL11" i="1" s="1"/>
  <c r="AK10" i="1"/>
  <c r="AL10" i="1" s="1"/>
  <c r="AM532" i="1"/>
  <c r="AN532" i="1"/>
  <c r="AO532" i="1"/>
  <c r="AP532" i="1"/>
  <c r="AO95" i="1"/>
  <c r="AK95" i="1"/>
  <c r="AL95" i="1" s="1"/>
  <c r="AM283" i="1"/>
  <c r="AN283" i="1"/>
  <c r="AO283" i="1"/>
  <c r="AP283" i="1"/>
  <c r="AO297" i="1"/>
  <c r="AP297" i="1"/>
  <c r="AN297" i="1"/>
  <c r="AM440" i="1"/>
  <c r="AN440" i="1"/>
  <c r="AO440" i="1"/>
  <c r="AO164" i="1"/>
  <c r="AK164" i="1"/>
  <c r="AL164" i="1" s="1"/>
  <c r="AM371" i="1"/>
  <c r="AP371" i="1"/>
  <c r="AN371" i="1"/>
  <c r="AO371" i="1"/>
  <c r="AK561" i="1"/>
  <c r="AL561" i="1" s="1"/>
  <c r="AK549" i="1"/>
  <c r="AL549" i="1" s="1"/>
  <c r="AK537" i="1"/>
  <c r="AL537" i="1" s="1"/>
  <c r="AK525" i="1"/>
  <c r="AL525" i="1" s="1"/>
  <c r="AK513" i="1"/>
  <c r="AL513" i="1" s="1"/>
  <c r="AK501" i="1"/>
  <c r="AL501" i="1" s="1"/>
  <c r="AK477" i="1"/>
  <c r="AL477" i="1" s="1"/>
  <c r="AK465" i="1"/>
  <c r="AL465" i="1" s="1"/>
  <c r="AK453" i="1"/>
  <c r="AL453" i="1" s="1"/>
  <c r="AK441" i="1"/>
  <c r="AL441" i="1" s="1"/>
  <c r="AK429" i="1"/>
  <c r="AL429" i="1" s="1"/>
  <c r="AK417" i="1"/>
  <c r="AL417" i="1" s="1"/>
  <c r="AK405" i="1"/>
  <c r="AL405" i="1" s="1"/>
  <c r="AK393" i="1"/>
  <c r="AL393" i="1" s="1"/>
  <c r="AK381" i="1"/>
  <c r="AL381" i="1" s="1"/>
  <c r="AK369" i="1"/>
  <c r="AL369" i="1" s="1"/>
  <c r="AK345" i="1"/>
  <c r="AL345" i="1" s="1"/>
  <c r="AK297" i="1"/>
  <c r="AL297" i="1" s="1"/>
  <c r="AK285" i="1"/>
  <c r="AL285" i="1" s="1"/>
  <c r="AK273" i="1"/>
  <c r="AL273" i="1" s="1"/>
  <c r="AK261" i="1"/>
  <c r="AL261" i="1" s="1"/>
  <c r="AK248" i="1"/>
  <c r="AL248" i="1" s="1"/>
  <c r="AK235" i="1"/>
  <c r="AL235" i="1" s="1"/>
  <c r="AK221" i="1"/>
  <c r="AL221" i="1" s="1"/>
  <c r="AK206" i="1"/>
  <c r="AL206" i="1" s="1"/>
  <c r="AK183" i="1"/>
  <c r="AL183" i="1" s="1"/>
  <c r="AK147" i="1"/>
  <c r="AL147" i="1" s="1"/>
  <c r="AK111" i="1"/>
  <c r="AL111" i="1" s="1"/>
  <c r="AK65" i="1"/>
  <c r="AL65" i="1" s="1"/>
  <c r="AP545" i="1"/>
  <c r="AP527" i="1"/>
  <c r="AP491" i="1"/>
  <c r="AP473" i="1"/>
  <c r="AP455" i="1"/>
  <c r="AO437" i="1"/>
  <c r="AO401" i="1"/>
  <c r="AM315" i="1"/>
  <c r="P587" i="1"/>
  <c r="P581" i="1"/>
  <c r="P575" i="1"/>
  <c r="P569" i="1"/>
  <c r="P563" i="1"/>
  <c r="P557" i="1"/>
  <c r="P551" i="1"/>
  <c r="P545" i="1"/>
  <c r="P539" i="1"/>
  <c r="P533" i="1"/>
  <c r="P527" i="1"/>
  <c r="P521" i="1"/>
  <c r="P515" i="1"/>
  <c r="P509" i="1"/>
  <c r="P503" i="1"/>
  <c r="P497" i="1"/>
  <c r="P491" i="1"/>
  <c r="P418" i="1"/>
  <c r="P370" i="1"/>
  <c r="P82" i="1"/>
  <c r="P585" i="1"/>
  <c r="P579" i="1"/>
  <c r="P573" i="1"/>
  <c r="P567" i="1"/>
  <c r="P561" i="1"/>
  <c r="P555" i="1"/>
  <c r="P549" i="1"/>
  <c r="P543" i="1"/>
  <c r="P537" i="1"/>
  <c r="P531" i="1"/>
  <c r="P525" i="1"/>
  <c r="P519" i="1"/>
  <c r="P513" i="1"/>
  <c r="P507" i="1"/>
  <c r="P501" i="1"/>
  <c r="P495" i="1"/>
  <c r="P489" i="1"/>
  <c r="P483" i="1"/>
  <c r="P477" i="1"/>
  <c r="P471" i="1"/>
  <c r="P465" i="1"/>
  <c r="P459" i="1"/>
  <c r="P453" i="1"/>
  <c r="P447" i="1"/>
  <c r="P441" i="1"/>
  <c r="P435" i="1"/>
  <c r="P429" i="1"/>
  <c r="P423" i="1"/>
  <c r="P417" i="1"/>
  <c r="P411" i="1"/>
  <c r="P405" i="1"/>
  <c r="P399" i="1"/>
  <c r="P393" i="1"/>
  <c r="P387" i="1"/>
  <c r="P381" i="1"/>
  <c r="P375" i="1"/>
  <c r="P369" i="1"/>
  <c r="P363" i="1"/>
  <c r="P357" i="1"/>
  <c r="P351" i="1"/>
  <c r="P345" i="1"/>
  <c r="P339" i="1"/>
  <c r="P333" i="1"/>
  <c r="P327" i="1"/>
  <c r="P321" i="1"/>
  <c r="P315" i="1"/>
  <c r="P309" i="1"/>
  <c r="P303" i="1"/>
  <c r="P297" i="1"/>
  <c r="P291" i="1"/>
  <c r="P285" i="1"/>
  <c r="P279" i="1"/>
  <c r="P273" i="1"/>
  <c r="P267" i="1"/>
  <c r="P261" i="1"/>
  <c r="P255" i="1"/>
  <c r="P249" i="1"/>
  <c r="P243" i="1"/>
  <c r="P237" i="1"/>
  <c r="P231" i="1"/>
  <c r="P225" i="1"/>
  <c r="P219" i="1"/>
  <c r="P2" i="1"/>
  <c r="P213" i="1"/>
  <c r="P207" i="1"/>
  <c r="P201" i="1"/>
  <c r="P195" i="1"/>
  <c r="P189" i="1"/>
  <c r="P183" i="1"/>
  <c r="P177" i="1"/>
  <c r="P171" i="1"/>
  <c r="P165" i="1"/>
  <c r="P159" i="1"/>
  <c r="P153" i="1"/>
  <c r="P147" i="1"/>
  <c r="P141" i="1"/>
  <c r="P135" i="1"/>
  <c r="P129" i="1"/>
  <c r="P123" i="1"/>
  <c r="P117" i="1"/>
  <c r="P111" i="1"/>
  <c r="P105" i="1"/>
  <c r="P99" i="1"/>
  <c r="P93" i="1"/>
  <c r="P87" i="1"/>
  <c r="P81" i="1"/>
  <c r="P75" i="1"/>
  <c r="P69" i="1"/>
  <c r="P63" i="1"/>
  <c r="P57" i="1"/>
  <c r="P51" i="1"/>
  <c r="P45" i="1"/>
  <c r="P39" i="1"/>
  <c r="P33" i="1"/>
  <c r="P27" i="1"/>
  <c r="P21" i="1"/>
  <c r="P15" i="1"/>
  <c r="P9" i="1"/>
  <c r="P3" i="1"/>
  <c r="P20" i="1"/>
  <c r="P562" i="1"/>
  <c r="P514" i="1"/>
  <c r="P32" i="1"/>
  <c r="P8" i="1"/>
  <c r="P584" i="1"/>
  <c r="P578" i="1"/>
  <c r="P572" i="1"/>
  <c r="P566" i="1"/>
  <c r="P560" i="1"/>
  <c r="P554" i="1"/>
  <c r="P548" i="1"/>
  <c r="P542" i="1"/>
  <c r="P536" i="1"/>
  <c r="P530" i="1"/>
  <c r="P524" i="1"/>
  <c r="P518" i="1"/>
  <c r="P512" i="1"/>
  <c r="P506" i="1"/>
  <c r="P500" i="1"/>
  <c r="P494" i="1"/>
  <c r="P488" i="1"/>
  <c r="P482" i="1"/>
  <c r="P476" i="1"/>
  <c r="P470" i="1"/>
  <c r="P464" i="1"/>
  <c r="P458" i="1"/>
  <c r="P452" i="1"/>
  <c r="P446" i="1"/>
  <c r="P440" i="1"/>
  <c r="P434" i="1"/>
  <c r="P428" i="1"/>
  <c r="P422" i="1"/>
  <c r="P416" i="1"/>
  <c r="P410" i="1"/>
  <c r="P404" i="1"/>
  <c r="P398" i="1"/>
  <c r="P392" i="1"/>
  <c r="P386" i="1"/>
  <c r="P380" i="1"/>
  <c r="P374" i="1"/>
  <c r="P368" i="1"/>
  <c r="P362" i="1"/>
  <c r="P356" i="1"/>
  <c r="P350" i="1"/>
  <c r="P344" i="1"/>
  <c r="P338" i="1"/>
  <c r="P332" i="1"/>
  <c r="P326" i="1"/>
  <c r="P320" i="1"/>
  <c r="P314" i="1"/>
  <c r="P308" i="1"/>
  <c r="P302" i="1"/>
  <c r="P296" i="1"/>
  <c r="P290" i="1"/>
  <c r="P284" i="1"/>
  <c r="P278" i="1"/>
  <c r="P583" i="1"/>
  <c r="P577" i="1"/>
  <c r="P571" i="1"/>
  <c r="P565" i="1"/>
  <c r="P559" i="1"/>
  <c r="P553" i="1"/>
  <c r="P547" i="1"/>
  <c r="P541" i="1"/>
  <c r="P535" i="1"/>
  <c r="P529" i="1"/>
  <c r="P523" i="1"/>
  <c r="P517" i="1"/>
  <c r="P511" i="1"/>
  <c r="P505" i="1"/>
  <c r="P499" i="1"/>
  <c r="P493" i="1"/>
  <c r="P487" i="1"/>
  <c r="P481" i="1"/>
  <c r="P475" i="1"/>
  <c r="P469" i="1"/>
  <c r="P463" i="1"/>
  <c r="P457" i="1"/>
  <c r="P451" i="1"/>
  <c r="P445" i="1"/>
  <c r="P439" i="1"/>
  <c r="P433" i="1"/>
  <c r="P427" i="1"/>
  <c r="P421" i="1"/>
  <c r="P415" i="1"/>
  <c r="P409" i="1"/>
  <c r="P403" i="1"/>
  <c r="P397" i="1"/>
  <c r="P391" i="1"/>
  <c r="P385" i="1"/>
  <c r="P379" i="1"/>
  <c r="P373" i="1"/>
  <c r="P367" i="1"/>
  <c r="P361" i="1"/>
  <c r="P588" i="1"/>
  <c r="P582" i="1"/>
  <c r="P576" i="1"/>
  <c r="P570" i="1"/>
  <c r="P564" i="1"/>
  <c r="P558" i="1"/>
  <c r="P552" i="1"/>
  <c r="P546" i="1"/>
  <c r="P540" i="1"/>
  <c r="P534" i="1"/>
  <c r="P528" i="1"/>
  <c r="P522" i="1"/>
  <c r="P516" i="1"/>
  <c r="P510" i="1"/>
  <c r="P504" i="1"/>
  <c r="P498" i="1"/>
  <c r="P492" i="1"/>
  <c r="P486" i="1"/>
  <c r="P480" i="1"/>
  <c r="P474" i="1"/>
  <c r="P468" i="1"/>
  <c r="P462" i="1"/>
  <c r="P456" i="1"/>
  <c r="P586" i="1"/>
  <c r="P580" i="1"/>
  <c r="P574" i="1"/>
  <c r="P568" i="1"/>
  <c r="P556" i="1"/>
  <c r="P550" i="1"/>
  <c r="P544" i="1"/>
  <c r="P538" i="1"/>
  <c r="P532" i="1"/>
  <c r="P526" i="1"/>
  <c r="P520" i="1"/>
  <c r="P508" i="1"/>
  <c r="P502" i="1"/>
  <c r="P496" i="1"/>
  <c r="P490" i="1"/>
  <c r="P484" i="1"/>
  <c r="P478" i="1"/>
  <c r="P472" i="1"/>
  <c r="P466" i="1"/>
  <c r="P460" i="1"/>
  <c r="P454" i="1"/>
  <c r="P448" i="1"/>
  <c r="P442" i="1"/>
  <c r="P436" i="1"/>
  <c r="P430" i="1"/>
  <c r="P424" i="1"/>
  <c r="P406" i="1"/>
  <c r="P394" i="1"/>
  <c r="P382" i="1"/>
  <c r="P358" i="1"/>
  <c r="P346" i="1"/>
  <c r="P334" i="1"/>
  <c r="P322" i="1"/>
  <c r="P310" i="1"/>
  <c r="P286" i="1"/>
  <c r="P262" i="1"/>
  <c r="P250" i="1"/>
  <c r="P238" i="1"/>
  <c r="P214" i="1"/>
  <c r="P202" i="1"/>
  <c r="P190" i="1"/>
  <c r="P178" i="1"/>
  <c r="P142" i="1"/>
  <c r="P118" i="1"/>
  <c r="P106" i="1"/>
  <c r="P94" i="1"/>
  <c r="P70" i="1"/>
  <c r="P46" i="1"/>
  <c r="P34"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P272" i="1"/>
  <c r="P266" i="1"/>
  <c r="P260" i="1"/>
  <c r="P254" i="1"/>
  <c r="P248" i="1"/>
  <c r="P242" i="1"/>
  <c r="P236" i="1"/>
  <c r="P230" i="1"/>
  <c r="P224" i="1"/>
  <c r="P218" i="1"/>
  <c r="P212" i="1"/>
  <c r="P206" i="1"/>
  <c r="P200" i="1"/>
  <c r="P194" i="1"/>
  <c r="P188" i="1"/>
  <c r="P182" i="1"/>
  <c r="P176" i="1"/>
  <c r="P170" i="1"/>
  <c r="P164" i="1"/>
  <c r="P158" i="1"/>
  <c r="P152" i="1"/>
  <c r="P146" i="1"/>
  <c r="P140" i="1"/>
  <c r="P134" i="1"/>
  <c r="P128" i="1"/>
  <c r="P122" i="1"/>
  <c r="P116" i="1"/>
  <c r="P110" i="1"/>
  <c r="P104" i="1"/>
  <c r="P98" i="1"/>
  <c r="P92" i="1"/>
  <c r="P86" i="1"/>
  <c r="P80" i="1"/>
  <c r="P74" i="1"/>
  <c r="P68" i="1"/>
  <c r="P62" i="1"/>
  <c r="P56" i="1"/>
  <c r="P50" i="1"/>
  <c r="P44" i="1"/>
  <c r="P38" i="1"/>
  <c r="P26" i="1"/>
  <c r="P14" i="1"/>
  <c r="P355" i="1"/>
  <c r="P349" i="1"/>
  <c r="P343" i="1"/>
  <c r="P337" i="1"/>
  <c r="P331" i="1"/>
  <c r="P325" i="1"/>
  <c r="P319" i="1"/>
  <c r="P313" i="1"/>
  <c r="P307" i="1"/>
  <c r="P301" i="1"/>
  <c r="P295" i="1"/>
  <c r="P289" i="1"/>
  <c r="P283" i="1"/>
  <c r="P277" i="1"/>
  <c r="P271" i="1"/>
  <c r="P265" i="1"/>
  <c r="P259" i="1"/>
  <c r="P253" i="1"/>
  <c r="P247" i="1"/>
  <c r="P241" i="1"/>
  <c r="P235" i="1"/>
  <c r="P229" i="1"/>
  <c r="P223" i="1"/>
  <c r="P217" i="1"/>
  <c r="P211" i="1"/>
  <c r="P205" i="1"/>
  <c r="P199" i="1"/>
  <c r="P193" i="1"/>
  <c r="P187" i="1"/>
  <c r="P181" i="1"/>
  <c r="P175" i="1"/>
  <c r="P169" i="1"/>
  <c r="P163" i="1"/>
  <c r="P157" i="1"/>
  <c r="P151" i="1"/>
  <c r="P145" i="1"/>
  <c r="P139" i="1"/>
  <c r="P133" i="1"/>
  <c r="P127" i="1"/>
  <c r="P121" i="1"/>
  <c r="P115" i="1"/>
  <c r="P109" i="1"/>
  <c r="P103" i="1"/>
  <c r="P97" i="1"/>
  <c r="P91" i="1"/>
  <c r="P85" i="1"/>
  <c r="P79" i="1"/>
  <c r="P73" i="1"/>
  <c r="P67" i="1"/>
  <c r="P61" i="1"/>
  <c r="P55" i="1"/>
  <c r="P49" i="1"/>
  <c r="P43" i="1"/>
  <c r="P37" i="1"/>
  <c r="P31" i="1"/>
  <c r="P25" i="1"/>
  <c r="P19" i="1"/>
  <c r="P13" i="1"/>
  <c r="P7" i="1"/>
  <c r="P450" i="1"/>
  <c r="P444" i="1"/>
  <c r="P438" i="1"/>
  <c r="P432" i="1"/>
  <c r="P426" i="1"/>
  <c r="P420" i="1"/>
  <c r="P414" i="1"/>
  <c r="P408" i="1"/>
  <c r="P402" i="1"/>
  <c r="P396" i="1"/>
  <c r="P390" i="1"/>
  <c r="P384" i="1"/>
  <c r="P378" i="1"/>
  <c r="P372" i="1"/>
  <c r="P366" i="1"/>
  <c r="P360" i="1"/>
  <c r="P354" i="1"/>
  <c r="P348" i="1"/>
  <c r="P342" i="1"/>
  <c r="P336" i="1"/>
  <c r="P330" i="1"/>
  <c r="P324" i="1"/>
  <c r="P318" i="1"/>
  <c r="P312" i="1"/>
  <c r="P306" i="1"/>
  <c r="P300" i="1"/>
  <c r="P294" i="1"/>
  <c r="P288" i="1"/>
  <c r="P282" i="1"/>
  <c r="P276" i="1"/>
  <c r="P270" i="1"/>
  <c r="P264" i="1"/>
  <c r="P258" i="1"/>
  <c r="P252" i="1"/>
  <c r="P246" i="1"/>
  <c r="P240" i="1"/>
  <c r="P234" i="1"/>
  <c r="P228" i="1"/>
  <c r="P222" i="1"/>
  <c r="P216" i="1"/>
  <c r="P210" i="1"/>
  <c r="P204" i="1"/>
  <c r="P198" i="1"/>
  <c r="P192" i="1"/>
  <c r="P186" i="1"/>
  <c r="P180" i="1"/>
  <c r="P174" i="1"/>
  <c r="P168" i="1"/>
  <c r="P162" i="1"/>
  <c r="P156" i="1"/>
  <c r="P150" i="1"/>
  <c r="P144" i="1"/>
  <c r="P138" i="1"/>
  <c r="P132" i="1"/>
  <c r="P126" i="1"/>
  <c r="P120" i="1"/>
  <c r="P114" i="1"/>
  <c r="P108" i="1"/>
  <c r="P102" i="1"/>
  <c r="P96" i="1"/>
  <c r="P90" i="1"/>
  <c r="P84" i="1"/>
  <c r="P78" i="1"/>
  <c r="P72" i="1"/>
  <c r="P66" i="1"/>
  <c r="P60" i="1"/>
  <c r="P54" i="1"/>
  <c r="P48" i="1"/>
  <c r="P42" i="1"/>
  <c r="P36" i="1"/>
  <c r="P30" i="1"/>
  <c r="P24" i="1"/>
  <c r="P18" i="1"/>
  <c r="P12" i="1"/>
  <c r="P6" i="1"/>
  <c r="P485" i="1"/>
  <c r="P479" i="1"/>
  <c r="P473" i="1"/>
  <c r="P467" i="1"/>
  <c r="P461" i="1"/>
  <c r="P455" i="1"/>
  <c r="P449" i="1"/>
  <c r="P443" i="1"/>
  <c r="P437" i="1"/>
  <c r="P431" i="1"/>
  <c r="P425" i="1"/>
  <c r="P419" i="1"/>
  <c r="P413" i="1"/>
  <c r="P407" i="1"/>
  <c r="P401" i="1"/>
  <c r="P395" i="1"/>
  <c r="P389" i="1"/>
  <c r="P383" i="1"/>
  <c r="P377" i="1"/>
  <c r="P371" i="1"/>
  <c r="P365" i="1"/>
  <c r="P359" i="1"/>
  <c r="P353" i="1"/>
  <c r="P347" i="1"/>
  <c r="P341" i="1"/>
  <c r="P335" i="1"/>
  <c r="P329" i="1"/>
  <c r="P323" i="1"/>
  <c r="P317" i="1"/>
  <c r="P311" i="1"/>
  <c r="P305" i="1"/>
  <c r="P299" i="1"/>
  <c r="P293" i="1"/>
  <c r="P287" i="1"/>
  <c r="P281" i="1"/>
  <c r="P275" i="1"/>
  <c r="P269" i="1"/>
  <c r="P263" i="1"/>
  <c r="P257" i="1"/>
  <c r="P251" i="1"/>
  <c r="P245" i="1"/>
  <c r="P239" i="1"/>
  <c r="P233" i="1"/>
  <c r="P227" i="1"/>
  <c r="P221" i="1"/>
  <c r="P215" i="1"/>
  <c r="P209" i="1"/>
  <c r="P203" i="1"/>
  <c r="P197" i="1"/>
  <c r="P191" i="1"/>
  <c r="P185" i="1"/>
  <c r="P179" i="1"/>
  <c r="P173" i="1"/>
  <c r="P167" i="1"/>
  <c r="P161" i="1"/>
  <c r="P155" i="1"/>
  <c r="P149" i="1"/>
  <c r="P143" i="1"/>
  <c r="P137" i="1"/>
  <c r="P131" i="1"/>
  <c r="P125" i="1"/>
  <c r="P119" i="1"/>
  <c r="P113" i="1"/>
  <c r="P107" i="1"/>
  <c r="P101" i="1"/>
  <c r="P95" i="1"/>
  <c r="P89" i="1"/>
  <c r="P83" i="1"/>
  <c r="P77" i="1"/>
  <c r="P71" i="1"/>
  <c r="P65" i="1"/>
  <c r="P59" i="1"/>
  <c r="P53" i="1"/>
  <c r="P47" i="1"/>
  <c r="P41" i="1"/>
  <c r="P35" i="1"/>
  <c r="P29" i="1"/>
  <c r="P23" i="1"/>
  <c r="P17" i="1"/>
  <c r="P11" i="1"/>
  <c r="P5" i="1"/>
  <c r="AQ281" i="1" l="1"/>
  <c r="AR485" i="1"/>
  <c r="AR503" i="1"/>
  <c r="AR467" i="1"/>
  <c r="AR560" i="1"/>
  <c r="AQ480" i="1"/>
  <c r="AV20" i="2"/>
  <c r="AT18" i="2"/>
  <c r="AY21" i="2"/>
  <c r="AQ315" i="1"/>
  <c r="AQ392" i="1"/>
  <c r="AR72" i="1"/>
  <c r="BA18" i="2"/>
  <c r="AU16" i="2"/>
  <c r="AY20" i="2"/>
  <c r="AZ20" i="2"/>
  <c r="AT21" i="2"/>
  <c r="AQ299" i="1"/>
  <c r="AR428" i="1"/>
  <c r="AR536" i="1"/>
  <c r="AQ325" i="1"/>
  <c r="AQ319" i="1"/>
  <c r="AR303" i="1"/>
  <c r="AQ286" i="1"/>
  <c r="AQ249" i="1"/>
  <c r="AR327" i="1"/>
  <c r="AQ520" i="1"/>
  <c r="AQ301" i="1"/>
  <c r="AR568" i="1"/>
  <c r="AR280" i="1"/>
  <c r="AQ431" i="1"/>
  <c r="AR360" i="1"/>
  <c r="AQ527" i="1"/>
  <c r="AQ252" i="1"/>
  <c r="AQ486" i="1"/>
  <c r="AQ388" i="1"/>
  <c r="AR300" i="1"/>
  <c r="AR385" i="1"/>
  <c r="AQ544" i="1"/>
  <c r="AR397" i="1"/>
  <c r="AR265" i="1"/>
  <c r="AQ353" i="1"/>
  <c r="AQ409" i="1"/>
  <c r="AQ558" i="1"/>
  <c r="AR524" i="1"/>
  <c r="AQ261" i="1"/>
  <c r="AR116" i="1"/>
  <c r="AR396" i="1"/>
  <c r="AR367" i="1"/>
  <c r="AR313" i="1"/>
  <c r="AR258" i="1"/>
  <c r="AQ466" i="1"/>
  <c r="AR449" i="1"/>
  <c r="AQ576" i="1"/>
  <c r="AR542" i="1"/>
  <c r="AR128" i="1"/>
  <c r="AQ483" i="1"/>
  <c r="AQ408" i="1"/>
  <c r="AR241" i="1"/>
  <c r="AR440" i="1"/>
  <c r="AQ368" i="1"/>
  <c r="AZ19" i="2"/>
  <c r="BA16" i="2"/>
  <c r="AZ21" i="2"/>
  <c r="AQ586" i="1"/>
  <c r="AR95" i="1"/>
  <c r="AY17" i="2"/>
  <c r="AR205" i="1"/>
  <c r="AZ16" i="2"/>
  <c r="AZ22" i="2"/>
  <c r="AT19" i="2"/>
  <c r="AY16" i="2"/>
  <c r="AQ196" i="1"/>
  <c r="AT17" i="2"/>
  <c r="AT22" i="2"/>
  <c r="AQ302" i="1"/>
  <c r="AQ344" i="1"/>
  <c r="AR588" i="1"/>
  <c r="AQ217" i="1"/>
  <c r="AR39" i="1"/>
  <c r="AR87" i="1"/>
  <c r="AQ287" i="1"/>
  <c r="AQ338" i="1"/>
  <c r="AQ257" i="1"/>
  <c r="AR111" i="1"/>
  <c r="AQ229" i="1"/>
  <c r="AQ570" i="1"/>
  <c r="AR577" i="1"/>
  <c r="AQ436" i="1"/>
  <c r="AR501" i="1"/>
  <c r="AQ571" i="1"/>
  <c r="AR523" i="1"/>
  <c r="AR299" i="1"/>
  <c r="AR411" i="1"/>
  <c r="AR347" i="1"/>
  <c r="AR318" i="1"/>
  <c r="AR336" i="1"/>
  <c r="AR531" i="1"/>
  <c r="AQ329" i="1"/>
  <c r="AR450" i="1"/>
  <c r="AR570" i="1"/>
  <c r="AQ573" i="1"/>
  <c r="AQ540" i="1"/>
  <c r="AQ214" i="1"/>
  <c r="AR150" i="1"/>
  <c r="AR297" i="1"/>
  <c r="AR302" i="1"/>
  <c r="AR514" i="1"/>
  <c r="AR376" i="1"/>
  <c r="AR487" i="1"/>
  <c r="AQ268" i="1"/>
  <c r="AQ259" i="1"/>
  <c r="AR454" i="1"/>
  <c r="AR373" i="1"/>
  <c r="AQ298" i="1"/>
  <c r="AR344" i="1"/>
  <c r="AR316" i="1"/>
  <c r="AQ370" i="1"/>
  <c r="AR541" i="1"/>
  <c r="AR399" i="1"/>
  <c r="AQ358" i="1"/>
  <c r="AQ553" i="1"/>
  <c r="AR463" i="1"/>
  <c r="AR426" i="1"/>
  <c r="AR352" i="1"/>
  <c r="AQ241" i="1"/>
  <c r="AR393" i="1"/>
  <c r="AR246" i="1"/>
  <c r="AR430" i="1"/>
  <c r="AR484" i="1"/>
  <c r="AR236" i="1"/>
  <c r="AR262" i="1"/>
  <c r="AR287" i="1"/>
  <c r="AR381" i="1"/>
  <c r="AR338" i="1"/>
  <c r="AR400" i="1"/>
  <c r="AR517" i="1"/>
  <c r="AQ437" i="1"/>
  <c r="AR256" i="1"/>
  <c r="AQ572" i="1"/>
  <c r="AQ530" i="1"/>
  <c r="AR442" i="1"/>
  <c r="AR509" i="1"/>
  <c r="AQ361" i="1"/>
  <c r="AQ271" i="1"/>
  <c r="AR457" i="1"/>
  <c r="AQ563" i="1"/>
  <c r="AQ588" i="1"/>
  <c r="AQ365" i="1"/>
  <c r="AQ308" i="1"/>
  <c r="AR515" i="1"/>
  <c r="AR206" i="1"/>
  <c r="AQ350" i="1"/>
  <c r="AQ311" i="1"/>
  <c r="AR554" i="1"/>
  <c r="AR446" i="1"/>
  <c r="AR131" i="1"/>
  <c r="AR108" i="1"/>
  <c r="AR438" i="1"/>
  <c r="AR492" i="1"/>
  <c r="AR576" i="1"/>
  <c r="AQ474" i="1"/>
  <c r="AQ465" i="1"/>
  <c r="AQ510" i="1"/>
  <c r="AR199" i="1"/>
  <c r="AR251" i="1"/>
  <c r="AR78" i="1"/>
  <c r="AQ526" i="1"/>
  <c r="AR563" i="1"/>
  <c r="AQ389" i="1"/>
  <c r="AR162" i="1"/>
  <c r="AQ244" i="1"/>
  <c r="AQ222" i="1"/>
  <c r="AQ255" i="1"/>
  <c r="AR552" i="1"/>
  <c r="AR441" i="1"/>
  <c r="AR383" i="1"/>
  <c r="AR444" i="1"/>
  <c r="AR435" i="1"/>
  <c r="AQ418" i="1"/>
  <c r="AR489" i="1"/>
  <c r="AR528" i="1"/>
  <c r="AQ278" i="1"/>
  <c r="AR54" i="1"/>
  <c r="AQ567" i="1"/>
  <c r="AQ260" i="1"/>
  <c r="AQ305" i="1"/>
  <c r="AQ332" i="1"/>
  <c r="AR585" i="1"/>
  <c r="AR583" i="1"/>
  <c r="AV21" i="2"/>
  <c r="AR98" i="1"/>
  <c r="AQ351" i="1"/>
  <c r="BA22" i="2"/>
  <c r="AQ369" i="1"/>
  <c r="AR582" i="1"/>
  <c r="AV16" i="2"/>
  <c r="AU20" i="2"/>
  <c r="AQ532" i="1"/>
  <c r="AQ240" i="1"/>
  <c r="AQ449" i="1"/>
  <c r="AQ500" i="1"/>
  <c r="AR369" i="1"/>
  <c r="AR268" i="1"/>
  <c r="AR259" i="1"/>
  <c r="AR298" i="1"/>
  <c r="AQ310" i="1"/>
  <c r="AR370" i="1"/>
  <c r="AR195" i="1"/>
  <c r="AR225" i="1"/>
  <c r="AR358" i="1"/>
  <c r="AR553" i="1"/>
  <c r="AQ461" i="1"/>
  <c r="AQ428" i="1"/>
  <c r="AQ485" i="1"/>
  <c r="AQ506" i="1"/>
  <c r="AQ253" i="1"/>
  <c r="AR351" i="1"/>
  <c r="AQ430" i="1"/>
  <c r="AR269" i="1"/>
  <c r="AQ503" i="1"/>
  <c r="AQ334" i="1"/>
  <c r="AR223" i="1"/>
  <c r="AQ494" i="1"/>
  <c r="AR406" i="1"/>
  <c r="AQ545" i="1"/>
  <c r="AQ349" i="1"/>
  <c r="AR356" i="1"/>
  <c r="AR279" i="1"/>
  <c r="AQ328" i="1"/>
  <c r="AR261" i="1"/>
  <c r="AQ394" i="1"/>
  <c r="AR530" i="1"/>
  <c r="AQ452" i="1"/>
  <c r="AR361" i="1"/>
  <c r="AR271" i="1"/>
  <c r="AR198" i="1"/>
  <c r="AQ346" i="1"/>
  <c r="AQ582" i="1"/>
  <c r="AZ18" i="2"/>
  <c r="AQ269" i="1"/>
  <c r="AQ356" i="1"/>
  <c r="AY22" i="2"/>
  <c r="AU17" i="2"/>
  <c r="BA20" i="2"/>
  <c r="BA17" i="2"/>
  <c r="AY18" i="2"/>
  <c r="AR555" i="1"/>
  <c r="AR473" i="1"/>
  <c r="AR65" i="1"/>
  <c r="AQ212" i="1"/>
  <c r="AQ176" i="1"/>
  <c r="AQ140" i="1"/>
  <c r="AQ104" i="1"/>
  <c r="AQ68" i="1"/>
  <c r="AQ32" i="1"/>
  <c r="AQ172" i="1"/>
  <c r="AQ136" i="1"/>
  <c r="AQ100" i="1"/>
  <c r="AQ64" i="1"/>
  <c r="AQ28" i="1"/>
  <c r="AQ216" i="1"/>
  <c r="AQ180" i="1"/>
  <c r="AQ144" i="1"/>
  <c r="AQ108" i="1"/>
  <c r="AQ72" i="1"/>
  <c r="AQ36" i="1"/>
  <c r="AR159" i="1"/>
  <c r="AR71" i="1"/>
  <c r="AR156" i="1"/>
  <c r="AQ575" i="1"/>
  <c r="AT16" i="2"/>
  <c r="AU21" i="2"/>
  <c r="AU18" i="2"/>
  <c r="AR401" i="1"/>
  <c r="AR371" i="1"/>
  <c r="AR456" i="1"/>
  <c r="AR185" i="1"/>
  <c r="AQ294" i="1"/>
  <c r="AQ226" i="1"/>
  <c r="AQ209" i="1"/>
  <c r="AQ173" i="1"/>
  <c r="AQ137" i="1"/>
  <c r="AQ101" i="1"/>
  <c r="AQ65" i="1"/>
  <c r="AQ29" i="1"/>
  <c r="AR184" i="1"/>
  <c r="AR148" i="1"/>
  <c r="AR112" i="1"/>
  <c r="AR76" i="1"/>
  <c r="AR40" i="1"/>
  <c r="AR4" i="1"/>
  <c r="AR110" i="1"/>
  <c r="AQ208" i="1"/>
  <c r="AR548" i="1"/>
  <c r="AR26" i="1"/>
  <c r="AR416" i="1"/>
  <c r="AR113" i="1"/>
  <c r="AR566" i="1"/>
  <c r="AR6" i="1"/>
  <c r="AR18" i="1"/>
  <c r="AR90" i="1"/>
  <c r="AR33" i="1"/>
  <c r="AR36" i="1"/>
  <c r="AR59" i="1"/>
  <c r="AR146" i="1"/>
  <c r="AR317" i="1"/>
  <c r="AR557" i="1"/>
  <c r="AT20" i="2"/>
  <c r="AU22" i="2"/>
  <c r="AV19" i="2"/>
  <c r="AU19" i="2"/>
  <c r="AV18" i="2"/>
  <c r="AY19" i="2"/>
  <c r="AV22" i="2"/>
  <c r="AR525" i="1"/>
  <c r="AR471" i="1"/>
  <c r="AR134" i="1"/>
  <c r="AR546" i="1"/>
  <c r="AQ531" i="1"/>
  <c r="AR398" i="1"/>
  <c r="AR534" i="1"/>
  <c r="AR237" i="1"/>
  <c r="AQ459" i="1"/>
  <c r="AV17" i="2"/>
  <c r="AZ17" i="2"/>
  <c r="AR187" i="1"/>
  <c r="AR151" i="1"/>
  <c r="AR115" i="1"/>
  <c r="AR79" i="1"/>
  <c r="AR43" i="1"/>
  <c r="AR7" i="1"/>
  <c r="AR362" i="1"/>
  <c r="AR470" i="1"/>
  <c r="AQ375" i="1"/>
  <c r="AR168" i="1"/>
  <c r="AQ423" i="1"/>
  <c r="AR410" i="1"/>
  <c r="AR66" i="1"/>
  <c r="AQ291" i="1"/>
  <c r="AQ420" i="1"/>
  <c r="AQ288" i="1"/>
  <c r="AR197" i="1"/>
  <c r="AQ236" i="1"/>
  <c r="AQ387" i="1"/>
  <c r="AR380" i="1"/>
  <c r="AQ309" i="1"/>
  <c r="AR233" i="1"/>
  <c r="AR138" i="1"/>
  <c r="AR289" i="1"/>
  <c r="AR226" i="1"/>
  <c r="AR391" i="1"/>
  <c r="AQ538" i="1"/>
  <c r="AQ371" i="1"/>
  <c r="AQ283" i="1"/>
  <c r="AQ515" i="1"/>
  <c r="AR481" i="1"/>
  <c r="AQ433" i="1"/>
  <c r="AR257" i="1"/>
  <c r="AQ554" i="1"/>
  <c r="AR294" i="1"/>
  <c r="AR476" i="1"/>
  <c r="AR511" i="1"/>
  <c r="AR415" i="1"/>
  <c r="AQ443" i="1"/>
  <c r="AQ523" i="1"/>
  <c r="AR250" i="1"/>
  <c r="AQ290" i="1"/>
  <c r="AQ489" i="1"/>
  <c r="AR24" i="1"/>
  <c r="AQ285" i="1"/>
  <c r="AR129" i="1"/>
  <c r="AQ245" i="1"/>
  <c r="AQ528" i="1"/>
  <c r="AQ292" i="1"/>
  <c r="AQ562" i="1"/>
  <c r="AQ548" i="1"/>
  <c r="AR502" i="1"/>
  <c r="AR382" i="1"/>
  <c r="AR219" i="1"/>
  <c r="AQ478" i="1"/>
  <c r="AR335" i="1"/>
  <c r="AR375" i="1"/>
  <c r="AR243" i="1"/>
  <c r="AQ427" i="1"/>
  <c r="AQ565" i="1"/>
  <c r="AR331" i="1"/>
  <c r="AQ566" i="1"/>
  <c r="AR304" i="1"/>
  <c r="AR425" i="1"/>
  <c r="AR418" i="1"/>
  <c r="AR291" i="1"/>
  <c r="AQ419" i="1"/>
  <c r="AR556" i="1"/>
  <c r="AR420" i="1"/>
  <c r="AR285" i="1"/>
  <c r="AQ524" i="1"/>
  <c r="AQ469" i="1"/>
  <c r="AR307" i="1"/>
  <c r="AQ557" i="1"/>
  <c r="AQ475" i="1"/>
  <c r="AQ407" i="1"/>
  <c r="AQ200" i="1"/>
  <c r="AQ164" i="1"/>
  <c r="AQ128" i="1"/>
  <c r="AQ92" i="1"/>
  <c r="AQ56" i="1"/>
  <c r="AQ20" i="1"/>
  <c r="AR211" i="1"/>
  <c r="AQ160" i="1"/>
  <c r="AQ124" i="1"/>
  <c r="AQ88" i="1"/>
  <c r="AQ52" i="1"/>
  <c r="AQ16" i="1"/>
  <c r="AQ204" i="1"/>
  <c r="AQ168" i="1"/>
  <c r="AQ132" i="1"/>
  <c r="AQ96" i="1"/>
  <c r="AQ60" i="1"/>
  <c r="AQ24" i="1"/>
  <c r="AR429" i="1"/>
  <c r="AQ490" i="1"/>
  <c r="AR423" i="1"/>
  <c r="AQ446" i="1"/>
  <c r="AR277" i="1"/>
  <c r="AQ560" i="1"/>
  <c r="AR288" i="1"/>
  <c r="AQ383" i="1"/>
  <c r="AQ488" i="1"/>
  <c r="AQ422" i="1"/>
  <c r="AR343" i="1"/>
  <c r="AR231" i="1"/>
  <c r="AR387" i="1"/>
  <c r="AR547" i="1"/>
  <c r="AQ491" i="1"/>
  <c r="AR460" i="1"/>
  <c r="AQ448" i="1"/>
  <c r="AQ364" i="1"/>
  <c r="AR320" i="1"/>
  <c r="AR551" i="1"/>
  <c r="AR309" i="1"/>
  <c r="AQ372" i="1"/>
  <c r="AR519" i="1"/>
  <c r="AR436" i="1"/>
  <c r="AR571" i="1"/>
  <c r="AQ456" i="1"/>
  <c r="AR434" i="1"/>
  <c r="AR229" i="1"/>
  <c r="AQ289" i="1"/>
  <c r="AR174" i="1"/>
  <c r="AQ391" i="1"/>
  <c r="AR208" i="1"/>
  <c r="AR172" i="1"/>
  <c r="AR136" i="1"/>
  <c r="AR100" i="1"/>
  <c r="AR64" i="1"/>
  <c r="AR28" i="1"/>
  <c r="AQ157" i="1"/>
  <c r="AQ121" i="1"/>
  <c r="AQ85" i="1"/>
  <c r="AQ49" i="1"/>
  <c r="AQ13" i="1"/>
  <c r="AQ201" i="1"/>
  <c r="AQ165" i="1"/>
  <c r="AQ129" i="1"/>
  <c r="AQ93" i="1"/>
  <c r="AQ57" i="1"/>
  <c r="AQ21" i="1"/>
  <c r="AQ549" i="1"/>
  <c r="AR275" i="1"/>
  <c r="AQ270" i="1"/>
  <c r="AQ518" i="1"/>
  <c r="AR281" i="1"/>
  <c r="AR354" i="1"/>
  <c r="AR325" i="1"/>
  <c r="AR319" i="1"/>
  <c r="AQ502" i="1"/>
  <c r="AR468" i="1"/>
  <c r="AQ382" i="1"/>
  <c r="AR152" i="1"/>
  <c r="AR286" i="1"/>
  <c r="AR17" i="1"/>
  <c r="AR395" i="1"/>
  <c r="AR249" i="1"/>
  <c r="AR390" i="1"/>
  <c r="AR520" i="1"/>
  <c r="AR301" i="1"/>
  <c r="AQ243" i="1"/>
  <c r="AR368" i="1"/>
  <c r="AR408" i="1"/>
  <c r="AR427" i="1"/>
  <c r="AQ432" i="1"/>
  <c r="AR465" i="1"/>
  <c r="AR114" i="1"/>
  <c r="AQ331" i="1"/>
  <c r="AR345" i="1"/>
  <c r="AR431" i="1"/>
  <c r="AR409" i="1"/>
  <c r="AQ304" i="1"/>
  <c r="AR527" i="1"/>
  <c r="AR252" i="1"/>
  <c r="AR507" i="1"/>
  <c r="AQ425" i="1"/>
  <c r="AR388" i="1"/>
  <c r="AR366" i="1"/>
  <c r="AQ556" i="1"/>
  <c r="AR544" i="1"/>
  <c r="AR486" i="1"/>
  <c r="AR177" i="1"/>
  <c r="AR183" i="1"/>
  <c r="AR104" i="1"/>
  <c r="AQ307" i="1"/>
  <c r="AQ320" i="1"/>
  <c r="AR45" i="1"/>
  <c r="AR459" i="1"/>
  <c r="AR359" i="1"/>
  <c r="AQ438" i="1"/>
  <c r="AQ276" i="1"/>
  <c r="AR312" i="1"/>
  <c r="AQ402" i="1"/>
  <c r="AR466" i="1"/>
  <c r="AR348" i="1"/>
  <c r="AR433" i="1"/>
  <c r="AR574" i="1"/>
  <c r="AQ516" i="1"/>
  <c r="AR578" i="1"/>
  <c r="AR477" i="1"/>
  <c r="AR238" i="1"/>
  <c r="AR516" i="1"/>
  <c r="AQ366" i="1"/>
  <c r="AQ450" i="1"/>
  <c r="AQ227" i="1"/>
  <c r="AQ191" i="1"/>
  <c r="AQ155" i="1"/>
  <c r="AQ119" i="1"/>
  <c r="AQ83" i="1"/>
  <c r="AQ47" i="1"/>
  <c r="AQ11" i="1"/>
  <c r="AR166" i="1"/>
  <c r="AR130" i="1"/>
  <c r="AR94" i="1"/>
  <c r="AR58" i="1"/>
  <c r="AR22" i="1"/>
  <c r="AQ151" i="1"/>
  <c r="AQ115" i="1"/>
  <c r="AQ79" i="1"/>
  <c r="AQ43" i="1"/>
  <c r="AQ7" i="1"/>
  <c r="AQ195" i="1"/>
  <c r="AQ159" i="1"/>
  <c r="AQ123" i="1"/>
  <c r="AQ87" i="1"/>
  <c r="AQ51" i="1"/>
  <c r="AQ15" i="1"/>
  <c r="AQ225" i="1"/>
  <c r="AR248" i="1"/>
  <c r="AR506" i="1"/>
  <c r="AQ504" i="1"/>
  <c r="AQ401" i="1"/>
  <c r="AR330" i="1"/>
  <c r="AR3" i="1"/>
  <c r="AR192" i="1"/>
  <c r="AR513" i="1"/>
  <c r="AR293" i="1"/>
  <c r="AR529" i="1"/>
  <c r="AQ424" i="1"/>
  <c r="AR404" i="1"/>
  <c r="AQ568" i="1"/>
  <c r="AR413" i="1"/>
  <c r="AR421" i="1"/>
  <c r="AR339" i="1"/>
  <c r="AQ385" i="1"/>
  <c r="AQ453" i="1"/>
  <c r="AQ397" i="1"/>
  <c r="AQ265" i="1"/>
  <c r="AR378" i="1"/>
  <c r="AR326" i="1"/>
  <c r="AQ482" i="1"/>
  <c r="AQ367" i="1"/>
  <c r="AR272" i="1"/>
  <c r="AR321" i="1"/>
  <c r="AQ579" i="1"/>
  <c r="AQ405" i="1"/>
  <c r="AQ314" i="1"/>
  <c r="AR193" i="1"/>
  <c r="AR157" i="1"/>
  <c r="AR121" i="1"/>
  <c r="AR85" i="1"/>
  <c r="AR49" i="1"/>
  <c r="AR13" i="1"/>
  <c r="AQ178" i="1"/>
  <c r="AQ142" i="1"/>
  <c r="AQ106" i="1"/>
  <c r="AQ70" i="1"/>
  <c r="AQ34" i="1"/>
  <c r="AQ186" i="1"/>
  <c r="AQ150" i="1"/>
  <c r="AQ114" i="1"/>
  <c r="AQ78" i="1"/>
  <c r="AQ42" i="1"/>
  <c r="AQ6" i="1"/>
  <c r="AQ293" i="1"/>
  <c r="AQ267" i="1"/>
  <c r="AR392" i="1"/>
  <c r="AQ417" i="1"/>
  <c r="AQ273" i="1"/>
  <c r="AQ326" i="1"/>
  <c r="AQ272" i="1"/>
  <c r="AQ125" i="1"/>
  <c r="AR374" i="1"/>
  <c r="AR350" i="1"/>
  <c r="AQ169" i="1"/>
  <c r="AQ25" i="1"/>
  <c r="AQ69" i="1"/>
  <c r="AR478" i="1"/>
  <c r="AR235" i="1"/>
  <c r="AR417" i="1"/>
  <c r="AR412" i="1"/>
  <c r="AQ340" i="1"/>
  <c r="AR333" i="1"/>
  <c r="AQ322" i="1"/>
  <c r="AQ250" i="1"/>
  <c r="AR405" i="1"/>
  <c r="AQ133" i="1"/>
  <c r="AQ105" i="1"/>
  <c r="AR292" i="1"/>
  <c r="AR267" i="1"/>
  <c r="AR207" i="1"/>
  <c r="AQ467" i="1"/>
  <c r="AQ497" i="1"/>
  <c r="AR254" i="1"/>
  <c r="AR437" i="1"/>
  <c r="AR283" i="1"/>
  <c r="AQ374" i="1"/>
  <c r="AR308" i="1"/>
  <c r="AQ505" i="1"/>
  <c r="AQ61" i="1"/>
  <c r="AQ177" i="1"/>
  <c r="AQ33" i="1"/>
  <c r="AR562" i="1"/>
  <c r="AR278" i="1"/>
  <c r="AQ499" i="1"/>
  <c r="AR419" i="1"/>
  <c r="AR273" i="1"/>
  <c r="AR469" i="1"/>
  <c r="AR96" i="1"/>
  <c r="AR200" i="1"/>
  <c r="AQ306" i="1"/>
  <c r="AR191" i="1"/>
  <c r="AR311" i="1"/>
  <c r="AR538" i="1"/>
  <c r="AQ97" i="1"/>
  <c r="AQ213" i="1"/>
  <c r="AQ141" i="1"/>
  <c r="AR122" i="1"/>
  <c r="AQ379" i="1"/>
  <c r="AQ355" i="1"/>
  <c r="AQ455" i="1"/>
  <c r="AR565" i="1"/>
  <c r="AQ274" i="1"/>
  <c r="AQ542" i="1"/>
  <c r="AQ202" i="1"/>
  <c r="AR120" i="1"/>
  <c r="AQ197" i="1"/>
  <c r="AQ297" i="1"/>
  <c r="AR215" i="1"/>
  <c r="AQ53" i="1"/>
  <c r="AR164" i="1"/>
  <c r="AR194" i="1"/>
  <c r="AQ17" i="1"/>
  <c r="AQ546" i="1"/>
  <c r="AR143" i="1"/>
  <c r="AR14" i="1"/>
  <c r="AQ415" i="1"/>
  <c r="AQ161" i="1"/>
  <c r="AR532" i="1"/>
  <c r="AR372" i="1"/>
  <c r="AR389" i="1"/>
  <c r="AR240" i="1"/>
  <c r="AQ233" i="1"/>
  <c r="AQ440" i="1"/>
  <c r="AQ89" i="1"/>
  <c r="AR119" i="1"/>
  <c r="AR365" i="1"/>
  <c r="AR84" i="1"/>
  <c r="AR561" i="1"/>
  <c r="AQ218" i="1"/>
  <c r="AQ182" i="1"/>
  <c r="AQ146" i="1"/>
  <c r="AQ110" i="1"/>
  <c r="AQ74" i="1"/>
  <c r="AQ38" i="1"/>
  <c r="AR386" i="1"/>
  <c r="AR537" i="1"/>
  <c r="AR105" i="1"/>
  <c r="AQ203" i="1"/>
  <c r="AQ167" i="1"/>
  <c r="AQ131" i="1"/>
  <c r="AQ95" i="1"/>
  <c r="AQ59" i="1"/>
  <c r="AQ23" i="1"/>
  <c r="AR214" i="1"/>
  <c r="AR178" i="1"/>
  <c r="AR142" i="1"/>
  <c r="AR106" i="1"/>
  <c r="AR70" i="1"/>
  <c r="AR34" i="1"/>
  <c r="AQ163" i="1"/>
  <c r="AQ127" i="1"/>
  <c r="AQ91" i="1"/>
  <c r="AQ55" i="1"/>
  <c r="AQ19" i="1"/>
  <c r="AQ207" i="1"/>
  <c r="AQ171" i="1"/>
  <c r="AQ135" i="1"/>
  <c r="AQ99" i="1"/>
  <c r="AQ63" i="1"/>
  <c r="AQ27" i="1"/>
  <c r="AQ513" i="1"/>
  <c r="AQ324" i="1"/>
  <c r="AR153" i="1"/>
  <c r="AR518" i="1"/>
  <c r="AQ362" i="1"/>
  <c r="AR377" i="1"/>
  <c r="AR179" i="1"/>
  <c r="AQ187" i="1"/>
  <c r="AQ284" i="1"/>
  <c r="AQ555" i="1"/>
  <c r="AQ296" i="1"/>
  <c r="AR56" i="1"/>
  <c r="AR23" i="1"/>
  <c r="AQ410" i="1"/>
  <c r="AQ211" i="1"/>
  <c r="AR180" i="1"/>
  <c r="AR141" i="1"/>
  <c r="AQ263" i="1"/>
  <c r="AQ242" i="1"/>
  <c r="AQ363" i="1"/>
  <c r="AQ342" i="1"/>
  <c r="AQ341" i="1"/>
  <c r="AR135" i="1"/>
  <c r="AQ380" i="1"/>
  <c r="AR101" i="1"/>
  <c r="AR92" i="1"/>
  <c r="AR93" i="1"/>
  <c r="AQ357" i="1"/>
  <c r="AQ492" i="1"/>
  <c r="AQ279" i="1"/>
  <c r="AQ552" i="1"/>
  <c r="AR161" i="1"/>
  <c r="AQ583" i="1"/>
  <c r="AQ587" i="1"/>
  <c r="AQ411" i="1"/>
  <c r="AQ318" i="1"/>
  <c r="AR175" i="1"/>
  <c r="AR139" i="1"/>
  <c r="AR103" i="1"/>
  <c r="AR67" i="1"/>
  <c r="AR31" i="1"/>
  <c r="AQ190" i="1"/>
  <c r="AQ336" i="1"/>
  <c r="AQ403" i="1"/>
  <c r="AQ498" i="1"/>
  <c r="AQ303" i="1"/>
  <c r="AR126" i="1"/>
  <c r="AQ335" i="1"/>
  <c r="AQ327" i="1"/>
  <c r="AQ360" i="1"/>
  <c r="AQ300" i="1"/>
  <c r="AR224" i="1"/>
  <c r="AR216" i="1"/>
  <c r="AR171" i="1"/>
  <c r="AQ396" i="1"/>
  <c r="AR9" i="1"/>
  <c r="AQ258" i="1"/>
  <c r="AR573" i="1"/>
  <c r="AR575" i="1"/>
  <c r="AQ495" i="1"/>
  <c r="AR306" i="1"/>
  <c r="AQ481" i="1"/>
  <c r="AR337" i="1"/>
  <c r="AQ512" i="1"/>
  <c r="AQ386" i="1"/>
  <c r="AR260" i="1"/>
  <c r="AR220" i="1"/>
  <c r="AQ2" i="1"/>
  <c r="AR535" i="1"/>
  <c r="AQ330" i="1"/>
  <c r="AQ230" i="1"/>
  <c r="AQ194" i="1"/>
  <c r="AQ158" i="1"/>
  <c r="AQ122" i="1"/>
  <c r="AQ86" i="1"/>
  <c r="AQ50" i="1"/>
  <c r="AQ14" i="1"/>
  <c r="AR169" i="1"/>
  <c r="AR133" i="1"/>
  <c r="AR97" i="1"/>
  <c r="AR61" i="1"/>
  <c r="AR25" i="1"/>
  <c r="AQ154" i="1"/>
  <c r="AQ118" i="1"/>
  <c r="AQ82" i="1"/>
  <c r="AQ46" i="1"/>
  <c r="AQ10" i="1"/>
  <c r="AQ198" i="1"/>
  <c r="AQ162" i="1"/>
  <c r="AQ126" i="1"/>
  <c r="AQ90" i="1"/>
  <c r="AQ54" i="1"/>
  <c r="AQ18" i="1"/>
  <c r="AR451" i="1"/>
  <c r="AR324" i="1"/>
  <c r="AQ275" i="1"/>
  <c r="AR295" i="1"/>
  <c r="AR48" i="1"/>
  <c r="AQ277" i="1"/>
  <c r="AR123" i="1"/>
  <c r="AQ377" i="1"/>
  <c r="AR403" i="1"/>
  <c r="AR228" i="1"/>
  <c r="AR165" i="1"/>
  <c r="AR559" i="1"/>
  <c r="AQ536" i="1"/>
  <c r="AQ248" i="1"/>
  <c r="AQ343" i="1"/>
  <c r="AQ199" i="1"/>
  <c r="AQ547" i="1"/>
  <c r="AQ460" i="1"/>
  <c r="AR496" i="1"/>
  <c r="AQ339" i="1"/>
  <c r="AR329" i="1"/>
  <c r="AR30" i="1"/>
  <c r="AR458" i="1"/>
  <c r="AR167" i="1"/>
  <c r="AR213" i="1"/>
  <c r="AR508" i="1"/>
  <c r="AR218" i="1"/>
  <c r="AR493" i="1"/>
  <c r="AR363" i="1"/>
  <c r="AR83" i="1"/>
  <c r="AR342" i="1"/>
  <c r="AQ321" i="1"/>
  <c r="AR232" i="1"/>
  <c r="AR239" i="1"/>
  <c r="AR305" i="1"/>
  <c r="AQ551" i="1"/>
  <c r="AR464" i="1"/>
  <c r="AQ359" i="1"/>
  <c r="AQ429" i="1"/>
  <c r="AR147" i="1"/>
  <c r="AR32" i="1"/>
  <c r="AR357" i="1"/>
  <c r="AR539" i="1"/>
  <c r="AR332" i="1"/>
  <c r="AR445" i="1"/>
  <c r="AQ378" i="1"/>
  <c r="AR579" i="1"/>
  <c r="AQ462" i="1"/>
  <c r="AQ537" i="1"/>
  <c r="AR581" i="1"/>
  <c r="AR173" i="1"/>
  <c r="AQ574" i="1"/>
  <c r="AR202" i="1"/>
  <c r="AR62" i="1"/>
  <c r="AQ238" i="1"/>
  <c r="AR21" i="1"/>
  <c r="AR81" i="1"/>
  <c r="AR44" i="1"/>
  <c r="AR50" i="1"/>
  <c r="AQ421" i="1"/>
  <c r="AQ398" i="1"/>
  <c r="AR569" i="1"/>
  <c r="AR482" i="1"/>
  <c r="AQ232" i="1"/>
  <c r="AQ239" i="1"/>
  <c r="AR74" i="1"/>
  <c r="AQ220" i="1"/>
  <c r="AR63" i="1"/>
  <c r="AR580" i="1"/>
  <c r="AQ468" i="1"/>
  <c r="AQ522" i="1"/>
  <c r="AR584" i="1"/>
  <c r="AQ584" i="1"/>
  <c r="AQ564" i="1"/>
  <c r="AQ337" i="1"/>
  <c r="AQ434" i="1"/>
  <c r="AR137" i="1"/>
  <c r="AQ347" i="1"/>
  <c r="AQ535" i="1"/>
  <c r="AQ224" i="1"/>
  <c r="AQ188" i="1"/>
  <c r="AQ152" i="1"/>
  <c r="AQ116" i="1"/>
  <c r="AQ80" i="1"/>
  <c r="AQ44" i="1"/>
  <c r="AQ8" i="1"/>
  <c r="AR163" i="1"/>
  <c r="AR127" i="1"/>
  <c r="AR91" i="1"/>
  <c r="AR55" i="1"/>
  <c r="AR19" i="1"/>
  <c r="AQ184" i="1"/>
  <c r="AQ148" i="1"/>
  <c r="AQ112" i="1"/>
  <c r="AQ76" i="1"/>
  <c r="AQ40" i="1"/>
  <c r="AQ4" i="1"/>
  <c r="AQ192" i="1"/>
  <c r="AQ156" i="1"/>
  <c r="AQ120" i="1"/>
  <c r="AQ84" i="1"/>
  <c r="AQ48" i="1"/>
  <c r="AQ12" i="1"/>
  <c r="AQ451" i="1"/>
  <c r="AR310" i="1"/>
  <c r="AR221" i="1"/>
  <c r="AR270" i="1"/>
  <c r="AQ295" i="1"/>
  <c r="AQ521" i="1"/>
  <c r="AR144" i="1"/>
  <c r="AR323" i="1"/>
  <c r="AQ228" i="1"/>
  <c r="AR461" i="1"/>
  <c r="AR53" i="1"/>
  <c r="AR247" i="1"/>
  <c r="AQ559" i="1"/>
  <c r="AQ395" i="1"/>
  <c r="AR253" i="1"/>
  <c r="AR543" i="1"/>
  <c r="AR57" i="1"/>
  <c r="AR334" i="1"/>
  <c r="AR447" i="1"/>
  <c r="AR540" i="1"/>
  <c r="AR432" i="1"/>
  <c r="AR558" i="1"/>
  <c r="AR526" i="1"/>
  <c r="AR266" i="1"/>
  <c r="AR186" i="1"/>
  <c r="AQ496" i="1"/>
  <c r="AR494" i="1"/>
  <c r="AQ406" i="1"/>
  <c r="AR545" i="1"/>
  <c r="AR349" i="1"/>
  <c r="AQ458" i="1"/>
  <c r="AQ508" i="1"/>
  <c r="AR328" i="1"/>
  <c r="AQ414" i="1"/>
  <c r="AQ493" i="1"/>
  <c r="AR394" i="1"/>
  <c r="AQ237" i="1"/>
  <c r="AR510" i="1"/>
  <c r="AQ464" i="1"/>
  <c r="AR276" i="1"/>
  <c r="AR117" i="1"/>
  <c r="AR402" i="1"/>
  <c r="AR35" i="1"/>
  <c r="AQ539" i="1"/>
  <c r="AQ445" i="1"/>
  <c r="AR346" i="1"/>
  <c r="AQ507" i="1"/>
  <c r="AR587" i="1"/>
  <c r="AQ476" i="1"/>
  <c r="AR353" i="1"/>
  <c r="AR462" i="1"/>
  <c r="AR290" i="1"/>
  <c r="AR2" i="1"/>
  <c r="AR439" i="1"/>
  <c r="AR314" i="1"/>
  <c r="AQ221" i="1"/>
  <c r="AQ185" i="1"/>
  <c r="AQ149" i="1"/>
  <c r="AQ113" i="1"/>
  <c r="AQ77" i="1"/>
  <c r="AQ41" i="1"/>
  <c r="AQ5" i="1"/>
  <c r="AR196" i="1"/>
  <c r="AR160" i="1"/>
  <c r="AR124" i="1"/>
  <c r="AR88" i="1"/>
  <c r="AR52" i="1"/>
  <c r="AR16" i="1"/>
  <c r="AQ181" i="1"/>
  <c r="AQ145" i="1"/>
  <c r="AQ109" i="1"/>
  <c r="AQ73" i="1"/>
  <c r="AQ37" i="1"/>
  <c r="AQ189" i="1"/>
  <c r="AQ153" i="1"/>
  <c r="AQ117" i="1"/>
  <c r="AQ81" i="1"/>
  <c r="AQ45" i="1"/>
  <c r="AQ9" i="1"/>
  <c r="AR99" i="1"/>
  <c r="AQ399" i="1"/>
  <c r="AQ205" i="1"/>
  <c r="AQ323" i="1"/>
  <c r="AQ426" i="1"/>
  <c r="AR227" i="1"/>
  <c r="AQ247" i="1"/>
  <c r="AQ393" i="1"/>
  <c r="AR170" i="1"/>
  <c r="AR155" i="1"/>
  <c r="AR230" i="1"/>
  <c r="AQ280" i="1"/>
  <c r="AQ266" i="1"/>
  <c r="AQ381" i="1"/>
  <c r="AR550" i="1"/>
  <c r="AQ569" i="1"/>
  <c r="AR480" i="1"/>
  <c r="AR483" i="1"/>
  <c r="AQ193" i="1"/>
  <c r="AQ333" i="1"/>
  <c r="AR125" i="1"/>
  <c r="AR533" i="1"/>
  <c r="AR188" i="1"/>
  <c r="AR472" i="1"/>
  <c r="AQ313" i="1"/>
  <c r="AR69" i="1"/>
  <c r="AQ561" i="1"/>
  <c r="AR586" i="1"/>
  <c r="AQ390" i="1"/>
  <c r="AQ577" i="1"/>
  <c r="AR107" i="1"/>
  <c r="AR182" i="1"/>
  <c r="AQ234" i="1"/>
  <c r="AR5" i="1"/>
  <c r="AR474" i="1"/>
  <c r="AR15" i="1"/>
  <c r="AQ400" i="1"/>
  <c r="AQ471" i="1"/>
  <c r="AR27" i="1"/>
  <c r="AR453" i="1"/>
  <c r="AR549" i="1"/>
  <c r="AR102" i="1"/>
  <c r="AR572" i="1"/>
  <c r="AQ251" i="1"/>
  <c r="AR60" i="1"/>
  <c r="AR51" i="1"/>
  <c r="AR203" i="1"/>
  <c r="AR504" i="1"/>
  <c r="AQ501" i="1"/>
  <c r="AQ479" i="1"/>
  <c r="AR217" i="1"/>
  <c r="AQ511" i="1"/>
  <c r="AR505" i="1"/>
  <c r="AR189" i="1"/>
  <c r="AR495" i="1"/>
  <c r="AQ439" i="1"/>
  <c r="AQ215" i="1"/>
  <c r="AQ179" i="1"/>
  <c r="AQ143" i="1"/>
  <c r="AQ107" i="1"/>
  <c r="AQ71" i="1"/>
  <c r="AQ35" i="1"/>
  <c r="AR190" i="1"/>
  <c r="AR154" i="1"/>
  <c r="AR118" i="1"/>
  <c r="AR82" i="1"/>
  <c r="AR46" i="1"/>
  <c r="AR10" i="1"/>
  <c r="AQ175" i="1"/>
  <c r="AQ139" i="1"/>
  <c r="AQ103" i="1"/>
  <c r="AQ67" i="1"/>
  <c r="AQ31" i="1"/>
  <c r="AQ219" i="1"/>
  <c r="AQ183" i="1"/>
  <c r="AQ147" i="1"/>
  <c r="AQ111" i="1"/>
  <c r="AQ75" i="1"/>
  <c r="AQ39" i="1"/>
  <c r="AQ3" i="1"/>
  <c r="AR38" i="1"/>
  <c r="AQ282" i="1"/>
  <c r="AR20" i="1"/>
  <c r="AR379" i="1"/>
  <c r="AR77" i="1"/>
  <c r="AR564" i="1"/>
  <c r="AR8" i="1"/>
  <c r="AR234" i="1"/>
  <c r="AQ529" i="1"/>
  <c r="AR424" i="1"/>
  <c r="AQ404" i="1"/>
  <c r="AR355" i="1"/>
  <c r="AR41" i="1"/>
  <c r="AR315" i="1"/>
  <c r="AQ235" i="1"/>
  <c r="AR455" i="1"/>
  <c r="AR158" i="1"/>
  <c r="AR499" i="1"/>
  <c r="AQ412" i="1"/>
  <c r="AR274" i="1"/>
  <c r="AR340" i="1"/>
  <c r="AR176" i="1"/>
  <c r="AQ413" i="1"/>
  <c r="AQ223" i="1"/>
  <c r="AR498" i="1"/>
  <c r="AR497" i="1"/>
  <c r="AR12" i="1"/>
  <c r="AQ550" i="1"/>
  <c r="AR149" i="1"/>
  <c r="AQ543" i="1"/>
  <c r="AR75" i="1"/>
  <c r="AR212" i="1"/>
  <c r="AQ384" i="1"/>
  <c r="AR86" i="1"/>
  <c r="AR414" i="1"/>
  <c r="AR209" i="1"/>
  <c r="AR42" i="1"/>
  <c r="AQ264" i="1"/>
  <c r="AQ533" i="1"/>
  <c r="AR322" i="1"/>
  <c r="AR80" i="1"/>
  <c r="AQ472" i="1"/>
  <c r="AR47" i="1"/>
  <c r="AR210" i="1"/>
  <c r="AQ585" i="1"/>
  <c r="AQ525" i="1"/>
  <c r="AQ477" i="1"/>
  <c r="AQ578" i="1"/>
  <c r="AQ580" i="1"/>
  <c r="AQ514" i="1"/>
  <c r="AQ376" i="1"/>
  <c r="AQ487" i="1"/>
  <c r="AR29" i="1"/>
  <c r="AQ454" i="1"/>
  <c r="AQ473" i="1"/>
  <c r="AQ373" i="1"/>
  <c r="AR475" i="1"/>
  <c r="AR407" i="1"/>
  <c r="AQ206" i="1"/>
  <c r="AQ170" i="1"/>
  <c r="AQ134" i="1"/>
  <c r="AQ98" i="1"/>
  <c r="AQ62" i="1"/>
  <c r="AQ26" i="1"/>
  <c r="AR181" i="1"/>
  <c r="AR145" i="1"/>
  <c r="AR109" i="1"/>
  <c r="AR73" i="1"/>
  <c r="AR37" i="1"/>
  <c r="AQ166" i="1"/>
  <c r="AQ130" i="1"/>
  <c r="AQ94" i="1"/>
  <c r="AQ58" i="1"/>
  <c r="AQ22" i="1"/>
  <c r="AQ210" i="1"/>
  <c r="AQ174" i="1"/>
  <c r="AQ138" i="1"/>
  <c r="AQ102" i="1"/>
  <c r="AQ66" i="1"/>
  <c r="AQ30" i="1"/>
  <c r="AR282" i="1"/>
  <c r="AQ316" i="1"/>
  <c r="AR490" i="1"/>
  <c r="AQ541" i="1"/>
  <c r="AR132" i="1"/>
  <c r="AQ470" i="1"/>
  <c r="AQ354" i="1"/>
  <c r="AQ463" i="1"/>
  <c r="AQ352" i="1"/>
  <c r="AQ246" i="1"/>
  <c r="AR140" i="1"/>
  <c r="AR284" i="1"/>
  <c r="AR422" i="1"/>
  <c r="AQ484" i="1"/>
  <c r="AQ231" i="1"/>
  <c r="AQ262" i="1"/>
  <c r="AR491" i="1"/>
  <c r="AQ519" i="1"/>
  <c r="AQ345" i="1"/>
  <c r="AR222" i="1"/>
  <c r="AR296" i="1"/>
  <c r="AR522" i="1"/>
  <c r="AQ435" i="1"/>
  <c r="AR89" i="1"/>
  <c r="AR201" i="1"/>
  <c r="AQ254" i="1"/>
  <c r="AR567" i="1"/>
  <c r="AR263" i="1"/>
  <c r="AR384" i="1"/>
  <c r="AR242" i="1"/>
  <c r="AR244" i="1"/>
  <c r="AR448" i="1"/>
  <c r="AQ517" i="1"/>
  <c r="AR364" i="1"/>
  <c r="AQ256" i="1"/>
  <c r="AR341" i="1"/>
  <c r="AR255" i="1"/>
  <c r="AR264" i="1"/>
  <c r="AR245" i="1"/>
  <c r="AQ442" i="1"/>
  <c r="AQ509" i="1"/>
  <c r="AR68" i="1"/>
  <c r="AQ312" i="1"/>
  <c r="AR204" i="1"/>
  <c r="AQ317" i="1"/>
  <c r="AQ457" i="1"/>
  <c r="AQ348" i="1"/>
  <c r="AQ447" i="1"/>
  <c r="AQ581" i="1"/>
</calcChain>
</file>

<file path=xl/sharedStrings.xml><?xml version="1.0" encoding="utf-8"?>
<sst xmlns="http://schemas.openxmlformats.org/spreadsheetml/2006/main" count="31505" uniqueCount="791">
  <si>
    <t>gameId</t>
  </si>
  <si>
    <t>playId</t>
  </si>
  <si>
    <t>nflId</t>
  </si>
  <si>
    <t>tackle</t>
  </si>
  <si>
    <t>assist</t>
  </si>
  <si>
    <t>forcedFumble</t>
  </si>
  <si>
    <t>pff_missedTackle</t>
  </si>
  <si>
    <t>displayName</t>
  </si>
  <si>
    <t>Budda Baker</t>
  </si>
  <si>
    <t>Rashard Lawrence</t>
  </si>
  <si>
    <t>Zaven Collins</t>
  </si>
  <si>
    <t>Tyrann Mathieu</t>
  </si>
  <si>
    <t>Tanner Vallejo</t>
  </si>
  <si>
    <t>Cameron Thomas</t>
  </si>
  <si>
    <t>Michael Dogbe</t>
  </si>
  <si>
    <t>Zach Allen</t>
  </si>
  <si>
    <t>Isaiah Simmons</t>
  </si>
  <si>
    <t>Pete Werner</t>
  </si>
  <si>
    <t>J.J. Watt</t>
  </si>
  <si>
    <t>David Onyemata</t>
  </si>
  <si>
    <t>Chris Harris</t>
  </si>
  <si>
    <t>Cameron Jordan</t>
  </si>
  <si>
    <t>Marcus Davenport</t>
  </si>
  <si>
    <t>Marcus Maye</t>
  </si>
  <si>
    <t>Leki Fotu</t>
  </si>
  <si>
    <t>Marco Wilson</t>
  </si>
  <si>
    <t>Markus Golden</t>
  </si>
  <si>
    <t>Jesse Luketa</t>
  </si>
  <si>
    <t>Malcolm Roach</t>
  </si>
  <si>
    <t>Tanoh Kpassagnon</t>
  </si>
  <si>
    <t>Shy Tuttle</t>
  </si>
  <si>
    <t>Justin Evans</t>
  </si>
  <si>
    <t>Travis Jones</t>
  </si>
  <si>
    <t>Patrick Queen</t>
  </si>
  <si>
    <t>Calais Campbell</t>
  </si>
  <si>
    <t>Devon Kennard</t>
  </si>
  <si>
    <t>Geno Stone</t>
  </si>
  <si>
    <t>Malik Harrison</t>
  </si>
  <si>
    <t>Jacob Phillips</t>
  </si>
  <si>
    <t>Jeremiah Owusu-Koramoah</t>
  </si>
  <si>
    <t>Sione Takitaki</t>
  </si>
  <si>
    <t>Jordan Elliott</t>
  </si>
  <si>
    <t>John Johnson</t>
  </si>
  <si>
    <t>Grant Delpit</t>
  </si>
  <si>
    <t>Tommy Togiai</t>
  </si>
  <si>
    <t>Greedy Williams</t>
  </si>
  <si>
    <t>Odafe Oweh</t>
  </si>
  <si>
    <t>Myles Garrett</t>
  </si>
  <si>
    <t>Alex Wright</t>
  </si>
  <si>
    <t>Isaiah Thomas</t>
  </si>
  <si>
    <t>Josh Bynes</t>
  </si>
  <si>
    <t>Chuck Clark</t>
  </si>
  <si>
    <t>Brent Urban</t>
  </si>
  <si>
    <t>Justin Madubuike</t>
  </si>
  <si>
    <t>Broderick Washington</t>
  </si>
  <si>
    <t>Martin Emerson</t>
  </si>
  <si>
    <t>Deion Jones</t>
  </si>
  <si>
    <t>Marlon Humphrey</t>
  </si>
  <si>
    <t>Damarion Williams</t>
  </si>
  <si>
    <t>Perrion Winfrey</t>
  </si>
  <si>
    <t>Derrick Brown</t>
  </si>
  <si>
    <t>Frankie Luvu</t>
  </si>
  <si>
    <t>Yetur Gross-Matos</t>
  </si>
  <si>
    <t>Brian Burns</t>
  </si>
  <si>
    <t>William Gholston</t>
  </si>
  <si>
    <t>Joe Tryon</t>
  </si>
  <si>
    <t>Mike Edwards</t>
  </si>
  <si>
    <t>Genard Avery</t>
  </si>
  <si>
    <t>Marquan McCall</t>
  </si>
  <si>
    <t>Lavonte David</t>
  </si>
  <si>
    <t>Xavier Woods</t>
  </si>
  <si>
    <t>Myles Hartsfield</t>
  </si>
  <si>
    <t>Devin White</t>
  </si>
  <si>
    <t>Deadrin Senat</t>
  </si>
  <si>
    <t>Keanu Neal</t>
  </si>
  <si>
    <t>Anthony Nelson</t>
  </si>
  <si>
    <t>Shaquil Barrett</t>
  </si>
  <si>
    <t>Shaq Thompson</t>
  </si>
  <si>
    <t>Damien Wilson</t>
  </si>
  <si>
    <t>Vita Vea</t>
  </si>
  <si>
    <t>Cory Littleton</t>
  </si>
  <si>
    <t>C.J. Henderson</t>
  </si>
  <si>
    <t>Zyon McCollum</t>
  </si>
  <si>
    <t>Rakeem Nunez-Roches</t>
  </si>
  <si>
    <t>Logan Hall</t>
  </si>
  <si>
    <t>Juston Burris</t>
  </si>
  <si>
    <t>Mykal Walker</t>
  </si>
  <si>
    <t>Rashaan Evans</t>
  </si>
  <si>
    <t>Chidobe Awuzie</t>
  </si>
  <si>
    <t>Trey Hendrickson</t>
  </si>
  <si>
    <t>Jay Tufele</t>
  </si>
  <si>
    <t>Germaine Pratt</t>
  </si>
  <si>
    <t>Jaylinn Hawkins</t>
  </si>
  <si>
    <t>Isaiah Oliver</t>
  </si>
  <si>
    <t>Mike Hilton</t>
  </si>
  <si>
    <t>B.J. Hill</t>
  </si>
  <si>
    <t>Zach Carter</t>
  </si>
  <si>
    <t>Markus Bailey</t>
  </si>
  <si>
    <t>Akeem Davis-Gaither</t>
  </si>
  <si>
    <t>Jessie Bates</t>
  </si>
  <si>
    <t>Vonn Bell</t>
  </si>
  <si>
    <t>Cam Taylor-Britt</t>
  </si>
  <si>
    <t>Sam Hubbard</t>
  </si>
  <si>
    <t>Troy Andersen</t>
  </si>
  <si>
    <t>Richie Grant</t>
  </si>
  <si>
    <t>Ta'Quon Graham</t>
  </si>
  <si>
    <t>Cornell Armstrong</t>
  </si>
  <si>
    <t>Darren Hall</t>
  </si>
  <si>
    <t>Grady Jarrett</t>
  </si>
  <si>
    <t>Abdullah Anderson</t>
  </si>
  <si>
    <t>Timmy Horne</t>
  </si>
  <si>
    <t>DeShon Elliott</t>
  </si>
  <si>
    <t>Jeff Okudah</t>
  </si>
  <si>
    <t>Osa Odighizuwa</t>
  </si>
  <si>
    <t>Donovan Wilson</t>
  </si>
  <si>
    <t>Demarcus Lawrence</t>
  </si>
  <si>
    <t>Josh Paschal</t>
  </si>
  <si>
    <t>Leighton Vander Esch</t>
  </si>
  <si>
    <t>Carlos Watkins</t>
  </si>
  <si>
    <t>Anthony Brown</t>
  </si>
  <si>
    <t>Dorance Armstrong</t>
  </si>
  <si>
    <t>Jayron Kearse</t>
  </si>
  <si>
    <t>Dante Fowler</t>
  </si>
  <si>
    <t>Malcolm Rodriguez</t>
  </si>
  <si>
    <t>Anthony Barr</t>
  </si>
  <si>
    <t>Benito Jones</t>
  </si>
  <si>
    <t>Malik Hooker</t>
  </si>
  <si>
    <t>Jourdan Lewis</t>
  </si>
  <si>
    <t>Julian Okwara</t>
  </si>
  <si>
    <t>Amani Oruwariye</t>
  </si>
  <si>
    <t>Kerby Joseph</t>
  </si>
  <si>
    <t>Micah Parsons</t>
  </si>
  <si>
    <t>Trevon Diggs</t>
  </si>
  <si>
    <t>Alex Anzalone</t>
  </si>
  <si>
    <t>Sam Williams</t>
  </si>
  <si>
    <t>Juju Hughes</t>
  </si>
  <si>
    <t>Roy Robertson-Harris</t>
  </si>
  <si>
    <t>Josh Allen</t>
  </si>
  <si>
    <t>Jihad Ward</t>
  </si>
  <si>
    <t>Nicholas Williams</t>
  </si>
  <si>
    <t>Kayvon Thibodeaux</t>
  </si>
  <si>
    <t>Foyesade Oluokun</t>
  </si>
  <si>
    <t>Devin Lloyd</t>
  </si>
  <si>
    <t>Tae Crowder</t>
  </si>
  <si>
    <t>Jaylon Smith</t>
  </si>
  <si>
    <t>Fabian Moreau</t>
  </si>
  <si>
    <t>Folorunso Fatukasi</t>
  </si>
  <si>
    <t>Dawuane Smoot</t>
  </si>
  <si>
    <t>Rayshawn Jenkins</t>
  </si>
  <si>
    <t>Xavier McKinney</t>
  </si>
  <si>
    <t>Travon Walker</t>
  </si>
  <si>
    <t>Davon Hamilton</t>
  </si>
  <si>
    <t>Tyson Campbell</t>
  </si>
  <si>
    <t>Andre Cisco</t>
  </si>
  <si>
    <t>Dexter Lawrence</t>
  </si>
  <si>
    <t>Ryder Anderson</t>
  </si>
  <si>
    <t>De'Shaan Dixon</t>
  </si>
  <si>
    <t>Julian Love</t>
  </si>
  <si>
    <t>Darious Williams</t>
  </si>
  <si>
    <t>Corey Peters</t>
  </si>
  <si>
    <t>E.J. Speed</t>
  </si>
  <si>
    <t>Grover Stewart</t>
  </si>
  <si>
    <t>Byron Cowart</t>
  </si>
  <si>
    <t>Rodney McLeod</t>
  </si>
  <si>
    <t>Kenny Moore</t>
  </si>
  <si>
    <t>Yannick Ngakoue</t>
  </si>
  <si>
    <t>Isaiah Rodgers</t>
  </si>
  <si>
    <t>David Long</t>
  </si>
  <si>
    <t>Dylan Cole</t>
  </si>
  <si>
    <t>Andrew Adams</t>
  </si>
  <si>
    <t>Kristian Fulton</t>
  </si>
  <si>
    <t>Bobby Okereke</t>
  </si>
  <si>
    <t>Kevin Byard</t>
  </si>
  <si>
    <t>Amani Hooker</t>
  </si>
  <si>
    <t>Jeffery Simmons</t>
  </si>
  <si>
    <t>Denico Autry</t>
  </si>
  <si>
    <t>Bud Dupree</t>
  </si>
  <si>
    <t>Stephon Gilmore</t>
  </si>
  <si>
    <t>Rodney Thomas</t>
  </si>
  <si>
    <t>DeForest Buckner</t>
  </si>
  <si>
    <t>Teair Tart</t>
  </si>
  <si>
    <t>Rashad Weaver</t>
  </si>
  <si>
    <t>DeMarcus Walker</t>
  </si>
  <si>
    <t>Joe Schobert</t>
  </si>
  <si>
    <t>Dayo Odeyingbo</t>
  </si>
  <si>
    <t>Ifeadi Odenigbo</t>
  </si>
  <si>
    <t>Mario Edwards</t>
  </si>
  <si>
    <t>Ben Banogu</t>
  </si>
  <si>
    <t>Tyquan Lewis</t>
  </si>
  <si>
    <t>Zaire Franklin</t>
  </si>
  <si>
    <t>Kamren Curl</t>
  </si>
  <si>
    <t>Bobby McCain</t>
  </si>
  <si>
    <t>Jamin Davis</t>
  </si>
  <si>
    <t>Daron Payne</t>
  </si>
  <si>
    <t>Quay Walker</t>
  </si>
  <si>
    <t>Rashan Gary</t>
  </si>
  <si>
    <t>Efe Obada</t>
  </si>
  <si>
    <t>Darrick Forrest</t>
  </si>
  <si>
    <t>James Smith-Williams</t>
  </si>
  <si>
    <t>Montez Sweat</t>
  </si>
  <si>
    <t>Dean Lowry</t>
  </si>
  <si>
    <t>De'Vondre Campbell</t>
  </si>
  <si>
    <t>Tedarrell Slaton</t>
  </si>
  <si>
    <t>Darnell Savage</t>
  </si>
  <si>
    <t>Jaire Alexander</t>
  </si>
  <si>
    <t>Cole Holcomb</t>
  </si>
  <si>
    <t>John Ridgeway</t>
  </si>
  <si>
    <t>Rasul Douglas</t>
  </si>
  <si>
    <t>Adrian Amos</t>
  </si>
  <si>
    <t>Jarran Reed</t>
  </si>
  <si>
    <t>Preston Smith</t>
  </si>
  <si>
    <t>Jonathan Allen</t>
  </si>
  <si>
    <t>Kendall Fuller</t>
  </si>
  <si>
    <t>Kenny Clark</t>
  </si>
  <si>
    <t>Kingsley Enagbare</t>
  </si>
  <si>
    <t>Devonte Wyatt</t>
  </si>
  <si>
    <t>Ladarius Hamilton</t>
  </si>
  <si>
    <t>Rudy Ford</t>
  </si>
  <si>
    <t>Quinnen Williams</t>
  </si>
  <si>
    <t>Ahmad Gardner</t>
  </si>
  <si>
    <t>Vinny Curry</t>
  </si>
  <si>
    <t>Alex Singleton</t>
  </si>
  <si>
    <t>D.J. Jones</t>
  </si>
  <si>
    <t>Quincy Williams</t>
  </si>
  <si>
    <t>Kwon Alexander</t>
  </si>
  <si>
    <t>Nathan Shepherd</t>
  </si>
  <si>
    <t>Micheal Clemons</t>
  </si>
  <si>
    <t>Carl Lawson</t>
  </si>
  <si>
    <t>Lamarcus Joyner</t>
  </si>
  <si>
    <t>D.J. Reed</t>
  </si>
  <si>
    <t>Matt Henningsen</t>
  </si>
  <si>
    <t>Solomon Thomas</t>
  </si>
  <si>
    <t>Jordan Whitehead</t>
  </si>
  <si>
    <t>C.J. Mosley</t>
  </si>
  <si>
    <t>Marcell Harris</t>
  </si>
  <si>
    <t>Patrick Surtain</t>
  </si>
  <si>
    <t>Jonas Griffith</t>
  </si>
  <si>
    <t>Bradley Chubb</t>
  </si>
  <si>
    <t>Justin Simmons</t>
  </si>
  <si>
    <t>Mike Purcell</t>
  </si>
  <si>
    <t>Kareem Jackson</t>
  </si>
  <si>
    <t>Dre'Mont Jones</t>
  </si>
  <si>
    <t>Sheldon Rankins</t>
  </si>
  <si>
    <t>Kamu Grugier-Hill</t>
  </si>
  <si>
    <t>Steven Nelson</t>
  </si>
  <si>
    <t>Maliek Collins</t>
  </si>
  <si>
    <t>Rasheem Green</t>
  </si>
  <si>
    <t>Jalen Pitre</t>
  </si>
  <si>
    <t>Kurt Hinish</t>
  </si>
  <si>
    <t>Garret Wallow</t>
  </si>
  <si>
    <t>Blake Martinez</t>
  </si>
  <si>
    <t>Chandler Jones</t>
  </si>
  <si>
    <t>Duron Harmon</t>
  </si>
  <si>
    <t>Clelin Ferrell</t>
  </si>
  <si>
    <t>Denzel Perryman</t>
  </si>
  <si>
    <t>Johnathan Hankins</t>
  </si>
  <si>
    <t>Kendal Vickers</t>
  </si>
  <si>
    <t>Andrew Billings</t>
  </si>
  <si>
    <t>Bilal Nichols</t>
  </si>
  <si>
    <t>Divine Deablo</t>
  </si>
  <si>
    <t>Christian Kirksey</t>
  </si>
  <si>
    <t>Mario Addison</t>
  </si>
  <si>
    <t>Johnathan Abram</t>
  </si>
  <si>
    <t>Desmond King</t>
  </si>
  <si>
    <t>Jerry Hughes</t>
  </si>
  <si>
    <t>Jonathan Owens</t>
  </si>
  <si>
    <t>Christian Harris</t>
  </si>
  <si>
    <t>Maxx Crosby</t>
  </si>
  <si>
    <t>Thomas Booker</t>
  </si>
  <si>
    <t>Derek Stingley</t>
  </si>
  <si>
    <t>Sebastian Joseph</t>
  </si>
  <si>
    <t>J.C. Jackson</t>
  </si>
  <si>
    <t>Boye Mafe</t>
  </si>
  <si>
    <t>Uchenna Nwosu</t>
  </si>
  <si>
    <t>Jordyn Brooks</t>
  </si>
  <si>
    <t>Poona Ford</t>
  </si>
  <si>
    <t>Otito Ogbonnia</t>
  </si>
  <si>
    <t>Derwin James</t>
  </si>
  <si>
    <t>Nasir Adderley</t>
  </si>
  <si>
    <t>Bruce Irvin</t>
  </si>
  <si>
    <t>Austin Johnson</t>
  </si>
  <si>
    <t>Drue Tranquill</t>
  </si>
  <si>
    <t>Khalil Mack</t>
  </si>
  <si>
    <t>Quinton Jefferson</t>
  </si>
  <si>
    <t>Ryan Neal</t>
  </si>
  <si>
    <t>Kenneth Murray</t>
  </si>
  <si>
    <t>Jerry Tillery</t>
  </si>
  <si>
    <t>Kyle Van Noy</t>
  </si>
  <si>
    <t>Asante Samuel</t>
  </si>
  <si>
    <t>Michael Davis</t>
  </si>
  <si>
    <t>Derrek Tuszka</t>
  </si>
  <si>
    <t>Bryce Callahan</t>
  </si>
  <si>
    <t>Shelby Harris</t>
  </si>
  <si>
    <t>Troy Reeder</t>
  </si>
  <si>
    <t>Michael Jackson</t>
  </si>
  <si>
    <t>Justin Reid</t>
  </si>
  <si>
    <t>Willie Gay</t>
  </si>
  <si>
    <t>Leo Chenal</t>
  </si>
  <si>
    <t>Juan Thornhill</t>
  </si>
  <si>
    <t>Nick Bosa</t>
  </si>
  <si>
    <t>Dre Greenlaw</t>
  </si>
  <si>
    <t>Nick Bolton</t>
  </si>
  <si>
    <t>Malik Herring</t>
  </si>
  <si>
    <t>Talanoa Hufanga</t>
  </si>
  <si>
    <t>Samson Ebukam</t>
  </si>
  <si>
    <t>Akeem Spence</t>
  </si>
  <si>
    <t>L'Jarius Sneed</t>
  </si>
  <si>
    <t>George Karlaftis</t>
  </si>
  <si>
    <t>Fred Warner</t>
  </si>
  <si>
    <t>Charvarius Ward</t>
  </si>
  <si>
    <t>Tarvarius Moore</t>
  </si>
  <si>
    <t>Kevin Givens</t>
  </si>
  <si>
    <t>Kerry Hyder</t>
  </si>
  <si>
    <t>Carlos Dunlap</t>
  </si>
  <si>
    <t>Derrick Nnadi</t>
  </si>
  <si>
    <t>Hassan Ridgeway</t>
  </si>
  <si>
    <t>Joshua Williams</t>
  </si>
  <si>
    <t>Drake Jackson</t>
  </si>
  <si>
    <t>Deommodore Lenoir</t>
  </si>
  <si>
    <t>Terrell Edmunds</t>
  </si>
  <si>
    <t>Montravius Adams</t>
  </si>
  <si>
    <t>Robert Spillane</t>
  </si>
  <si>
    <t>Andrew Van Ginkel</t>
  </si>
  <si>
    <t>Christian Wilkins</t>
  </si>
  <si>
    <t>Elandon Roberts</t>
  </si>
  <si>
    <t>Myles Jack</t>
  </si>
  <si>
    <t>Cameron Heyward</t>
  </si>
  <si>
    <t>Isaiahh Loudermilk</t>
  </si>
  <si>
    <t>James Pierre</t>
  </si>
  <si>
    <t>Minkah Fitzpatrick</t>
  </si>
  <si>
    <t>Larry Ogunjobi</t>
  </si>
  <si>
    <t>Devin Bush</t>
  </si>
  <si>
    <t>Brandon Jones</t>
  </si>
  <si>
    <t>Jaelan Phillips</t>
  </si>
  <si>
    <t>Zach Sieler</t>
  </si>
  <si>
    <t>Noah Igbinoghene</t>
  </si>
  <si>
    <t>Melvin Ingram</t>
  </si>
  <si>
    <t>Ben Stille</t>
  </si>
  <si>
    <t>Jevon Holland</t>
  </si>
  <si>
    <t>Chris Wormley</t>
  </si>
  <si>
    <t>Tyson Alualu</t>
  </si>
  <si>
    <t>Xavien Howard</t>
  </si>
  <si>
    <t>Justin Bethel</t>
  </si>
  <si>
    <t>Jerome Baker</t>
  </si>
  <si>
    <t>John Jenkins</t>
  </si>
  <si>
    <t>Ryan Anderson</t>
  </si>
  <si>
    <t>Clayton Fejedelem</t>
  </si>
  <si>
    <t>Armon Watts</t>
  </si>
  <si>
    <t>Jahlani Tavai</t>
  </si>
  <si>
    <t>Anfernee Jennings</t>
  </si>
  <si>
    <t>Carl Davis</t>
  </si>
  <si>
    <t>Davon Godchaux</t>
  </si>
  <si>
    <t>Jabrill Peppers</t>
  </si>
  <si>
    <t>Kyle Dugger</t>
  </si>
  <si>
    <t>Nicholas Morrow</t>
  </si>
  <si>
    <t>Jaquan Brisker</t>
  </si>
  <si>
    <t>Jack Jones</t>
  </si>
  <si>
    <t>Jalen Mills</t>
  </si>
  <si>
    <t>Myles Bryant</t>
  </si>
  <si>
    <t>Roquan Smith</t>
  </si>
  <si>
    <t>Mike Pennel</t>
  </si>
  <si>
    <t>Ja'Whaun Bentley</t>
  </si>
  <si>
    <t>Raekwon McMillan</t>
  </si>
  <si>
    <t>Jaylon Johnson</t>
  </si>
  <si>
    <t>Devin McCourty</t>
  </si>
  <si>
    <t>Jonathan Jones</t>
  </si>
  <si>
    <t>Deatrich Wise</t>
  </si>
  <si>
    <t>Lawrence Guy</t>
  </si>
  <si>
    <t>Justin Jones</t>
  </si>
  <si>
    <t>A.J. Klein</t>
  </si>
  <si>
    <t>Carl Nassib</t>
  </si>
  <si>
    <t>Pat O'Connor</t>
  </si>
  <si>
    <t>Dee Delaney</t>
  </si>
  <si>
    <t>Arden Key</t>
  </si>
  <si>
    <t>Jonathan Kongbo</t>
  </si>
  <si>
    <t>Nik Bonitto</t>
  </si>
  <si>
    <t>Jonathon Cooper</t>
  </si>
  <si>
    <t>Damarri Mathis</t>
  </si>
  <si>
    <t>Tre Herndon</t>
  </si>
  <si>
    <t>Josey Jewell</t>
  </si>
  <si>
    <t>K'Waun Williams</t>
  </si>
  <si>
    <t>Donte Jackson</t>
  </si>
  <si>
    <t>Lorenzo Carter</t>
  </si>
  <si>
    <t>Jaycee Horn</t>
  </si>
  <si>
    <t>Matt Ioannidis</t>
  </si>
  <si>
    <t>Sean Chandler</t>
  </si>
  <si>
    <t>Dean Marlowe</t>
  </si>
  <si>
    <t>Jalen Dalton</t>
  </si>
  <si>
    <t>Arnold Ebiketie</t>
  </si>
  <si>
    <t>Adetokunbo Ogundeji</t>
  </si>
  <si>
    <t>Kindle Vildor</t>
  </si>
  <si>
    <t>Trevis Gipson</t>
  </si>
  <si>
    <t>Kyler Gordon</t>
  </si>
  <si>
    <t>Chauncey Golston</t>
  </si>
  <si>
    <t>Damone Clark</t>
  </si>
  <si>
    <t>Neville Gallimore</t>
  </si>
  <si>
    <t>Jack Sanborn</t>
  </si>
  <si>
    <t>Eddie Jackson</t>
  </si>
  <si>
    <t>Daron Bland</t>
  </si>
  <si>
    <t>Angelo Blackson</t>
  </si>
  <si>
    <t>Joe Thomas</t>
  </si>
  <si>
    <t>Dominique Robinson</t>
  </si>
  <si>
    <t>Raekwon Davis</t>
  </si>
  <si>
    <t>A.J. Parker</t>
  </si>
  <si>
    <t>Derrick Barnes</t>
  </si>
  <si>
    <t>Aidan Hutchinson</t>
  </si>
  <si>
    <t>Duke Riley</t>
  </si>
  <si>
    <t>Will Harris</t>
  </si>
  <si>
    <t>Alim McNeill</t>
  </si>
  <si>
    <t>Kader Kohou</t>
  </si>
  <si>
    <t>Isaiah Buggs</t>
  </si>
  <si>
    <t>Roger McCreary</t>
  </si>
  <si>
    <t>Zach Cunningham</t>
  </si>
  <si>
    <t>Demone Harris</t>
  </si>
  <si>
    <t>Jaleel Johnson</t>
  </si>
  <si>
    <t>Eric Murray</t>
  </si>
  <si>
    <t>Ogbonnia Okoronkwo</t>
  </si>
  <si>
    <t>M.J. Stewart</t>
  </si>
  <si>
    <t>Roy Lopez</t>
  </si>
  <si>
    <t>Neville Hewitt</t>
  </si>
  <si>
    <t>Lonnie Johnson</t>
  </si>
  <si>
    <t>Ben Niemann</t>
  </si>
  <si>
    <t>Jalen Thompson</t>
  </si>
  <si>
    <t>Antwaun Woods</t>
  </si>
  <si>
    <t>Harrison Phillips</t>
  </si>
  <si>
    <t>Eric Kendricks</t>
  </si>
  <si>
    <t>D.J. Wonnum</t>
  </si>
  <si>
    <t>Patrick Peterson</t>
  </si>
  <si>
    <t>Za'Darius Smith</t>
  </si>
  <si>
    <t>Victor Dimukeje</t>
  </si>
  <si>
    <t>Byron Murphy</t>
  </si>
  <si>
    <t>Myjai Sanders</t>
  </si>
  <si>
    <t>Jordan Hicks</t>
  </si>
  <si>
    <t>Dalvin Tomlinson</t>
  </si>
  <si>
    <t>Chandon Sullivan</t>
  </si>
  <si>
    <t>James Lynch</t>
  </si>
  <si>
    <t>Patrick Jones</t>
  </si>
  <si>
    <t>Jonathan Ledbetter</t>
  </si>
  <si>
    <t>Danielle Hunter</t>
  </si>
  <si>
    <t>Alontae Taylor</t>
  </si>
  <si>
    <t>Kentavius Street</t>
  </si>
  <si>
    <t>Paulson Adebo</t>
  </si>
  <si>
    <t>Payton Turner</t>
  </si>
  <si>
    <t>Demario Davis</t>
  </si>
  <si>
    <t>Anthony Averett</t>
  </si>
  <si>
    <t>Neil Farrell</t>
  </si>
  <si>
    <t>Trevon Moehrig</t>
  </si>
  <si>
    <t>Malcolm Koonce</t>
  </si>
  <si>
    <t>Matt Judon</t>
  </si>
  <si>
    <t>Adrian Phillips</t>
  </si>
  <si>
    <t>John Franklin-Myers</t>
  </si>
  <si>
    <t>Mack Wilson</t>
  </si>
  <si>
    <t>Michael Carter</t>
  </si>
  <si>
    <t>Marcus Epps</t>
  </si>
  <si>
    <t>Jordan Davis</t>
  </si>
  <si>
    <t>Ahkello Witherspoon</t>
  </si>
  <si>
    <t>T.J. Edwards</t>
  </si>
  <si>
    <t>Kyzir White</t>
  </si>
  <si>
    <t>Javon Hargrave</t>
  </si>
  <si>
    <t>Avonte Maddox</t>
  </si>
  <si>
    <t>Malik Reed</t>
  </si>
  <si>
    <t>Fletcher Cox</t>
  </si>
  <si>
    <t>Josh Sweat</t>
  </si>
  <si>
    <t>James Bradberry</t>
  </si>
  <si>
    <t>Alex Highsmith</t>
  </si>
  <si>
    <t>Arthur Maulet</t>
  </si>
  <si>
    <t>Chauncey Gardner-Johnson</t>
  </si>
  <si>
    <t>Darius Slay</t>
  </si>
  <si>
    <t>Kyron Johnson</t>
  </si>
  <si>
    <t>Marlon Tuipulotu</t>
  </si>
  <si>
    <t>Cameron Sutton</t>
  </si>
  <si>
    <t>Benjamin St-Juste</t>
  </si>
  <si>
    <t>Rachad Wildgoose</t>
  </si>
  <si>
    <t>Shaquille Leonard</t>
  </si>
  <si>
    <t>David Mayo</t>
  </si>
  <si>
    <t>Julian Blackmon</t>
  </si>
  <si>
    <t>Taylor Rapp</t>
  </si>
  <si>
    <t>Ernest Jones</t>
  </si>
  <si>
    <t>Leonard Floyd</t>
  </si>
  <si>
    <t>Nick Scott</t>
  </si>
  <si>
    <t>Bobby Wagner</t>
  </si>
  <si>
    <t>Charles Omenihu</t>
  </si>
  <si>
    <t>Oren Burks</t>
  </si>
  <si>
    <t>Aaron Donald</t>
  </si>
  <si>
    <t>Jalen Ramsey</t>
  </si>
  <si>
    <t>Derion Kendrick</t>
  </si>
  <si>
    <t>Jimmie Ward</t>
  </si>
  <si>
    <t>A'Shawn Robinson</t>
  </si>
  <si>
    <t>Greg Gaines</t>
  </si>
  <si>
    <t>Justin Hollins</t>
  </si>
  <si>
    <t>Bryan Mone</t>
  </si>
  <si>
    <t>Cody Barton</t>
  </si>
  <si>
    <t>Tomon Fox</t>
  </si>
  <si>
    <t>Leonard Williams</t>
  </si>
  <si>
    <t>Quandre Diggs</t>
  </si>
  <si>
    <t>Al Woods</t>
  </si>
  <si>
    <t>Coby Bryant</t>
  </si>
  <si>
    <t>Elerson Smith</t>
  </si>
  <si>
    <t>Tariq Woolen</t>
  </si>
  <si>
    <t>Damar Hamlin</t>
  </si>
  <si>
    <t>Matt Milano</t>
  </si>
  <si>
    <t>Jordan Poyer</t>
  </si>
  <si>
    <t>Taron Johnson</t>
  </si>
  <si>
    <t>Tremaine Edmunds</t>
  </si>
  <si>
    <t>Christian Benford</t>
  </si>
  <si>
    <t>Ed Oliver</t>
  </si>
  <si>
    <t>DaQuan Jones</t>
  </si>
  <si>
    <t>Carlos Basham</t>
  </si>
  <si>
    <t>Gregory Rousseau</t>
  </si>
  <si>
    <t>Dane Jackson</t>
  </si>
  <si>
    <t>Von Miller</t>
  </si>
  <si>
    <t>Tim Settle</t>
  </si>
  <si>
    <t>Kaiir Elam</t>
  </si>
  <si>
    <t>Eric Wilson</t>
  </si>
  <si>
    <t>A.J. Epenesa</t>
  </si>
  <si>
    <t>Isaiah McDuffie</t>
  </si>
  <si>
    <t>Taven Bryan</t>
  </si>
  <si>
    <t>Joseph Ossai</t>
  </si>
  <si>
    <t>Logan Wilson</t>
  </si>
  <si>
    <t>Cam Sample</t>
  </si>
  <si>
    <t>Jadeveon Clowney</t>
  </si>
  <si>
    <t>Greg Newsome</t>
  </si>
  <si>
    <t>Tre Flowers</t>
  </si>
  <si>
    <t>Domenique Davis</t>
  </si>
  <si>
    <t>Jordan Kunaszyk</t>
  </si>
  <si>
    <t>Dax Hill</t>
  </si>
  <si>
    <t>Marvin Wilson</t>
  </si>
  <si>
    <t>Haason Reddick</t>
  </si>
  <si>
    <t>Jake Hansen</t>
  </si>
  <si>
    <t>Milton Williams</t>
  </si>
  <si>
    <t>Tavierre Thomas</t>
  </si>
  <si>
    <t>Brandon Graham</t>
  </si>
  <si>
    <t>Christian Covington</t>
  </si>
  <si>
    <t>DeAngelo Malone</t>
  </si>
  <si>
    <t>Morgan Fox</t>
  </si>
  <si>
    <t>Alohi Gilman</t>
  </si>
  <si>
    <t>Dee Alford</t>
  </si>
  <si>
    <t>Elijah Campbell</t>
  </si>
  <si>
    <t>Eric Rowe</t>
  </si>
  <si>
    <t>Emmanuel Ogbah</t>
  </si>
  <si>
    <t>Bravvion Roy</t>
  </si>
  <si>
    <t>Keith Taylor</t>
  </si>
  <si>
    <t>Amare Barno</t>
  </si>
  <si>
    <t>Tae Hayes</t>
  </si>
  <si>
    <t>Daviyon Nixon</t>
  </si>
  <si>
    <t>Brandon Smith</t>
  </si>
  <si>
    <t>Joe Bachie</t>
  </si>
  <si>
    <t>Michael Thomas</t>
  </si>
  <si>
    <t>Krys Barnes</t>
  </si>
  <si>
    <t>Mike Hughes</t>
  </si>
  <si>
    <t>Eric Stokes</t>
  </si>
  <si>
    <t>Keisean Nixon</t>
  </si>
  <si>
    <t>Jerry Jacobs</t>
  </si>
  <si>
    <t>John Cominsky</t>
  </si>
  <si>
    <t>Jonathan Garvin</t>
  </si>
  <si>
    <t>Rock Ya-Sin</t>
  </si>
  <si>
    <t>Chad Muma</t>
  </si>
  <si>
    <t>Luke Masterson</t>
  </si>
  <si>
    <t>Matthew Butler</t>
  </si>
  <si>
    <t>Kwity Paye</t>
  </si>
  <si>
    <t>Josh Uche</t>
  </si>
  <si>
    <t>Jamien Sherwood</t>
  </si>
  <si>
    <t>Jordan Phillips</t>
  </si>
  <si>
    <t>Jaquan Johnson</t>
  </si>
  <si>
    <t>Terrel Bernard</t>
  </si>
  <si>
    <t>Shaq Lawson</t>
  </si>
  <si>
    <t>Casey Toohill</t>
  </si>
  <si>
    <t>Danny Johnson</t>
  </si>
  <si>
    <t>Harrison Smith</t>
  </si>
  <si>
    <t>Jon Bostic</t>
  </si>
  <si>
    <t>Khyiris Tonga</t>
  </si>
  <si>
    <t>Cameron Dantzler</t>
  </si>
  <si>
    <t>Akayleb Evans</t>
  </si>
  <si>
    <t>Jonathan Bullard</t>
  </si>
  <si>
    <t>Camryn Bynum</t>
  </si>
  <si>
    <t>Ezekiel Turner</t>
  </si>
  <si>
    <t>Antonio Hamilton</t>
  </si>
  <si>
    <t>Josh Jones</t>
  </si>
  <si>
    <t>Troy Hill</t>
  </si>
  <si>
    <t>Carlton Davis</t>
  </si>
  <si>
    <t>Jamel Dean</t>
  </si>
  <si>
    <t>Sean Murphy-Bunting</t>
  </si>
  <si>
    <t>Terrell Lewis</t>
  </si>
  <si>
    <t>Joshua Kalu</t>
  </si>
  <si>
    <t>Michael Danna</t>
  </si>
  <si>
    <t>Khalen Saunders</t>
  </si>
  <si>
    <t>Trent McDuffie</t>
  </si>
  <si>
    <t>Taylor Stallworth</t>
  </si>
  <si>
    <t>Chris Jones</t>
  </si>
  <si>
    <t>Naquan Jones</t>
  </si>
  <si>
    <t>Marcus Peters</t>
  </si>
  <si>
    <t>Kaden Elliss</t>
  </si>
  <si>
    <t>Kyle Hamilton</t>
  </si>
  <si>
    <t>Zack Baun</t>
  </si>
  <si>
    <t>Carl Granderson</t>
  </si>
  <si>
    <t>Tackles</t>
  </si>
  <si>
    <t>Solo Tackles</t>
  </si>
  <si>
    <t>AST</t>
  </si>
  <si>
    <t>Total</t>
  </si>
  <si>
    <t>def1_name</t>
  </si>
  <si>
    <t>new_prop</t>
  </si>
  <si>
    <t>Chris Banjo</t>
  </si>
  <si>
    <t>Ronnie Harrison</t>
  </si>
  <si>
    <t>Antoine Winfield</t>
  </si>
  <si>
    <t>Marquis Haynes</t>
  </si>
  <si>
    <t>Zachary Carter</t>
  </si>
  <si>
    <t>Tyler Shelvin</t>
  </si>
  <si>
    <t>Cameron Sample</t>
  </si>
  <si>
    <t>Quinton Bohanna</t>
  </si>
  <si>
    <t>Trysten Hill</t>
  </si>
  <si>
    <t>Israel Mukuamu</t>
  </si>
  <si>
    <t>Nick McCloud</t>
  </si>
  <si>
    <t>Kevin Strong</t>
  </si>
  <si>
    <t>Chris Williams</t>
  </si>
  <si>
    <t>DeShawn Williams</t>
  </si>
  <si>
    <t>Myles Adams</t>
  </si>
  <si>
    <t>Jaylen Watson</t>
  </si>
  <si>
    <t>Jamie Collins</t>
  </si>
  <si>
    <t>DeAndre Houston-Carson</t>
  </si>
  <si>
    <t>Robert Quinn</t>
  </si>
  <si>
    <t>Jason Pierre-Paul</t>
  </si>
  <si>
    <t>Al-Quadin Muhammad</t>
  </si>
  <si>
    <t>Austin Bryant</t>
  </si>
  <si>
    <t>Keion Crossen</t>
  </si>
  <si>
    <t>Bryce Huff</t>
  </si>
  <si>
    <t>Daniel Wise</t>
  </si>
  <si>
    <t>Eric Johnson</t>
  </si>
  <si>
    <t>Justin Ellis</t>
  </si>
  <si>
    <t>Daxton Hill</t>
  </si>
  <si>
    <t>Jalen Davis</t>
  </si>
  <si>
    <t>C.J. Moore</t>
  </si>
  <si>
    <t>Sam Webb</t>
  </si>
  <si>
    <t>Brandon Facyson</t>
  </si>
  <si>
    <t>Will Parks</t>
  </si>
  <si>
    <t>Brian Asamoah</t>
  </si>
  <si>
    <t>L.J. Collier</t>
  </si>
  <si>
    <t>Marquise Copeland</t>
  </si>
  <si>
    <t>Tyus Bowser</t>
  </si>
  <si>
    <t>#</t>
  </si>
  <si>
    <t>total sum</t>
  </si>
  <si>
    <t>third_down_failed</t>
  </si>
  <si>
    <t>fourth_down_failed</t>
  </si>
  <si>
    <t>goal_to_go</t>
  </si>
  <si>
    <t>tackled_for_loss</t>
  </si>
  <si>
    <t>run_gap</t>
  </si>
  <si>
    <t>run_location</t>
  </si>
  <si>
    <t>3rd or 4th failed</t>
  </si>
  <si>
    <t>epa</t>
  </si>
  <si>
    <t>neg epa</t>
  </si>
  <si>
    <t>sum prod neg epa</t>
  </si>
  <si>
    <t>middle</t>
  </si>
  <si>
    <t>right</t>
  </si>
  <si>
    <t>left</t>
  </si>
  <si>
    <t>end</t>
  </si>
  <si>
    <t>guard</t>
  </si>
  <si>
    <t>3rd or 4th</t>
  </si>
  <si>
    <t>goal to go</t>
  </si>
  <si>
    <t>name</t>
  </si>
  <si>
    <t>EPA</t>
  </si>
  <si>
    <t>avg</t>
  </si>
  <si>
    <t># pos</t>
  </si>
  <si>
    <t>sum pos</t>
  </si>
  <si>
    <t># neg</t>
  </si>
  <si>
    <t>sum neg</t>
  </si>
  <si>
    <t>def1_pos</t>
  </si>
  <si>
    <t>DB</t>
  </si>
  <si>
    <t>DL</t>
  </si>
  <si>
    <t>LB</t>
  </si>
  <si>
    <t>defensiveTeam</t>
  </si>
  <si>
    <t>ARI</t>
  </si>
  <si>
    <t>NO</t>
  </si>
  <si>
    <t>BAL</t>
  </si>
  <si>
    <t>CLE</t>
  </si>
  <si>
    <t>CAR</t>
  </si>
  <si>
    <t>TB</t>
  </si>
  <si>
    <t>ATL</t>
  </si>
  <si>
    <t>CIN</t>
  </si>
  <si>
    <t>DET</t>
  </si>
  <si>
    <t>DAL</t>
  </si>
  <si>
    <t>JAX</t>
  </si>
  <si>
    <t>NYG</t>
  </si>
  <si>
    <t>IND</t>
  </si>
  <si>
    <t>TEN</t>
  </si>
  <si>
    <t>WAS</t>
  </si>
  <si>
    <t>GB</t>
  </si>
  <si>
    <t>NYJ</t>
  </si>
  <si>
    <t>DEN</t>
  </si>
  <si>
    <t>HOU</t>
  </si>
  <si>
    <t>LV</t>
  </si>
  <si>
    <t>LAC</t>
  </si>
  <si>
    <t>SEA</t>
  </si>
  <si>
    <t>KC</t>
  </si>
  <si>
    <t>SF</t>
  </si>
  <si>
    <t>PIT</t>
  </si>
  <si>
    <t>MIA</t>
  </si>
  <si>
    <t>CHI</t>
  </si>
  <si>
    <t>NE</t>
  </si>
  <si>
    <t>MIN</t>
  </si>
  <si>
    <t>PHI</t>
  </si>
  <si>
    <t>LA</t>
  </si>
  <si>
    <t>BUF</t>
  </si>
  <si>
    <t>week</t>
  </si>
  <si>
    <t>3rd or 4th stop</t>
  </si>
  <si>
    <t>concat</t>
  </si>
  <si>
    <t>right tackle</t>
  </si>
  <si>
    <t>left tackle</t>
  </si>
  <si>
    <t>right end</t>
  </si>
  <si>
    <t>left end</t>
  </si>
  <si>
    <t>left guard</t>
  </si>
  <si>
    <t>right guard</t>
  </si>
  <si>
    <t>NFL</t>
  </si>
  <si>
    <t>possessionTeam</t>
  </si>
  <si>
    <t>tackles</t>
  </si>
  <si>
    <t>games</t>
  </si>
  <si>
    <t>nfl.com</t>
  </si>
  <si>
    <t>pro football</t>
  </si>
  <si>
    <t>https://www.pro-football-reference.com/players/T/ThomSh01/gamelog/2022/</t>
  </si>
  <si>
    <t>solo</t>
  </si>
  <si>
    <t>asst</t>
  </si>
  <si>
    <t>total</t>
  </si>
  <si>
    <t>Solo</t>
  </si>
  <si>
    <t>https://www.nfl.com/players/shaq-thompson/stats/logs/2022/</t>
  </si>
  <si>
    <t>https://www.nfl.com/players/Rashaan-evans/stats/logs/2022/</t>
  </si>
  <si>
    <t>https://www.nfl.com/players/Quay-Walker/stats/logs/2022/</t>
  </si>
  <si>
    <t>https://www.nfl.com/players/Grover-Stewart/stats/logs/2022/</t>
  </si>
  <si>
    <t>https://www.nfl.com/players/foye-oluokun/stats/logs/2022/</t>
  </si>
  <si>
    <t>https://www.pro-football-reference.com/players/E/EvanRa01/gamelog/2022/</t>
  </si>
  <si>
    <t>https://www.pro-football-reference.com/players/S/StewGr00/gamelog/2022/</t>
  </si>
  <si>
    <t>https://www.pro-football-reference.com/players/W/WalkQu00/gamelog/2022/</t>
  </si>
  <si>
    <t>PFF</t>
  </si>
  <si>
    <t>NFL.com</t>
  </si>
  <si>
    <t>Player Name</t>
  </si>
  <si>
    <t>Links</t>
  </si>
  <si>
    <t>PFR</t>
  </si>
  <si>
    <t>https://www.pro-football-reference.com/players/O/OluoFo00/gamelog/2022/</t>
  </si>
  <si>
    <t>Link</t>
  </si>
  <si>
    <t>Pro Football Ref.</t>
  </si>
  <si>
    <t>TFL</t>
  </si>
  <si>
    <t>contr sum</t>
  </si>
  <si>
    <t>3rd/4th Down Stop</t>
  </si>
  <si>
    <t>Goal to Go</t>
  </si>
  <si>
    <t>Neg EPA</t>
  </si>
  <si>
    <t>DTC Totals</t>
  </si>
  <si>
    <t># DTC by Type</t>
  </si>
  <si>
    <t>Sum DTC Type</t>
  </si>
  <si>
    <t># DTC</t>
  </si>
  <si>
    <t>Sum DTC</t>
  </si>
  <si>
    <t>DTC EPA (DTC * EPA)</t>
  </si>
  <si>
    <t># DTC (+EPA)</t>
  </si>
  <si>
    <t>Sum DTC (+EPA)</t>
  </si>
  <si>
    <t>DTC * +EPA</t>
  </si>
  <si>
    <t># DTC (-EPA)</t>
  </si>
  <si>
    <t>Sum DTC (-EPA)</t>
  </si>
  <si>
    <t>DTC * -EPA</t>
  </si>
  <si>
    <t>NFL % - ARI %</t>
  </si>
  <si>
    <t>Left End</t>
  </si>
  <si>
    <t>Left Tackle</t>
  </si>
  <si>
    <t>Left Guard</t>
  </si>
  <si>
    <t>Middle</t>
  </si>
  <si>
    <t>Right Guard</t>
  </si>
  <si>
    <t>Right Tackle</t>
  </si>
  <si>
    <t>Right End</t>
  </si>
  <si>
    <t>weeks 7-9</t>
  </si>
  <si>
    <t>Position</t>
  </si>
  <si>
    <t>-</t>
  </si>
  <si>
    <t>60 (Plays)</t>
  </si>
  <si>
    <t xml:space="preserve"> -2.53 (ARI EPA)</t>
  </si>
  <si>
    <t>4 (Goal to Go Stops)</t>
  </si>
  <si>
    <t>35 (-EPA plays)</t>
  </si>
  <si>
    <t>25 (+EPA plays)</t>
  </si>
  <si>
    <t>15.46 (Sum +EPA plays)</t>
  </si>
  <si>
    <t xml:space="preserve"> -17.99 (Sum -EPA plays)</t>
  </si>
  <si>
    <t>Antwaun Woods', 'J.J. Watt', 'Jonathan Ledbetter', 'Leki Fotu', 'Michael Dogbe', 'Rashard Lawrence', 'Zach Allen', 'Ben Niemann', 'Cameron Thomas', 'Ezekiel Turner', 'Jesse Luketa', 'Markus Golden', 'Myjai Sanders', 'Tanner Vallejo', 'Victor Dimukeje', 'Zaven Collins', 'Antonio Hamilton', 'Budda Baker', 'Byron Murphy', 'Chris Banjo', 'Isaiah Simmons', 'Jalen Thompson', 'Marco Wilson'</t>
  </si>
  <si>
    <t>Conf</t>
  </si>
  <si>
    <t>NFC</t>
  </si>
  <si>
    <t>AFC</t>
  </si>
  <si>
    <t>West</t>
  </si>
  <si>
    <t>South</t>
  </si>
  <si>
    <t>North</t>
  </si>
  <si>
    <t>East</t>
  </si>
  <si>
    <t>NFC West</t>
  </si>
  <si>
    <t>NFC South</t>
  </si>
  <si>
    <t>AFC North</t>
  </si>
  <si>
    <t>AFC East</t>
  </si>
  <si>
    <t>NFC North</t>
  </si>
  <si>
    <t>NFC East</t>
  </si>
  <si>
    <t>AFC West</t>
  </si>
  <si>
    <t>AFC South</t>
  </si>
  <si>
    <t>Team</t>
  </si>
  <si>
    <t>Dir</t>
  </si>
  <si>
    <t>Division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</si>
</sst>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_);[Red]\(0.000\)"/>
    <numFmt numFmtId="165" formatCode="0.00_);[Red]\(0.00\)"/>
    <numFmt numFmtId="166"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1"/>
      <name val="Calibri"/>
      <family val="2"/>
      <scheme val="minor"/>
    </font>
    <font>
      <b/>
      <sz val="10"/>
      <color theme="1"/>
      <name val="Calibri"/>
      <family val="2"/>
      <scheme val="minor"/>
    </font>
    <font>
      <u/>
      <sz val="10"/>
      <color theme="10"/>
      <name val="Calibri"/>
      <family val="2"/>
      <scheme val="minor"/>
    </font>
    <font>
      <b/>
      <u/>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2">
    <xf numFmtId="0" fontId="0" fillId="0" borderId="0" xfId="0"/>
    <xf numFmtId="164" fontId="0" fillId="0" borderId="0" xfId="0" applyNumberFormat="1"/>
    <xf numFmtId="2" fontId="0" fillId="0" borderId="0" xfId="0" applyNumberFormat="1"/>
    <xf numFmtId="165" fontId="0" fillId="0" borderId="0" xfId="0" applyNumberFormat="1"/>
    <xf numFmtId="0" fontId="0" fillId="33" borderId="0" xfId="0" applyFill="1"/>
    <xf numFmtId="0" fontId="18" fillId="0" borderId="0" xfId="42"/>
    <xf numFmtId="0" fontId="0" fillId="37" borderId="10" xfId="0" applyFill="1" applyBorder="1"/>
    <xf numFmtId="0" fontId="0" fillId="0" borderId="10" xfId="0" applyBorder="1" applyAlignment="1">
      <alignment horizontal="center"/>
    </xf>
    <xf numFmtId="0" fontId="19" fillId="0" borderId="0" xfId="0" applyFont="1"/>
    <xf numFmtId="0" fontId="20" fillId="37" borderId="10" xfId="0" applyFont="1" applyFill="1" applyBorder="1" applyAlignment="1">
      <alignment horizontal="center"/>
    </xf>
    <xf numFmtId="0" fontId="19" fillId="37" borderId="10" xfId="0" applyFont="1" applyFill="1" applyBorder="1"/>
    <xf numFmtId="0" fontId="19" fillId="0" borderId="10" xfId="0" applyFont="1" applyBorder="1" applyAlignment="1">
      <alignment horizontal="center"/>
    </xf>
    <xf numFmtId="0" fontId="21" fillId="0" borderId="10" xfId="42" applyFont="1" applyBorder="1"/>
    <xf numFmtId="0" fontId="20" fillId="37" borderId="11" xfId="0" applyFont="1" applyFill="1" applyBorder="1" applyAlignment="1">
      <alignment horizontal="center"/>
    </xf>
    <xf numFmtId="0" fontId="20" fillId="37" borderId="12" xfId="0" applyFont="1" applyFill="1" applyBorder="1" applyAlignment="1">
      <alignment horizontal="center"/>
    </xf>
    <xf numFmtId="0" fontId="20" fillId="37" borderId="16" xfId="0" applyFont="1" applyFill="1" applyBorder="1" applyAlignment="1">
      <alignment horizontal="center"/>
    </xf>
    <xf numFmtId="0" fontId="20" fillId="37" borderId="17" xfId="0" applyFont="1" applyFill="1" applyBorder="1" applyAlignment="1">
      <alignment horizontal="center"/>
    </xf>
    <xf numFmtId="0" fontId="19" fillId="0" borderId="16" xfId="0" applyFont="1" applyBorder="1" applyAlignment="1">
      <alignment horizontal="center"/>
    </xf>
    <xf numFmtId="0" fontId="19" fillId="0" borderId="17" xfId="0" applyFont="1" applyBorder="1" applyAlignment="1">
      <alignment horizontal="center"/>
    </xf>
    <xf numFmtId="0" fontId="19" fillId="0" borderId="18" xfId="0" applyFont="1" applyBorder="1" applyAlignment="1">
      <alignment horizontal="center"/>
    </xf>
    <xf numFmtId="0" fontId="19" fillId="0" borderId="19" xfId="0" applyFont="1" applyBorder="1" applyAlignment="1">
      <alignment horizontal="center"/>
    </xf>
    <xf numFmtId="0" fontId="19" fillId="0" borderId="20" xfId="0" applyFont="1" applyBorder="1" applyAlignment="1">
      <alignment horizontal="center"/>
    </xf>
    <xf numFmtId="0" fontId="21" fillId="0" borderId="16" xfId="42" applyFont="1" applyBorder="1"/>
    <xf numFmtId="0" fontId="21" fillId="0" borderId="17" xfId="42" applyFont="1" applyBorder="1"/>
    <xf numFmtId="0" fontId="21" fillId="0" borderId="18" xfId="42" applyFont="1" applyBorder="1"/>
    <xf numFmtId="0" fontId="21" fillId="0" borderId="20" xfId="42" applyFont="1" applyBorder="1"/>
    <xf numFmtId="0" fontId="20" fillId="37" borderId="21" xfId="0" applyFont="1" applyFill="1" applyBorder="1" applyAlignment="1">
      <alignment horizontal="center"/>
    </xf>
    <xf numFmtId="0" fontId="19" fillId="37" borderId="22" xfId="0" applyFont="1" applyFill="1" applyBorder="1"/>
    <xf numFmtId="0" fontId="19" fillId="37" borderId="23" xfId="0" applyFont="1" applyFill="1" applyBorder="1"/>
    <xf numFmtId="0" fontId="0" fillId="38" borderId="0" xfId="0" applyFill="1"/>
    <xf numFmtId="0" fontId="19" fillId="0" borderId="0" xfId="0" applyFont="1" applyAlignment="1">
      <alignment horizontal="center"/>
    </xf>
    <xf numFmtId="0" fontId="19" fillId="0" borderId="11" xfId="0" applyFont="1" applyBorder="1" applyAlignment="1">
      <alignment horizontal="center"/>
    </xf>
    <xf numFmtId="0" fontId="19" fillId="0" borderId="25" xfId="0" applyFont="1" applyBorder="1" applyAlignment="1">
      <alignment horizontal="center"/>
    </xf>
    <xf numFmtId="2" fontId="0" fillId="0" borderId="10" xfId="0" applyNumberFormat="1" applyBorder="1" applyAlignment="1">
      <alignment horizontal="center"/>
    </xf>
    <xf numFmtId="165" fontId="0" fillId="0" borderId="10" xfId="0" applyNumberFormat="1" applyBorder="1" applyAlignment="1">
      <alignment horizontal="center"/>
    </xf>
    <xf numFmtId="43" fontId="0" fillId="0" borderId="10" xfId="0" applyNumberFormat="1" applyBorder="1" applyAlignment="1">
      <alignment horizontal="center"/>
    </xf>
    <xf numFmtId="0" fontId="0" fillId="0" borderId="16" xfId="0" applyBorder="1" applyAlignment="1">
      <alignment horizontal="center"/>
    </xf>
    <xf numFmtId="165" fontId="0" fillId="0" borderId="17" xfId="0" applyNumberFormat="1" applyBorder="1" applyAlignment="1">
      <alignment horizontal="center"/>
    </xf>
    <xf numFmtId="0" fontId="0" fillId="0" borderId="18" xfId="0" applyBorder="1" applyAlignment="1">
      <alignment horizontal="center"/>
    </xf>
    <xf numFmtId="2" fontId="0" fillId="0" borderId="19" xfId="0" applyNumberFormat="1" applyBorder="1" applyAlignment="1">
      <alignment horizontal="center"/>
    </xf>
    <xf numFmtId="165" fontId="0" fillId="0" borderId="20" xfId="0" applyNumberFormat="1" applyBorder="1" applyAlignment="1">
      <alignment horizontal="center"/>
    </xf>
    <xf numFmtId="0" fontId="0" fillId="0" borderId="17" xfId="0" applyBorder="1" applyAlignment="1">
      <alignment horizontal="center"/>
    </xf>
    <xf numFmtId="43" fontId="0" fillId="0" borderId="16" xfId="0" applyNumberFormat="1" applyBorder="1" applyAlignment="1">
      <alignment horizontal="center"/>
    </xf>
    <xf numFmtId="0" fontId="0" fillId="0" borderId="19" xfId="0" applyBorder="1" applyAlignment="1">
      <alignment horizontal="center"/>
    </xf>
    <xf numFmtId="43" fontId="0" fillId="0" borderId="19" xfId="0" applyNumberFormat="1" applyBorder="1" applyAlignment="1">
      <alignment horizontal="center"/>
    </xf>
    <xf numFmtId="0" fontId="0" fillId="0" borderId="20" xfId="0" applyBorder="1" applyAlignment="1">
      <alignment horizontal="center"/>
    </xf>
    <xf numFmtId="165" fontId="0" fillId="0" borderId="16" xfId="0" applyNumberFormat="1" applyBorder="1" applyAlignment="1">
      <alignment horizontal="center"/>
    </xf>
    <xf numFmtId="165" fontId="0" fillId="0" borderId="18" xfId="0" applyNumberFormat="1" applyBorder="1" applyAlignment="1">
      <alignment horizontal="center"/>
    </xf>
    <xf numFmtId="165" fontId="0" fillId="0" borderId="19" xfId="0" applyNumberFormat="1" applyBorder="1" applyAlignment="1">
      <alignment horizontal="center"/>
    </xf>
    <xf numFmtId="0" fontId="22" fillId="0" borderId="0" xfId="0" applyFont="1"/>
    <xf numFmtId="166" fontId="0" fillId="0" borderId="10" xfId="0" applyNumberFormat="1" applyBorder="1"/>
    <xf numFmtId="166" fontId="0" fillId="0" borderId="27" xfId="0" applyNumberFormat="1" applyBorder="1"/>
    <xf numFmtId="0" fontId="0" fillId="39" borderId="10" xfId="0" applyFill="1" applyBorder="1"/>
    <xf numFmtId="0" fontId="0" fillId="39" borderId="28" xfId="0" applyFill="1" applyBorder="1"/>
    <xf numFmtId="0" fontId="20" fillId="37" borderId="13" xfId="0" applyFont="1" applyFill="1" applyBorder="1" applyAlignment="1">
      <alignment horizontal="center"/>
    </xf>
    <xf numFmtId="0" fontId="20" fillId="37" borderId="15" xfId="0" applyFont="1" applyFill="1" applyBorder="1" applyAlignment="1">
      <alignment horizontal="center"/>
    </xf>
    <xf numFmtId="0" fontId="19" fillId="37" borderId="16" xfId="0" applyFont="1" applyFill="1" applyBorder="1"/>
    <xf numFmtId="0" fontId="19" fillId="37" borderId="17" xfId="0" applyFont="1" applyFill="1" applyBorder="1"/>
    <xf numFmtId="2" fontId="19" fillId="0" borderId="10" xfId="0" applyNumberFormat="1" applyFont="1" applyBorder="1" applyAlignment="1">
      <alignment horizontal="center"/>
    </xf>
    <xf numFmtId="165" fontId="19" fillId="0" borderId="17" xfId="0" applyNumberFormat="1" applyFont="1" applyBorder="1" applyAlignment="1">
      <alignment horizontal="center"/>
    </xf>
    <xf numFmtId="165" fontId="19" fillId="0" borderId="16" xfId="0" applyNumberFormat="1" applyFont="1" applyBorder="1" applyAlignment="1">
      <alignment horizontal="center"/>
    </xf>
    <xf numFmtId="43" fontId="19" fillId="0" borderId="10" xfId="0" applyNumberFormat="1" applyFont="1" applyBorder="1" applyAlignment="1">
      <alignment horizontal="center"/>
    </xf>
    <xf numFmtId="40" fontId="19" fillId="0" borderId="17" xfId="0" applyNumberFormat="1" applyFont="1" applyBorder="1" applyAlignment="1">
      <alignment horizontal="center"/>
    </xf>
    <xf numFmtId="165" fontId="19" fillId="0" borderId="10" xfId="0" applyNumberFormat="1" applyFont="1" applyBorder="1" applyAlignment="1">
      <alignment horizontal="center"/>
    </xf>
    <xf numFmtId="40" fontId="19" fillId="0" borderId="10" xfId="0" applyNumberFormat="1" applyFont="1" applyBorder="1" applyAlignment="1">
      <alignment horizontal="center"/>
    </xf>
    <xf numFmtId="0" fontId="19" fillId="37" borderId="18" xfId="0" applyFont="1" applyFill="1" applyBorder="1"/>
    <xf numFmtId="0" fontId="19" fillId="37" borderId="20" xfId="0" applyFont="1" applyFill="1" applyBorder="1"/>
    <xf numFmtId="2" fontId="19" fillId="0" borderId="19" xfId="0" applyNumberFormat="1" applyFont="1" applyBorder="1" applyAlignment="1">
      <alignment horizontal="center"/>
    </xf>
    <xf numFmtId="165" fontId="19" fillId="0" borderId="20" xfId="0" applyNumberFormat="1" applyFont="1" applyBorder="1" applyAlignment="1">
      <alignment horizontal="center"/>
    </xf>
    <xf numFmtId="165" fontId="19" fillId="0" borderId="18" xfId="0" applyNumberFormat="1" applyFont="1" applyBorder="1" applyAlignment="1">
      <alignment horizontal="center"/>
    </xf>
    <xf numFmtId="43" fontId="19" fillId="0" borderId="19" xfId="0" applyNumberFormat="1" applyFont="1" applyBorder="1" applyAlignment="1">
      <alignment horizontal="center"/>
    </xf>
    <xf numFmtId="40" fontId="19" fillId="0" borderId="20" xfId="0" applyNumberFormat="1" applyFont="1" applyBorder="1" applyAlignment="1">
      <alignment horizontal="center"/>
    </xf>
    <xf numFmtId="165" fontId="19" fillId="0" borderId="19" xfId="0" applyNumberFormat="1" applyFont="1" applyBorder="1" applyAlignment="1">
      <alignment horizontal="center"/>
    </xf>
    <xf numFmtId="0" fontId="19" fillId="0" borderId="29" xfId="0" applyFont="1" applyBorder="1" applyAlignment="1">
      <alignment horizontal="center"/>
    </xf>
    <xf numFmtId="0" fontId="20" fillId="0" borderId="0" xfId="0" applyFont="1" applyAlignment="1">
      <alignment horizontal="center"/>
    </xf>
    <xf numFmtId="165" fontId="19" fillId="0" borderId="11" xfId="0" applyNumberFormat="1" applyFont="1" applyBorder="1" applyAlignment="1">
      <alignment horizontal="center"/>
    </xf>
    <xf numFmtId="165" fontId="19" fillId="0" borderId="25" xfId="0" applyNumberFormat="1" applyFont="1" applyBorder="1" applyAlignment="1">
      <alignment horizontal="center"/>
    </xf>
    <xf numFmtId="38" fontId="19" fillId="0" borderId="10" xfId="0" applyNumberFormat="1" applyFont="1" applyBorder="1" applyAlignment="1">
      <alignment horizontal="center"/>
    </xf>
    <xf numFmtId="38" fontId="19" fillId="0" borderId="19" xfId="0" applyNumberFormat="1" applyFont="1" applyBorder="1" applyAlignment="1">
      <alignment horizontal="center"/>
    </xf>
    <xf numFmtId="40" fontId="19" fillId="0" borderId="11" xfId="0" applyNumberFormat="1" applyFont="1" applyBorder="1" applyAlignment="1">
      <alignment horizontal="center"/>
    </xf>
    <xf numFmtId="40" fontId="19" fillId="0" borderId="25" xfId="0" applyNumberFormat="1" applyFont="1" applyBorder="1" applyAlignment="1">
      <alignment horizontal="center"/>
    </xf>
    <xf numFmtId="0" fontId="20" fillId="0" borderId="30" xfId="0" applyFont="1" applyBorder="1"/>
    <xf numFmtId="1" fontId="19" fillId="0" borderId="29" xfId="0" applyNumberFormat="1" applyFont="1" applyBorder="1" applyAlignment="1">
      <alignment horizontal="center"/>
    </xf>
    <xf numFmtId="0" fontId="0" fillId="0" borderId="0" xfId="0" quotePrefix="1"/>
    <xf numFmtId="0" fontId="20" fillId="34" borderId="13" xfId="0" applyFont="1" applyFill="1" applyBorder="1" applyAlignment="1">
      <alignment horizontal="center"/>
    </xf>
    <xf numFmtId="0" fontId="20" fillId="34" borderId="14" xfId="0" applyFont="1" applyFill="1" applyBorder="1" applyAlignment="1">
      <alignment horizontal="center"/>
    </xf>
    <xf numFmtId="0" fontId="20" fillId="34" borderId="24" xfId="0" applyFont="1" applyFill="1" applyBorder="1" applyAlignment="1">
      <alignment horizontal="center"/>
    </xf>
    <xf numFmtId="0" fontId="19" fillId="38" borderId="13" xfId="0" applyFont="1" applyFill="1" applyBorder="1" applyAlignment="1">
      <alignment horizontal="center"/>
    </xf>
    <xf numFmtId="0" fontId="19" fillId="38" borderId="14" xfId="0" applyFont="1" applyFill="1" applyBorder="1" applyAlignment="1">
      <alignment horizontal="center"/>
    </xf>
    <xf numFmtId="0" fontId="19" fillId="38" borderId="15" xfId="0" applyFont="1" applyFill="1" applyBorder="1" applyAlignment="1">
      <alignment horizontal="center"/>
    </xf>
    <xf numFmtId="0" fontId="0" fillId="39" borderId="13" xfId="0" applyFill="1" applyBorder="1" applyAlignment="1">
      <alignment horizontal="center"/>
    </xf>
    <xf numFmtId="0" fontId="0" fillId="39" borderId="14" xfId="0" applyFill="1" applyBorder="1" applyAlignment="1">
      <alignment horizontal="center"/>
    </xf>
    <xf numFmtId="0" fontId="0" fillId="39" borderId="15" xfId="0" applyFill="1" applyBorder="1" applyAlignment="1">
      <alignment horizontal="center"/>
    </xf>
    <xf numFmtId="0" fontId="0" fillId="38" borderId="13" xfId="0" applyFill="1" applyBorder="1" applyAlignment="1">
      <alignment horizontal="center"/>
    </xf>
    <xf numFmtId="0" fontId="0" fillId="38" borderId="14" xfId="0" applyFill="1" applyBorder="1" applyAlignment="1">
      <alignment horizontal="center"/>
    </xf>
    <xf numFmtId="0" fontId="0" fillId="38" borderId="15" xfId="0" applyFill="1" applyBorder="1" applyAlignment="1">
      <alignment horizontal="center"/>
    </xf>
    <xf numFmtId="0" fontId="0" fillId="39" borderId="26" xfId="0" applyFill="1" applyBorder="1" applyAlignment="1">
      <alignment horizontal="center"/>
    </xf>
    <xf numFmtId="0" fontId="0" fillId="39" borderId="24" xfId="0" applyFill="1" applyBorder="1" applyAlignment="1">
      <alignment horizontal="center"/>
    </xf>
    <xf numFmtId="0" fontId="20" fillId="34" borderId="10" xfId="0" applyFont="1" applyFill="1" applyBorder="1" applyAlignment="1">
      <alignment horizontal="center"/>
    </xf>
    <xf numFmtId="0" fontId="20" fillId="35" borderId="10" xfId="0" applyFont="1" applyFill="1" applyBorder="1" applyAlignment="1">
      <alignment horizontal="center"/>
    </xf>
    <xf numFmtId="0" fontId="20" fillId="36" borderId="10" xfId="0" applyFont="1" applyFill="1" applyBorder="1" applyAlignment="1">
      <alignment horizontal="center"/>
    </xf>
    <xf numFmtId="0" fontId="20" fillId="0" borderId="10" xfId="0" applyFont="1" applyBorder="1" applyAlignment="1">
      <alignment horizontal="center"/>
    </xf>
    <xf numFmtId="0" fontId="20" fillId="34" borderId="15" xfId="0" applyFont="1" applyFill="1" applyBorder="1" applyAlignment="1">
      <alignment horizontal="center"/>
    </xf>
    <xf numFmtId="0" fontId="20" fillId="35" borderId="13" xfId="0" applyFont="1" applyFill="1" applyBorder="1" applyAlignment="1">
      <alignment horizontal="center"/>
    </xf>
    <xf numFmtId="0" fontId="20" fillId="35" borderId="14" xfId="0" applyFont="1" applyFill="1" applyBorder="1" applyAlignment="1">
      <alignment horizontal="center"/>
    </xf>
    <xf numFmtId="0" fontId="20" fillId="35" borderId="15" xfId="0" applyFont="1" applyFill="1" applyBorder="1" applyAlignment="1">
      <alignment horizontal="center"/>
    </xf>
    <xf numFmtId="0" fontId="20" fillId="36" borderId="13" xfId="0" applyFont="1" applyFill="1" applyBorder="1" applyAlignment="1">
      <alignment horizontal="center"/>
    </xf>
    <xf numFmtId="0" fontId="20" fillId="36" borderId="14" xfId="0" applyFont="1" applyFill="1" applyBorder="1" applyAlignment="1">
      <alignment horizontal="center"/>
    </xf>
    <xf numFmtId="0" fontId="20" fillId="36" borderId="15" xfId="0" applyFont="1" applyFill="1" applyBorder="1" applyAlignment="1">
      <alignment horizontal="center"/>
    </xf>
    <xf numFmtId="0" fontId="20" fillId="0" borderId="13" xfId="0" applyFont="1" applyBorder="1" applyAlignment="1">
      <alignment horizontal="center"/>
    </xf>
    <xf numFmtId="0" fontId="20" fillId="0" borderId="15" xfId="0" applyFont="1" applyBorder="1" applyAlignment="1">
      <alignment horizontal="center"/>
    </xf>
    <xf numFmtId="0" fontId="19" fillId="38" borderId="24"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3" Type="http://schemas.openxmlformats.org/officeDocument/2006/relationships/hyperlink" Target="https://www.pro-football-reference.com/players/E/EvanRa01/gamelog/2022/" TargetMode="External"/><Relationship Id="rId18" Type="http://schemas.openxmlformats.org/officeDocument/2006/relationships/hyperlink" Target="https://www.pro-football-reference.com/players/W/WalkQu00/gamelog/2022/" TargetMode="External"/><Relationship Id="rId26" Type="http://schemas.openxmlformats.org/officeDocument/2006/relationships/hyperlink" Target="https://www.pro-football-reference.com/players/T/ThomSh01/gamelog/2022/" TargetMode="External"/><Relationship Id="rId39" Type="http://schemas.openxmlformats.org/officeDocument/2006/relationships/hyperlink" Target="https://www.pro-football-reference.com/players/W/WalkQu00/gamelog/2022/" TargetMode="External"/><Relationship Id="rId21" Type="http://schemas.openxmlformats.org/officeDocument/2006/relationships/hyperlink" Target="https://www.nfl.com/players/shaq-thompson/stats/logs/2022/" TargetMode="External"/><Relationship Id="rId34" Type="http://schemas.openxmlformats.org/officeDocument/2006/relationships/hyperlink" Target="https://www.nfl.com/players/Quay-Walker/stats/logs/2022/" TargetMode="External"/><Relationship Id="rId7" Type="http://schemas.openxmlformats.org/officeDocument/2006/relationships/hyperlink" Target="https://www.nfl.com/players/Quay-Walker/stats/logs/2022/" TargetMode="External"/><Relationship Id="rId12" Type="http://schemas.openxmlformats.org/officeDocument/2006/relationships/hyperlink" Target="https://www.pro-football-reference.com/players/T/ThomSh01/gamelog/2022/" TargetMode="External"/><Relationship Id="rId17" Type="http://schemas.openxmlformats.org/officeDocument/2006/relationships/hyperlink" Target="https://www.pro-football-reference.com/players/W/WalkQu00/gamelog/2022/" TargetMode="External"/><Relationship Id="rId25" Type="http://schemas.openxmlformats.org/officeDocument/2006/relationships/hyperlink" Target="https://www.nfl.com/players/foye-oluokun/stats/logs/2022/" TargetMode="External"/><Relationship Id="rId33" Type="http://schemas.openxmlformats.org/officeDocument/2006/relationships/hyperlink" Target="https://www.nfl.com/players/Grover-Stewart/stats/logs/2022/" TargetMode="External"/><Relationship Id="rId38" Type="http://schemas.openxmlformats.org/officeDocument/2006/relationships/hyperlink" Target="https://www.pro-football-reference.com/players/S/StewGr00/gamelog/2022/" TargetMode="External"/><Relationship Id="rId2" Type="http://schemas.openxmlformats.org/officeDocument/2006/relationships/hyperlink" Target="https://www.nfl.com/players/shaq-thompson/stats/logs/2022/" TargetMode="External"/><Relationship Id="rId16" Type="http://schemas.openxmlformats.org/officeDocument/2006/relationships/hyperlink" Target="https://www.pro-football-reference.com/players/S/StewGr00/gamelog/2022/" TargetMode="External"/><Relationship Id="rId20" Type="http://schemas.openxmlformats.org/officeDocument/2006/relationships/hyperlink" Target="https://www.pro-football-reference.com/players/O/OluoFo00/gamelog/2022/" TargetMode="External"/><Relationship Id="rId29" Type="http://schemas.openxmlformats.org/officeDocument/2006/relationships/hyperlink" Target="https://www.pro-football-reference.com/players/W/WalkQu00/gamelog/2022/" TargetMode="External"/><Relationship Id="rId1" Type="http://schemas.openxmlformats.org/officeDocument/2006/relationships/hyperlink" Target="https://www.nfl.com/players/shaq-thompson/stats/logs/2022/" TargetMode="External"/><Relationship Id="rId6" Type="http://schemas.openxmlformats.org/officeDocument/2006/relationships/hyperlink" Target="https://www.nfl.com/players/Grover-Stewart/stats/logs/2022/" TargetMode="External"/><Relationship Id="rId11" Type="http://schemas.openxmlformats.org/officeDocument/2006/relationships/hyperlink" Target="https://www.pro-football-reference.com/players/T/ThomSh01/gamelog/2022/" TargetMode="External"/><Relationship Id="rId24" Type="http://schemas.openxmlformats.org/officeDocument/2006/relationships/hyperlink" Target="https://www.nfl.com/players/Quay-Walker/stats/logs/2022/" TargetMode="External"/><Relationship Id="rId32" Type="http://schemas.openxmlformats.org/officeDocument/2006/relationships/hyperlink" Target="https://www.nfl.com/players/Rashaan-evans/stats/logs/2022/" TargetMode="External"/><Relationship Id="rId37" Type="http://schemas.openxmlformats.org/officeDocument/2006/relationships/hyperlink" Target="https://www.pro-football-reference.com/players/E/EvanRa01/gamelog/2022/" TargetMode="External"/><Relationship Id="rId40" Type="http://schemas.openxmlformats.org/officeDocument/2006/relationships/hyperlink" Target="https://www.pro-football-reference.com/players/O/OluoFo00/gamelog/2022/" TargetMode="External"/><Relationship Id="rId5" Type="http://schemas.openxmlformats.org/officeDocument/2006/relationships/hyperlink" Target="https://www.nfl.com/players/Grover-Stewart/stats/logs/2022/" TargetMode="External"/><Relationship Id="rId15" Type="http://schemas.openxmlformats.org/officeDocument/2006/relationships/hyperlink" Target="https://www.pro-football-reference.com/players/S/StewGr00/gamelog/2022/" TargetMode="External"/><Relationship Id="rId23" Type="http://schemas.openxmlformats.org/officeDocument/2006/relationships/hyperlink" Target="https://www.nfl.com/players/Grover-Stewart/stats/logs/2022/" TargetMode="External"/><Relationship Id="rId28" Type="http://schemas.openxmlformats.org/officeDocument/2006/relationships/hyperlink" Target="https://www.pro-football-reference.com/players/S/StewGr00/gamelog/2022/" TargetMode="External"/><Relationship Id="rId36" Type="http://schemas.openxmlformats.org/officeDocument/2006/relationships/hyperlink" Target="https://www.pro-football-reference.com/players/T/ThomSh01/gamelog/2022/" TargetMode="External"/><Relationship Id="rId10" Type="http://schemas.openxmlformats.org/officeDocument/2006/relationships/hyperlink" Target="https://www.nfl.com/players/foye-oluokun/stats/logs/2022/" TargetMode="External"/><Relationship Id="rId19" Type="http://schemas.openxmlformats.org/officeDocument/2006/relationships/hyperlink" Target="https://www.pro-football-reference.com/players/O/OluoFo00/gamelog/2022/" TargetMode="External"/><Relationship Id="rId31" Type="http://schemas.openxmlformats.org/officeDocument/2006/relationships/hyperlink" Target="https://www.nfl.com/players/shaq-thompson/stats/logs/2022/" TargetMode="External"/><Relationship Id="rId4" Type="http://schemas.openxmlformats.org/officeDocument/2006/relationships/hyperlink" Target="https://www.nfl.com/players/Rashaan-evans/stats/logs/2022/" TargetMode="External"/><Relationship Id="rId9" Type="http://schemas.openxmlformats.org/officeDocument/2006/relationships/hyperlink" Target="https://www.nfl.com/players/foye-oluokun/stats/logs/2022/" TargetMode="External"/><Relationship Id="rId14" Type="http://schemas.openxmlformats.org/officeDocument/2006/relationships/hyperlink" Target="https://www.pro-football-reference.com/players/E/EvanRa01/gamelog/2022/" TargetMode="External"/><Relationship Id="rId22" Type="http://schemas.openxmlformats.org/officeDocument/2006/relationships/hyperlink" Target="https://www.nfl.com/players/Rashaan-evans/stats/logs/2022/" TargetMode="External"/><Relationship Id="rId27" Type="http://schemas.openxmlformats.org/officeDocument/2006/relationships/hyperlink" Target="https://www.pro-football-reference.com/players/E/EvanRa01/gamelog/2022/" TargetMode="External"/><Relationship Id="rId30" Type="http://schemas.openxmlformats.org/officeDocument/2006/relationships/hyperlink" Target="https://www.pro-football-reference.com/players/O/OluoFo00/gamelog/2022/" TargetMode="External"/><Relationship Id="rId35" Type="http://schemas.openxmlformats.org/officeDocument/2006/relationships/hyperlink" Target="https://www.nfl.com/players/foye-oluokun/stats/logs/2022/" TargetMode="External"/><Relationship Id="rId8" Type="http://schemas.openxmlformats.org/officeDocument/2006/relationships/hyperlink" Target="https://www.nfl.com/players/Quay-Walker/stats/logs/2022/" TargetMode="External"/><Relationship Id="rId3" Type="http://schemas.openxmlformats.org/officeDocument/2006/relationships/hyperlink" Target="https://www.nfl.com/players/Rashaan-evans/stats/logs/20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3357"/>
  <sheetViews>
    <sheetView tabSelected="1" workbookViewId="0">
      <selection activeCell="A2" sqref="A2"/>
    </sheetView>
  </sheetViews>
  <sheetFormatPr defaultRowHeight="14.5" x14ac:dyDescent="0.35"/>
  <cols>
    <col min="2" max="2" width="14.453125" customWidth="1"/>
    <col min="21" max="21" width="15.7265625" bestFit="1" customWidth="1"/>
    <col min="23" max="23" width="17.1796875" customWidth="1"/>
    <col min="66" max="66" width="18.90625" customWidth="1"/>
    <col min="74" max="74" width="16.7265625" customWidth="1"/>
  </cols>
  <sheetData>
    <row r="1" spans="1:77" x14ac:dyDescent="0.35">
      <c r="B1" t="s">
        <v>0</v>
      </c>
      <c r="C1" t="s">
        <v>1</v>
      </c>
      <c r="D1" t="s">
        <v>2</v>
      </c>
      <c r="E1" t="s">
        <v>3</v>
      </c>
      <c r="F1" t="s">
        <v>4</v>
      </c>
      <c r="G1" t="s">
        <v>5</v>
      </c>
      <c r="H1" t="s">
        <v>6</v>
      </c>
      <c r="I1" t="s">
        <v>7</v>
      </c>
      <c r="M1" t="s">
        <v>7</v>
      </c>
      <c r="N1" t="s">
        <v>596</v>
      </c>
      <c r="O1" t="s">
        <v>597</v>
      </c>
      <c r="P1" t="s">
        <v>598</v>
      </c>
      <c r="R1" t="s">
        <v>638</v>
      </c>
      <c r="S1" t="s">
        <v>639</v>
      </c>
      <c r="W1" t="s">
        <v>7</v>
      </c>
      <c r="X1" t="s">
        <v>596</v>
      </c>
      <c r="Y1" t="s">
        <v>597</v>
      </c>
      <c r="Z1" t="s">
        <v>598</v>
      </c>
      <c r="AB1" t="s">
        <v>7</v>
      </c>
      <c r="AC1" t="s">
        <v>596</v>
      </c>
      <c r="AD1" t="s">
        <v>597</v>
      </c>
      <c r="AE1" t="s">
        <v>598</v>
      </c>
      <c r="AH1" t="s">
        <v>7</v>
      </c>
      <c r="AI1" t="s">
        <v>638</v>
      </c>
      <c r="AJ1" t="s">
        <v>639</v>
      </c>
      <c r="AK1" t="s">
        <v>658</v>
      </c>
      <c r="AL1" t="s">
        <v>659</v>
      </c>
      <c r="AM1" t="s">
        <v>660</v>
      </c>
      <c r="AN1" t="s">
        <v>661</v>
      </c>
      <c r="AO1" t="s">
        <v>662</v>
      </c>
      <c r="AP1" t="s">
        <v>663</v>
      </c>
      <c r="AY1" t="s">
        <v>7</v>
      </c>
      <c r="AZ1" t="s">
        <v>638</v>
      </c>
      <c r="BA1" t="s">
        <v>639</v>
      </c>
      <c r="BD1" t="s">
        <v>657</v>
      </c>
      <c r="BE1" t="s">
        <v>649</v>
      </c>
      <c r="BF1" t="s">
        <v>655</v>
      </c>
      <c r="BG1" t="s">
        <v>656</v>
      </c>
      <c r="BI1" t="s">
        <v>649</v>
      </c>
      <c r="BJ1" t="s">
        <v>655</v>
      </c>
      <c r="BK1" t="s">
        <v>656</v>
      </c>
      <c r="BN1" t="s">
        <v>657</v>
      </c>
      <c r="BO1" t="s">
        <v>649</v>
      </c>
      <c r="BP1" t="s">
        <v>655</v>
      </c>
      <c r="BQ1" t="s">
        <v>656</v>
      </c>
      <c r="BS1" t="s">
        <v>638</v>
      </c>
      <c r="BT1" t="s">
        <v>738</v>
      </c>
      <c r="BV1" t="s">
        <v>657</v>
      </c>
      <c r="BW1" t="s">
        <v>649</v>
      </c>
      <c r="BX1" t="s">
        <v>655</v>
      </c>
      <c r="BY1" t="s">
        <v>656</v>
      </c>
    </row>
    <row r="2" spans="1:77" x14ac:dyDescent="0.35">
      <c r="A2">
        <v>0</v>
      </c>
      <c r="B2">
        <v>2022102000</v>
      </c>
      <c r="C2">
        <v>80</v>
      </c>
      <c r="D2">
        <v>44848</v>
      </c>
      <c r="E2">
        <v>1</v>
      </c>
      <c r="F2">
        <v>0</v>
      </c>
      <c r="G2">
        <v>0</v>
      </c>
      <c r="H2">
        <v>0</v>
      </c>
      <c r="I2" t="s">
        <v>8</v>
      </c>
      <c r="M2" t="s">
        <v>8</v>
      </c>
      <c r="N2">
        <f>SUMIFS(E$2:E$2763,$I$2:$I$2763,$M2)</f>
        <v>9</v>
      </c>
      <c r="O2">
        <f>SUMIFS(F$2:F$2763,$I$2:$I$2763,$M2)</f>
        <v>4</v>
      </c>
      <c r="P2">
        <f>SUM(N2:O2)</f>
        <v>13</v>
      </c>
      <c r="R2">
        <f>SUMIFS('further data insights graphs'!$E$2:$E$3323,'further data insights graphs'!$A$2:$A$3323,'tackle data and analsyis'!$M2)</f>
        <v>8.9250144967208538</v>
      </c>
      <c r="S2">
        <f>COUNTIFS('further data insights graphs'!$E$2:$E$3323,"&gt;"&amp;0,'further data insights graphs'!$A$2:$A$3323,'tackle data and analsyis'!$M2)</f>
        <v>15</v>
      </c>
      <c r="U2">
        <v>2022102301</v>
      </c>
      <c r="V2">
        <f>COUNTIFS($Z$596:$Z$1704,W2)</f>
        <v>3</v>
      </c>
      <c r="W2" t="s">
        <v>77</v>
      </c>
      <c r="X2">
        <v>9</v>
      </c>
      <c r="Y2">
        <v>12</v>
      </c>
      <c r="Z2">
        <v>21</v>
      </c>
      <c r="AB2" t="s">
        <v>112</v>
      </c>
      <c r="AC2">
        <v>11</v>
      </c>
      <c r="AD2">
        <v>3</v>
      </c>
      <c r="AE2">
        <v>14</v>
      </c>
      <c r="AH2" s="29" t="s">
        <v>77</v>
      </c>
      <c r="AI2">
        <v>13.111861890309953</v>
      </c>
      <c r="AJ2">
        <v>22</v>
      </c>
      <c r="AK2">
        <f>SUMIFS('further data insights graphs'!$X$2:$X$3323,'further data insights graphs'!$A$2:$A$3323,'tackle data and analsyis'!$AH2)</f>
        <v>2.0313816124328232</v>
      </c>
      <c r="AL2" s="1">
        <f>AK2/AJ2</f>
        <v>9.2335527837855605E-2</v>
      </c>
      <c r="AM2">
        <f>SUMIFS('further data insights graphs'!$X$2:$X$3323,'further data insights graphs'!$X$2:$X$3323,"&gt;="&amp;0,'further data insights graphs'!$A$2:$A$3323,'tackle data and analsyis'!$AH2)</f>
        <v>6.0477118106239001</v>
      </c>
      <c r="AN2">
        <f>COUNTIFS('further data insights graphs'!$X$2:$X$3323,"&gt;="&amp;0,'further data insights graphs'!$A$2:$A$3323,'tackle data and analsyis'!$AH2)</f>
        <v>14</v>
      </c>
      <c r="AO2">
        <f>SUMIFS('further data insights graphs'!$X$2:$X$3323,'further data insights graphs'!$X$2:$X$3323,"&lt;"&amp;0,'further data insights graphs'!$A$2:$A$3323,'tackle data and analsyis'!$AH2)</f>
        <v>-4.0163301981910768</v>
      </c>
      <c r="AP2">
        <f>COUNTIFS('further data insights graphs'!$X$2:$X$3323,"&lt;"&amp;0,'further data insights graphs'!$A$2:$A$3323,'tackle data and analsyis'!$AH2)</f>
        <v>8</v>
      </c>
      <c r="AQ2" s="3">
        <f>AM2/AN2</f>
        <v>0.43197941504456427</v>
      </c>
      <c r="AR2" s="3">
        <f>AO2/AP2</f>
        <v>-0.5020412747738846</v>
      </c>
      <c r="AS2" s="3"/>
      <c r="AT2" s="3"/>
      <c r="AU2" s="3"/>
      <c r="AV2" s="3"/>
      <c r="AY2" t="s">
        <v>87</v>
      </c>
      <c r="AZ2">
        <v>10.467147826105768</v>
      </c>
      <c r="BA2">
        <v>23</v>
      </c>
      <c r="BD2" t="s">
        <v>87</v>
      </c>
      <c r="BE2">
        <f>SUMIFS('further data insights graphs'!S$2:S$3323,'further data insights graphs'!$A$2:$A$3323,'tackle data and analsyis'!$BD2)</f>
        <v>6.7682900844938541</v>
      </c>
      <c r="BF2">
        <f>SUMIFS('further data insights graphs'!T$2:T$3323,'further data insights graphs'!$A$2:$A$3323,'tackle data and analsyis'!$BD2)</f>
        <v>1.8789945993980459</v>
      </c>
      <c r="BG2">
        <f>SUMIFS('further data insights graphs'!U$2:U$3323,'further data insights graphs'!$A$2:$A$3323,'tackle data and analsyis'!$BD2)</f>
        <v>0.79466841321511694</v>
      </c>
      <c r="BI2">
        <f>COUNTIFS('further data insights graphs'!S$2:S$3323,"&gt;"&amp;0,'further data insights graphs'!$A$2:$A$3323,'tackle data and analsyis'!$BD2)</f>
        <v>15</v>
      </c>
      <c r="BJ2">
        <f>COUNTIFS('further data insights graphs'!T$2:T$3323,"&gt;"&amp;0,'further data insights graphs'!$A$2:$A$3323,'tackle data and analsyis'!$BD2)</f>
        <v>3</v>
      </c>
      <c r="BK2">
        <f>COUNTIFS('further data insights graphs'!U$2:U$3323,"&gt;"&amp;0,'further data insights graphs'!$A$2:$A$3323,'tackle data and analsyis'!$BD2)</f>
        <v>2</v>
      </c>
      <c r="BN2" t="s">
        <v>86</v>
      </c>
      <c r="BO2">
        <v>8.1359533605364422</v>
      </c>
      <c r="BP2">
        <v>0.89036336467359001</v>
      </c>
      <c r="BQ2">
        <v>0.85098957891742799</v>
      </c>
      <c r="BS2">
        <f>SUMIFS('further data insights graphs'!$K$2:$K$3323,'further data insights graphs'!$A$2:$A$3323,'tackle data and analsyis'!$BN2)</f>
        <v>1</v>
      </c>
      <c r="BT2">
        <f>SUMIFS('further data insights graphs'!$V$2:$V$3323,'further data insights graphs'!$A$2:$A$3323,'tackle data and analsyis'!$BN2)</f>
        <v>1</v>
      </c>
      <c r="BV2" t="s">
        <v>326</v>
      </c>
      <c r="BW2">
        <v>3.7466541319918649</v>
      </c>
      <c r="BX2">
        <v>2.3018791041661277</v>
      </c>
      <c r="BY2">
        <v>0</v>
      </c>
    </row>
    <row r="3" spans="1:77" x14ac:dyDescent="0.35">
      <c r="A3">
        <v>1</v>
      </c>
      <c r="B3">
        <v>2022102000</v>
      </c>
      <c r="C3">
        <v>681</v>
      </c>
      <c r="D3">
        <v>44848</v>
      </c>
      <c r="E3">
        <v>1</v>
      </c>
      <c r="F3">
        <v>0</v>
      </c>
      <c r="G3">
        <v>0</v>
      </c>
      <c r="H3">
        <v>0</v>
      </c>
      <c r="I3" t="s">
        <v>8</v>
      </c>
      <c r="M3" t="s">
        <v>9</v>
      </c>
      <c r="N3">
        <f t="shared" ref="N3:N66" si="0">SUMIFS(E$2:E$2763,$I$2:$I$2763,$M3)</f>
        <v>1</v>
      </c>
      <c r="O3">
        <f t="shared" ref="O3:O66" si="1">SUMIFS(F$2:F$2763,$I$2:$I$2763,$M3)</f>
        <v>0</v>
      </c>
      <c r="P3">
        <f t="shared" ref="P3:P66" si="2">SUM(N3:O3)</f>
        <v>1</v>
      </c>
      <c r="R3">
        <f>SUMIFS('further data insights graphs'!$E$2:$E$3323,'further data insights graphs'!$A$2:$A$3323,'tackle data and analsyis'!$M3)</f>
        <v>0.64122272243812695</v>
      </c>
      <c r="S3">
        <f>COUNTIFS('further data insights graphs'!$E$2:$E$3323,"&gt;"&amp;0,'further data insights graphs'!$A$2:$A$3323,'tackle data and analsyis'!$M3)</f>
        <v>1</v>
      </c>
      <c r="U3">
        <v>2022103001</v>
      </c>
      <c r="V3">
        <f t="shared" ref="V3:V66" si="3">COUNTIFS($Z$596:$Z$1704,W3)</f>
        <v>3</v>
      </c>
      <c r="W3" t="s">
        <v>87</v>
      </c>
      <c r="X3">
        <v>10</v>
      </c>
      <c r="Y3">
        <v>9</v>
      </c>
      <c r="Z3">
        <v>19</v>
      </c>
      <c r="AB3" t="s">
        <v>87</v>
      </c>
      <c r="AC3">
        <v>10</v>
      </c>
      <c r="AD3">
        <v>9</v>
      </c>
      <c r="AE3">
        <v>19</v>
      </c>
      <c r="AH3" t="s">
        <v>86</v>
      </c>
      <c r="AI3">
        <v>11.597233297999988</v>
      </c>
      <c r="AJ3">
        <v>22</v>
      </c>
      <c r="AK3">
        <f>SUMIFS('further data insights graphs'!$X$2:$X$3323,'further data insights graphs'!$A$2:$A$3323,'tackle data and analsyis'!$AH3)</f>
        <v>-1.5150403691214636</v>
      </c>
      <c r="AL3" s="1">
        <f t="shared" ref="AL3:AL66" si="4">AK3/AJ3</f>
        <v>-6.8865471323702895E-2</v>
      </c>
      <c r="AM3">
        <f>SUMIFS('further data insights graphs'!$X$2:$X$3323,'further data insights graphs'!$X$2:$X$3323,"&gt;="&amp;0,'further data insights graphs'!$A$2:$A$3323,'tackle data and analsyis'!$AH3)</f>
        <v>1.1805325431906248</v>
      </c>
      <c r="AN3">
        <f>COUNTIFS('further data insights graphs'!$X$2:$X$3323,"&gt;="&amp;0,'further data insights graphs'!$A$2:$A$3323,'tackle data and analsyis'!$AH3)</f>
        <v>8</v>
      </c>
      <c r="AO3">
        <f>SUMIFS('further data insights graphs'!$X$2:$X$3323,'further data insights graphs'!$X$2:$X$3323,"&lt;"&amp;0,'further data insights graphs'!$A$2:$A$3323,'tackle data and analsyis'!$AH3)</f>
        <v>-2.6955729123120888</v>
      </c>
      <c r="AP3">
        <f>COUNTIFS('further data insights graphs'!$X$2:$X$3323,"&lt;"&amp;0,'further data insights graphs'!$A$2:$A$3323,'tackle data and analsyis'!$AH3)</f>
        <v>14</v>
      </c>
      <c r="AQ3" s="3">
        <f t="shared" ref="AQ3:AQ66" si="5">AM3/AN3</f>
        <v>0.1475665678988281</v>
      </c>
      <c r="AR3" s="3">
        <f t="shared" ref="AR3:AR66" si="6">AO3/AP3</f>
        <v>-0.19254092230800635</v>
      </c>
      <c r="AS3" s="3"/>
      <c r="AT3" s="3"/>
      <c r="AU3" s="3"/>
      <c r="AV3" s="3"/>
      <c r="AY3" t="s">
        <v>91</v>
      </c>
      <c r="AZ3">
        <v>9.7780001370263321</v>
      </c>
      <c r="BA3">
        <v>23</v>
      </c>
      <c r="BD3" t="s">
        <v>91</v>
      </c>
      <c r="BE3">
        <f>SUMIFS('further data insights graphs'!S$2:S$3323,'further data insights graphs'!$A$2:$A$3323,'tackle data and analsyis'!$BD3)</f>
        <v>7.083801430550241</v>
      </c>
      <c r="BF3">
        <f>SUMIFS('further data insights graphs'!T$2:T$3323,'further data insights graphs'!$A$2:$A$3323,'tackle data and analsyis'!$BD3)</f>
        <v>0.23660336939621501</v>
      </c>
      <c r="BG3">
        <f>SUMIFS('further data insights graphs'!U$2:U$3323,'further data insights graphs'!$A$2:$A$3323,'tackle data and analsyis'!$BD3)</f>
        <v>1.010515153073869</v>
      </c>
      <c r="BI3">
        <f>COUNTIFS('further data insights graphs'!S$2:S$3323,"&gt;"&amp;0,'further data insights graphs'!$A$2:$A$3323,'tackle data and analsyis'!$BD3)</f>
        <v>15</v>
      </c>
      <c r="BJ3">
        <f>COUNTIFS('further data insights graphs'!T$2:T$3323,"&gt;"&amp;0,'further data insights graphs'!$A$2:$A$3323,'tackle data and analsyis'!$BD3)</f>
        <v>1</v>
      </c>
      <c r="BK3">
        <f>COUNTIFS('further data insights graphs'!U$2:U$3323,"&gt;"&amp;0,'further data insights graphs'!$A$2:$A$3323,'tackle data and analsyis'!$BD3)</f>
        <v>2</v>
      </c>
      <c r="BN3" t="s">
        <v>367</v>
      </c>
      <c r="BO3">
        <v>7.9571188133629196</v>
      </c>
      <c r="BP3">
        <v>0.88339280349591098</v>
      </c>
      <c r="BQ3">
        <v>1</v>
      </c>
      <c r="BS3">
        <f>SUMIFS('further data insights graphs'!$K$2:$K$3323,'further data insights graphs'!$A$2:$A$3323,'tackle data and analsyis'!$BN3)</f>
        <v>0</v>
      </c>
      <c r="BT3">
        <f>SUMIFS('further data insights graphs'!$V$2:$V$3323,'further data insights graphs'!$A$2:$A$3323,'tackle data and analsyis'!$BN3)</f>
        <v>0</v>
      </c>
      <c r="BV3" t="s">
        <v>115</v>
      </c>
      <c r="BW3">
        <v>2.7662555830152353</v>
      </c>
      <c r="BX3">
        <v>2</v>
      </c>
      <c r="BY3">
        <v>0</v>
      </c>
    </row>
    <row r="4" spans="1:77" x14ac:dyDescent="0.35">
      <c r="A4">
        <v>2</v>
      </c>
      <c r="B4">
        <v>2022103005</v>
      </c>
      <c r="C4">
        <v>79</v>
      </c>
      <c r="D4">
        <v>44848</v>
      </c>
      <c r="E4">
        <v>1</v>
      </c>
      <c r="F4">
        <v>0</v>
      </c>
      <c r="G4">
        <v>0</v>
      </c>
      <c r="H4">
        <v>0</v>
      </c>
      <c r="I4" t="s">
        <v>8</v>
      </c>
      <c r="M4" t="s">
        <v>10</v>
      </c>
      <c r="N4">
        <f t="shared" si="0"/>
        <v>1</v>
      </c>
      <c r="O4">
        <f t="shared" si="1"/>
        <v>6</v>
      </c>
      <c r="P4">
        <f t="shared" si="2"/>
        <v>7</v>
      </c>
      <c r="R4">
        <f>SUMIFS('further data insights graphs'!$E$2:$E$3323,'further data insights graphs'!$A$2:$A$3323,'tackle data and analsyis'!$M4)</f>
        <v>4.6500599631391948</v>
      </c>
      <c r="S4">
        <f>COUNTIFS('further data insights graphs'!$E$2:$E$3323,"&gt;"&amp;0,'further data insights graphs'!$A$2:$A$3323,'tackle data and analsyis'!$M4)</f>
        <v>11</v>
      </c>
      <c r="U4">
        <v>2022110602</v>
      </c>
      <c r="V4">
        <f t="shared" si="3"/>
        <v>3</v>
      </c>
      <c r="W4" t="s">
        <v>161</v>
      </c>
      <c r="X4">
        <v>10</v>
      </c>
      <c r="Y4">
        <v>7</v>
      </c>
      <c r="Z4">
        <v>17</v>
      </c>
      <c r="AB4" t="s">
        <v>161</v>
      </c>
      <c r="AC4">
        <v>10</v>
      </c>
      <c r="AD4">
        <v>7</v>
      </c>
      <c r="AE4">
        <v>17</v>
      </c>
      <c r="AH4" s="29" t="s">
        <v>194</v>
      </c>
      <c r="AI4">
        <v>11.154654902276111</v>
      </c>
      <c r="AJ4">
        <v>18</v>
      </c>
      <c r="AK4">
        <f>SUMIFS('further data insights graphs'!$X$2:$X$3323,'further data insights graphs'!$A$2:$A$3323,'tackle data and analsyis'!$AH4)</f>
        <v>0.97214196629230831</v>
      </c>
      <c r="AL4" s="1">
        <f t="shared" si="4"/>
        <v>5.4007887016239348E-2</v>
      </c>
      <c r="AM4">
        <f>SUMIFS('further data insights graphs'!$X$2:$X$3323,'further data insights graphs'!$X$2:$X$3323,"&gt;="&amp;0,'further data insights graphs'!$A$2:$A$3323,'tackle data and analsyis'!$AH4)</f>
        <v>3.7513581112809957</v>
      </c>
      <c r="AN4">
        <f>COUNTIFS('further data insights graphs'!$X$2:$X$3323,"&gt;="&amp;0,'further data insights graphs'!$A$2:$A$3323,'tackle data and analsyis'!$AH4)</f>
        <v>9</v>
      </c>
      <c r="AO4">
        <f>SUMIFS('further data insights graphs'!$X$2:$X$3323,'further data insights graphs'!$X$2:$X$3323,"&lt;"&amp;0,'further data insights graphs'!$A$2:$A$3323,'tackle data and analsyis'!$AH4)</f>
        <v>-2.7792161449886867</v>
      </c>
      <c r="AP4">
        <f>COUNTIFS('further data insights graphs'!$X$2:$X$3323,"&lt;"&amp;0,'further data insights graphs'!$A$2:$A$3323,'tackle data and analsyis'!$AH4)</f>
        <v>9</v>
      </c>
      <c r="AQ4" s="3">
        <f t="shared" si="5"/>
        <v>0.41681756792011065</v>
      </c>
      <c r="AR4" s="3">
        <f t="shared" si="6"/>
        <v>-0.30880179388763185</v>
      </c>
      <c r="AS4" s="3"/>
      <c r="AT4" s="3"/>
      <c r="AU4" s="3"/>
      <c r="AV4" s="3"/>
      <c r="AY4" t="s">
        <v>77</v>
      </c>
      <c r="AZ4">
        <v>13.111861890309953</v>
      </c>
      <c r="BA4">
        <v>22</v>
      </c>
      <c r="BD4" t="s">
        <v>77</v>
      </c>
      <c r="BE4">
        <f>SUMIFS('further data insights graphs'!S$2:S$3323,'further data insights graphs'!$A$2:$A$3323,'tackle data and analsyis'!$BD4)</f>
        <v>4.4905955890414528</v>
      </c>
      <c r="BF4">
        <f>SUMIFS('further data insights graphs'!T$2:T$3323,'further data insights graphs'!$A$2:$A$3323,'tackle data and analsyis'!$BD4)</f>
        <v>0.24679081484759699</v>
      </c>
      <c r="BG4">
        <f>SUMIFS('further data insights graphs'!U$2:U$3323,'further data insights graphs'!$A$2:$A$3323,'tackle data and analsyis'!$BD4)</f>
        <v>0</v>
      </c>
      <c r="BI4">
        <f>COUNTIFS('further data insights graphs'!S$2:S$3323,"&gt;"&amp;0,'further data insights graphs'!$A$2:$A$3323,'tackle data and analsyis'!$BD4)</f>
        <v>8</v>
      </c>
      <c r="BJ4">
        <f>COUNTIFS('further data insights graphs'!T$2:T$3323,"&gt;"&amp;0,'further data insights graphs'!$A$2:$A$3323,'tackle data and analsyis'!$BD4)</f>
        <v>1</v>
      </c>
      <c r="BK4">
        <f>COUNTIFS('further data insights graphs'!U$2:U$3323,"&gt;"&amp;0,'further data insights graphs'!$A$2:$A$3323,'tackle data and analsyis'!$BD4)</f>
        <v>0</v>
      </c>
      <c r="BN4" t="s">
        <v>361</v>
      </c>
      <c r="BO4">
        <v>7.6856579720498495</v>
      </c>
      <c r="BP4">
        <v>1</v>
      </c>
      <c r="BQ4">
        <v>0</v>
      </c>
      <c r="BS4">
        <f>SUMIFS('further data insights graphs'!$K$2:$K$3323,'further data insights graphs'!$A$2:$A$3323,'tackle data and analsyis'!$BN4)</f>
        <v>0</v>
      </c>
      <c r="BT4">
        <f>SUMIFS('further data insights graphs'!$V$2:$V$3323,'further data insights graphs'!$A$2:$A$3323,'tackle data and analsyis'!$BN4)</f>
        <v>0</v>
      </c>
      <c r="BV4" t="s">
        <v>237</v>
      </c>
      <c r="BW4">
        <v>4.9182541623287479</v>
      </c>
      <c r="BX4">
        <v>1.8829301430007501</v>
      </c>
      <c r="BY4">
        <v>0</v>
      </c>
    </row>
    <row r="5" spans="1:77" x14ac:dyDescent="0.35">
      <c r="A5">
        <v>3</v>
      </c>
      <c r="B5">
        <v>2022103005</v>
      </c>
      <c r="C5">
        <v>599</v>
      </c>
      <c r="D5">
        <v>44848</v>
      </c>
      <c r="E5">
        <v>0</v>
      </c>
      <c r="F5">
        <v>1</v>
      </c>
      <c r="G5">
        <v>0</v>
      </c>
      <c r="H5">
        <v>0</v>
      </c>
      <c r="I5" t="s">
        <v>8</v>
      </c>
      <c r="M5" t="s">
        <v>11</v>
      </c>
      <c r="N5">
        <f t="shared" si="0"/>
        <v>4</v>
      </c>
      <c r="O5">
        <f t="shared" si="1"/>
        <v>4</v>
      </c>
      <c r="P5">
        <f t="shared" si="2"/>
        <v>8</v>
      </c>
      <c r="R5">
        <f>SUMIFS('further data insights graphs'!$E$2:$E$3323,'further data insights graphs'!$A$2:$A$3323,'tackle data and analsyis'!$M5)</f>
        <v>6.3156680233570857</v>
      </c>
      <c r="S5">
        <f>COUNTIFS('further data insights graphs'!$E$2:$E$3323,"&gt;"&amp;0,'further data insights graphs'!$A$2:$A$3323,'tackle data and analsyis'!$M5)</f>
        <v>10</v>
      </c>
      <c r="V5">
        <f t="shared" si="3"/>
        <v>3</v>
      </c>
      <c r="W5" t="s">
        <v>194</v>
      </c>
      <c r="X5">
        <v>9</v>
      </c>
      <c r="Y5">
        <v>8</v>
      </c>
      <c r="Z5">
        <v>17</v>
      </c>
      <c r="AB5" t="s">
        <v>260</v>
      </c>
      <c r="AC5">
        <v>10</v>
      </c>
      <c r="AD5">
        <v>3</v>
      </c>
      <c r="AE5">
        <v>13</v>
      </c>
      <c r="AH5" s="29" t="s">
        <v>87</v>
      </c>
      <c r="AI5">
        <v>10.467147826105768</v>
      </c>
      <c r="AJ5">
        <v>23</v>
      </c>
      <c r="AK5">
        <f>SUMIFS('further data insights graphs'!$X$2:$X$3323,'further data insights graphs'!$A$2:$A$3323,'tackle data and analsyis'!$AH5)</f>
        <v>-1.7465662467920593</v>
      </c>
      <c r="AL5" s="1">
        <f t="shared" si="4"/>
        <v>-7.5937662904002584E-2</v>
      </c>
      <c r="AM5">
        <f>SUMIFS('further data insights graphs'!$X$2:$X$3323,'further data insights graphs'!$X$2:$X$3323,"&gt;="&amp;0,'further data insights graphs'!$A$2:$A$3323,'tackle data and analsyis'!$AH5)</f>
        <v>1.3958497562422465</v>
      </c>
      <c r="AN5">
        <f>COUNTIFS('further data insights graphs'!$X$2:$X$3323,"&gt;="&amp;0,'further data insights graphs'!$A$2:$A$3323,'tackle data and analsyis'!$AH5)</f>
        <v>8</v>
      </c>
      <c r="AO5">
        <f>SUMIFS('further data insights graphs'!$X$2:$X$3323,'further data insights graphs'!$X$2:$X$3323,"&lt;"&amp;0,'further data insights graphs'!$A$2:$A$3323,'tackle data and analsyis'!$AH5)</f>
        <v>-3.1424160030343051</v>
      </c>
      <c r="AP5">
        <f>COUNTIFS('further data insights graphs'!$X$2:$X$3323,"&lt;"&amp;0,'further data insights graphs'!$A$2:$A$3323,'tackle data and analsyis'!$AH5)</f>
        <v>15</v>
      </c>
      <c r="AQ5" s="3">
        <f t="shared" si="5"/>
        <v>0.17448121953028081</v>
      </c>
      <c r="AR5" s="3">
        <f t="shared" si="6"/>
        <v>-0.20949440020228702</v>
      </c>
      <c r="AS5" s="3"/>
      <c r="AT5" s="3"/>
      <c r="AU5" s="3"/>
      <c r="AV5" s="3"/>
      <c r="AY5" t="s">
        <v>86</v>
      </c>
      <c r="AZ5">
        <v>11.597233297999988</v>
      </c>
      <c r="BA5">
        <v>22</v>
      </c>
      <c r="BD5" t="s">
        <v>86</v>
      </c>
      <c r="BE5">
        <f>SUMIFS('further data insights graphs'!S$2:S$3323,'further data insights graphs'!$A$2:$A$3323,'tackle data and analsyis'!$BD5)</f>
        <v>8.1359533605364422</v>
      </c>
      <c r="BF5">
        <f>SUMIFS('further data insights graphs'!T$2:T$3323,'further data insights graphs'!$A$2:$A$3323,'tackle data and analsyis'!$BD5)</f>
        <v>0.89036336467359001</v>
      </c>
      <c r="BG5">
        <f>SUMIFS('further data insights graphs'!U$2:U$3323,'further data insights graphs'!$A$2:$A$3323,'tackle data and analsyis'!$BD5)</f>
        <v>0.85098957891742799</v>
      </c>
      <c r="BI5">
        <f>COUNTIFS('further data insights graphs'!S$2:S$3323,"&gt;"&amp;0,'further data insights graphs'!$A$2:$A$3323,'tackle data and analsyis'!$BD5)</f>
        <v>14</v>
      </c>
      <c r="BJ5">
        <f>COUNTIFS('further data insights graphs'!T$2:T$3323,"&gt;"&amp;0,'further data insights graphs'!$A$2:$A$3323,'tackle data and analsyis'!$BD5)</f>
        <v>3</v>
      </c>
      <c r="BK5">
        <f>COUNTIFS('further data insights graphs'!U$2:U$3323,"&gt;"&amp;0,'further data insights graphs'!$A$2:$A$3323,'tackle data and analsyis'!$BD5)</f>
        <v>2</v>
      </c>
      <c r="BN5" t="s">
        <v>179</v>
      </c>
      <c r="BO5">
        <v>7.6846824386363082</v>
      </c>
      <c r="BP5">
        <v>1</v>
      </c>
      <c r="BQ5">
        <v>0.27321591722362598</v>
      </c>
      <c r="BS5">
        <f>SUMIFS('further data insights graphs'!$K$2:$K$3323,'further data insights graphs'!$A$2:$A$3323,'tackle data and analsyis'!$BN5)</f>
        <v>2</v>
      </c>
      <c r="BT5">
        <f>SUMIFS('further data insights graphs'!$V$2:$V$3323,'further data insights graphs'!$A$2:$A$3323,'tackle data and analsyis'!$BN5)</f>
        <v>1.2732159172236259</v>
      </c>
      <c r="BV5" t="s">
        <v>87</v>
      </c>
      <c r="BW5">
        <v>6.7682900844938541</v>
      </c>
      <c r="BX5">
        <v>1.8789945993980459</v>
      </c>
      <c r="BY5">
        <v>0.79466841321511694</v>
      </c>
    </row>
    <row r="6" spans="1:77" x14ac:dyDescent="0.35">
      <c r="A6">
        <v>4</v>
      </c>
      <c r="B6">
        <v>2022103005</v>
      </c>
      <c r="C6">
        <v>620</v>
      </c>
      <c r="D6">
        <v>44848</v>
      </c>
      <c r="E6">
        <v>1</v>
      </c>
      <c r="F6">
        <v>0</v>
      </c>
      <c r="G6">
        <v>0</v>
      </c>
      <c r="H6">
        <v>0</v>
      </c>
      <c r="I6" t="s">
        <v>8</v>
      </c>
      <c r="M6" t="s">
        <v>12</v>
      </c>
      <c r="N6">
        <f t="shared" si="0"/>
        <v>4</v>
      </c>
      <c r="O6">
        <f t="shared" si="1"/>
        <v>1</v>
      </c>
      <c r="P6">
        <f t="shared" si="2"/>
        <v>5</v>
      </c>
      <c r="R6">
        <f>SUMIFS('further data insights graphs'!$E$2:$E$3323,'further data insights graphs'!$A$2:$A$3323,'tackle data and analsyis'!$M6)</f>
        <v>3.498721416391021</v>
      </c>
      <c r="S6">
        <f>COUNTIFS('further data insights graphs'!$E$2:$E$3323,"&gt;"&amp;0,'further data insights graphs'!$A$2:$A$3323,'tackle data and analsyis'!$M6)</f>
        <v>7</v>
      </c>
      <c r="V6">
        <f t="shared" si="3"/>
        <v>3</v>
      </c>
      <c r="W6" t="s">
        <v>141</v>
      </c>
      <c r="X6">
        <v>9</v>
      </c>
      <c r="Y6">
        <v>7</v>
      </c>
      <c r="Z6">
        <v>16</v>
      </c>
      <c r="AB6" t="s">
        <v>77</v>
      </c>
      <c r="AC6">
        <v>9</v>
      </c>
      <c r="AD6">
        <v>12</v>
      </c>
      <c r="AE6">
        <v>21</v>
      </c>
      <c r="AH6" t="s">
        <v>260</v>
      </c>
      <c r="AI6">
        <v>10.384866312492598</v>
      </c>
      <c r="AJ6">
        <v>17</v>
      </c>
      <c r="AK6">
        <f>SUMIFS('further data insights graphs'!$X$2:$X$3323,'further data insights graphs'!$A$2:$A$3323,'tackle data and analsyis'!$AH6)</f>
        <v>-0.26342427354543363</v>
      </c>
      <c r="AL6" s="1">
        <f t="shared" si="4"/>
        <v>-1.5495545502672566E-2</v>
      </c>
      <c r="AM6">
        <f>SUMIFS('further data insights graphs'!$X$2:$X$3323,'further data insights graphs'!$X$2:$X$3323,"&gt;="&amp;0,'further data insights graphs'!$A$2:$A$3323,'tackle data and analsyis'!$AH6)</f>
        <v>3.2436392086365164</v>
      </c>
      <c r="AN6">
        <f>COUNTIFS('further data insights graphs'!$X$2:$X$3323,"&gt;="&amp;0,'further data insights graphs'!$A$2:$A$3323,'tackle data and analsyis'!$AH6)</f>
        <v>7</v>
      </c>
      <c r="AO6">
        <f>SUMIFS('further data insights graphs'!$X$2:$X$3323,'further data insights graphs'!$X$2:$X$3323,"&lt;"&amp;0,'further data insights graphs'!$A$2:$A$3323,'tackle data and analsyis'!$AH6)</f>
        <v>-3.5070634821819504</v>
      </c>
      <c r="AP6">
        <f>COUNTIFS('further data insights graphs'!$X$2:$X$3323,"&lt;"&amp;0,'further data insights graphs'!$A$2:$A$3323,'tackle data and analsyis'!$AH6)</f>
        <v>10</v>
      </c>
      <c r="AQ6" s="3">
        <f t="shared" si="5"/>
        <v>0.46337702980521661</v>
      </c>
      <c r="AR6" s="3">
        <f t="shared" si="6"/>
        <v>-0.35070634821819502</v>
      </c>
      <c r="AS6" s="3"/>
      <c r="AT6" s="3"/>
      <c r="AU6" s="3"/>
      <c r="AV6" s="3"/>
      <c r="AY6" t="s">
        <v>161</v>
      </c>
      <c r="AZ6">
        <v>10.078364730569909</v>
      </c>
      <c r="BA6">
        <v>19</v>
      </c>
      <c r="BD6" t="s">
        <v>161</v>
      </c>
      <c r="BE6">
        <f>SUMIFS('further data insights graphs'!S$2:S$3323,'further data insights graphs'!$A$2:$A$3323,'tackle data and analsyis'!$BD6)</f>
        <v>6.3913060939775885</v>
      </c>
      <c r="BF6">
        <f>SUMIFS('further data insights graphs'!T$2:T$3323,'further data insights graphs'!$A$2:$A$3323,'tackle data and analsyis'!$BD6)</f>
        <v>0</v>
      </c>
      <c r="BG6">
        <f>SUMIFS('further data insights graphs'!U$2:U$3323,'further data insights graphs'!$A$2:$A$3323,'tackle data and analsyis'!$BD6)</f>
        <v>0</v>
      </c>
      <c r="BI6">
        <f>COUNTIFS('further data insights graphs'!S$2:S$3323,"&gt;"&amp;0,'further data insights graphs'!$A$2:$A$3323,'tackle data and analsyis'!$BD6)</f>
        <v>14</v>
      </c>
      <c r="BJ6">
        <f>COUNTIFS('further data insights graphs'!T$2:T$3323,"&gt;"&amp;0,'further data insights graphs'!$A$2:$A$3323,'tackle data and analsyis'!$BD6)</f>
        <v>0</v>
      </c>
      <c r="BK6">
        <f>COUNTIFS('further data insights graphs'!U$2:U$3323,"&gt;"&amp;0,'further data insights graphs'!$A$2:$A$3323,'tackle data and analsyis'!$BD6)</f>
        <v>0</v>
      </c>
      <c r="BN6" t="s">
        <v>267</v>
      </c>
      <c r="BO6">
        <v>7.6194462142370849</v>
      </c>
      <c r="BP6">
        <v>1.4328601780794981</v>
      </c>
      <c r="BQ6">
        <v>0</v>
      </c>
      <c r="BS6">
        <f>SUMIFS('further data insights graphs'!$K$2:$K$3323,'further data insights graphs'!$A$2:$A$3323,'tackle data and analsyis'!$BN6)</f>
        <v>3</v>
      </c>
      <c r="BT6">
        <f>SUMIFS('further data insights graphs'!$V$2:$V$3323,'further data insights graphs'!$A$2:$A$3323,'tackle data and analsyis'!$BN6)</f>
        <v>2.0167221765466921</v>
      </c>
      <c r="BV6" t="s">
        <v>499</v>
      </c>
      <c r="BW6">
        <v>2.2047004823847312</v>
      </c>
      <c r="BX6">
        <v>1.6757017451263641</v>
      </c>
      <c r="BY6">
        <v>0</v>
      </c>
    </row>
    <row r="7" spans="1:77" x14ac:dyDescent="0.35">
      <c r="A7">
        <v>5</v>
      </c>
      <c r="B7">
        <v>2022103005</v>
      </c>
      <c r="C7">
        <v>999</v>
      </c>
      <c r="D7">
        <v>44848</v>
      </c>
      <c r="E7">
        <v>0</v>
      </c>
      <c r="F7">
        <v>0</v>
      </c>
      <c r="G7">
        <v>0</v>
      </c>
      <c r="H7">
        <v>1</v>
      </c>
      <c r="I7" t="s">
        <v>8</v>
      </c>
      <c r="M7" t="s">
        <v>13</v>
      </c>
      <c r="N7">
        <f t="shared" si="0"/>
        <v>2</v>
      </c>
      <c r="O7">
        <f t="shared" si="1"/>
        <v>0</v>
      </c>
      <c r="P7">
        <f t="shared" si="2"/>
        <v>2</v>
      </c>
      <c r="R7">
        <f>SUMIFS('further data insights graphs'!$E$2:$E$3323,'further data insights graphs'!$A$2:$A$3323,'tackle data and analsyis'!$M7)</f>
        <v>1.6341098691852149</v>
      </c>
      <c r="S7">
        <f>COUNTIFS('further data insights graphs'!$E$2:$E$3323,"&gt;"&amp;0,'further data insights graphs'!$A$2:$A$3323,'tackle data and analsyis'!$M7)</f>
        <v>2</v>
      </c>
      <c r="V7">
        <f t="shared" si="3"/>
        <v>3</v>
      </c>
      <c r="W7" t="s">
        <v>60</v>
      </c>
      <c r="X7">
        <v>6</v>
      </c>
      <c r="Y7">
        <v>9</v>
      </c>
      <c r="Z7">
        <v>15</v>
      </c>
      <c r="AB7" t="s">
        <v>194</v>
      </c>
      <c r="AC7">
        <v>9</v>
      </c>
      <c r="AD7">
        <v>8</v>
      </c>
      <c r="AE7">
        <v>17</v>
      </c>
      <c r="AH7" s="29" t="s">
        <v>161</v>
      </c>
      <c r="AI7">
        <v>10.078364730569909</v>
      </c>
      <c r="AJ7">
        <v>19</v>
      </c>
      <c r="AK7">
        <f>SUMIFS('further data insights graphs'!$X$2:$X$3323,'further data insights graphs'!$A$2:$A$3323,'tackle data and analsyis'!$AH7)</f>
        <v>-1.4708263315205741</v>
      </c>
      <c r="AL7" s="1">
        <f t="shared" si="4"/>
        <v>-7.7411912185293377E-2</v>
      </c>
      <c r="AM7">
        <f>SUMIFS('further data insights graphs'!$X$2:$X$3323,'further data insights graphs'!$X$2:$X$3323,"&gt;="&amp;0,'further data insights graphs'!$A$2:$A$3323,'tackle data and analsyis'!$AH7)</f>
        <v>1.5341149711432758</v>
      </c>
      <c r="AN7">
        <f>COUNTIFS('further data insights graphs'!$X$2:$X$3323,"&gt;="&amp;0,'further data insights graphs'!$A$2:$A$3323,'tackle data and analsyis'!$AH7)</f>
        <v>5</v>
      </c>
      <c r="AO7">
        <f>SUMIFS('further data insights graphs'!$X$2:$X$3323,'further data insights graphs'!$X$2:$X$3323,"&lt;"&amp;0,'further data insights graphs'!$A$2:$A$3323,'tackle data and analsyis'!$AH7)</f>
        <v>-3.0049413026638501</v>
      </c>
      <c r="AP7">
        <f>COUNTIFS('further data insights graphs'!$X$2:$X$3323,"&lt;"&amp;0,'further data insights graphs'!$A$2:$A$3323,'tackle data and analsyis'!$AH7)</f>
        <v>14</v>
      </c>
      <c r="AQ7" s="3">
        <f t="shared" si="5"/>
        <v>0.30682299422865517</v>
      </c>
      <c r="AR7" s="3">
        <f t="shared" si="6"/>
        <v>-0.21463866447598928</v>
      </c>
      <c r="AS7" s="3"/>
      <c r="AT7" s="3"/>
      <c r="AU7" s="3"/>
      <c r="AV7" s="3"/>
      <c r="AY7" t="s">
        <v>189</v>
      </c>
      <c r="AZ7">
        <v>9.8218486709954735</v>
      </c>
      <c r="BA7">
        <v>19</v>
      </c>
      <c r="BD7" t="s">
        <v>189</v>
      </c>
      <c r="BE7">
        <f>SUMIFS('further data insights graphs'!S$2:S$3323,'further data insights graphs'!$A$2:$A$3323,'tackle data and analsyis'!$BD7)</f>
        <v>7.507834434625714</v>
      </c>
      <c r="BF7">
        <f>SUMIFS('further data insights graphs'!T$2:T$3323,'further data insights graphs'!$A$2:$A$3323,'tackle data and analsyis'!$BD7)</f>
        <v>0.89304184167589096</v>
      </c>
      <c r="BG7">
        <f>SUMIFS('further data insights graphs'!U$2:U$3323,'further data insights graphs'!$A$2:$A$3323,'tackle data and analsyis'!$BD7)</f>
        <v>1.065004496711714</v>
      </c>
      <c r="BI7">
        <f>COUNTIFS('further data insights graphs'!S$2:S$3323,"&gt;"&amp;0,'further data insights graphs'!$A$2:$A$3323,'tackle data and analsyis'!$BD7)</f>
        <v>14</v>
      </c>
      <c r="BJ7">
        <f>COUNTIFS('further data insights graphs'!T$2:T$3323,"&gt;"&amp;0,'further data insights graphs'!$A$2:$A$3323,'tackle data and analsyis'!$BD7)</f>
        <v>2</v>
      </c>
      <c r="BK7">
        <f>COUNTIFS('further data insights graphs'!U$2:U$3323,"&gt;"&amp;0,'further data insights graphs'!$A$2:$A$3323,'tackle data and analsyis'!$BD7)</f>
        <v>2</v>
      </c>
      <c r="BN7" t="s">
        <v>189</v>
      </c>
      <c r="BO7">
        <v>7.507834434625714</v>
      </c>
      <c r="BP7">
        <v>0.89304184167589096</v>
      </c>
      <c r="BQ7">
        <v>1.065004496711714</v>
      </c>
      <c r="BS7">
        <f>SUMIFS('further data insights graphs'!$K$2:$K$3323,'further data insights graphs'!$A$2:$A$3323,'tackle data and analsyis'!$BN7)</f>
        <v>1</v>
      </c>
      <c r="BT7">
        <f>SUMIFS('further data insights graphs'!$V$2:$V$3323,'further data insights graphs'!$A$2:$A$3323,'tackle data and analsyis'!$BN7)</f>
        <v>0.72678408277637396</v>
      </c>
      <c r="BV7" t="s">
        <v>254</v>
      </c>
      <c r="BW7">
        <v>5.7392603314711215</v>
      </c>
      <c r="BX7">
        <v>1.5269232174351659</v>
      </c>
      <c r="BY7">
        <v>0</v>
      </c>
    </row>
    <row r="8" spans="1:77" x14ac:dyDescent="0.35">
      <c r="A8">
        <v>6</v>
      </c>
      <c r="B8">
        <v>2022103005</v>
      </c>
      <c r="C8">
        <v>1020</v>
      </c>
      <c r="D8">
        <v>44848</v>
      </c>
      <c r="E8">
        <v>1</v>
      </c>
      <c r="F8">
        <v>0</v>
      </c>
      <c r="G8">
        <v>0</v>
      </c>
      <c r="H8">
        <v>0</v>
      </c>
      <c r="I8" t="s">
        <v>8</v>
      </c>
      <c r="M8" t="s">
        <v>14</v>
      </c>
      <c r="N8">
        <f t="shared" si="0"/>
        <v>0</v>
      </c>
      <c r="O8">
        <f t="shared" si="1"/>
        <v>1</v>
      </c>
      <c r="P8">
        <f t="shared" si="2"/>
        <v>1</v>
      </c>
      <c r="R8">
        <f>SUMIFS('further data insights graphs'!$E$2:$E$3323,'further data insights graphs'!$A$2:$A$3323,'tackle data and analsyis'!$M8)</f>
        <v>0.451929824496761</v>
      </c>
      <c r="S8">
        <f>COUNTIFS('further data insights graphs'!$E$2:$E$3323,"&gt;"&amp;0,'further data insights graphs'!$A$2:$A$3323,'tackle data and analsyis'!$M8)</f>
        <v>1</v>
      </c>
      <c r="V8">
        <f t="shared" si="3"/>
        <v>3</v>
      </c>
      <c r="W8" t="s">
        <v>86</v>
      </c>
      <c r="X8">
        <v>7</v>
      </c>
      <c r="Y8">
        <v>8</v>
      </c>
      <c r="Z8">
        <v>15</v>
      </c>
      <c r="AB8" t="s">
        <v>141</v>
      </c>
      <c r="AC8">
        <v>9</v>
      </c>
      <c r="AD8">
        <v>7</v>
      </c>
      <c r="AE8">
        <v>16</v>
      </c>
      <c r="AH8" t="s">
        <v>189</v>
      </c>
      <c r="AI8">
        <v>9.8218486709954735</v>
      </c>
      <c r="AJ8">
        <v>19</v>
      </c>
      <c r="AK8">
        <f>SUMIFS('further data insights graphs'!$X$2:$X$3323,'further data insights graphs'!$A$2:$A$3323,'tackle data and analsyis'!$AH8)</f>
        <v>-2.7947102749361221</v>
      </c>
      <c r="AL8" s="1">
        <f t="shared" si="4"/>
        <v>-0.14709001447032222</v>
      </c>
      <c r="AM8">
        <f>SUMIFS('further data insights graphs'!$X$2:$X$3323,'further data insights graphs'!$X$2:$X$3323,"&gt;="&amp;0,'further data insights graphs'!$A$2:$A$3323,'tackle data and analsyis'!$AH8)</f>
        <v>0.77141117226205491</v>
      </c>
      <c r="AN8">
        <f>COUNTIFS('further data insights graphs'!$X$2:$X$3323,"&gt;="&amp;0,'further data insights graphs'!$A$2:$A$3323,'tackle data and analsyis'!$AH8)</f>
        <v>5</v>
      </c>
      <c r="AO8">
        <f>SUMIFS('further data insights graphs'!$X$2:$X$3323,'further data insights graphs'!$X$2:$X$3323,"&lt;"&amp;0,'further data insights graphs'!$A$2:$A$3323,'tackle data and analsyis'!$AH8)</f>
        <v>-3.5661214471981766</v>
      </c>
      <c r="AP8">
        <f>COUNTIFS('further data insights graphs'!$X$2:$X$3323,"&lt;"&amp;0,'further data insights graphs'!$A$2:$A$3323,'tackle data and analsyis'!$AH8)</f>
        <v>14</v>
      </c>
      <c r="AQ8" s="3">
        <f t="shared" si="5"/>
        <v>0.15428223445241099</v>
      </c>
      <c r="AR8" s="3">
        <f t="shared" si="6"/>
        <v>-0.25472296051415549</v>
      </c>
      <c r="AS8" s="3"/>
      <c r="AT8" s="3"/>
      <c r="AU8" s="3"/>
      <c r="AV8" s="3"/>
      <c r="AY8" t="s">
        <v>194</v>
      </c>
      <c r="AZ8">
        <v>11.154654902276111</v>
      </c>
      <c r="BA8">
        <v>18</v>
      </c>
      <c r="BD8" t="s">
        <v>194</v>
      </c>
      <c r="BE8">
        <f>SUMIFS('further data insights graphs'!S$2:S$3323,'further data insights graphs'!$A$2:$A$3323,'tackle data and analsyis'!$BD8)</f>
        <v>5.4552886241678245</v>
      </c>
      <c r="BF8">
        <f>SUMIFS('further data insights graphs'!T$2:T$3323,'further data insights graphs'!$A$2:$A$3323,'tackle data and analsyis'!$BD8)</f>
        <v>0.60044849926916699</v>
      </c>
      <c r="BG8">
        <f>SUMIFS('further data insights graphs'!U$2:U$3323,'further data insights graphs'!$A$2:$A$3323,'tackle data and analsyis'!$BD8)</f>
        <v>0</v>
      </c>
      <c r="BI8">
        <f>COUNTIFS('further data insights graphs'!S$2:S$3323,"&gt;"&amp;0,'further data insights graphs'!$A$2:$A$3323,'tackle data and analsyis'!$BD8)</f>
        <v>9</v>
      </c>
      <c r="BJ8">
        <f>COUNTIFS('further data insights graphs'!T$2:T$3323,"&gt;"&amp;0,'further data insights graphs'!$A$2:$A$3323,'tackle data and analsyis'!$BD8)</f>
        <v>1</v>
      </c>
      <c r="BK8">
        <f>COUNTIFS('further data insights graphs'!U$2:U$3323,"&gt;"&amp;0,'further data insights graphs'!$A$2:$A$3323,'tackle data and analsyis'!$BD8)</f>
        <v>0</v>
      </c>
      <c r="BN8" t="s">
        <v>257</v>
      </c>
      <c r="BO8">
        <v>7.1478706441601538</v>
      </c>
      <c r="BP8">
        <v>0.25018776769107398</v>
      </c>
      <c r="BQ8">
        <v>0</v>
      </c>
      <c r="BS8">
        <f>SUMIFS('further data insights graphs'!$K$2:$K$3323,'further data insights graphs'!$A$2:$A$3323,'tackle data and analsyis'!$BN8)</f>
        <v>1</v>
      </c>
      <c r="BT8">
        <f>SUMIFS('further data insights graphs'!$V$2:$V$3323,'further data insights graphs'!$A$2:$A$3323,'tackle data and analsyis'!$BN8)</f>
        <v>1</v>
      </c>
      <c r="BV8" t="s">
        <v>105</v>
      </c>
      <c r="BW8">
        <v>5.3759062407127614</v>
      </c>
      <c r="BX8">
        <v>1.4722447037694479</v>
      </c>
      <c r="BY8">
        <v>0.13938296552264501</v>
      </c>
    </row>
    <row r="9" spans="1:77" x14ac:dyDescent="0.35">
      <c r="A9">
        <v>7</v>
      </c>
      <c r="B9">
        <v>2022103005</v>
      </c>
      <c r="C9">
        <v>1177</v>
      </c>
      <c r="D9">
        <v>44848</v>
      </c>
      <c r="E9">
        <v>0</v>
      </c>
      <c r="F9">
        <v>1</v>
      </c>
      <c r="G9">
        <v>0</v>
      </c>
      <c r="H9">
        <v>0</v>
      </c>
      <c r="I9" t="s">
        <v>8</v>
      </c>
      <c r="M9" t="s">
        <v>15</v>
      </c>
      <c r="N9">
        <f t="shared" si="0"/>
        <v>4</v>
      </c>
      <c r="O9">
        <f t="shared" si="1"/>
        <v>4</v>
      </c>
      <c r="P9">
        <f t="shared" si="2"/>
        <v>8</v>
      </c>
      <c r="R9">
        <f>SUMIFS('further data insights graphs'!$E$2:$E$3323,'further data insights graphs'!$A$2:$A$3323,'tackle data and analsyis'!$M9)</f>
        <v>4.3994442153360129</v>
      </c>
      <c r="S9">
        <f>COUNTIFS('further data insights graphs'!$E$2:$E$3323,"&gt;"&amp;0,'further data insights graphs'!$A$2:$A$3323,'tackle data and analsyis'!$M9)</f>
        <v>11</v>
      </c>
      <c r="V9">
        <f t="shared" si="3"/>
        <v>2</v>
      </c>
      <c r="W9" t="s">
        <v>503</v>
      </c>
      <c r="X9">
        <v>9</v>
      </c>
      <c r="Y9">
        <v>6</v>
      </c>
      <c r="Z9">
        <v>15</v>
      </c>
      <c r="AB9" t="s">
        <v>503</v>
      </c>
      <c r="AC9">
        <v>9</v>
      </c>
      <c r="AD9">
        <v>6</v>
      </c>
      <c r="AE9">
        <v>15</v>
      </c>
      <c r="AH9" t="s">
        <v>361</v>
      </c>
      <c r="AI9">
        <v>9.8086739997216323</v>
      </c>
      <c r="AJ9">
        <v>17</v>
      </c>
      <c r="AK9">
        <f>SUMIFS('further data insights graphs'!$X$2:$X$3323,'further data insights graphs'!$A$2:$A$3323,'tackle data and analsyis'!$AH9)</f>
        <v>-1.803169948149576</v>
      </c>
      <c r="AL9" s="1">
        <f t="shared" si="4"/>
        <v>-0.10606882047938682</v>
      </c>
      <c r="AM9">
        <f>SUMIFS('further data insights graphs'!$X$2:$X$3323,'further data insights graphs'!$X$2:$X$3323,"&gt;="&amp;0,'further data insights graphs'!$A$2:$A$3323,'tackle data and analsyis'!$AH9)</f>
        <v>1.1414558040392171</v>
      </c>
      <c r="AN9">
        <f>COUNTIFS('further data insights graphs'!$X$2:$X$3323,"&gt;="&amp;0,'further data insights graphs'!$A$2:$A$3323,'tackle data and analsyis'!$AH9)</f>
        <v>3</v>
      </c>
      <c r="AO9">
        <f>SUMIFS('further data insights graphs'!$X$2:$X$3323,'further data insights graphs'!$X$2:$X$3323,"&lt;"&amp;0,'further data insights graphs'!$A$2:$A$3323,'tackle data and analsyis'!$AH9)</f>
        <v>-2.9446257521887933</v>
      </c>
      <c r="AP9">
        <f>COUNTIFS('further data insights graphs'!$X$2:$X$3323,"&lt;"&amp;0,'further data insights graphs'!$A$2:$A$3323,'tackle data and analsyis'!$AH9)</f>
        <v>14</v>
      </c>
      <c r="AQ9" s="3">
        <f t="shared" si="5"/>
        <v>0.38048526801307236</v>
      </c>
      <c r="AR9" s="3">
        <f t="shared" si="6"/>
        <v>-0.21033041087062809</v>
      </c>
      <c r="AS9" s="3"/>
      <c r="AT9" s="3"/>
      <c r="AU9" s="3"/>
      <c r="AV9" s="3"/>
      <c r="AY9" t="s">
        <v>267</v>
      </c>
      <c r="AZ9">
        <v>8.9133318967371391</v>
      </c>
      <c r="BA9">
        <v>18</v>
      </c>
      <c r="BD9" t="s">
        <v>267</v>
      </c>
      <c r="BE9">
        <f>SUMIFS('further data insights graphs'!S$2:S$3323,'further data insights graphs'!$A$2:$A$3323,'tackle data and analsyis'!$BD9)</f>
        <v>7.6194462142370849</v>
      </c>
      <c r="BF9">
        <f>SUMIFS('further data insights graphs'!T$2:T$3323,'further data insights graphs'!$A$2:$A$3323,'tackle data and analsyis'!$BD9)</f>
        <v>1.4328601780794981</v>
      </c>
      <c r="BG9">
        <f>SUMIFS('further data insights graphs'!U$2:U$3323,'further data insights graphs'!$A$2:$A$3323,'tackle data and analsyis'!$BD9)</f>
        <v>0</v>
      </c>
      <c r="BI9">
        <f>COUNTIFS('further data insights graphs'!S$2:S$3323,"&gt;"&amp;0,'further data insights graphs'!$A$2:$A$3323,'tackle data and analsyis'!$BD9)</f>
        <v>15</v>
      </c>
      <c r="BJ9">
        <f>COUNTIFS('further data insights graphs'!T$2:T$3323,"&gt;"&amp;0,'further data insights graphs'!$A$2:$A$3323,'tackle data and analsyis'!$BD9)</f>
        <v>3</v>
      </c>
      <c r="BK9">
        <f>COUNTIFS('further data insights graphs'!U$2:U$3323,"&gt;"&amp;0,'further data insights graphs'!$A$2:$A$3323,'tackle data and analsyis'!$BD9)</f>
        <v>0</v>
      </c>
      <c r="BN9" t="s">
        <v>91</v>
      </c>
      <c r="BO9">
        <v>7.083801430550241</v>
      </c>
      <c r="BP9">
        <v>0.23660336939621501</v>
      </c>
      <c r="BQ9">
        <v>1.010515153073869</v>
      </c>
      <c r="BS9">
        <f>SUMIFS('further data insights graphs'!$K$2:$K$3323,'further data insights graphs'!$A$2:$A$3323,'tackle data and analsyis'!$BN9)</f>
        <v>1</v>
      </c>
      <c r="BT9">
        <f>SUMIFS('further data insights graphs'!$V$2:$V$3323,'further data insights graphs'!$A$2:$A$3323,'tackle data and analsyis'!$BN9)</f>
        <v>0.42754491374690401</v>
      </c>
      <c r="BV9" t="s">
        <v>267</v>
      </c>
      <c r="BW9">
        <v>7.6194462142370849</v>
      </c>
      <c r="BX9">
        <v>1.4328601780794981</v>
      </c>
      <c r="BY9">
        <v>0</v>
      </c>
    </row>
    <row r="10" spans="1:77" x14ac:dyDescent="0.35">
      <c r="A10">
        <v>8</v>
      </c>
      <c r="B10">
        <v>2022103005</v>
      </c>
      <c r="C10">
        <v>1498</v>
      </c>
      <c r="D10">
        <v>44848</v>
      </c>
      <c r="E10">
        <v>0</v>
      </c>
      <c r="F10">
        <v>0</v>
      </c>
      <c r="G10">
        <v>0</v>
      </c>
      <c r="H10">
        <v>1</v>
      </c>
      <c r="I10" t="s">
        <v>8</v>
      </c>
      <c r="M10" t="s">
        <v>16</v>
      </c>
      <c r="N10">
        <f t="shared" si="0"/>
        <v>2</v>
      </c>
      <c r="O10">
        <f t="shared" si="1"/>
        <v>3</v>
      </c>
      <c r="P10">
        <f t="shared" si="2"/>
        <v>5</v>
      </c>
      <c r="R10">
        <f>SUMIFS('further data insights graphs'!$E$2:$E$3323,'further data insights graphs'!$A$2:$A$3323,'tackle data and analsyis'!$M10)</f>
        <v>4.6628638427804239</v>
      </c>
      <c r="S10">
        <f>COUNTIFS('further data insights graphs'!$E$2:$E$3323,"&gt;"&amp;0,'further data insights graphs'!$A$2:$A$3323,'tackle data and analsyis'!$M10)</f>
        <v>9</v>
      </c>
      <c r="V10">
        <f t="shared" si="3"/>
        <v>3</v>
      </c>
      <c r="W10" t="s">
        <v>112</v>
      </c>
      <c r="X10">
        <v>11</v>
      </c>
      <c r="Y10">
        <v>3</v>
      </c>
      <c r="Z10">
        <v>14</v>
      </c>
      <c r="AB10" t="s">
        <v>267</v>
      </c>
      <c r="AC10">
        <v>9</v>
      </c>
      <c r="AD10">
        <v>5</v>
      </c>
      <c r="AE10">
        <v>14</v>
      </c>
      <c r="AH10" t="s">
        <v>91</v>
      </c>
      <c r="AI10">
        <v>9.7780001370263321</v>
      </c>
      <c r="AJ10">
        <v>23</v>
      </c>
      <c r="AK10">
        <f>SUMIFS('further data insights graphs'!$X$2:$X$3323,'further data insights graphs'!$A$2:$A$3323,'tackle data and analsyis'!$AH10)</f>
        <v>-1.6415081275589836</v>
      </c>
      <c r="AL10" s="1">
        <f t="shared" si="4"/>
        <v>-7.136991858952102E-2</v>
      </c>
      <c r="AM10">
        <f>SUMIFS('further data insights graphs'!$X$2:$X$3323,'further data insights graphs'!$X$2:$X$3323,"&gt;="&amp;0,'further data insights graphs'!$A$2:$A$3323,'tackle data and analsyis'!$AH10)</f>
        <v>1.6440873461690468</v>
      </c>
      <c r="AN10">
        <f>COUNTIFS('further data insights graphs'!$X$2:$X$3323,"&gt;="&amp;0,'further data insights graphs'!$A$2:$A$3323,'tackle data and analsyis'!$AH10)</f>
        <v>8</v>
      </c>
      <c r="AO10">
        <f>SUMIFS('further data insights graphs'!$X$2:$X$3323,'further data insights graphs'!$X$2:$X$3323,"&lt;"&amp;0,'further data insights graphs'!$A$2:$A$3323,'tackle data and analsyis'!$AH10)</f>
        <v>-3.2855954737280308</v>
      </c>
      <c r="AP10">
        <f>COUNTIFS('further data insights graphs'!$X$2:$X$3323,"&lt;"&amp;0,'further data insights graphs'!$A$2:$A$3323,'tackle data and analsyis'!$AH10)</f>
        <v>15</v>
      </c>
      <c r="AQ10" s="3">
        <f t="shared" si="5"/>
        <v>0.20551091827113085</v>
      </c>
      <c r="AR10" s="3">
        <f t="shared" si="6"/>
        <v>-0.21903969824853539</v>
      </c>
      <c r="AS10" s="3"/>
      <c r="AT10" s="3"/>
      <c r="AU10" s="3"/>
      <c r="AV10" s="3"/>
      <c r="AY10" t="s">
        <v>133</v>
      </c>
      <c r="AZ10">
        <v>8.8234095926626033</v>
      </c>
      <c r="BA10">
        <v>17</v>
      </c>
      <c r="BD10" t="s">
        <v>133</v>
      </c>
      <c r="BE10">
        <f>SUMIFS('further data insights graphs'!S$2:S$3323,'further data insights graphs'!$A$2:$A$3323,'tackle data and analsyis'!$BD10)</f>
        <v>5.5305969276554841</v>
      </c>
      <c r="BF10">
        <f>SUMIFS('further data insights graphs'!T$2:T$3323,'further data insights graphs'!$A$2:$A$3323,'tackle data and analsyis'!$BD10)</f>
        <v>1</v>
      </c>
      <c r="BG10">
        <f>SUMIFS('further data insights graphs'!U$2:U$3323,'further data insights graphs'!$A$2:$A$3323,'tackle data and analsyis'!$BD10)</f>
        <v>0</v>
      </c>
      <c r="BI10">
        <f>COUNTIFS('further data insights graphs'!S$2:S$3323,"&gt;"&amp;0,'further data insights graphs'!$A$2:$A$3323,'tackle data and analsyis'!$BD10)</f>
        <v>10</v>
      </c>
      <c r="BJ10">
        <f>COUNTIFS('further data insights graphs'!T$2:T$3323,"&gt;"&amp;0,'further data insights graphs'!$A$2:$A$3323,'tackle data and analsyis'!$BD10)</f>
        <v>1</v>
      </c>
      <c r="BK10">
        <f>COUNTIFS('further data insights graphs'!U$2:U$3323,"&gt;"&amp;0,'further data insights graphs'!$A$2:$A$3323,'tackle data and analsyis'!$BD10)</f>
        <v>0</v>
      </c>
      <c r="BN10" t="s">
        <v>171</v>
      </c>
      <c r="BO10">
        <v>7.0654631927396858</v>
      </c>
      <c r="BP10">
        <v>1</v>
      </c>
      <c r="BQ10">
        <v>0</v>
      </c>
      <c r="BS10">
        <f>SUMIFS('further data insights graphs'!$K$2:$K$3323,'further data insights graphs'!$A$2:$A$3323,'tackle data and analsyis'!$BN10)</f>
        <v>3</v>
      </c>
      <c r="BT10">
        <f>SUMIFS('further data insights graphs'!$V$2:$V$3323,'further data insights graphs'!$A$2:$A$3323,'tackle data and analsyis'!$BN10)</f>
        <v>1.3940760649317059</v>
      </c>
      <c r="BV10" t="s">
        <v>352</v>
      </c>
      <c r="BW10">
        <v>2.9059508523440529</v>
      </c>
      <c r="BX10">
        <v>1.2945807455422629</v>
      </c>
      <c r="BY10">
        <v>0.163027794654651</v>
      </c>
    </row>
    <row r="11" spans="1:77" x14ac:dyDescent="0.35">
      <c r="A11">
        <v>9</v>
      </c>
      <c r="B11">
        <v>2022103005</v>
      </c>
      <c r="C11">
        <v>3183</v>
      </c>
      <c r="D11">
        <v>44848</v>
      </c>
      <c r="E11">
        <v>1</v>
      </c>
      <c r="F11">
        <v>0</v>
      </c>
      <c r="G11">
        <v>0</v>
      </c>
      <c r="H11">
        <v>0</v>
      </c>
      <c r="I11" t="s">
        <v>8</v>
      </c>
      <c r="M11" t="s">
        <v>17</v>
      </c>
      <c r="N11">
        <f t="shared" si="0"/>
        <v>3</v>
      </c>
      <c r="O11">
        <f t="shared" si="1"/>
        <v>5</v>
      </c>
      <c r="P11">
        <f t="shared" si="2"/>
        <v>8</v>
      </c>
      <c r="R11">
        <f>SUMIFS('further data insights graphs'!$E$2:$E$3323,'further data insights graphs'!$A$2:$A$3323,'tackle data and analsyis'!$M11)</f>
        <v>5.8290362283056325</v>
      </c>
      <c r="S11">
        <f>COUNTIFS('further data insights graphs'!$E$2:$E$3323,"&gt;"&amp;0,'further data insights graphs'!$A$2:$A$3323,'tackle data and analsyis'!$M11)</f>
        <v>12</v>
      </c>
      <c r="V11">
        <f t="shared" si="3"/>
        <v>3</v>
      </c>
      <c r="W11" t="s">
        <v>254</v>
      </c>
      <c r="X11">
        <v>7</v>
      </c>
      <c r="Y11">
        <v>7</v>
      </c>
      <c r="Z11">
        <v>14</v>
      </c>
      <c r="AB11" t="s">
        <v>359</v>
      </c>
      <c r="AC11">
        <v>9</v>
      </c>
      <c r="AD11">
        <v>5</v>
      </c>
      <c r="AE11">
        <v>14</v>
      </c>
      <c r="AH11" t="s">
        <v>112</v>
      </c>
      <c r="AI11">
        <v>9.5971127103040672</v>
      </c>
      <c r="AJ11">
        <v>16</v>
      </c>
      <c r="AK11">
        <f>SUMIFS('further data insights graphs'!$X$2:$X$3323,'further data insights graphs'!$A$2:$A$3323,'tackle data and analsyis'!$AH11)</f>
        <v>-1.7133627889322545</v>
      </c>
      <c r="AL11" s="1">
        <f t="shared" si="4"/>
        <v>-0.1070851743082659</v>
      </c>
      <c r="AM11">
        <f>SUMIFS('further data insights graphs'!$X$2:$X$3323,'further data insights graphs'!$X$2:$X$3323,"&gt;="&amp;0,'further data insights graphs'!$A$2:$A$3323,'tackle data and analsyis'!$AH11)</f>
        <v>2.82949671871196</v>
      </c>
      <c r="AN11">
        <f>COUNTIFS('further data insights graphs'!$X$2:$X$3323,"&gt;="&amp;0,'further data insights graphs'!$A$2:$A$3323,'tackle data and analsyis'!$AH11)</f>
        <v>8</v>
      </c>
      <c r="AO11">
        <f>SUMIFS('further data insights graphs'!$X$2:$X$3323,'further data insights graphs'!$X$2:$X$3323,"&lt;"&amp;0,'further data insights graphs'!$A$2:$A$3323,'tackle data and analsyis'!$AH11)</f>
        <v>-4.5428595076442138</v>
      </c>
      <c r="AP11">
        <f>COUNTIFS('further data insights graphs'!$X$2:$X$3323,"&lt;"&amp;0,'further data insights graphs'!$A$2:$A$3323,'tackle data and analsyis'!$AH11)</f>
        <v>8</v>
      </c>
      <c r="AQ11" s="3">
        <f t="shared" si="5"/>
        <v>0.35368708983899499</v>
      </c>
      <c r="AR11" s="3">
        <f t="shared" si="6"/>
        <v>-0.56785743845552672</v>
      </c>
      <c r="AS11" s="3"/>
      <c r="AT11" s="3"/>
      <c r="AU11" s="3"/>
      <c r="AV11" s="3"/>
      <c r="AY11" t="s">
        <v>141</v>
      </c>
      <c r="AZ11">
        <v>8.4857002637964136</v>
      </c>
      <c r="BA11">
        <v>17</v>
      </c>
      <c r="BD11" t="s">
        <v>141</v>
      </c>
      <c r="BE11">
        <f>SUMIFS('further data insights graphs'!S$2:S$3323,'further data insights graphs'!$A$2:$A$3323,'tackle data and analsyis'!$BD11)</f>
        <v>3.9352986154544505</v>
      </c>
      <c r="BF11">
        <f>SUMIFS('further data insights graphs'!T$2:T$3323,'further data insights graphs'!$A$2:$A$3323,'tackle data and analsyis'!$BD11)</f>
        <v>0.95742747305808096</v>
      </c>
      <c r="BG11">
        <f>SUMIFS('further data insights graphs'!U$2:U$3323,'further data insights graphs'!$A$2:$A$3323,'tackle data and analsyis'!$BD11)</f>
        <v>0</v>
      </c>
      <c r="BI11">
        <f>COUNTIFS('further data insights graphs'!S$2:S$3323,"&gt;"&amp;0,'further data insights graphs'!$A$2:$A$3323,'tackle data and analsyis'!$BD11)</f>
        <v>8</v>
      </c>
      <c r="BJ11">
        <f>COUNTIFS('further data insights graphs'!T$2:T$3323,"&gt;"&amp;0,'further data insights graphs'!$A$2:$A$3323,'tackle data and analsyis'!$BD11)</f>
        <v>2</v>
      </c>
      <c r="BK11">
        <f>COUNTIFS('further data insights graphs'!U$2:U$3323,"&gt;"&amp;0,'further data insights graphs'!$A$2:$A$3323,'tackle data and analsyis'!$BD11)</f>
        <v>0</v>
      </c>
      <c r="BN11" t="s">
        <v>87</v>
      </c>
      <c r="BO11">
        <v>6.7682900844938541</v>
      </c>
      <c r="BP11">
        <v>1.8789945993980459</v>
      </c>
      <c r="BQ11">
        <v>0.79466841321511694</v>
      </c>
      <c r="BS11">
        <f>SUMIFS('further data insights graphs'!$K$2:$K$3323,'further data insights graphs'!$A$2:$A$3323,'tackle data and analsyis'!$BN11)</f>
        <v>0</v>
      </c>
      <c r="BT11">
        <f>SUMIFS('further data insights graphs'!$V$2:$V$3323,'further data insights graphs'!$A$2:$A$3323,'tackle data and analsyis'!$BN11)</f>
        <v>0</v>
      </c>
      <c r="BV11" t="s">
        <v>268</v>
      </c>
      <c r="BW11">
        <v>2.1162751247350258</v>
      </c>
      <c r="BX11">
        <v>1.2769313460858149</v>
      </c>
      <c r="BY11">
        <v>0</v>
      </c>
    </row>
    <row r="12" spans="1:77" x14ac:dyDescent="0.35">
      <c r="A12">
        <v>10</v>
      </c>
      <c r="B12">
        <v>2022103005</v>
      </c>
      <c r="C12">
        <v>4232</v>
      </c>
      <c r="D12">
        <v>44848</v>
      </c>
      <c r="E12">
        <v>1</v>
      </c>
      <c r="F12">
        <v>0</v>
      </c>
      <c r="G12">
        <v>0</v>
      </c>
      <c r="H12">
        <v>0</v>
      </c>
      <c r="I12" t="s">
        <v>8</v>
      </c>
      <c r="M12" t="s">
        <v>18</v>
      </c>
      <c r="N12">
        <f t="shared" si="0"/>
        <v>3</v>
      </c>
      <c r="O12">
        <f t="shared" si="1"/>
        <v>2</v>
      </c>
      <c r="P12">
        <f t="shared" si="2"/>
        <v>5</v>
      </c>
      <c r="R12">
        <f>SUMIFS('further data insights graphs'!$E$2:$E$3323,'further data insights graphs'!$A$2:$A$3323,'tackle data and analsyis'!$M12)</f>
        <v>3.707850068163498</v>
      </c>
      <c r="S12">
        <f>COUNTIFS('further data insights graphs'!$E$2:$E$3323,"&gt;"&amp;0,'further data insights graphs'!$A$2:$A$3323,'tackle data and analsyis'!$M12)</f>
        <v>8</v>
      </c>
      <c r="V12">
        <f t="shared" si="3"/>
        <v>3</v>
      </c>
      <c r="W12" t="s">
        <v>259</v>
      </c>
      <c r="X12">
        <v>7</v>
      </c>
      <c r="Y12">
        <v>7</v>
      </c>
      <c r="Z12">
        <v>14</v>
      </c>
      <c r="AB12" t="s">
        <v>8</v>
      </c>
      <c r="AC12">
        <v>9</v>
      </c>
      <c r="AD12">
        <v>4</v>
      </c>
      <c r="AE12">
        <v>13</v>
      </c>
      <c r="AH12" t="s">
        <v>95</v>
      </c>
      <c r="AI12">
        <v>9.2649540590448467</v>
      </c>
      <c r="AJ12">
        <v>16</v>
      </c>
      <c r="AK12">
        <f>SUMIFS('further data insights graphs'!$X$2:$X$3323,'further data insights graphs'!$A$2:$A$3323,'tackle data and analsyis'!$AH12)</f>
        <v>-1.4077485413671618</v>
      </c>
      <c r="AL12" s="1">
        <f t="shared" si="4"/>
        <v>-8.798428383544761E-2</v>
      </c>
      <c r="AM12">
        <f>SUMIFS('further data insights graphs'!$X$2:$X$3323,'further data insights graphs'!$X$2:$X$3323,"&gt;="&amp;0,'further data insights graphs'!$A$2:$A$3323,'tackle data and analsyis'!$AH12)</f>
        <v>0.71351175953162971</v>
      </c>
      <c r="AN12">
        <f>COUNTIFS('further data insights graphs'!$X$2:$X$3323,"&gt;="&amp;0,'further data insights graphs'!$A$2:$A$3323,'tackle data and analsyis'!$AH12)</f>
        <v>6</v>
      </c>
      <c r="AO12">
        <f>SUMIFS('further data insights graphs'!$X$2:$X$3323,'further data insights graphs'!$X$2:$X$3323,"&lt;"&amp;0,'further data insights graphs'!$A$2:$A$3323,'tackle data and analsyis'!$AH12)</f>
        <v>-2.1212603008987916</v>
      </c>
      <c r="AP12">
        <f>COUNTIFS('further data insights graphs'!$X$2:$X$3323,"&lt;"&amp;0,'further data insights graphs'!$A$2:$A$3323,'tackle data and analsyis'!$AH12)</f>
        <v>10</v>
      </c>
      <c r="AQ12" s="3">
        <f t="shared" si="5"/>
        <v>0.11891862658860496</v>
      </c>
      <c r="AR12" s="3">
        <f t="shared" si="6"/>
        <v>-0.21212603008987915</v>
      </c>
      <c r="AS12" s="3"/>
      <c r="AT12" s="3"/>
      <c r="AU12" s="3"/>
      <c r="AV12" s="3"/>
      <c r="AY12" t="s">
        <v>171</v>
      </c>
      <c r="AZ12">
        <v>9.0881718162415464</v>
      </c>
      <c r="BA12">
        <v>17</v>
      </c>
      <c r="BD12" t="s">
        <v>171</v>
      </c>
      <c r="BE12">
        <f>SUMIFS('further data insights graphs'!S$2:S$3323,'further data insights graphs'!$A$2:$A$3323,'tackle data and analsyis'!$BD12)</f>
        <v>7.0654631927396858</v>
      </c>
      <c r="BF12">
        <f>SUMIFS('further data insights graphs'!T$2:T$3323,'further data insights graphs'!$A$2:$A$3323,'tackle data and analsyis'!$BD12)</f>
        <v>1</v>
      </c>
      <c r="BG12">
        <f>SUMIFS('further data insights graphs'!U$2:U$3323,'further data insights graphs'!$A$2:$A$3323,'tackle data and analsyis'!$BD12)</f>
        <v>0</v>
      </c>
      <c r="BI12">
        <f>COUNTIFS('further data insights graphs'!S$2:S$3323,"&gt;"&amp;0,'further data insights graphs'!$A$2:$A$3323,'tackle data and analsyis'!$BD12)</f>
        <v>12</v>
      </c>
      <c r="BJ12">
        <f>COUNTIFS('further data insights graphs'!T$2:T$3323,"&gt;"&amp;0,'further data insights graphs'!$A$2:$A$3323,'tackle data and analsyis'!$BD12)</f>
        <v>1</v>
      </c>
      <c r="BK12">
        <f>COUNTIFS('further data insights graphs'!U$2:U$3323,"&gt;"&amp;0,'further data insights graphs'!$A$2:$A$3323,'tackle data and analsyis'!$BD12)</f>
        <v>0</v>
      </c>
      <c r="BN12" t="s">
        <v>63</v>
      </c>
      <c r="BO12">
        <v>6.7170940742004079</v>
      </c>
      <c r="BP12">
        <v>0</v>
      </c>
      <c r="BQ12">
        <v>0</v>
      </c>
      <c r="BS12">
        <f>SUMIFS('further data insights graphs'!$K$2:$K$3323,'further data insights graphs'!$A$2:$A$3323,'tackle data and analsyis'!$BN12)</f>
        <v>3</v>
      </c>
      <c r="BT12">
        <f>SUMIFS('further data insights graphs'!$V$2:$V$3323,'further data insights graphs'!$A$2:$A$3323,'tackle data and analsyis'!$BN12)</f>
        <v>1.9655562138009839</v>
      </c>
      <c r="BV12" t="s">
        <v>159</v>
      </c>
      <c r="BW12">
        <v>1.6548320218175701</v>
      </c>
      <c r="BX12">
        <v>1.2328122002776529</v>
      </c>
      <c r="BY12">
        <v>0</v>
      </c>
    </row>
    <row r="13" spans="1:77" x14ac:dyDescent="0.35">
      <c r="A13">
        <v>11</v>
      </c>
      <c r="B13">
        <v>2022110608</v>
      </c>
      <c r="C13">
        <v>907</v>
      </c>
      <c r="D13">
        <v>44848</v>
      </c>
      <c r="E13">
        <v>0</v>
      </c>
      <c r="F13">
        <v>1</v>
      </c>
      <c r="G13">
        <v>0</v>
      </c>
      <c r="H13">
        <v>0</v>
      </c>
      <c r="I13" t="s">
        <v>8</v>
      </c>
      <c r="M13" t="s">
        <v>19</v>
      </c>
      <c r="N13">
        <f t="shared" si="0"/>
        <v>1</v>
      </c>
      <c r="O13">
        <f t="shared" si="1"/>
        <v>2</v>
      </c>
      <c r="P13">
        <f t="shared" si="2"/>
        <v>3</v>
      </c>
      <c r="R13">
        <f>SUMIFS('further data insights graphs'!$E$2:$E$3323,'further data insights graphs'!$A$2:$A$3323,'tackle data and analsyis'!$M13)</f>
        <v>1.4101322588079419</v>
      </c>
      <c r="S13">
        <f>COUNTIFS('further data insights graphs'!$E$2:$E$3323,"&gt;"&amp;0,'further data insights graphs'!$A$2:$A$3323,'tackle data and analsyis'!$M13)</f>
        <v>3</v>
      </c>
      <c r="V13">
        <f t="shared" si="3"/>
        <v>3</v>
      </c>
      <c r="W13" t="s">
        <v>267</v>
      </c>
      <c r="X13">
        <v>9</v>
      </c>
      <c r="Y13">
        <v>5</v>
      </c>
      <c r="Z13">
        <v>14</v>
      </c>
      <c r="AB13" t="s">
        <v>247</v>
      </c>
      <c r="AC13">
        <v>9</v>
      </c>
      <c r="AD13">
        <v>4</v>
      </c>
      <c r="AE13">
        <v>13</v>
      </c>
      <c r="AH13" t="s">
        <v>171</v>
      </c>
      <c r="AI13">
        <v>9.0881718162415464</v>
      </c>
      <c r="AJ13">
        <v>17</v>
      </c>
      <c r="AK13">
        <f>SUMIFS('further data insights graphs'!$X$2:$X$3323,'further data insights graphs'!$A$2:$A$3323,'tackle data and analsyis'!$AH13)</f>
        <v>-4.6026059760952096</v>
      </c>
      <c r="AL13" s="1">
        <f t="shared" si="4"/>
        <v>-0.27074152800560058</v>
      </c>
      <c r="AM13">
        <f>SUMIFS('further data insights graphs'!$X$2:$X$3323,'further data insights graphs'!$X$2:$X$3323,"&gt;="&amp;0,'further data insights graphs'!$A$2:$A$3323,'tackle data and analsyis'!$AH13)</f>
        <v>0.65113495551030665</v>
      </c>
      <c r="AN13">
        <f>COUNTIFS('further data insights graphs'!$X$2:$X$3323,"&gt;="&amp;0,'further data insights graphs'!$A$2:$A$3323,'tackle data and analsyis'!$AH13)</f>
        <v>5</v>
      </c>
      <c r="AO13">
        <f>SUMIFS('further data insights graphs'!$X$2:$X$3323,'further data insights graphs'!$X$2:$X$3323,"&lt;"&amp;0,'further data insights graphs'!$A$2:$A$3323,'tackle data and analsyis'!$AH13)</f>
        <v>-5.2537409316055159</v>
      </c>
      <c r="AP13">
        <f>COUNTIFS('further data insights graphs'!$X$2:$X$3323,"&lt;"&amp;0,'further data insights graphs'!$A$2:$A$3323,'tackle data and analsyis'!$AH13)</f>
        <v>12</v>
      </c>
      <c r="AQ13" s="3">
        <f t="shared" si="5"/>
        <v>0.13022699110206132</v>
      </c>
      <c r="AR13" s="3">
        <f t="shared" si="6"/>
        <v>-0.43781174430045966</v>
      </c>
      <c r="AS13" s="3"/>
      <c r="AT13" s="3"/>
      <c r="AU13" s="3"/>
      <c r="AV13" s="3"/>
      <c r="AY13" t="s">
        <v>260</v>
      </c>
      <c r="AZ13">
        <v>10.384866312492598</v>
      </c>
      <c r="BA13">
        <v>17</v>
      </c>
      <c r="BD13" t="s">
        <v>260</v>
      </c>
      <c r="BE13">
        <f>SUMIFS('further data insights graphs'!S$2:S$3323,'further data insights graphs'!$A$2:$A$3323,'tackle data and analsyis'!$BD13)</f>
        <v>6.357601897597088</v>
      </c>
      <c r="BF13">
        <f>SUMIFS('further data insights graphs'!T$2:T$3323,'further data insights graphs'!$A$2:$A$3323,'tackle data and analsyis'!$BD13)</f>
        <v>0.27161553179754999</v>
      </c>
      <c r="BG13">
        <f>SUMIFS('further data insights graphs'!U$2:U$3323,'further data insights graphs'!$A$2:$A$3323,'tackle data and analsyis'!$BD13)</f>
        <v>0</v>
      </c>
      <c r="BI13">
        <f>COUNTIFS('further data insights graphs'!S$2:S$3323,"&gt;"&amp;0,'further data insights graphs'!$A$2:$A$3323,'tackle data and analsyis'!$BD13)</f>
        <v>10</v>
      </c>
      <c r="BJ13">
        <f>COUNTIFS('further data insights graphs'!T$2:T$3323,"&gt;"&amp;0,'further data insights graphs'!$A$2:$A$3323,'tackle data and analsyis'!$BD13)</f>
        <v>1</v>
      </c>
      <c r="BK13">
        <f>COUNTIFS('further data insights graphs'!U$2:U$3323,"&gt;"&amp;0,'further data insights graphs'!$A$2:$A$3323,'tackle data and analsyis'!$BD13)</f>
        <v>0</v>
      </c>
      <c r="BN13" t="s">
        <v>161</v>
      </c>
      <c r="BO13">
        <v>6.3913060939775885</v>
      </c>
      <c r="BP13">
        <v>0</v>
      </c>
      <c r="BQ13">
        <v>0</v>
      </c>
      <c r="BS13">
        <f>SUMIFS('further data insights graphs'!$K$2:$K$3323,'further data insights graphs'!$A$2:$A$3323,'tackle data and analsyis'!$BN13)</f>
        <v>2</v>
      </c>
      <c r="BT13">
        <f>SUMIFS('further data insights graphs'!$V$2:$V$3323,'further data insights graphs'!$A$2:$A$3323,'tackle data and analsyis'!$BN13)</f>
        <v>0.89551393265216306</v>
      </c>
      <c r="BV13" t="s">
        <v>415</v>
      </c>
      <c r="BW13">
        <v>1.7180426643462439</v>
      </c>
      <c r="BX13">
        <v>1.2138655907105669</v>
      </c>
      <c r="BY13">
        <v>0.29521322293490698</v>
      </c>
    </row>
    <row r="14" spans="1:77" x14ac:dyDescent="0.35">
      <c r="A14">
        <v>12</v>
      </c>
      <c r="B14">
        <v>2022110608</v>
      </c>
      <c r="C14">
        <v>2772</v>
      </c>
      <c r="D14">
        <v>44848</v>
      </c>
      <c r="E14">
        <v>0</v>
      </c>
      <c r="F14">
        <v>1</v>
      </c>
      <c r="G14">
        <v>0</v>
      </c>
      <c r="H14">
        <v>0</v>
      </c>
      <c r="I14" t="s">
        <v>8</v>
      </c>
      <c r="M14" t="s">
        <v>20</v>
      </c>
      <c r="N14">
        <f t="shared" si="0"/>
        <v>1</v>
      </c>
      <c r="O14">
        <f t="shared" si="1"/>
        <v>1</v>
      </c>
      <c r="P14">
        <f t="shared" si="2"/>
        <v>2</v>
      </c>
      <c r="R14">
        <f>SUMIFS('further data insights graphs'!$E$2:$E$3323,'further data insights graphs'!$A$2:$A$3323,'tackle data and analsyis'!$M14)</f>
        <v>1.014676054340764</v>
      </c>
      <c r="S14">
        <f>COUNTIFS('further data insights graphs'!$E$2:$E$3323,"&gt;"&amp;0,'further data insights graphs'!$A$2:$A$3323,'tackle data and analsyis'!$M14)</f>
        <v>2</v>
      </c>
      <c r="V14">
        <f t="shared" si="3"/>
        <v>3</v>
      </c>
      <c r="W14" t="s">
        <v>359</v>
      </c>
      <c r="X14">
        <v>9</v>
      </c>
      <c r="Y14">
        <v>5</v>
      </c>
      <c r="Z14">
        <v>14</v>
      </c>
      <c r="AB14" t="s">
        <v>285</v>
      </c>
      <c r="AC14">
        <v>9</v>
      </c>
      <c r="AD14">
        <v>1</v>
      </c>
      <c r="AE14">
        <v>10</v>
      </c>
      <c r="AH14" t="s">
        <v>281</v>
      </c>
      <c r="AI14">
        <v>9.0040610235589345</v>
      </c>
      <c r="AJ14">
        <v>16</v>
      </c>
      <c r="AK14">
        <f>SUMIFS('further data insights graphs'!$X$2:$X$3323,'further data insights graphs'!$A$2:$A$3323,'tackle data and analsyis'!$AH14)</f>
        <v>-0.33881684182783506</v>
      </c>
      <c r="AL14" s="1">
        <f t="shared" si="4"/>
        <v>-2.1176052614239691E-2</v>
      </c>
      <c r="AM14">
        <f>SUMIFS('further data insights graphs'!$X$2:$X$3323,'further data insights graphs'!$X$2:$X$3323,"&gt;="&amp;0,'further data insights graphs'!$A$2:$A$3323,'tackle data and analsyis'!$AH14)</f>
        <v>1.9294791697045675</v>
      </c>
      <c r="AN14">
        <f>COUNTIFS('further data insights graphs'!$X$2:$X$3323,"&gt;="&amp;0,'further data insights graphs'!$A$2:$A$3323,'tackle data and analsyis'!$AH14)</f>
        <v>6</v>
      </c>
      <c r="AO14">
        <f>SUMIFS('further data insights graphs'!$X$2:$X$3323,'further data insights graphs'!$X$2:$X$3323,"&lt;"&amp;0,'further data insights graphs'!$A$2:$A$3323,'tackle data and analsyis'!$AH14)</f>
        <v>-2.2682960115324025</v>
      </c>
      <c r="AP14">
        <f>COUNTIFS('further data insights graphs'!$X$2:$X$3323,"&lt;"&amp;0,'further data insights graphs'!$A$2:$A$3323,'tackle data and analsyis'!$AH14)</f>
        <v>10</v>
      </c>
      <c r="AQ14" s="3">
        <f t="shared" si="5"/>
        <v>0.32157986161742791</v>
      </c>
      <c r="AR14" s="3">
        <f t="shared" si="6"/>
        <v>-0.22682960115324025</v>
      </c>
      <c r="AS14" s="3"/>
      <c r="AT14" s="3"/>
      <c r="AU14" s="3"/>
      <c r="AV14" s="3"/>
      <c r="AY14" t="s">
        <v>361</v>
      </c>
      <c r="AZ14">
        <v>9.8086739997216323</v>
      </c>
      <c r="BA14">
        <v>17</v>
      </c>
      <c r="BD14" t="s">
        <v>361</v>
      </c>
      <c r="BE14">
        <f>SUMIFS('further data insights graphs'!S$2:S$3323,'further data insights graphs'!$A$2:$A$3323,'tackle data and analsyis'!$BD14)</f>
        <v>7.6856579720498495</v>
      </c>
      <c r="BF14">
        <f>SUMIFS('further data insights graphs'!T$2:T$3323,'further data insights graphs'!$A$2:$A$3323,'tackle data and analsyis'!$BD14)</f>
        <v>1</v>
      </c>
      <c r="BG14">
        <f>SUMIFS('further data insights graphs'!U$2:U$3323,'further data insights graphs'!$A$2:$A$3323,'tackle data and analsyis'!$BD14)</f>
        <v>0</v>
      </c>
      <c r="BI14">
        <f>COUNTIFS('further data insights graphs'!S$2:S$3323,"&gt;"&amp;0,'further data insights graphs'!$A$2:$A$3323,'tackle data and analsyis'!$BD14)</f>
        <v>14</v>
      </c>
      <c r="BJ14">
        <f>COUNTIFS('further data insights graphs'!T$2:T$3323,"&gt;"&amp;0,'further data insights graphs'!$A$2:$A$3323,'tackle data and analsyis'!$BD14)</f>
        <v>1</v>
      </c>
      <c r="BK14">
        <f>COUNTIFS('further data insights graphs'!U$2:U$3323,"&gt;"&amp;0,'further data insights graphs'!$A$2:$A$3323,'tackle data and analsyis'!$BD14)</f>
        <v>0</v>
      </c>
      <c r="BN14" t="s">
        <v>260</v>
      </c>
      <c r="BO14">
        <v>6.357601897597088</v>
      </c>
      <c r="BP14">
        <v>0.27161553179754999</v>
      </c>
      <c r="BQ14">
        <v>0</v>
      </c>
      <c r="BS14">
        <f>SUMIFS('further data insights graphs'!$K$2:$K$3323,'further data insights graphs'!$A$2:$A$3323,'tackle data and analsyis'!$BN14)</f>
        <v>3</v>
      </c>
      <c r="BT14">
        <f>SUMIFS('further data insights graphs'!$V$2:$V$3323,'further data insights graphs'!$A$2:$A$3323,'tackle data and analsyis'!$BN14)</f>
        <v>2.0434878226251749</v>
      </c>
      <c r="BV14" t="s">
        <v>66</v>
      </c>
      <c r="BW14">
        <v>1.0870084023927209</v>
      </c>
      <c r="BX14">
        <v>1.1466895712999829</v>
      </c>
      <c r="BY14">
        <v>0</v>
      </c>
    </row>
    <row r="15" spans="1:77" x14ac:dyDescent="0.35">
      <c r="A15">
        <v>13</v>
      </c>
      <c r="B15">
        <v>2022110608</v>
      </c>
      <c r="C15">
        <v>3176</v>
      </c>
      <c r="D15">
        <v>44848</v>
      </c>
      <c r="E15">
        <v>1</v>
      </c>
      <c r="F15">
        <v>0</v>
      </c>
      <c r="G15">
        <v>0</v>
      </c>
      <c r="H15">
        <v>0</v>
      </c>
      <c r="I15" t="s">
        <v>8</v>
      </c>
      <c r="M15" t="s">
        <v>21</v>
      </c>
      <c r="N15">
        <f t="shared" si="0"/>
        <v>2</v>
      </c>
      <c r="O15">
        <f t="shared" si="1"/>
        <v>1</v>
      </c>
      <c r="P15">
        <f t="shared" si="2"/>
        <v>3</v>
      </c>
      <c r="R15">
        <f>SUMIFS('further data insights graphs'!$E$2:$E$3323,'further data insights graphs'!$A$2:$A$3323,'tackle data and analsyis'!$M15)</f>
        <v>1.522776121704331</v>
      </c>
      <c r="S15">
        <f>COUNTIFS('further data insights graphs'!$E$2:$E$3323,"&gt;"&amp;0,'further data insights graphs'!$A$2:$A$3323,'tackle data and analsyis'!$M15)</f>
        <v>4</v>
      </c>
      <c r="V15">
        <f t="shared" si="3"/>
        <v>3</v>
      </c>
      <c r="W15" t="s">
        <v>8</v>
      </c>
      <c r="X15">
        <v>9</v>
      </c>
      <c r="Y15">
        <v>4</v>
      </c>
      <c r="Z15">
        <v>13</v>
      </c>
      <c r="AB15" t="s">
        <v>432</v>
      </c>
      <c r="AC15">
        <v>9</v>
      </c>
      <c r="AD15">
        <v>1</v>
      </c>
      <c r="AE15">
        <v>10</v>
      </c>
      <c r="AH15" t="s">
        <v>254</v>
      </c>
      <c r="AI15">
        <v>8.9772046397901661</v>
      </c>
      <c r="AJ15">
        <v>16</v>
      </c>
      <c r="AK15">
        <f>SUMIFS('further data insights graphs'!$X$2:$X$3323,'further data insights graphs'!$A$2:$A$3323,'tackle data and analsyis'!$AH15)</f>
        <v>-1.5115350203224789</v>
      </c>
      <c r="AL15" s="1">
        <f t="shared" si="4"/>
        <v>-9.447093877015493E-2</v>
      </c>
      <c r="AM15">
        <f>SUMIFS('further data insights graphs'!$X$2:$X$3323,'further data insights graphs'!$X$2:$X$3323,"&gt;="&amp;0,'further data insights graphs'!$A$2:$A$3323,'tackle data and analsyis'!$AH15)</f>
        <v>2.0481549121960212</v>
      </c>
      <c r="AN15">
        <f>COUNTIFS('further data insights graphs'!$X$2:$X$3323,"&gt;="&amp;0,'further data insights graphs'!$A$2:$A$3323,'tackle data and analsyis'!$AH15)</f>
        <v>6</v>
      </c>
      <c r="AO15">
        <f>SUMIFS('further data insights graphs'!$X$2:$X$3323,'further data insights graphs'!$X$2:$X$3323,"&lt;"&amp;0,'further data insights graphs'!$A$2:$A$3323,'tackle data and analsyis'!$AH15)</f>
        <v>-3.5596899325184999</v>
      </c>
      <c r="AP15">
        <f>COUNTIFS('further data insights graphs'!$X$2:$X$3323,"&lt;"&amp;0,'further data insights graphs'!$A$2:$A$3323,'tackle data and analsyis'!$AH15)</f>
        <v>10</v>
      </c>
      <c r="AQ15" s="3">
        <f t="shared" si="5"/>
        <v>0.3413591520326702</v>
      </c>
      <c r="AR15" s="3">
        <f t="shared" si="6"/>
        <v>-0.35596899325185</v>
      </c>
      <c r="AS15" s="3"/>
      <c r="AT15" s="3"/>
      <c r="AU15" s="3"/>
      <c r="AV15" s="3"/>
      <c r="AY15" t="s">
        <v>95</v>
      </c>
      <c r="AZ15">
        <v>9.2649540590448467</v>
      </c>
      <c r="BA15">
        <v>16</v>
      </c>
      <c r="BD15" t="s">
        <v>95</v>
      </c>
      <c r="BE15">
        <f>SUMIFS('further data insights graphs'!S$2:S$3323,'further data insights graphs'!$A$2:$A$3323,'tackle data and analsyis'!$BD15)</f>
        <v>5.2890350384504083</v>
      </c>
      <c r="BF15">
        <f>SUMIFS('further data insights graphs'!T$2:T$3323,'further data insights graphs'!$A$2:$A$3323,'tackle data and analsyis'!$BD15)</f>
        <v>0</v>
      </c>
      <c r="BG15">
        <f>SUMIFS('further data insights graphs'!U$2:U$3323,'further data insights graphs'!$A$2:$A$3323,'tackle data and analsyis'!$BD15)</f>
        <v>0</v>
      </c>
      <c r="BI15">
        <f>COUNTIFS('further data insights graphs'!S$2:S$3323,"&gt;"&amp;0,'further data insights graphs'!$A$2:$A$3323,'tackle data and analsyis'!$BD15)</f>
        <v>10</v>
      </c>
      <c r="BJ15">
        <f>COUNTIFS('further data insights graphs'!T$2:T$3323,"&gt;"&amp;0,'further data insights graphs'!$A$2:$A$3323,'tackle data and analsyis'!$BD15)</f>
        <v>0</v>
      </c>
      <c r="BK15">
        <f>COUNTIFS('further data insights graphs'!U$2:U$3323,"&gt;"&amp;0,'further data insights graphs'!$A$2:$A$3323,'tackle data and analsyis'!$BD15)</f>
        <v>0</v>
      </c>
      <c r="BN15" t="s">
        <v>210</v>
      </c>
      <c r="BO15">
        <v>6.3095489535157805</v>
      </c>
      <c r="BP15">
        <v>0.13695918876046501</v>
      </c>
      <c r="BQ15">
        <v>0.54995983544415505</v>
      </c>
      <c r="BS15">
        <f>SUMIFS('further data insights graphs'!$K$2:$K$3323,'further data insights graphs'!$A$2:$A$3323,'tackle data and analsyis'!$BN15)</f>
        <v>3</v>
      </c>
      <c r="BT15">
        <f>SUMIFS('further data insights graphs'!$V$2:$V$3323,'further data insights graphs'!$A$2:$A$3323,'tackle data and analsyis'!$BN15)</f>
        <v>1.7800791638367492</v>
      </c>
      <c r="BV15" t="s">
        <v>250</v>
      </c>
      <c r="BW15">
        <v>3.9361566688046512</v>
      </c>
      <c r="BX15">
        <v>1.1354387212867669</v>
      </c>
      <c r="BY15">
        <v>0</v>
      </c>
    </row>
    <row r="16" spans="1:77" x14ac:dyDescent="0.35">
      <c r="A16">
        <v>14</v>
      </c>
      <c r="B16">
        <v>2022110608</v>
      </c>
      <c r="C16">
        <v>4055</v>
      </c>
      <c r="D16">
        <v>44848</v>
      </c>
      <c r="E16">
        <v>1</v>
      </c>
      <c r="F16">
        <v>0</v>
      </c>
      <c r="G16">
        <v>0</v>
      </c>
      <c r="H16">
        <v>0</v>
      </c>
      <c r="I16" t="s">
        <v>8</v>
      </c>
      <c r="M16" t="s">
        <v>22</v>
      </c>
      <c r="N16">
        <f t="shared" si="0"/>
        <v>2</v>
      </c>
      <c r="O16">
        <f t="shared" si="1"/>
        <v>2</v>
      </c>
      <c r="P16">
        <f t="shared" si="2"/>
        <v>4</v>
      </c>
      <c r="R16">
        <f>SUMIFS('further data insights graphs'!$E$2:$E$3323,'further data insights graphs'!$A$2:$A$3323,'tackle data and analsyis'!$M16)</f>
        <v>2.5676042155541152</v>
      </c>
      <c r="S16">
        <f>COUNTIFS('further data insights graphs'!$E$2:$E$3323,"&gt;"&amp;0,'further data insights graphs'!$A$2:$A$3323,'tackle data and analsyis'!$M16)</f>
        <v>4</v>
      </c>
      <c r="V16">
        <f t="shared" si="3"/>
        <v>3</v>
      </c>
      <c r="W16" t="s">
        <v>74</v>
      </c>
      <c r="X16">
        <v>6</v>
      </c>
      <c r="Y16">
        <v>7</v>
      </c>
      <c r="Z16">
        <v>13</v>
      </c>
      <c r="AB16" t="s">
        <v>274</v>
      </c>
      <c r="AC16">
        <v>8</v>
      </c>
      <c r="AD16">
        <v>1</v>
      </c>
      <c r="AE16">
        <v>9</v>
      </c>
      <c r="AH16" t="s">
        <v>8</v>
      </c>
      <c r="AI16">
        <v>8.9250144967208538</v>
      </c>
      <c r="AJ16">
        <v>15</v>
      </c>
      <c r="AK16">
        <f>SUMIFS('further data insights graphs'!$X$2:$X$3323,'further data insights graphs'!$A$2:$A$3323,'tackle data and analsyis'!$AH16)</f>
        <v>1.2341451159324928</v>
      </c>
      <c r="AL16" s="1">
        <f t="shared" si="4"/>
        <v>8.2276341062166178E-2</v>
      </c>
      <c r="AM16">
        <f>SUMIFS('further data insights graphs'!$X$2:$X$3323,'further data insights graphs'!$X$2:$X$3323,"&gt;="&amp;0,'further data insights graphs'!$A$2:$A$3323,'tackle data and analsyis'!$AH16)</f>
        <v>4.1618225076108581</v>
      </c>
      <c r="AN16">
        <f>COUNTIFS('further data insights graphs'!$X$2:$X$3323,"&gt;="&amp;0,'further data insights graphs'!$A$2:$A$3323,'tackle data and analsyis'!$AH16)</f>
        <v>7</v>
      </c>
      <c r="AO16">
        <f>SUMIFS('further data insights graphs'!$X$2:$X$3323,'further data insights graphs'!$X$2:$X$3323,"&lt;"&amp;0,'further data insights graphs'!$A$2:$A$3323,'tackle data and analsyis'!$AH16)</f>
        <v>-2.9276773916783658</v>
      </c>
      <c r="AP16">
        <f>COUNTIFS('further data insights graphs'!$X$2:$X$3323,"&lt;"&amp;0,'further data insights graphs'!$A$2:$A$3323,'tackle data and analsyis'!$AH16)</f>
        <v>8</v>
      </c>
      <c r="AQ16" s="3">
        <f t="shared" si="5"/>
        <v>0.59454607251583691</v>
      </c>
      <c r="AR16" s="3">
        <f t="shared" si="6"/>
        <v>-0.36595967395979573</v>
      </c>
      <c r="AS16" s="3"/>
      <c r="AT16" s="3"/>
      <c r="AU16" s="3"/>
      <c r="AV16" s="3"/>
      <c r="AY16" t="s">
        <v>112</v>
      </c>
      <c r="AZ16">
        <v>9.5971127103040672</v>
      </c>
      <c r="BA16">
        <v>16</v>
      </c>
      <c r="BD16" t="s">
        <v>112</v>
      </c>
      <c r="BE16">
        <f>SUMIFS('further data insights graphs'!S$2:S$3323,'further data insights graphs'!$A$2:$A$3323,'tackle data and analsyis'!$BD16)</f>
        <v>5.3093530531597217</v>
      </c>
      <c r="BF16">
        <f>SUMIFS('further data insights graphs'!T$2:T$3323,'further data insights graphs'!$A$2:$A$3323,'tackle data and analsyis'!$BD16)</f>
        <v>0.739049197217575</v>
      </c>
      <c r="BG16">
        <f>SUMIFS('further data insights graphs'!U$2:U$3323,'further data insights graphs'!$A$2:$A$3323,'tackle data and analsyis'!$BD16)</f>
        <v>0</v>
      </c>
      <c r="BI16">
        <f>COUNTIFS('further data insights graphs'!S$2:S$3323,"&gt;"&amp;0,'further data insights graphs'!$A$2:$A$3323,'tackle data and analsyis'!$BD16)</f>
        <v>8</v>
      </c>
      <c r="BJ16">
        <f>COUNTIFS('further data insights graphs'!T$2:T$3323,"&gt;"&amp;0,'further data insights graphs'!$A$2:$A$3323,'tackle data and analsyis'!$BD16)</f>
        <v>1</v>
      </c>
      <c r="BK16">
        <f>COUNTIFS('further data insights graphs'!U$2:U$3323,"&gt;"&amp;0,'further data insights graphs'!$A$2:$A$3323,'tackle data and analsyis'!$BD16)</f>
        <v>0</v>
      </c>
      <c r="BN16" t="s">
        <v>274</v>
      </c>
      <c r="BO16">
        <v>6.2962425392442283</v>
      </c>
      <c r="BP16">
        <v>0.59270124517720701</v>
      </c>
      <c r="BQ16">
        <v>0</v>
      </c>
      <c r="BS16">
        <f>SUMIFS('further data insights graphs'!$K$2:$K$3323,'further data insights graphs'!$A$2:$A$3323,'tackle data and analsyis'!$BN16)</f>
        <v>1</v>
      </c>
      <c r="BT16">
        <f>SUMIFS('further data insights graphs'!$V$2:$V$3323,'further data insights graphs'!$A$2:$A$3323,'tackle data and analsyis'!$BN16)</f>
        <v>1</v>
      </c>
      <c r="BV16" t="s">
        <v>67</v>
      </c>
      <c r="BW16">
        <v>1.0057662165731189</v>
      </c>
      <c r="BX16">
        <v>1.0057662165731189</v>
      </c>
      <c r="BY16">
        <v>0.855374738874631</v>
      </c>
    </row>
    <row r="17" spans="1:77" x14ac:dyDescent="0.35">
      <c r="A17">
        <v>15</v>
      </c>
      <c r="B17">
        <v>2022102000</v>
      </c>
      <c r="C17">
        <v>101</v>
      </c>
      <c r="D17">
        <v>52539</v>
      </c>
      <c r="E17">
        <v>1</v>
      </c>
      <c r="F17">
        <v>0</v>
      </c>
      <c r="G17">
        <v>0</v>
      </c>
      <c r="H17">
        <v>0</v>
      </c>
      <c r="I17" t="s">
        <v>9</v>
      </c>
      <c r="M17" t="s">
        <v>23</v>
      </c>
      <c r="N17">
        <f t="shared" si="0"/>
        <v>3</v>
      </c>
      <c r="O17">
        <f t="shared" si="1"/>
        <v>2</v>
      </c>
      <c r="P17">
        <f t="shared" si="2"/>
        <v>5</v>
      </c>
      <c r="R17">
        <f>SUMIFS('further data insights graphs'!$E$2:$E$3323,'further data insights graphs'!$A$2:$A$3323,'tackle data and analsyis'!$M17)</f>
        <v>4.8699650332590521</v>
      </c>
      <c r="S17">
        <f>COUNTIFS('further data insights graphs'!$E$2:$E$3323,"&gt;"&amp;0,'further data insights graphs'!$A$2:$A$3323,'tackle data and analsyis'!$M17)</f>
        <v>9</v>
      </c>
      <c r="V17">
        <f t="shared" si="3"/>
        <v>3</v>
      </c>
      <c r="W17" t="s">
        <v>171</v>
      </c>
      <c r="X17">
        <v>7</v>
      </c>
      <c r="Y17">
        <v>6</v>
      </c>
      <c r="Z17">
        <v>13</v>
      </c>
      <c r="AB17" t="s">
        <v>86</v>
      </c>
      <c r="AC17">
        <v>7</v>
      </c>
      <c r="AD17">
        <v>8</v>
      </c>
      <c r="AE17">
        <v>15</v>
      </c>
      <c r="AH17" t="s">
        <v>267</v>
      </c>
      <c r="AI17">
        <v>8.9133318967371391</v>
      </c>
      <c r="AJ17">
        <v>18</v>
      </c>
      <c r="AK17">
        <f>SUMIFS('further data insights graphs'!$X$2:$X$3323,'further data insights graphs'!$A$2:$A$3323,'tackle data and analsyis'!$AH17)</f>
        <v>-4.8178221381941571</v>
      </c>
      <c r="AL17" s="1">
        <f t="shared" si="4"/>
        <v>-0.26765678545523097</v>
      </c>
      <c r="AM17">
        <f>SUMIFS('further data insights graphs'!$X$2:$X$3323,'further data insights graphs'!$X$2:$X$3323,"&gt;="&amp;0,'further data insights graphs'!$A$2:$A$3323,'tackle data and analsyis'!$AH17)</f>
        <v>0.67576352685273378</v>
      </c>
      <c r="AN17">
        <f>COUNTIFS('further data insights graphs'!$X$2:$X$3323,"&gt;="&amp;0,'further data insights graphs'!$A$2:$A$3323,'tackle data and analsyis'!$AH17)</f>
        <v>3</v>
      </c>
      <c r="AO17">
        <f>SUMIFS('further data insights graphs'!$X$2:$X$3323,'further data insights graphs'!$X$2:$X$3323,"&lt;"&amp;0,'further data insights graphs'!$A$2:$A$3323,'tackle data and analsyis'!$AH17)</f>
        <v>-5.4935856650468899</v>
      </c>
      <c r="AP17">
        <f>COUNTIFS('further data insights graphs'!$X$2:$X$3323,"&lt;"&amp;0,'further data insights graphs'!$A$2:$A$3323,'tackle data and analsyis'!$AH17)</f>
        <v>15</v>
      </c>
      <c r="AQ17" s="3">
        <f t="shared" si="5"/>
        <v>0.22525450895091126</v>
      </c>
      <c r="AR17" s="3">
        <f t="shared" si="6"/>
        <v>-0.36623904433645932</v>
      </c>
      <c r="AS17" s="3"/>
      <c r="AT17" s="3"/>
      <c r="AU17" s="3"/>
      <c r="AV17" s="3"/>
      <c r="AY17" t="s">
        <v>117</v>
      </c>
      <c r="AZ17">
        <v>8.8288917380202641</v>
      </c>
      <c r="BA17">
        <v>16</v>
      </c>
      <c r="BD17" t="s">
        <v>117</v>
      </c>
      <c r="BE17">
        <f>SUMIFS('further data insights graphs'!S$2:S$3323,'further data insights graphs'!$A$2:$A$3323,'tackle data and analsyis'!$BD17)</f>
        <v>4.6598695414644347</v>
      </c>
      <c r="BF17">
        <f>SUMIFS('further data insights graphs'!T$2:T$3323,'further data insights graphs'!$A$2:$A$3323,'tackle data and analsyis'!$BD17)</f>
        <v>0</v>
      </c>
      <c r="BG17">
        <f>SUMIFS('further data insights graphs'!U$2:U$3323,'further data insights graphs'!$A$2:$A$3323,'tackle data and analsyis'!$BD17)</f>
        <v>0</v>
      </c>
      <c r="BI17">
        <f>COUNTIFS('further data insights graphs'!S$2:S$3323,"&gt;"&amp;0,'further data insights graphs'!$A$2:$A$3323,'tackle data and analsyis'!$BD17)</f>
        <v>9</v>
      </c>
      <c r="BJ17">
        <f>COUNTIFS('further data insights graphs'!T$2:T$3323,"&gt;"&amp;0,'further data insights graphs'!$A$2:$A$3323,'tackle data and analsyis'!$BD17)</f>
        <v>0</v>
      </c>
      <c r="BK17">
        <f>COUNTIFS('further data insights graphs'!U$2:U$3323,"&gt;"&amp;0,'further data insights graphs'!$A$2:$A$3323,'tackle data and analsyis'!$BD17)</f>
        <v>0</v>
      </c>
      <c r="BN17" t="s">
        <v>218</v>
      </c>
      <c r="BO17">
        <v>5.8330737896844944</v>
      </c>
      <c r="BP17">
        <v>0.33744408206190202</v>
      </c>
      <c r="BQ17">
        <v>1</v>
      </c>
      <c r="BS17">
        <f>SUMIFS('further data insights graphs'!$K$2:$K$3323,'further data insights graphs'!$A$2:$A$3323,'tackle data and analsyis'!$BN17)</f>
        <v>1</v>
      </c>
      <c r="BT17">
        <f>SUMIFS('further data insights graphs'!$V$2:$V$3323,'further data insights graphs'!$A$2:$A$3323,'tackle data and analsyis'!$BN17)</f>
        <v>0.33744408206190202</v>
      </c>
      <c r="BV17" t="s">
        <v>361</v>
      </c>
      <c r="BW17">
        <v>7.6856579720498495</v>
      </c>
      <c r="BX17">
        <v>1</v>
      </c>
      <c r="BY17">
        <v>0</v>
      </c>
    </row>
    <row r="18" spans="1:77" x14ac:dyDescent="0.35">
      <c r="A18">
        <v>16</v>
      </c>
      <c r="B18">
        <v>2022102000</v>
      </c>
      <c r="C18">
        <v>361</v>
      </c>
      <c r="D18">
        <v>52539</v>
      </c>
      <c r="E18">
        <v>0</v>
      </c>
      <c r="F18">
        <v>0</v>
      </c>
      <c r="G18">
        <v>0</v>
      </c>
      <c r="H18">
        <v>1</v>
      </c>
      <c r="I18" t="s">
        <v>9</v>
      </c>
      <c r="M18" t="s">
        <v>24</v>
      </c>
      <c r="N18">
        <f t="shared" si="0"/>
        <v>3</v>
      </c>
      <c r="O18">
        <f t="shared" si="1"/>
        <v>2</v>
      </c>
      <c r="P18">
        <f t="shared" si="2"/>
        <v>5</v>
      </c>
      <c r="R18">
        <f>SUMIFS('further data insights graphs'!$E$2:$E$3323,'further data insights graphs'!$A$2:$A$3323,'tackle data and analsyis'!$M18)</f>
        <v>2.6821094806707624</v>
      </c>
      <c r="S18">
        <f>COUNTIFS('further data insights graphs'!$E$2:$E$3323,"&gt;"&amp;0,'further data insights graphs'!$A$2:$A$3323,'tackle data and analsyis'!$M18)</f>
        <v>6</v>
      </c>
      <c r="V18">
        <f t="shared" si="3"/>
        <v>3</v>
      </c>
      <c r="W18" t="s">
        <v>247</v>
      </c>
      <c r="X18">
        <v>9</v>
      </c>
      <c r="Y18">
        <v>4</v>
      </c>
      <c r="Z18">
        <v>13</v>
      </c>
      <c r="AB18" t="s">
        <v>254</v>
      </c>
      <c r="AC18">
        <v>7</v>
      </c>
      <c r="AD18">
        <v>7</v>
      </c>
      <c r="AE18">
        <v>14</v>
      </c>
      <c r="AH18" t="s">
        <v>117</v>
      </c>
      <c r="AI18">
        <v>8.8288917380202641</v>
      </c>
      <c r="AJ18">
        <v>16</v>
      </c>
      <c r="AK18">
        <f>SUMIFS('further data insights graphs'!$X$2:$X$3323,'further data insights graphs'!$A$2:$A$3323,'tackle data and analsyis'!$AH18)</f>
        <v>0.68346243183969402</v>
      </c>
      <c r="AL18" s="1">
        <f t="shared" si="4"/>
        <v>4.2716401989980876E-2</v>
      </c>
      <c r="AM18">
        <f>SUMIFS('further data insights graphs'!$X$2:$X$3323,'further data insights graphs'!$X$2:$X$3323,"&gt;="&amp;0,'further data insights graphs'!$A$2:$A$3323,'tackle data and analsyis'!$AH18)</f>
        <v>3.6317000906426848</v>
      </c>
      <c r="AN18">
        <f>COUNTIFS('further data insights graphs'!$X$2:$X$3323,"&gt;="&amp;0,'further data insights graphs'!$A$2:$A$3323,'tackle data and analsyis'!$AH18)</f>
        <v>7</v>
      </c>
      <c r="AO18">
        <f>SUMIFS('further data insights graphs'!$X$2:$X$3323,'further data insights graphs'!$X$2:$X$3323,"&lt;"&amp;0,'further data insights graphs'!$A$2:$A$3323,'tackle data and analsyis'!$AH18)</f>
        <v>-2.9482376588029902</v>
      </c>
      <c r="AP18">
        <f>COUNTIFS('further data insights graphs'!$X$2:$X$3323,"&lt;"&amp;0,'further data insights graphs'!$A$2:$A$3323,'tackle data and analsyis'!$AH18)</f>
        <v>9</v>
      </c>
      <c r="AQ18" s="3">
        <f t="shared" si="5"/>
        <v>0.51881429866324069</v>
      </c>
      <c r="AR18" s="3">
        <f t="shared" si="6"/>
        <v>-0.32758196208922113</v>
      </c>
      <c r="AS18" s="3"/>
      <c r="AT18" s="3"/>
      <c r="AU18" s="3"/>
      <c r="AV18" s="3"/>
      <c r="AY18" t="s">
        <v>254</v>
      </c>
      <c r="AZ18">
        <v>8.9772046397901661</v>
      </c>
      <c r="BA18">
        <v>16</v>
      </c>
      <c r="BD18" t="s">
        <v>254</v>
      </c>
      <c r="BE18">
        <f>SUMIFS('further data insights graphs'!S$2:S$3323,'further data insights graphs'!$A$2:$A$3323,'tackle data and analsyis'!$BD18)</f>
        <v>5.7392603314711215</v>
      </c>
      <c r="BF18">
        <f>SUMIFS('further data insights graphs'!T$2:T$3323,'further data insights graphs'!$A$2:$A$3323,'tackle data and analsyis'!$BD18)</f>
        <v>1.5269232174351659</v>
      </c>
      <c r="BG18">
        <f>SUMIFS('further data insights graphs'!U$2:U$3323,'further data insights graphs'!$A$2:$A$3323,'tackle data and analsyis'!$BD18)</f>
        <v>0</v>
      </c>
      <c r="BI18">
        <f>COUNTIFS('further data insights graphs'!S$2:S$3323,"&gt;"&amp;0,'further data insights graphs'!$A$2:$A$3323,'tackle data and analsyis'!$BD18)</f>
        <v>10</v>
      </c>
      <c r="BJ18">
        <f>COUNTIFS('further data insights graphs'!T$2:T$3323,"&gt;"&amp;0,'further data insights graphs'!$A$2:$A$3323,'tackle data and analsyis'!$BD18)</f>
        <v>2</v>
      </c>
      <c r="BK18">
        <f>COUNTIFS('further data insights graphs'!U$2:U$3323,"&gt;"&amp;0,'further data insights graphs'!$A$2:$A$3323,'tackle data and analsyis'!$BD18)</f>
        <v>0</v>
      </c>
      <c r="BN18" t="s">
        <v>432</v>
      </c>
      <c r="BO18">
        <v>5.7895505530800566</v>
      </c>
      <c r="BP18">
        <v>0</v>
      </c>
      <c r="BQ18">
        <v>0</v>
      </c>
      <c r="BS18">
        <f>SUMIFS('further data insights graphs'!$K$2:$K$3323,'further data insights graphs'!$A$2:$A$3323,'tackle data and analsyis'!$BN18)</f>
        <v>1</v>
      </c>
      <c r="BT18">
        <f>SUMIFS('further data insights graphs'!$V$2:$V$3323,'further data insights graphs'!$A$2:$A$3323,'tackle data and analsyis'!$BN18)</f>
        <v>0.26713988001219702</v>
      </c>
      <c r="BV18" t="s">
        <v>179</v>
      </c>
      <c r="BW18">
        <v>7.6846824386363082</v>
      </c>
      <c r="BX18">
        <v>1</v>
      </c>
      <c r="BY18">
        <v>0.27321591722362598</v>
      </c>
    </row>
    <row r="19" spans="1:77" x14ac:dyDescent="0.35">
      <c r="A19">
        <v>17</v>
      </c>
      <c r="B19">
        <v>2022102000</v>
      </c>
      <c r="C19">
        <v>101</v>
      </c>
      <c r="D19">
        <v>53445</v>
      </c>
      <c r="E19">
        <v>0</v>
      </c>
      <c r="F19">
        <v>1</v>
      </c>
      <c r="G19">
        <v>0</v>
      </c>
      <c r="H19">
        <v>0</v>
      </c>
      <c r="I19" t="s">
        <v>10</v>
      </c>
      <c r="M19" t="s">
        <v>25</v>
      </c>
      <c r="N19">
        <f t="shared" si="0"/>
        <v>5</v>
      </c>
      <c r="O19">
        <f t="shared" si="1"/>
        <v>0</v>
      </c>
      <c r="P19">
        <f t="shared" si="2"/>
        <v>5</v>
      </c>
      <c r="R19">
        <f>SUMIFS('further data insights graphs'!$E$2:$E$3323,'further data insights graphs'!$A$2:$A$3323,'tackle data and analsyis'!$M19)</f>
        <v>2.8062350567973668</v>
      </c>
      <c r="S19">
        <f>COUNTIFS('further data insights graphs'!$E$2:$E$3323,"&gt;"&amp;0,'further data insights graphs'!$A$2:$A$3323,'tackle data and analsyis'!$M19)</f>
        <v>4</v>
      </c>
      <c r="V19">
        <f t="shared" si="3"/>
        <v>3</v>
      </c>
      <c r="W19" t="s">
        <v>260</v>
      </c>
      <c r="X19">
        <v>10</v>
      </c>
      <c r="Y19">
        <v>3</v>
      </c>
      <c r="Z19">
        <v>13</v>
      </c>
      <c r="AB19" t="s">
        <v>259</v>
      </c>
      <c r="AC19">
        <v>7</v>
      </c>
      <c r="AD19">
        <v>7</v>
      </c>
      <c r="AE19">
        <v>14</v>
      </c>
      <c r="AH19" t="s">
        <v>133</v>
      </c>
      <c r="AI19">
        <v>8.8234095926626033</v>
      </c>
      <c r="AJ19">
        <v>17</v>
      </c>
      <c r="AK19">
        <f>SUMIFS('further data insights graphs'!$X$2:$X$3323,'further data insights graphs'!$A$2:$A$3323,'tackle data and analsyis'!$AH19)</f>
        <v>-0.77671775994084613</v>
      </c>
      <c r="AL19" s="1">
        <f t="shared" si="4"/>
        <v>-4.5689279996520359E-2</v>
      </c>
      <c r="AM19">
        <f>SUMIFS('further data insights graphs'!$X$2:$X$3323,'further data insights graphs'!$X$2:$X$3323,"&gt;="&amp;0,'further data insights graphs'!$A$2:$A$3323,'tackle data and analsyis'!$AH19)</f>
        <v>2.6676158352631423</v>
      </c>
      <c r="AN19">
        <f>COUNTIFS('further data insights graphs'!$X$2:$X$3323,"&gt;="&amp;0,'further data insights graphs'!$A$2:$A$3323,'tackle data and analsyis'!$AH19)</f>
        <v>7</v>
      </c>
      <c r="AO19">
        <f>SUMIFS('further data insights graphs'!$X$2:$X$3323,'further data insights graphs'!$X$2:$X$3323,"&lt;"&amp;0,'further data insights graphs'!$A$2:$A$3323,'tackle data and analsyis'!$AH19)</f>
        <v>-3.4443335952039877</v>
      </c>
      <c r="AP19">
        <f>COUNTIFS('further data insights graphs'!$X$2:$X$3323,"&lt;"&amp;0,'further data insights graphs'!$A$2:$A$3323,'tackle data and analsyis'!$AH19)</f>
        <v>10</v>
      </c>
      <c r="AQ19" s="3">
        <f t="shared" si="5"/>
        <v>0.38108797646616316</v>
      </c>
      <c r="AR19" s="3">
        <f t="shared" si="6"/>
        <v>-0.34443335952039877</v>
      </c>
      <c r="AS19" s="3"/>
      <c r="AT19" s="3"/>
      <c r="AU19" s="3"/>
      <c r="AV19" s="3"/>
      <c r="AY19" t="s">
        <v>259</v>
      </c>
      <c r="AZ19">
        <v>8.6460097185288678</v>
      </c>
      <c r="BA19">
        <v>16</v>
      </c>
      <c r="BD19" t="s">
        <v>259</v>
      </c>
      <c r="BE19">
        <f>SUMIFS('further data insights graphs'!S$2:S$3323,'further data insights graphs'!$A$2:$A$3323,'tackle data and analsyis'!$BD19)</f>
        <v>5.0749963895122177</v>
      </c>
      <c r="BF19">
        <f>SUMIFS('further data insights graphs'!T$2:T$3323,'further data insights graphs'!$A$2:$A$3323,'tackle data and analsyis'!$BD19)</f>
        <v>0.17558663434868901</v>
      </c>
      <c r="BG19">
        <f>SUMIFS('further data insights graphs'!U$2:U$3323,'further data insights graphs'!$A$2:$A$3323,'tackle data and analsyis'!$BD19)</f>
        <v>0</v>
      </c>
      <c r="BI19">
        <f>COUNTIFS('further data insights graphs'!S$2:S$3323,"&gt;"&amp;0,'further data insights graphs'!$A$2:$A$3323,'tackle data and analsyis'!$BD19)</f>
        <v>10</v>
      </c>
      <c r="BJ19">
        <f>COUNTIFS('further data insights graphs'!T$2:T$3323,"&gt;"&amp;0,'further data insights graphs'!$A$2:$A$3323,'tackle data and analsyis'!$BD19)</f>
        <v>1</v>
      </c>
      <c r="BK19">
        <f>COUNTIFS('further data insights graphs'!U$2:U$3323,"&gt;"&amp;0,'further data insights graphs'!$A$2:$A$3323,'tackle data and analsyis'!$BD19)</f>
        <v>0</v>
      </c>
      <c r="BN19" t="s">
        <v>480</v>
      </c>
      <c r="BO19">
        <v>5.7841694228281755</v>
      </c>
      <c r="BP19">
        <v>0</v>
      </c>
      <c r="BQ19">
        <v>0</v>
      </c>
      <c r="BS19">
        <f>SUMIFS('further data insights graphs'!$K$2:$K$3323,'further data insights graphs'!$A$2:$A$3323,'tackle data and analsyis'!$BN19)</f>
        <v>2</v>
      </c>
      <c r="BT19">
        <f>SUMIFS('further data insights graphs'!$V$2:$V$3323,'further data insights graphs'!$A$2:$A$3323,'tackle data and analsyis'!$BN19)</f>
        <v>1.3640960428148521</v>
      </c>
      <c r="BV19" t="s">
        <v>171</v>
      </c>
      <c r="BW19">
        <v>7.0654631927396858</v>
      </c>
      <c r="BX19">
        <v>1</v>
      </c>
      <c r="BY19">
        <v>0</v>
      </c>
    </row>
    <row r="20" spans="1:77" x14ac:dyDescent="0.35">
      <c r="A20">
        <v>18</v>
      </c>
      <c r="B20">
        <v>2022102000</v>
      </c>
      <c r="C20">
        <v>475</v>
      </c>
      <c r="D20">
        <v>53445</v>
      </c>
      <c r="E20">
        <v>1</v>
      </c>
      <c r="F20">
        <v>0</v>
      </c>
      <c r="G20">
        <v>0</v>
      </c>
      <c r="H20">
        <v>0</v>
      </c>
      <c r="I20" t="s">
        <v>10</v>
      </c>
      <c r="M20" t="s">
        <v>26</v>
      </c>
      <c r="N20">
        <f t="shared" si="0"/>
        <v>4</v>
      </c>
      <c r="O20">
        <f t="shared" si="1"/>
        <v>4</v>
      </c>
      <c r="P20">
        <f t="shared" si="2"/>
        <v>8</v>
      </c>
      <c r="R20">
        <f>SUMIFS('further data insights graphs'!$E$2:$E$3323,'further data insights graphs'!$A$2:$A$3323,'tackle data and analsyis'!$M20)</f>
        <v>5.5228228240741881</v>
      </c>
      <c r="S20">
        <f>COUNTIFS('further data insights graphs'!$E$2:$E$3323,"&gt;"&amp;0,'further data insights graphs'!$A$2:$A$3323,'tackle data and analsyis'!$M20)</f>
        <v>12</v>
      </c>
      <c r="V20">
        <f t="shared" si="3"/>
        <v>3</v>
      </c>
      <c r="W20" t="s">
        <v>351</v>
      </c>
      <c r="X20">
        <v>5</v>
      </c>
      <c r="Y20">
        <v>8</v>
      </c>
      <c r="Z20">
        <v>13</v>
      </c>
      <c r="AB20" t="s">
        <v>171</v>
      </c>
      <c r="AC20">
        <v>7</v>
      </c>
      <c r="AD20">
        <v>6</v>
      </c>
      <c r="AE20">
        <v>13</v>
      </c>
      <c r="AH20" t="s">
        <v>259</v>
      </c>
      <c r="AI20">
        <v>8.6460097185288678</v>
      </c>
      <c r="AJ20">
        <v>16</v>
      </c>
      <c r="AK20">
        <f>SUMIFS('further data insights graphs'!$X$2:$X$3323,'further data insights graphs'!$A$2:$A$3323,'tackle data and analsyis'!$AH20)</f>
        <v>-1.4104729420692459</v>
      </c>
      <c r="AL20" s="1">
        <f t="shared" si="4"/>
        <v>-8.8154558879327868E-2</v>
      </c>
      <c r="AM20">
        <f>SUMIFS('further data insights graphs'!$X$2:$X$3323,'further data insights graphs'!$X$2:$X$3323,"&gt;="&amp;0,'further data insights graphs'!$A$2:$A$3323,'tackle data and analsyis'!$AH20)</f>
        <v>1.0221910214138052</v>
      </c>
      <c r="AN20">
        <f>COUNTIFS('further data insights graphs'!$X$2:$X$3323,"&gt;="&amp;0,'further data insights graphs'!$A$2:$A$3323,'tackle data and analsyis'!$AH20)</f>
        <v>6</v>
      </c>
      <c r="AO20">
        <f>SUMIFS('further data insights graphs'!$X$2:$X$3323,'further data insights graphs'!$X$2:$X$3323,"&lt;"&amp;0,'further data insights graphs'!$A$2:$A$3323,'tackle data and analsyis'!$AH20)</f>
        <v>-2.4326639634830509</v>
      </c>
      <c r="AP20">
        <f>COUNTIFS('further data insights graphs'!$X$2:$X$3323,"&lt;"&amp;0,'further data insights graphs'!$A$2:$A$3323,'tackle data and analsyis'!$AH20)</f>
        <v>10</v>
      </c>
      <c r="AQ20" s="3">
        <f t="shared" si="5"/>
        <v>0.17036517023563422</v>
      </c>
      <c r="AR20" s="3">
        <f t="shared" si="6"/>
        <v>-0.2432663963483051</v>
      </c>
      <c r="AS20" s="3"/>
      <c r="AT20" s="3"/>
      <c r="AU20" s="3"/>
      <c r="AV20" s="3"/>
      <c r="AY20" t="s">
        <v>281</v>
      </c>
      <c r="AZ20">
        <v>9.0040610235589345</v>
      </c>
      <c r="BA20">
        <v>16</v>
      </c>
      <c r="BD20" t="s">
        <v>281</v>
      </c>
      <c r="BE20">
        <f>SUMIFS('further data insights graphs'!S$2:S$3323,'further data insights graphs'!$A$2:$A$3323,'tackle data and analsyis'!$BD20)</f>
        <v>5.3583298227183231</v>
      </c>
      <c r="BF20">
        <f>SUMIFS('further data insights graphs'!T$2:T$3323,'further data insights graphs'!$A$2:$A$3323,'tackle data and analsyis'!$BD20)</f>
        <v>0</v>
      </c>
      <c r="BG20">
        <f>SUMIFS('further data insights graphs'!U$2:U$3323,'further data insights graphs'!$A$2:$A$3323,'tackle data and analsyis'!$BD20)</f>
        <v>1</v>
      </c>
      <c r="BI20">
        <f>COUNTIFS('further data insights graphs'!S$2:S$3323,"&gt;"&amp;0,'further data insights graphs'!$A$2:$A$3323,'tackle data and analsyis'!$BD20)</f>
        <v>10</v>
      </c>
      <c r="BJ20">
        <f>COUNTIFS('further data insights graphs'!T$2:T$3323,"&gt;"&amp;0,'further data insights graphs'!$A$2:$A$3323,'tackle data and analsyis'!$BD20)</f>
        <v>0</v>
      </c>
      <c r="BK20">
        <f>COUNTIFS('further data insights graphs'!U$2:U$3323,"&gt;"&amp;0,'further data insights graphs'!$A$2:$A$3323,'tackle data and analsyis'!$BD20)</f>
        <v>1</v>
      </c>
      <c r="BN20" t="s">
        <v>69</v>
      </c>
      <c r="BO20">
        <v>5.7397370771130474</v>
      </c>
      <c r="BP20">
        <v>0.144625261125368</v>
      </c>
      <c r="BQ20">
        <v>0.144625261125368</v>
      </c>
      <c r="BS20">
        <f>SUMIFS('further data insights graphs'!$K$2:$K$3323,'further data insights graphs'!$A$2:$A$3323,'tackle data and analsyis'!$BN20)</f>
        <v>1</v>
      </c>
      <c r="BT20">
        <f>SUMIFS('further data insights graphs'!$V$2:$V$3323,'further data insights graphs'!$A$2:$A$3323,'tackle data and analsyis'!$BN20)</f>
        <v>1</v>
      </c>
      <c r="BV20" t="s">
        <v>133</v>
      </c>
      <c r="BW20">
        <v>5.5305969276554841</v>
      </c>
      <c r="BX20">
        <v>1</v>
      </c>
      <c r="BY20">
        <v>0</v>
      </c>
    </row>
    <row r="21" spans="1:77" x14ac:dyDescent="0.35">
      <c r="A21">
        <v>19</v>
      </c>
      <c r="B21">
        <v>2022102000</v>
      </c>
      <c r="C21">
        <v>983</v>
      </c>
      <c r="D21">
        <v>53445</v>
      </c>
      <c r="E21">
        <v>0</v>
      </c>
      <c r="F21">
        <v>1</v>
      </c>
      <c r="G21">
        <v>0</v>
      </c>
      <c r="H21">
        <v>0</v>
      </c>
      <c r="I21" t="s">
        <v>10</v>
      </c>
      <c r="M21" t="s">
        <v>27</v>
      </c>
      <c r="N21">
        <f t="shared" si="0"/>
        <v>1</v>
      </c>
      <c r="O21">
        <f t="shared" si="1"/>
        <v>0</v>
      </c>
      <c r="P21">
        <f t="shared" si="2"/>
        <v>1</v>
      </c>
      <c r="R21">
        <f>SUMIFS('further data insights graphs'!$E$2:$E$3323,'further data insights graphs'!$A$2:$A$3323,'tackle data and analsyis'!$M21)</f>
        <v>1</v>
      </c>
      <c r="S21">
        <f>COUNTIFS('further data insights graphs'!$E$2:$E$3323,"&gt;"&amp;0,'further data insights graphs'!$A$2:$A$3323,'tackle data and analsyis'!$M21)</f>
        <v>1</v>
      </c>
      <c r="V21">
        <f t="shared" si="3"/>
        <v>3</v>
      </c>
      <c r="W21" t="s">
        <v>361</v>
      </c>
      <c r="X21">
        <v>6</v>
      </c>
      <c r="Y21">
        <v>7</v>
      </c>
      <c r="Z21">
        <v>13</v>
      </c>
      <c r="AB21" t="s">
        <v>95</v>
      </c>
      <c r="AC21">
        <v>7</v>
      </c>
      <c r="AD21">
        <v>4</v>
      </c>
      <c r="AE21">
        <v>11</v>
      </c>
      <c r="AH21" t="s">
        <v>179</v>
      </c>
      <c r="AI21">
        <v>8.5633860912461568</v>
      </c>
      <c r="AJ21">
        <v>15</v>
      </c>
      <c r="AK21">
        <f>SUMIFS('further data insights graphs'!$X$2:$X$3323,'further data insights graphs'!$A$2:$A$3323,'tackle data and analsyis'!$AH21)</f>
        <v>-3.6636416787279811</v>
      </c>
      <c r="AL21" s="1">
        <f t="shared" si="4"/>
        <v>-0.24424277858186541</v>
      </c>
      <c r="AM21">
        <f>SUMIFS('further data insights graphs'!$X$2:$X$3323,'further data insights graphs'!$X$2:$X$3323,"&gt;="&amp;0,'further data insights graphs'!$A$2:$A$3323,'tackle data and analsyis'!$AH21)</f>
        <v>0.21440236197281171</v>
      </c>
      <c r="AN21">
        <f>COUNTIFS('further data insights graphs'!$X$2:$X$3323,"&gt;="&amp;0,'further data insights graphs'!$A$2:$A$3323,'tackle data and analsyis'!$AH21)</f>
        <v>3</v>
      </c>
      <c r="AO21">
        <f>SUMIFS('further data insights graphs'!$X$2:$X$3323,'further data insights graphs'!$X$2:$X$3323,"&lt;"&amp;0,'further data insights graphs'!$A$2:$A$3323,'tackle data and analsyis'!$AH21)</f>
        <v>-3.878044040700793</v>
      </c>
      <c r="AP21">
        <f>COUNTIFS('further data insights graphs'!$X$2:$X$3323,"&lt;"&amp;0,'further data insights graphs'!$A$2:$A$3323,'tackle data and analsyis'!$AH21)</f>
        <v>12</v>
      </c>
      <c r="AQ21" s="3">
        <f t="shared" si="5"/>
        <v>7.1467453990937235E-2</v>
      </c>
      <c r="AR21" s="3">
        <f t="shared" si="6"/>
        <v>-0.32317033672506607</v>
      </c>
      <c r="AS21" s="3"/>
      <c r="AT21" s="3"/>
      <c r="AU21" s="3"/>
      <c r="AV21" s="3"/>
      <c r="AY21" t="s">
        <v>359</v>
      </c>
      <c r="AZ21">
        <v>8.2957367299076168</v>
      </c>
      <c r="BA21">
        <v>16</v>
      </c>
      <c r="BD21" t="s">
        <v>359</v>
      </c>
      <c r="BE21">
        <f>SUMIFS('further data insights graphs'!S$2:S$3323,'further data insights graphs'!$A$2:$A$3323,'tackle data and analsyis'!$BD21)</f>
        <v>5.4945361658458838</v>
      </c>
      <c r="BF21">
        <f>SUMIFS('further data insights graphs'!T$2:T$3323,'further data insights graphs'!$A$2:$A$3323,'tackle data and analsyis'!$BD21)</f>
        <v>0.57654774319496105</v>
      </c>
      <c r="BG21">
        <f>SUMIFS('further data insights graphs'!U$2:U$3323,'further data insights graphs'!$A$2:$A$3323,'tackle data and analsyis'!$BD21)</f>
        <v>0.29892676160193099</v>
      </c>
      <c r="BI21">
        <f>COUNTIFS('further data insights graphs'!S$2:S$3323,"&gt;"&amp;0,'further data insights graphs'!$A$2:$A$3323,'tackle data and analsyis'!$BD21)</f>
        <v>10</v>
      </c>
      <c r="BJ21">
        <f>COUNTIFS('further data insights graphs'!T$2:T$3323,"&gt;"&amp;0,'further data insights graphs'!$A$2:$A$3323,'tackle data and analsyis'!$BD21)</f>
        <v>1</v>
      </c>
      <c r="BK21">
        <f>COUNTIFS('further data insights graphs'!U$2:U$3323,"&gt;"&amp;0,'further data insights graphs'!$A$2:$A$3323,'tackle data and analsyis'!$BD21)</f>
        <v>1</v>
      </c>
      <c r="BN21" t="s">
        <v>254</v>
      </c>
      <c r="BO21">
        <v>5.7392603314711215</v>
      </c>
      <c r="BP21">
        <v>1.5269232174351659</v>
      </c>
      <c r="BQ21">
        <v>0</v>
      </c>
      <c r="BS21">
        <f>SUMIFS('further data insights graphs'!$K$2:$K$3323,'further data insights graphs'!$A$2:$A$3323,'tackle data and analsyis'!$BN21)</f>
        <v>1</v>
      </c>
      <c r="BT21">
        <f>SUMIFS('further data insights graphs'!$V$2:$V$3323,'further data insights graphs'!$A$2:$A$3323,'tackle data and analsyis'!$BN21)</f>
        <v>0.29857546245036698</v>
      </c>
      <c r="BV21" t="s">
        <v>503</v>
      </c>
      <c r="BW21">
        <v>5.367347483500625</v>
      </c>
      <c r="BX21">
        <v>1</v>
      </c>
      <c r="BY21">
        <v>0</v>
      </c>
    </row>
    <row r="22" spans="1:77" x14ac:dyDescent="0.35">
      <c r="A22">
        <v>20</v>
      </c>
      <c r="B22">
        <v>2022103005</v>
      </c>
      <c r="C22">
        <v>1041</v>
      </c>
      <c r="D22">
        <v>53445</v>
      </c>
      <c r="E22">
        <v>0</v>
      </c>
      <c r="F22">
        <v>1</v>
      </c>
      <c r="G22">
        <v>0</v>
      </c>
      <c r="H22">
        <v>0</v>
      </c>
      <c r="I22" t="s">
        <v>10</v>
      </c>
      <c r="M22" t="s">
        <v>28</v>
      </c>
      <c r="N22">
        <f t="shared" si="0"/>
        <v>1</v>
      </c>
      <c r="O22">
        <f t="shared" si="1"/>
        <v>2</v>
      </c>
      <c r="P22">
        <f t="shared" si="2"/>
        <v>3</v>
      </c>
      <c r="R22">
        <f>SUMIFS('further data insights graphs'!$E$2:$E$3323,'further data insights graphs'!$A$2:$A$3323,'tackle data and analsyis'!$M22)</f>
        <v>2.3205339943090602</v>
      </c>
      <c r="S22">
        <f>COUNTIFS('further data insights graphs'!$E$2:$E$3323,"&gt;"&amp;0,'further data insights graphs'!$A$2:$A$3323,'tackle data and analsyis'!$M22)</f>
        <v>3</v>
      </c>
      <c r="V22">
        <f t="shared" si="3"/>
        <v>3</v>
      </c>
      <c r="W22" t="s">
        <v>99</v>
      </c>
      <c r="X22">
        <v>4</v>
      </c>
      <c r="Y22">
        <v>8</v>
      </c>
      <c r="Z22">
        <v>12</v>
      </c>
      <c r="AB22" t="s">
        <v>281</v>
      </c>
      <c r="AC22">
        <v>7</v>
      </c>
      <c r="AD22">
        <v>3</v>
      </c>
      <c r="AE22">
        <v>10</v>
      </c>
      <c r="AH22" s="29" t="s">
        <v>141</v>
      </c>
      <c r="AI22">
        <v>8.4857002637964136</v>
      </c>
      <c r="AJ22">
        <v>17</v>
      </c>
      <c r="AK22">
        <f>SUMIFS('further data insights graphs'!$X$2:$X$3323,'further data insights graphs'!$A$2:$A$3323,'tackle data and analsyis'!$AH22)</f>
        <v>-0.39713586362980102</v>
      </c>
      <c r="AL22" s="1">
        <f t="shared" si="4"/>
        <v>-2.3360933154694178E-2</v>
      </c>
      <c r="AM22">
        <f>SUMIFS('further data insights graphs'!$X$2:$X$3323,'further data insights graphs'!$X$2:$X$3323,"&gt;="&amp;0,'further data insights graphs'!$A$2:$A$3323,'tackle data and analsyis'!$AH22)</f>
        <v>1.6002370099288457</v>
      </c>
      <c r="AN22">
        <f>COUNTIFS('further data insights graphs'!$X$2:$X$3323,"&gt;="&amp;0,'further data insights graphs'!$A$2:$A$3323,'tackle data and analsyis'!$AH22)</f>
        <v>9</v>
      </c>
      <c r="AO22">
        <f>SUMIFS('further data insights graphs'!$X$2:$X$3323,'further data insights graphs'!$X$2:$X$3323,"&lt;"&amp;0,'further data insights graphs'!$A$2:$A$3323,'tackle data and analsyis'!$AH22)</f>
        <v>-1.9973728735586469</v>
      </c>
      <c r="AP22">
        <f>COUNTIFS('further data insights graphs'!$X$2:$X$3323,"&lt;"&amp;0,'further data insights graphs'!$A$2:$A$3323,'tackle data and analsyis'!$AH22)</f>
        <v>8</v>
      </c>
      <c r="AQ22" s="3">
        <f t="shared" si="5"/>
        <v>0.17780411221431619</v>
      </c>
      <c r="AR22" s="3">
        <f t="shared" si="6"/>
        <v>-0.24967160919483086</v>
      </c>
      <c r="AS22" s="3"/>
      <c r="AT22" s="3"/>
      <c r="AU22" s="3"/>
      <c r="AV22" s="3"/>
      <c r="AY22" t="s">
        <v>8</v>
      </c>
      <c r="AZ22">
        <v>8.9250144967208538</v>
      </c>
      <c r="BA22">
        <v>15</v>
      </c>
      <c r="BD22" t="s">
        <v>8</v>
      </c>
      <c r="BE22">
        <f>SUMIFS('further data insights graphs'!S$2:S$3323,'further data insights graphs'!$A$2:$A$3323,'tackle data and analsyis'!$BD22)</f>
        <v>4.757329848829805</v>
      </c>
      <c r="BF22">
        <f>SUMIFS('further data insights graphs'!T$2:T$3323,'further data insights graphs'!$A$2:$A$3323,'tackle data and analsyis'!$BD22)</f>
        <v>0</v>
      </c>
      <c r="BG22">
        <f>SUMIFS('further data insights graphs'!U$2:U$3323,'further data insights graphs'!$A$2:$A$3323,'tackle data and analsyis'!$BD22)</f>
        <v>0</v>
      </c>
      <c r="BI22">
        <f>COUNTIFS('further data insights graphs'!S$2:S$3323,"&gt;"&amp;0,'further data insights graphs'!$A$2:$A$3323,'tackle data and analsyis'!$BD22)</f>
        <v>8</v>
      </c>
      <c r="BJ22">
        <f>COUNTIFS('further data insights graphs'!T$2:T$3323,"&gt;"&amp;0,'further data insights graphs'!$A$2:$A$3323,'tackle data and analsyis'!$BD22)</f>
        <v>0</v>
      </c>
      <c r="BK22">
        <f>COUNTIFS('further data insights graphs'!U$2:U$3323,"&gt;"&amp;0,'further data insights graphs'!$A$2:$A$3323,'tackle data and analsyis'!$BD22)</f>
        <v>0</v>
      </c>
      <c r="BN22" t="s">
        <v>334</v>
      </c>
      <c r="BO22">
        <v>5.624940775712715</v>
      </c>
      <c r="BP22">
        <v>0.80863675563086801</v>
      </c>
      <c r="BQ22">
        <v>0</v>
      </c>
      <c r="BS22">
        <f>SUMIFS('further data insights graphs'!$K$2:$K$3323,'further data insights graphs'!$A$2:$A$3323,'tackle data and analsyis'!$BN22)</f>
        <v>1</v>
      </c>
      <c r="BT22">
        <f>SUMIFS('further data insights graphs'!$V$2:$V$3323,'further data insights graphs'!$A$2:$A$3323,'tackle data and analsyis'!$BN22)</f>
        <v>1</v>
      </c>
      <c r="BV22" t="s">
        <v>60</v>
      </c>
      <c r="BW22">
        <v>5.2625254186615562</v>
      </c>
      <c r="BX22">
        <v>1</v>
      </c>
      <c r="BY22">
        <v>0</v>
      </c>
    </row>
    <row r="23" spans="1:77" x14ac:dyDescent="0.35">
      <c r="A23">
        <v>21</v>
      </c>
      <c r="B23">
        <v>2022103005</v>
      </c>
      <c r="C23">
        <v>1477</v>
      </c>
      <c r="D23">
        <v>53445</v>
      </c>
      <c r="E23">
        <v>0</v>
      </c>
      <c r="F23">
        <v>1</v>
      </c>
      <c r="G23">
        <v>0</v>
      </c>
      <c r="H23">
        <v>0</v>
      </c>
      <c r="I23" t="s">
        <v>10</v>
      </c>
      <c r="M23" t="s">
        <v>29</v>
      </c>
      <c r="N23">
        <f t="shared" si="0"/>
        <v>4</v>
      </c>
      <c r="O23">
        <f t="shared" si="1"/>
        <v>1</v>
      </c>
      <c r="P23">
        <f t="shared" si="2"/>
        <v>5</v>
      </c>
      <c r="R23">
        <f>SUMIFS('further data insights graphs'!$E$2:$E$3323,'further data insights graphs'!$A$2:$A$3323,'tackle data and analsyis'!$M23)</f>
        <v>3.8527625914538879</v>
      </c>
      <c r="S23">
        <f>COUNTIFS('further data insights graphs'!$E$2:$E$3323,"&gt;"&amp;0,'further data insights graphs'!$A$2:$A$3323,'tackle data and analsyis'!$M23)</f>
        <v>5</v>
      </c>
      <c r="V23">
        <f t="shared" si="3"/>
        <v>2</v>
      </c>
      <c r="W23" t="s">
        <v>117</v>
      </c>
      <c r="X23">
        <v>6</v>
      </c>
      <c r="Y23">
        <v>6</v>
      </c>
      <c r="Z23">
        <v>12</v>
      </c>
      <c r="AB23" t="s">
        <v>223</v>
      </c>
      <c r="AC23">
        <v>7</v>
      </c>
      <c r="AD23">
        <v>2</v>
      </c>
      <c r="AE23">
        <v>9</v>
      </c>
      <c r="AH23" t="s">
        <v>359</v>
      </c>
      <c r="AI23">
        <v>8.2957367299076168</v>
      </c>
      <c r="AJ23">
        <v>16</v>
      </c>
      <c r="AK23">
        <f>SUMIFS('further data insights graphs'!$X$2:$X$3323,'further data insights graphs'!$A$2:$A$3323,'tackle data and analsyis'!$AH23)</f>
        <v>-1.4713098597786964</v>
      </c>
      <c r="AL23" s="1">
        <f t="shared" si="4"/>
        <v>-9.1956866236168527E-2</v>
      </c>
      <c r="AM23">
        <f>SUMIFS('further data insights graphs'!$X$2:$X$3323,'further data insights graphs'!$X$2:$X$3323,"&gt;="&amp;0,'further data insights graphs'!$A$2:$A$3323,'tackle data and analsyis'!$AH23)</f>
        <v>1.2879670683133366</v>
      </c>
      <c r="AN23">
        <f>COUNTIFS('further data insights graphs'!$X$2:$X$3323,"&gt;="&amp;0,'further data insights graphs'!$A$2:$A$3323,'tackle data and analsyis'!$AH23)</f>
        <v>6</v>
      </c>
      <c r="AO23">
        <f>SUMIFS('further data insights graphs'!$X$2:$X$3323,'further data insights graphs'!$X$2:$X$3323,"&lt;"&amp;0,'further data insights graphs'!$A$2:$A$3323,'tackle data and analsyis'!$AH23)</f>
        <v>-2.7592769280920333</v>
      </c>
      <c r="AP23">
        <f>COUNTIFS('further data insights graphs'!$X$2:$X$3323,"&lt;"&amp;0,'further data insights graphs'!$A$2:$A$3323,'tackle data and analsyis'!$AH23)</f>
        <v>10</v>
      </c>
      <c r="AQ23" s="3">
        <f t="shared" si="5"/>
        <v>0.21466117805222276</v>
      </c>
      <c r="AR23" s="3">
        <f t="shared" si="6"/>
        <v>-0.27592769280920332</v>
      </c>
      <c r="AS23" s="3"/>
      <c r="AT23" s="3"/>
      <c r="AU23" s="3"/>
      <c r="AV23" s="3"/>
      <c r="AY23" t="s">
        <v>62</v>
      </c>
      <c r="AZ23">
        <v>8.1828275856015953</v>
      </c>
      <c r="BA23">
        <v>15</v>
      </c>
      <c r="BD23" t="s">
        <v>62</v>
      </c>
      <c r="BE23">
        <f>SUMIFS('further data insights graphs'!S$2:S$3323,'further data insights graphs'!$A$2:$A$3323,'tackle data and analsyis'!$BD23)</f>
        <v>5.3414174705174817</v>
      </c>
      <c r="BF23">
        <f>SUMIFS('further data insights graphs'!T$2:T$3323,'further data insights graphs'!$A$2:$A$3323,'tackle data and analsyis'!$BD23)</f>
        <v>0</v>
      </c>
      <c r="BG23">
        <f>SUMIFS('further data insights graphs'!U$2:U$3323,'further data insights graphs'!$A$2:$A$3323,'tackle data and analsyis'!$BD23)</f>
        <v>1</v>
      </c>
      <c r="BI23">
        <f>COUNTIFS('further data insights graphs'!S$2:S$3323,"&gt;"&amp;0,'further data insights graphs'!$A$2:$A$3323,'tackle data and analsyis'!$BD23)</f>
        <v>9</v>
      </c>
      <c r="BJ23">
        <f>COUNTIFS('further data insights graphs'!T$2:T$3323,"&gt;"&amp;0,'further data insights graphs'!$A$2:$A$3323,'tackle data and analsyis'!$BD23)</f>
        <v>0</v>
      </c>
      <c r="BK23">
        <f>COUNTIFS('further data insights graphs'!U$2:U$3323,"&gt;"&amp;0,'further data insights graphs'!$A$2:$A$3323,'tackle data and analsyis'!$BD23)</f>
        <v>1</v>
      </c>
      <c r="BN23" t="s">
        <v>211</v>
      </c>
      <c r="BO23">
        <v>5.5601657367076296</v>
      </c>
      <c r="BP23">
        <v>0.43984701810511001</v>
      </c>
      <c r="BQ23">
        <v>0</v>
      </c>
      <c r="BS23">
        <f>SUMIFS('further data insights graphs'!$K$2:$K$3323,'further data insights graphs'!$A$2:$A$3323,'tackle data and analsyis'!$BN23)</f>
        <v>2</v>
      </c>
      <c r="BT23">
        <f>SUMIFS('further data insights graphs'!$V$2:$V$3323,'further data insights graphs'!$A$2:$A$3323,'tackle data and analsyis'!$BN23)</f>
        <v>2</v>
      </c>
      <c r="BV23" t="s">
        <v>61</v>
      </c>
      <c r="BW23">
        <v>4.935982366929248</v>
      </c>
      <c r="BX23">
        <v>1</v>
      </c>
      <c r="BY23">
        <v>0</v>
      </c>
    </row>
    <row r="24" spans="1:77" x14ac:dyDescent="0.35">
      <c r="A24">
        <v>22</v>
      </c>
      <c r="B24">
        <v>2022110608</v>
      </c>
      <c r="C24">
        <v>822</v>
      </c>
      <c r="D24">
        <v>53445</v>
      </c>
      <c r="E24">
        <v>0</v>
      </c>
      <c r="F24">
        <v>0</v>
      </c>
      <c r="G24">
        <v>0</v>
      </c>
      <c r="H24">
        <v>1</v>
      </c>
      <c r="I24" t="s">
        <v>10</v>
      </c>
      <c r="M24" t="s">
        <v>30</v>
      </c>
      <c r="N24">
        <f t="shared" si="0"/>
        <v>1</v>
      </c>
      <c r="O24">
        <f t="shared" si="1"/>
        <v>0</v>
      </c>
      <c r="P24">
        <f t="shared" si="2"/>
        <v>1</v>
      </c>
      <c r="R24">
        <f>SUMIFS('further data insights graphs'!$E$2:$E$3323,'further data insights graphs'!$A$2:$A$3323,'tackle data and analsyis'!$M24)</f>
        <v>0.588380770338365</v>
      </c>
      <c r="S24">
        <f>COUNTIFS('further data insights graphs'!$E$2:$E$3323,"&gt;"&amp;0,'further data insights graphs'!$A$2:$A$3323,'tackle data and analsyis'!$M24)</f>
        <v>1</v>
      </c>
      <c r="V24">
        <f t="shared" si="3"/>
        <v>3</v>
      </c>
      <c r="W24" t="s">
        <v>133</v>
      </c>
      <c r="X24">
        <v>5</v>
      </c>
      <c r="Y24">
        <v>7</v>
      </c>
      <c r="Z24">
        <v>12</v>
      </c>
      <c r="AB24" t="s">
        <v>136</v>
      </c>
      <c r="AC24">
        <v>7</v>
      </c>
      <c r="AD24">
        <v>0</v>
      </c>
      <c r="AE24">
        <v>7</v>
      </c>
      <c r="AH24" t="s">
        <v>285</v>
      </c>
      <c r="AI24">
        <v>8.2953268018471622</v>
      </c>
      <c r="AJ24">
        <v>13</v>
      </c>
      <c r="AK24">
        <f>SUMIFS('further data insights graphs'!$X$2:$X$3323,'further data insights graphs'!$A$2:$A$3323,'tackle data and analsyis'!$AH24)</f>
        <v>2.6489025941998201</v>
      </c>
      <c r="AL24" s="1">
        <f t="shared" si="4"/>
        <v>0.20376173801537079</v>
      </c>
      <c r="AM24">
        <f>SUMIFS('further data insights graphs'!$X$2:$X$3323,'further data insights graphs'!$X$2:$X$3323,"&gt;="&amp;0,'further data insights graphs'!$A$2:$A$3323,'tackle data and analsyis'!$AH24)</f>
        <v>3.8624714697398126</v>
      </c>
      <c r="AN24">
        <f>COUNTIFS('further data insights graphs'!$X$2:$X$3323,"&gt;="&amp;0,'further data insights graphs'!$A$2:$A$3323,'tackle data and analsyis'!$AH24)</f>
        <v>8</v>
      </c>
      <c r="AO24">
        <f>SUMIFS('further data insights graphs'!$X$2:$X$3323,'further data insights graphs'!$X$2:$X$3323,"&lt;"&amp;0,'further data insights graphs'!$A$2:$A$3323,'tackle data and analsyis'!$AH24)</f>
        <v>-1.2135688755399925</v>
      </c>
      <c r="AP24">
        <f>COUNTIFS('further data insights graphs'!$X$2:$X$3323,"&lt;"&amp;0,'further data insights graphs'!$A$2:$A$3323,'tackle data and analsyis'!$AH24)</f>
        <v>5</v>
      </c>
      <c r="AQ24" s="3">
        <f t="shared" si="5"/>
        <v>0.48280893371747657</v>
      </c>
      <c r="AR24" s="3">
        <f t="shared" si="6"/>
        <v>-0.24271377510799849</v>
      </c>
      <c r="AS24" s="3"/>
      <c r="AT24" s="3"/>
      <c r="AU24" s="3"/>
      <c r="AV24" s="3"/>
      <c r="AY24" t="s">
        <v>74</v>
      </c>
      <c r="AZ24">
        <v>7.6905642083446493</v>
      </c>
      <c r="BA24">
        <v>15</v>
      </c>
      <c r="BD24" t="s">
        <v>74</v>
      </c>
      <c r="BE24">
        <f>SUMIFS('further data insights graphs'!S$2:S$3323,'further data insights graphs'!$A$2:$A$3323,'tackle data and analsyis'!$BD24)</f>
        <v>3.655805831790806</v>
      </c>
      <c r="BF24">
        <f>SUMIFS('further data insights graphs'!T$2:T$3323,'further data insights graphs'!$A$2:$A$3323,'tackle data and analsyis'!$BD24)</f>
        <v>0.28270179984466398</v>
      </c>
      <c r="BG24">
        <f>SUMIFS('further data insights graphs'!U$2:U$3323,'further data insights graphs'!$A$2:$A$3323,'tackle data and analsyis'!$BD24)</f>
        <v>0</v>
      </c>
      <c r="BI24">
        <f>COUNTIFS('further data insights graphs'!S$2:S$3323,"&gt;"&amp;0,'further data insights graphs'!$A$2:$A$3323,'tackle data and analsyis'!$BD24)</f>
        <v>9</v>
      </c>
      <c r="BJ24">
        <f>COUNTIFS('further data insights graphs'!T$2:T$3323,"&gt;"&amp;0,'further data insights graphs'!$A$2:$A$3323,'tackle data and analsyis'!$BD24)</f>
        <v>1</v>
      </c>
      <c r="BK24">
        <f>COUNTIFS('further data insights graphs'!U$2:U$3323,"&gt;"&amp;0,'further data insights graphs'!$A$2:$A$3323,'tackle data and analsyis'!$BD24)</f>
        <v>0</v>
      </c>
      <c r="BN24" t="s">
        <v>151</v>
      </c>
      <c r="BO24">
        <v>5.5349374825450601</v>
      </c>
      <c r="BP24">
        <v>0</v>
      </c>
      <c r="BQ24">
        <v>0</v>
      </c>
      <c r="BS24">
        <f>SUMIFS('further data insights graphs'!$K$2:$K$3323,'further data insights graphs'!$A$2:$A$3323,'tackle data and analsyis'!$BN24)</f>
        <v>2</v>
      </c>
      <c r="BT24">
        <f>SUMIFS('further data insights graphs'!$V$2:$V$3323,'further data insights graphs'!$A$2:$A$3323,'tackle data and analsyis'!$BN24)</f>
        <v>1.4560741342739791</v>
      </c>
      <c r="BV24" t="s">
        <v>39</v>
      </c>
      <c r="BW24">
        <v>4.4933062126136925</v>
      </c>
      <c r="BX24">
        <v>1</v>
      </c>
      <c r="BY24">
        <v>0</v>
      </c>
    </row>
    <row r="25" spans="1:77" x14ac:dyDescent="0.35">
      <c r="A25">
        <v>23</v>
      </c>
      <c r="B25">
        <v>2022110608</v>
      </c>
      <c r="C25">
        <v>2772</v>
      </c>
      <c r="D25">
        <v>53445</v>
      </c>
      <c r="E25">
        <v>0</v>
      </c>
      <c r="F25">
        <v>1</v>
      </c>
      <c r="G25">
        <v>0</v>
      </c>
      <c r="H25">
        <v>0</v>
      </c>
      <c r="I25" t="s">
        <v>10</v>
      </c>
      <c r="M25" t="s">
        <v>31</v>
      </c>
      <c r="N25">
        <f t="shared" si="0"/>
        <v>1</v>
      </c>
      <c r="O25">
        <f t="shared" si="1"/>
        <v>0</v>
      </c>
      <c r="P25">
        <f t="shared" si="2"/>
        <v>1</v>
      </c>
      <c r="R25">
        <f>SUMIFS('further data insights graphs'!$E$2:$E$3323,'further data insights graphs'!$A$2:$A$3323,'tackle data and analsyis'!$M25)</f>
        <v>1.2535225033835782</v>
      </c>
      <c r="S25">
        <f>COUNTIFS('further data insights graphs'!$E$2:$E$3323,"&gt;"&amp;0,'further data insights graphs'!$A$2:$A$3323,'tackle data and analsyis'!$M25)</f>
        <v>2</v>
      </c>
      <c r="V25">
        <f t="shared" si="3"/>
        <v>3</v>
      </c>
      <c r="W25" t="s">
        <v>151</v>
      </c>
      <c r="X25">
        <v>5</v>
      </c>
      <c r="Y25">
        <v>7</v>
      </c>
      <c r="Z25">
        <v>12</v>
      </c>
      <c r="AB25" t="s">
        <v>60</v>
      </c>
      <c r="AC25">
        <v>6</v>
      </c>
      <c r="AD25">
        <v>9</v>
      </c>
      <c r="AE25">
        <v>15</v>
      </c>
      <c r="AH25" t="s">
        <v>503</v>
      </c>
      <c r="AI25">
        <v>8.2464608693749266</v>
      </c>
      <c r="AJ25">
        <v>14</v>
      </c>
      <c r="AK25">
        <f>SUMIFS('further data insights graphs'!$X$2:$X$3323,'further data insights graphs'!$A$2:$A$3323,'tackle data and analsyis'!$AH25)</f>
        <v>-1.2985944349298795</v>
      </c>
      <c r="AL25" s="1">
        <f t="shared" si="4"/>
        <v>-9.2756745352134254E-2</v>
      </c>
      <c r="AM25">
        <f>SUMIFS('further data insights graphs'!$X$2:$X$3323,'further data insights graphs'!$X$2:$X$3323,"&gt;="&amp;0,'further data insights graphs'!$A$2:$A$3323,'tackle data and analsyis'!$AH25)</f>
        <v>0.87743112373252152</v>
      </c>
      <c r="AN25">
        <f>COUNTIFS('further data insights graphs'!$X$2:$X$3323,"&gt;="&amp;0,'further data insights graphs'!$A$2:$A$3323,'tackle data and analsyis'!$AH25)</f>
        <v>6</v>
      </c>
      <c r="AO25">
        <f>SUMIFS('further data insights graphs'!$X$2:$X$3323,'further data insights graphs'!$X$2:$X$3323,"&lt;"&amp;0,'further data insights graphs'!$A$2:$A$3323,'tackle data and analsyis'!$AH25)</f>
        <v>-2.1760255586624009</v>
      </c>
      <c r="AP25">
        <f>COUNTIFS('further data insights graphs'!$X$2:$X$3323,"&lt;"&amp;0,'further data insights graphs'!$A$2:$A$3323,'tackle data and analsyis'!$AH25)</f>
        <v>8</v>
      </c>
      <c r="AQ25" s="3">
        <f t="shared" si="5"/>
        <v>0.14623852062208692</v>
      </c>
      <c r="AR25" s="3">
        <f t="shared" si="6"/>
        <v>-0.27200319483280011</v>
      </c>
      <c r="AS25" s="3"/>
      <c r="AT25" s="3"/>
      <c r="AU25" s="3"/>
      <c r="AV25" s="3"/>
      <c r="AY25" t="s">
        <v>99</v>
      </c>
      <c r="AZ25">
        <v>7.6871804168546847</v>
      </c>
      <c r="BA25">
        <v>15</v>
      </c>
      <c r="BD25" t="s">
        <v>99</v>
      </c>
      <c r="BE25">
        <f>SUMIFS('further data insights graphs'!S$2:S$3323,'further data insights graphs'!$A$2:$A$3323,'tackle data and analsyis'!$BD25)</f>
        <v>3.4089765953420059</v>
      </c>
      <c r="BF25">
        <f>SUMIFS('further data insights graphs'!T$2:T$3323,'further data insights graphs'!$A$2:$A$3323,'tackle data and analsyis'!$BD25)</f>
        <v>0</v>
      </c>
      <c r="BG25">
        <f>SUMIFS('further data insights graphs'!U$2:U$3323,'further data insights graphs'!$A$2:$A$3323,'tackle data and analsyis'!$BD25)</f>
        <v>0.96921932460456994</v>
      </c>
      <c r="BI25">
        <f>COUNTIFS('further data insights graphs'!S$2:S$3323,"&gt;"&amp;0,'further data insights graphs'!$A$2:$A$3323,'tackle data and analsyis'!$BD25)</f>
        <v>6</v>
      </c>
      <c r="BJ25">
        <f>COUNTIFS('further data insights graphs'!T$2:T$3323,"&gt;"&amp;0,'further data insights graphs'!$A$2:$A$3323,'tackle data and analsyis'!$BD25)</f>
        <v>0</v>
      </c>
      <c r="BK25">
        <f>COUNTIFS('further data insights graphs'!U$2:U$3323,"&gt;"&amp;0,'further data insights graphs'!$A$2:$A$3323,'tackle data and analsyis'!$BD25)</f>
        <v>3</v>
      </c>
      <c r="BN25" t="s">
        <v>493</v>
      </c>
      <c r="BO25">
        <v>5.5335102718472431</v>
      </c>
      <c r="BP25">
        <v>0</v>
      </c>
      <c r="BQ25">
        <v>0.53586529418607298</v>
      </c>
      <c r="BS25">
        <f>SUMIFS('further data insights graphs'!$K$2:$K$3323,'further data insights graphs'!$A$2:$A$3323,'tackle data and analsyis'!$BN25)</f>
        <v>0</v>
      </c>
      <c r="BT25">
        <f>SUMIFS('further data insights graphs'!$V$2:$V$3323,'further data insights graphs'!$A$2:$A$3323,'tackle data and analsyis'!$BN25)</f>
        <v>0</v>
      </c>
      <c r="BV25" t="s">
        <v>492</v>
      </c>
      <c r="BW25">
        <v>4.4297820720837375</v>
      </c>
      <c r="BX25">
        <v>1</v>
      </c>
      <c r="BY25">
        <v>0.33510536144518799</v>
      </c>
    </row>
    <row r="26" spans="1:77" x14ac:dyDescent="0.35">
      <c r="A26">
        <v>24</v>
      </c>
      <c r="B26">
        <v>2022110608</v>
      </c>
      <c r="C26">
        <v>3351</v>
      </c>
      <c r="D26">
        <v>53445</v>
      </c>
      <c r="E26">
        <v>0</v>
      </c>
      <c r="F26">
        <v>1</v>
      </c>
      <c r="G26">
        <v>0</v>
      </c>
      <c r="H26">
        <v>0</v>
      </c>
      <c r="I26" t="s">
        <v>10</v>
      </c>
      <c r="M26" t="s">
        <v>32</v>
      </c>
      <c r="N26">
        <f t="shared" si="0"/>
        <v>3</v>
      </c>
      <c r="O26">
        <f t="shared" si="1"/>
        <v>1</v>
      </c>
      <c r="P26">
        <f t="shared" si="2"/>
        <v>4</v>
      </c>
      <c r="R26">
        <f>SUMIFS('further data insights graphs'!$E$2:$E$3323,'further data insights graphs'!$A$2:$A$3323,'tackle data and analsyis'!$M26)</f>
        <v>2.418194925416262</v>
      </c>
      <c r="S26">
        <f>COUNTIFS('further data insights graphs'!$E$2:$E$3323,"&gt;"&amp;0,'further data insights graphs'!$A$2:$A$3323,'tackle data and analsyis'!$M26)</f>
        <v>5</v>
      </c>
      <c r="V26">
        <f t="shared" si="3"/>
        <v>2</v>
      </c>
      <c r="W26" t="s">
        <v>404</v>
      </c>
      <c r="X26">
        <v>5</v>
      </c>
      <c r="Y26">
        <v>7</v>
      </c>
      <c r="Z26">
        <v>12</v>
      </c>
      <c r="AB26" t="s">
        <v>74</v>
      </c>
      <c r="AC26">
        <v>6</v>
      </c>
      <c r="AD26">
        <v>7</v>
      </c>
      <c r="AE26">
        <v>13</v>
      </c>
      <c r="AH26" t="s">
        <v>367</v>
      </c>
      <c r="AI26">
        <v>8.2013330340904922</v>
      </c>
      <c r="AJ26">
        <v>13</v>
      </c>
      <c r="AK26">
        <f>SUMIFS('further data insights graphs'!$X$2:$X$3323,'further data insights graphs'!$A$2:$A$3323,'tackle data and analsyis'!$AH26)</f>
        <v>-2.8784204257141819</v>
      </c>
      <c r="AL26" s="1">
        <f t="shared" si="4"/>
        <v>-0.22141695582416784</v>
      </c>
      <c r="AM26">
        <f>SUMIFS('further data insights graphs'!$X$2:$X$3323,'further data insights graphs'!$X$2:$X$3323,"&gt;="&amp;0,'further data insights graphs'!$A$2:$A$3323,'tackle data and analsyis'!$AH26)</f>
        <v>0.31755497483977807</v>
      </c>
      <c r="AN26">
        <f>COUNTIFS('further data insights graphs'!$X$2:$X$3323,"&gt;="&amp;0,'further data insights graphs'!$A$2:$A$3323,'tackle data and analsyis'!$AH26)</f>
        <v>1</v>
      </c>
      <c r="AO26">
        <f>SUMIFS('further data insights graphs'!$X$2:$X$3323,'further data insights graphs'!$X$2:$X$3323,"&lt;"&amp;0,'further data insights graphs'!$A$2:$A$3323,'tackle data and analsyis'!$AH26)</f>
        <v>-3.1959754005539605</v>
      </c>
      <c r="AP26">
        <f>COUNTIFS('further data insights graphs'!$X$2:$X$3323,"&lt;"&amp;0,'further data insights graphs'!$A$2:$A$3323,'tackle data and analsyis'!$AH26)</f>
        <v>12</v>
      </c>
      <c r="AQ26" s="3">
        <f t="shared" si="5"/>
        <v>0.31755497483977807</v>
      </c>
      <c r="AR26" s="3">
        <f t="shared" si="6"/>
        <v>-0.26633128337949669</v>
      </c>
      <c r="AS26" s="3"/>
      <c r="AT26" s="3"/>
      <c r="AU26" s="3"/>
      <c r="AV26" s="3"/>
      <c r="AY26" t="s">
        <v>179</v>
      </c>
      <c r="AZ26">
        <v>8.5633860912461568</v>
      </c>
      <c r="BA26">
        <v>15</v>
      </c>
      <c r="BD26" t="s">
        <v>179</v>
      </c>
      <c r="BE26">
        <f>SUMIFS('further data insights graphs'!S$2:S$3323,'further data insights graphs'!$A$2:$A$3323,'tackle data and analsyis'!$BD26)</f>
        <v>7.6846824386363082</v>
      </c>
      <c r="BF26">
        <f>SUMIFS('further data insights graphs'!T$2:T$3323,'further data insights graphs'!$A$2:$A$3323,'tackle data and analsyis'!$BD26)</f>
        <v>1</v>
      </c>
      <c r="BG26">
        <f>SUMIFS('further data insights graphs'!U$2:U$3323,'further data insights graphs'!$A$2:$A$3323,'tackle data and analsyis'!$BD26)</f>
        <v>0.27321591722362598</v>
      </c>
      <c r="BI26">
        <f>COUNTIFS('further data insights graphs'!S$2:S$3323,"&gt;"&amp;0,'further data insights graphs'!$A$2:$A$3323,'tackle data and analsyis'!$BD26)</f>
        <v>12</v>
      </c>
      <c r="BJ26">
        <f>COUNTIFS('further data insights graphs'!T$2:T$3323,"&gt;"&amp;0,'further data insights graphs'!$A$2:$A$3323,'tackle data and analsyis'!$BD26)</f>
        <v>1</v>
      </c>
      <c r="BK26">
        <f>COUNTIFS('further data insights graphs'!U$2:U$3323,"&gt;"&amp;0,'further data insights graphs'!$A$2:$A$3323,'tackle data and analsyis'!$BD26)</f>
        <v>1</v>
      </c>
      <c r="BN26" t="s">
        <v>133</v>
      </c>
      <c r="BO26">
        <v>5.5305969276554841</v>
      </c>
      <c r="BP26">
        <v>1</v>
      </c>
      <c r="BQ26">
        <v>0</v>
      </c>
      <c r="BS26">
        <f>SUMIFS('further data insights graphs'!$K$2:$K$3323,'further data insights graphs'!$A$2:$A$3323,'tackle data and analsyis'!$BN26)</f>
        <v>0</v>
      </c>
      <c r="BT26">
        <f>SUMIFS('further data insights graphs'!$V$2:$V$3323,'further data insights graphs'!$A$2:$A$3323,'tackle data and analsyis'!$BN26)</f>
        <v>0</v>
      </c>
      <c r="BV26" t="s">
        <v>192</v>
      </c>
      <c r="BW26">
        <v>3.2945791476476067</v>
      </c>
      <c r="BX26">
        <v>1</v>
      </c>
      <c r="BY26">
        <v>2</v>
      </c>
    </row>
    <row r="27" spans="1:77" x14ac:dyDescent="0.35">
      <c r="A27">
        <v>25</v>
      </c>
      <c r="B27">
        <v>2022110608</v>
      </c>
      <c r="C27">
        <v>3983</v>
      </c>
      <c r="D27">
        <v>53445</v>
      </c>
      <c r="E27">
        <v>0</v>
      </c>
      <c r="F27">
        <v>0</v>
      </c>
      <c r="G27">
        <v>0</v>
      </c>
      <c r="H27">
        <v>1</v>
      </c>
      <c r="I27" t="s">
        <v>10</v>
      </c>
      <c r="M27" t="s">
        <v>33</v>
      </c>
      <c r="N27">
        <f t="shared" si="0"/>
        <v>6</v>
      </c>
      <c r="O27">
        <f t="shared" si="1"/>
        <v>2</v>
      </c>
      <c r="P27">
        <f t="shared" si="2"/>
        <v>8</v>
      </c>
      <c r="R27">
        <f>SUMIFS('further data insights graphs'!$E$2:$E$3323,'further data insights graphs'!$A$2:$A$3323,'tackle data and analsyis'!$M27)</f>
        <v>6.4453169202168317</v>
      </c>
      <c r="S27">
        <f>COUNTIFS('further data insights graphs'!$E$2:$E$3323,"&gt;"&amp;0,'further data insights graphs'!$A$2:$A$3323,'tackle data and analsyis'!$M27)</f>
        <v>10</v>
      </c>
      <c r="V27">
        <f t="shared" si="3"/>
        <v>2</v>
      </c>
      <c r="W27" t="s">
        <v>499</v>
      </c>
      <c r="X27">
        <v>4</v>
      </c>
      <c r="Y27">
        <v>8</v>
      </c>
      <c r="Z27">
        <v>12</v>
      </c>
      <c r="AB27" t="s">
        <v>361</v>
      </c>
      <c r="AC27">
        <v>6</v>
      </c>
      <c r="AD27">
        <v>7</v>
      </c>
      <c r="AE27">
        <v>13</v>
      </c>
      <c r="AH27" t="s">
        <v>62</v>
      </c>
      <c r="AI27">
        <v>8.1828275856015953</v>
      </c>
      <c r="AJ27">
        <v>15</v>
      </c>
      <c r="AK27">
        <f>SUMIFS('further data insights graphs'!$X$2:$X$3323,'further data insights graphs'!$A$2:$A$3323,'tackle data and analsyis'!$AH27)</f>
        <v>-1.0154019439386517</v>
      </c>
      <c r="AL27" s="1">
        <f t="shared" si="4"/>
        <v>-6.7693462929243442E-2</v>
      </c>
      <c r="AM27">
        <f>SUMIFS('further data insights graphs'!$X$2:$X$3323,'further data insights graphs'!$X$2:$X$3323,"&gt;="&amp;0,'further data insights graphs'!$A$2:$A$3323,'tackle data and analsyis'!$AH27)</f>
        <v>1.3403723975810315</v>
      </c>
      <c r="AN27">
        <f>COUNTIFS('further data insights graphs'!$X$2:$X$3323,"&gt;="&amp;0,'further data insights graphs'!$A$2:$A$3323,'tackle data and analsyis'!$AH27)</f>
        <v>6</v>
      </c>
      <c r="AO27">
        <f>SUMIFS('further data insights graphs'!$X$2:$X$3323,'further data insights graphs'!$X$2:$X$3323,"&lt;"&amp;0,'further data insights graphs'!$A$2:$A$3323,'tackle data and analsyis'!$AH27)</f>
        <v>-2.3557743415196835</v>
      </c>
      <c r="AP27">
        <f>COUNTIFS('further data insights graphs'!$X$2:$X$3323,"&lt;"&amp;0,'further data insights graphs'!$A$2:$A$3323,'tackle data and analsyis'!$AH27)</f>
        <v>9</v>
      </c>
      <c r="AQ27" s="3">
        <f t="shared" si="5"/>
        <v>0.2233953995968386</v>
      </c>
      <c r="AR27" s="3">
        <f t="shared" si="6"/>
        <v>-0.26175270461329814</v>
      </c>
      <c r="AS27" s="3"/>
      <c r="AT27" s="3"/>
      <c r="AU27" s="3"/>
      <c r="AV27" s="3"/>
      <c r="AY27" t="s">
        <v>247</v>
      </c>
      <c r="AZ27">
        <v>7.2862525039080124</v>
      </c>
      <c r="BA27">
        <v>15</v>
      </c>
      <c r="BD27" t="s">
        <v>247</v>
      </c>
      <c r="BE27">
        <f>SUMIFS('further data insights graphs'!S$2:S$3323,'further data insights graphs'!$A$2:$A$3323,'tackle data and analsyis'!$BD27)</f>
        <v>3.151758713715286</v>
      </c>
      <c r="BF27">
        <f>SUMIFS('further data insights graphs'!T$2:T$3323,'further data insights graphs'!$A$2:$A$3323,'tackle data and analsyis'!$BD27)</f>
        <v>0.19858398082148501</v>
      </c>
      <c r="BG27">
        <f>SUMIFS('further data insights graphs'!U$2:U$3323,'further data insights graphs'!$A$2:$A$3323,'tackle data and analsyis'!$BD27)</f>
        <v>0</v>
      </c>
      <c r="BI27">
        <f>COUNTIFS('further data insights graphs'!S$2:S$3323,"&gt;"&amp;0,'further data insights graphs'!$A$2:$A$3323,'tackle data and analsyis'!$BD27)</f>
        <v>7</v>
      </c>
      <c r="BJ27">
        <f>COUNTIFS('further data insights graphs'!T$2:T$3323,"&gt;"&amp;0,'further data insights graphs'!$A$2:$A$3323,'tackle data and analsyis'!$BD27)</f>
        <v>1</v>
      </c>
      <c r="BK27">
        <f>COUNTIFS('further data insights graphs'!U$2:U$3323,"&gt;"&amp;0,'further data insights graphs'!$A$2:$A$3323,'tackle data and analsyis'!$BD27)</f>
        <v>0</v>
      </c>
      <c r="BN27" t="s">
        <v>359</v>
      </c>
      <c r="BO27">
        <v>5.4945361658458838</v>
      </c>
      <c r="BP27">
        <v>0.57654774319496105</v>
      </c>
      <c r="BQ27">
        <v>0.29892676160193099</v>
      </c>
      <c r="BS27">
        <f>SUMIFS('further data insights graphs'!$K$2:$K$3323,'further data insights graphs'!$A$2:$A$3323,'tackle data and analsyis'!$BN27)</f>
        <v>1</v>
      </c>
      <c r="BT27">
        <f>SUMIFS('further data insights graphs'!$V$2:$V$3323,'further data insights graphs'!$A$2:$A$3323,'tackle data and analsyis'!$BN27)</f>
        <v>0.484944026406672</v>
      </c>
      <c r="BV27" t="s">
        <v>180</v>
      </c>
      <c r="BW27">
        <v>2.8675979371205491</v>
      </c>
      <c r="BX27">
        <v>1</v>
      </c>
      <c r="BY27">
        <v>0</v>
      </c>
    </row>
    <row r="28" spans="1:77" x14ac:dyDescent="0.35">
      <c r="A28">
        <v>26</v>
      </c>
      <c r="B28">
        <v>2022102000</v>
      </c>
      <c r="C28">
        <v>201</v>
      </c>
      <c r="D28">
        <v>40017</v>
      </c>
      <c r="E28">
        <v>1</v>
      </c>
      <c r="F28">
        <v>0</v>
      </c>
      <c r="G28">
        <v>0</v>
      </c>
      <c r="H28">
        <v>0</v>
      </c>
      <c r="I28" t="s">
        <v>11</v>
      </c>
      <c r="M28" t="s">
        <v>34</v>
      </c>
      <c r="N28">
        <f t="shared" si="0"/>
        <v>3</v>
      </c>
      <c r="O28">
        <f t="shared" si="1"/>
        <v>1</v>
      </c>
      <c r="P28">
        <f t="shared" si="2"/>
        <v>4</v>
      </c>
      <c r="R28">
        <f>SUMIFS('further data insights graphs'!$E$2:$E$3323,'further data insights graphs'!$A$2:$A$3323,'tackle data and analsyis'!$M28)</f>
        <v>2.4357588819192131</v>
      </c>
      <c r="S28">
        <f>COUNTIFS('further data insights graphs'!$E$2:$E$3323,"&gt;"&amp;0,'further data insights graphs'!$A$2:$A$3323,'tackle data and analsyis'!$M28)</f>
        <v>4</v>
      </c>
      <c r="V28">
        <f t="shared" si="3"/>
        <v>3</v>
      </c>
      <c r="W28" t="s">
        <v>91</v>
      </c>
      <c r="X28">
        <v>3</v>
      </c>
      <c r="Y28">
        <v>8</v>
      </c>
      <c r="Z28">
        <v>11</v>
      </c>
      <c r="AB28" t="s">
        <v>117</v>
      </c>
      <c r="AC28">
        <v>6</v>
      </c>
      <c r="AD28">
        <v>6</v>
      </c>
      <c r="AE28">
        <v>12</v>
      </c>
      <c r="AH28" t="s">
        <v>274</v>
      </c>
      <c r="AI28">
        <v>7.9108054431736736</v>
      </c>
      <c r="AJ28">
        <v>14</v>
      </c>
      <c r="AK28">
        <f>SUMIFS('further data insights graphs'!$X$2:$X$3323,'further data insights graphs'!$A$2:$A$3323,'tackle data and analsyis'!$AH28)</f>
        <v>-2.4725091600095208</v>
      </c>
      <c r="AL28" s="1">
        <f t="shared" si="4"/>
        <v>-0.17660779714353719</v>
      </c>
      <c r="AM28">
        <f>SUMIFS('further data insights graphs'!$X$2:$X$3323,'further data insights graphs'!$X$2:$X$3323,"&gt;="&amp;0,'further data insights graphs'!$A$2:$A$3323,'tackle data and analsyis'!$AH28)</f>
        <v>2.0925791500313666</v>
      </c>
      <c r="AN28">
        <f>COUNTIFS('further data insights graphs'!$X$2:$X$3323,"&gt;="&amp;0,'further data insights graphs'!$A$2:$A$3323,'tackle data and analsyis'!$AH28)</f>
        <v>2</v>
      </c>
      <c r="AO28">
        <f>SUMIFS('further data insights graphs'!$X$2:$X$3323,'further data insights graphs'!$X$2:$X$3323,"&lt;"&amp;0,'further data insights graphs'!$A$2:$A$3323,'tackle data and analsyis'!$AH28)</f>
        <v>-4.5650883100408874</v>
      </c>
      <c r="AP28">
        <f>COUNTIFS('further data insights graphs'!$X$2:$X$3323,"&lt;"&amp;0,'further data insights graphs'!$A$2:$A$3323,'tackle data and analsyis'!$AH28)</f>
        <v>12</v>
      </c>
      <c r="AQ28" s="3">
        <f t="shared" si="5"/>
        <v>1.0462895750156833</v>
      </c>
      <c r="AR28" s="3">
        <f t="shared" si="6"/>
        <v>-0.38042402583674062</v>
      </c>
      <c r="AS28" s="3"/>
      <c r="AT28" s="3"/>
      <c r="AU28" s="3"/>
      <c r="AV28" s="3"/>
      <c r="AY28" t="s">
        <v>104</v>
      </c>
      <c r="AZ28">
        <v>4.965822892107453</v>
      </c>
      <c r="BA28">
        <v>14</v>
      </c>
      <c r="BD28" t="s">
        <v>104</v>
      </c>
      <c r="BE28">
        <f>SUMIFS('further data insights graphs'!S$2:S$3323,'further data insights graphs'!$A$2:$A$3323,'tackle data and analsyis'!$BD28)</f>
        <v>1.3508918403397909</v>
      </c>
      <c r="BF28">
        <f>SUMIFS('further data insights graphs'!T$2:T$3323,'further data insights graphs'!$A$2:$A$3323,'tackle data and analsyis'!$BD28)</f>
        <v>0.16274847216729699</v>
      </c>
      <c r="BG28">
        <f>SUMIFS('further data insights graphs'!U$2:U$3323,'further data insights graphs'!$A$2:$A$3323,'tackle data and analsyis'!$BD28)</f>
        <v>0.174004321141251</v>
      </c>
      <c r="BI28">
        <f>COUNTIFS('further data insights graphs'!S$2:S$3323,"&gt;"&amp;0,'further data insights graphs'!$A$2:$A$3323,'tackle data and analsyis'!$BD28)</f>
        <v>5</v>
      </c>
      <c r="BJ28">
        <f>COUNTIFS('further data insights graphs'!T$2:T$3323,"&gt;"&amp;0,'further data insights graphs'!$A$2:$A$3323,'tackle data and analsyis'!$BD28)</f>
        <v>1</v>
      </c>
      <c r="BK28">
        <f>COUNTIFS('further data insights graphs'!U$2:U$3323,"&gt;"&amp;0,'further data insights graphs'!$A$2:$A$3323,'tackle data and analsyis'!$BD28)</f>
        <v>1</v>
      </c>
      <c r="BN28" t="s">
        <v>194</v>
      </c>
      <c r="BO28">
        <v>5.4552886241678245</v>
      </c>
      <c r="BP28">
        <v>0.60044849926916699</v>
      </c>
      <c r="BQ28">
        <v>0</v>
      </c>
      <c r="BS28">
        <f>SUMIFS('further data insights graphs'!$K$2:$K$3323,'further data insights graphs'!$A$2:$A$3323,'tackle data and analsyis'!$BN28)</f>
        <v>1</v>
      </c>
      <c r="BT28">
        <f>SUMIFS('further data insights graphs'!$V$2:$V$3323,'further data insights graphs'!$A$2:$A$3323,'tackle data and analsyis'!$BN28)</f>
        <v>0.60044849926916699</v>
      </c>
      <c r="BV28" t="s">
        <v>73</v>
      </c>
      <c r="BW28">
        <v>2.8342575032936912</v>
      </c>
      <c r="BX28">
        <v>1</v>
      </c>
      <c r="BY28">
        <v>0</v>
      </c>
    </row>
    <row r="29" spans="1:77" x14ac:dyDescent="0.35">
      <c r="A29">
        <v>27</v>
      </c>
      <c r="B29">
        <v>2022102000</v>
      </c>
      <c r="C29">
        <v>755</v>
      </c>
      <c r="D29">
        <v>40017</v>
      </c>
      <c r="E29">
        <v>1</v>
      </c>
      <c r="F29">
        <v>0</v>
      </c>
      <c r="G29">
        <v>0</v>
      </c>
      <c r="H29">
        <v>0</v>
      </c>
      <c r="I29" t="s">
        <v>11</v>
      </c>
      <c r="M29" t="s">
        <v>35</v>
      </c>
      <c r="N29">
        <f t="shared" si="0"/>
        <v>2</v>
      </c>
      <c r="O29">
        <f t="shared" si="1"/>
        <v>0</v>
      </c>
      <c r="P29">
        <f t="shared" si="2"/>
        <v>2</v>
      </c>
      <c r="R29">
        <f>SUMIFS('further data insights graphs'!$E$2:$E$3323,'further data insights graphs'!$A$2:$A$3323,'tackle data and analsyis'!$M29)</f>
        <v>1.2687522291492199</v>
      </c>
      <c r="S29">
        <f>COUNTIFS('further data insights graphs'!$E$2:$E$3323,"&gt;"&amp;0,'further data insights graphs'!$A$2:$A$3323,'tackle data and analsyis'!$M29)</f>
        <v>2</v>
      </c>
      <c r="V29">
        <f t="shared" si="3"/>
        <v>3</v>
      </c>
      <c r="W29" t="s">
        <v>95</v>
      </c>
      <c r="X29">
        <v>7</v>
      </c>
      <c r="Y29">
        <v>4</v>
      </c>
      <c r="Z29">
        <v>11</v>
      </c>
      <c r="AB29" t="s">
        <v>250</v>
      </c>
      <c r="AC29">
        <v>6</v>
      </c>
      <c r="AD29">
        <v>5</v>
      </c>
      <c r="AE29">
        <v>11</v>
      </c>
      <c r="AH29" t="s">
        <v>257</v>
      </c>
      <c r="AI29">
        <v>7.9074635895553067</v>
      </c>
      <c r="AJ29">
        <v>14</v>
      </c>
      <c r="AK29">
        <f>SUMIFS('further data insights graphs'!$X$2:$X$3323,'further data insights graphs'!$A$2:$A$3323,'tackle data and analsyis'!$AH29)</f>
        <v>-3.3331244856138773</v>
      </c>
      <c r="AL29" s="1">
        <f t="shared" si="4"/>
        <v>-0.23808032040099122</v>
      </c>
      <c r="AM29">
        <f>SUMIFS('further data insights graphs'!$X$2:$X$3323,'further data insights graphs'!$X$2:$X$3323,"&gt;="&amp;0,'further data insights graphs'!$A$2:$A$3323,'tackle data and analsyis'!$AH29)</f>
        <v>0.27014448193367063</v>
      </c>
      <c r="AN29">
        <f>COUNTIFS('further data insights graphs'!$X$2:$X$3323,"&gt;="&amp;0,'further data insights graphs'!$A$2:$A$3323,'tackle data and analsyis'!$AH29)</f>
        <v>2</v>
      </c>
      <c r="AO29">
        <f>SUMIFS('further data insights graphs'!$X$2:$X$3323,'further data insights graphs'!$X$2:$X$3323,"&lt;"&amp;0,'further data insights graphs'!$A$2:$A$3323,'tackle data and analsyis'!$AH29)</f>
        <v>-3.6032689675475478</v>
      </c>
      <c r="AP29">
        <f>COUNTIFS('further data insights graphs'!$X$2:$X$3323,"&lt;"&amp;0,'further data insights graphs'!$A$2:$A$3323,'tackle data and analsyis'!$AH29)</f>
        <v>12</v>
      </c>
      <c r="AQ29" s="3">
        <f t="shared" si="5"/>
        <v>0.13507224096683532</v>
      </c>
      <c r="AR29" s="3">
        <f t="shared" si="6"/>
        <v>-0.30027241396229565</v>
      </c>
      <c r="AS29" s="3"/>
      <c r="AT29" s="3"/>
      <c r="AU29" s="3"/>
      <c r="AV29" s="3"/>
      <c r="AY29" t="s">
        <v>137</v>
      </c>
      <c r="AZ29">
        <v>5.9106918162947384</v>
      </c>
      <c r="BA29">
        <v>14</v>
      </c>
      <c r="BD29" t="s">
        <v>137</v>
      </c>
      <c r="BE29">
        <f>SUMIFS('further data insights graphs'!S$2:S$3323,'further data insights graphs'!$A$2:$A$3323,'tackle data and analsyis'!$BD29)</f>
        <v>4.1485939558423359</v>
      </c>
      <c r="BF29">
        <f>SUMIFS('further data insights graphs'!T$2:T$3323,'further data insights graphs'!$A$2:$A$3323,'tackle data and analsyis'!$BD29)</f>
        <v>0</v>
      </c>
      <c r="BG29">
        <f>SUMIFS('further data insights graphs'!U$2:U$3323,'further data insights graphs'!$A$2:$A$3323,'tackle data and analsyis'!$BD29)</f>
        <v>0</v>
      </c>
      <c r="BI29">
        <f>COUNTIFS('further data insights graphs'!S$2:S$3323,"&gt;"&amp;0,'further data insights graphs'!$A$2:$A$3323,'tackle data and analsyis'!$BD29)</f>
        <v>9</v>
      </c>
      <c r="BJ29">
        <f>COUNTIFS('further data insights graphs'!T$2:T$3323,"&gt;"&amp;0,'further data insights graphs'!$A$2:$A$3323,'tackle data and analsyis'!$BD29)</f>
        <v>0</v>
      </c>
      <c r="BK29">
        <f>COUNTIFS('further data insights graphs'!U$2:U$3323,"&gt;"&amp;0,'further data insights graphs'!$A$2:$A$3323,'tackle data and analsyis'!$BD29)</f>
        <v>0</v>
      </c>
      <c r="BN29" t="s">
        <v>146</v>
      </c>
      <c r="BO29">
        <v>5.4521476945233944</v>
      </c>
      <c r="BP29">
        <v>0</v>
      </c>
      <c r="BQ29">
        <v>0.63974722968785802</v>
      </c>
      <c r="BS29">
        <f>SUMIFS('further data insights graphs'!$K$2:$K$3323,'further data insights graphs'!$A$2:$A$3323,'tackle data and analsyis'!$BN29)</f>
        <v>1</v>
      </c>
      <c r="BT29">
        <f>SUMIFS('further data insights graphs'!$V$2:$V$3323,'further data insights graphs'!$A$2:$A$3323,'tackle data and analsyis'!$BN29)</f>
        <v>0.120199453038097</v>
      </c>
      <c r="BV29" t="s">
        <v>22</v>
      </c>
      <c r="BW29">
        <v>2.5676042155541152</v>
      </c>
      <c r="BX29">
        <v>1</v>
      </c>
      <c r="BY29">
        <v>0</v>
      </c>
    </row>
    <row r="30" spans="1:77" x14ac:dyDescent="0.35">
      <c r="A30">
        <v>28</v>
      </c>
      <c r="B30">
        <v>2022102000</v>
      </c>
      <c r="C30">
        <v>2532</v>
      </c>
      <c r="D30">
        <v>40017</v>
      </c>
      <c r="E30">
        <v>0</v>
      </c>
      <c r="F30">
        <v>1</v>
      </c>
      <c r="G30">
        <v>0</v>
      </c>
      <c r="H30">
        <v>0</v>
      </c>
      <c r="I30" t="s">
        <v>11</v>
      </c>
      <c r="M30" t="s">
        <v>36</v>
      </c>
      <c r="N30">
        <f t="shared" si="0"/>
        <v>4</v>
      </c>
      <c r="O30">
        <f t="shared" si="1"/>
        <v>0</v>
      </c>
      <c r="P30">
        <f t="shared" si="2"/>
        <v>4</v>
      </c>
      <c r="R30">
        <f>SUMIFS('further data insights graphs'!$E$2:$E$3323,'further data insights graphs'!$A$2:$A$3323,'tackle data and analsyis'!$M30)</f>
        <v>3.3227009852109579</v>
      </c>
      <c r="S30">
        <f>COUNTIFS('further data insights graphs'!$E$2:$E$3323,"&gt;"&amp;0,'further data insights graphs'!$A$2:$A$3323,'tackle data and analsyis'!$M30)</f>
        <v>5</v>
      </c>
      <c r="V30">
        <f t="shared" si="3"/>
        <v>3</v>
      </c>
      <c r="W30" t="s">
        <v>190</v>
      </c>
      <c r="X30">
        <v>5</v>
      </c>
      <c r="Y30">
        <v>6</v>
      </c>
      <c r="Z30">
        <v>11</v>
      </c>
      <c r="AB30" t="s">
        <v>324</v>
      </c>
      <c r="AC30">
        <v>6</v>
      </c>
      <c r="AD30">
        <v>5</v>
      </c>
      <c r="AE30">
        <v>11</v>
      </c>
      <c r="AH30" t="s">
        <v>60</v>
      </c>
      <c r="AI30">
        <v>7.7855296294584848</v>
      </c>
      <c r="AJ30">
        <v>13</v>
      </c>
      <c r="AK30">
        <f>SUMIFS('further data insights graphs'!$X$2:$X$3323,'further data insights graphs'!$A$2:$A$3323,'tackle data and analsyis'!$AH30)</f>
        <v>-0.6057204337557075</v>
      </c>
      <c r="AL30" s="1">
        <f t="shared" si="4"/>
        <v>-4.6593879519669805E-2</v>
      </c>
      <c r="AM30">
        <f>SUMIFS('further data insights graphs'!$X$2:$X$3323,'further data insights graphs'!$X$2:$X$3323,"&gt;="&amp;0,'further data insights graphs'!$A$2:$A$3323,'tackle data and analsyis'!$AH30)</f>
        <v>1.3968009547851294</v>
      </c>
      <c r="AN30">
        <f>COUNTIFS('further data insights graphs'!$X$2:$X$3323,"&gt;="&amp;0,'further data insights graphs'!$A$2:$A$3323,'tackle data and analsyis'!$AH30)</f>
        <v>5</v>
      </c>
      <c r="AO30">
        <f>SUMIFS('further data insights graphs'!$X$2:$X$3323,'further data insights graphs'!$X$2:$X$3323,"&lt;"&amp;0,'further data insights graphs'!$A$2:$A$3323,'tackle data and analsyis'!$AH30)</f>
        <v>-2.0025213885408371</v>
      </c>
      <c r="AP30">
        <f>COUNTIFS('further data insights graphs'!$X$2:$X$3323,"&lt;"&amp;0,'further data insights graphs'!$A$2:$A$3323,'tackle data and analsyis'!$AH30)</f>
        <v>8</v>
      </c>
      <c r="AQ30" s="3">
        <f t="shared" si="5"/>
        <v>0.27936019095702591</v>
      </c>
      <c r="AR30" s="3">
        <f t="shared" si="6"/>
        <v>-0.25031517356760463</v>
      </c>
      <c r="AS30" s="3"/>
      <c r="AT30" s="3"/>
      <c r="AU30" s="3"/>
      <c r="AV30" s="3"/>
      <c r="AY30" t="s">
        <v>210</v>
      </c>
      <c r="AZ30">
        <v>7.0624580576539211</v>
      </c>
      <c r="BA30">
        <v>14</v>
      </c>
      <c r="BD30" t="s">
        <v>210</v>
      </c>
      <c r="BE30">
        <f>SUMIFS('further data insights graphs'!S$2:S$3323,'further data insights graphs'!$A$2:$A$3323,'tackle data and analsyis'!$BD30)</f>
        <v>6.3095489535157805</v>
      </c>
      <c r="BF30">
        <f>SUMIFS('further data insights graphs'!T$2:T$3323,'further data insights graphs'!$A$2:$A$3323,'tackle data and analsyis'!$BD30)</f>
        <v>0.13695918876046501</v>
      </c>
      <c r="BG30">
        <f>SUMIFS('further data insights graphs'!U$2:U$3323,'further data insights graphs'!$A$2:$A$3323,'tackle data and analsyis'!$BD30)</f>
        <v>0.54995983544415505</v>
      </c>
      <c r="BI30">
        <f>COUNTIFS('further data insights graphs'!S$2:S$3323,"&gt;"&amp;0,'further data insights graphs'!$A$2:$A$3323,'tackle data and analsyis'!$BD30)</f>
        <v>11</v>
      </c>
      <c r="BJ30">
        <f>COUNTIFS('further data insights graphs'!T$2:T$3323,"&gt;"&amp;0,'further data insights graphs'!$A$2:$A$3323,'tackle data and analsyis'!$BD30)</f>
        <v>1</v>
      </c>
      <c r="BK30">
        <f>COUNTIFS('further data insights graphs'!U$2:U$3323,"&gt;"&amp;0,'further data insights graphs'!$A$2:$A$3323,'tackle data and analsyis'!$BD30)</f>
        <v>1</v>
      </c>
      <c r="BN30" t="s">
        <v>351</v>
      </c>
      <c r="BO30">
        <v>5.4496073089397479</v>
      </c>
      <c r="BP30">
        <v>0.53222384217272101</v>
      </c>
      <c r="BQ30">
        <v>0.64788904785609602</v>
      </c>
      <c r="BS30">
        <f>SUMIFS('further data insights graphs'!$K$2:$K$3323,'further data insights graphs'!$A$2:$A$3323,'tackle data and analsyis'!$BN30)</f>
        <v>0</v>
      </c>
      <c r="BT30">
        <f>SUMIFS('further data insights graphs'!$V$2:$V$3323,'further data insights graphs'!$A$2:$A$3323,'tackle data and analsyis'!$BN30)</f>
        <v>0</v>
      </c>
      <c r="BV30" t="s">
        <v>451</v>
      </c>
      <c r="BW30">
        <v>2</v>
      </c>
      <c r="BX30">
        <v>1</v>
      </c>
      <c r="BY30">
        <v>0</v>
      </c>
    </row>
    <row r="31" spans="1:77" x14ac:dyDescent="0.35">
      <c r="A31">
        <v>29</v>
      </c>
      <c r="B31">
        <v>2022103006</v>
      </c>
      <c r="C31">
        <v>353</v>
      </c>
      <c r="D31">
        <v>40017</v>
      </c>
      <c r="E31">
        <v>1</v>
      </c>
      <c r="F31">
        <v>0</v>
      </c>
      <c r="G31">
        <v>0</v>
      </c>
      <c r="H31">
        <v>0</v>
      </c>
      <c r="I31" t="s">
        <v>11</v>
      </c>
      <c r="M31" t="s">
        <v>37</v>
      </c>
      <c r="N31">
        <f t="shared" si="0"/>
        <v>2</v>
      </c>
      <c r="O31">
        <f t="shared" si="1"/>
        <v>2</v>
      </c>
      <c r="P31">
        <f t="shared" si="2"/>
        <v>4</v>
      </c>
      <c r="R31">
        <f>SUMIFS('further data insights graphs'!$E$2:$E$3323,'further data insights graphs'!$A$2:$A$3323,'tackle data and analsyis'!$M31)</f>
        <v>2.2811351752943958</v>
      </c>
      <c r="S31">
        <f>COUNTIFS('further data insights graphs'!$E$2:$E$3323,"&gt;"&amp;0,'further data insights graphs'!$A$2:$A$3323,'tackle data and analsyis'!$M31)</f>
        <v>5</v>
      </c>
      <c r="V31">
        <f t="shared" si="3"/>
        <v>3</v>
      </c>
      <c r="W31" t="s">
        <v>250</v>
      </c>
      <c r="X31">
        <v>6</v>
      </c>
      <c r="Y31">
        <v>5</v>
      </c>
      <c r="Z31">
        <v>11</v>
      </c>
      <c r="AB31" t="s">
        <v>210</v>
      </c>
      <c r="AC31">
        <v>6</v>
      </c>
      <c r="AD31">
        <v>4</v>
      </c>
      <c r="AE31">
        <v>10</v>
      </c>
      <c r="AH31" t="s">
        <v>432</v>
      </c>
      <c r="AI31">
        <v>7.7475660366675356</v>
      </c>
      <c r="AJ31">
        <v>12</v>
      </c>
      <c r="AK31">
        <f>SUMIFS('further data insights graphs'!$X$2:$X$3323,'further data insights graphs'!$A$2:$A$3323,'tackle data and analsyis'!$AH31)</f>
        <v>-1.663558965126581</v>
      </c>
      <c r="AL31" s="1">
        <f t="shared" si="4"/>
        <v>-0.13862991376054842</v>
      </c>
      <c r="AM31">
        <f>SUMIFS('further data insights graphs'!$X$2:$X$3323,'further data insights graphs'!$X$2:$X$3323,"&gt;="&amp;0,'further data insights graphs'!$A$2:$A$3323,'tackle data and analsyis'!$AH31)</f>
        <v>0.63220932471305646</v>
      </c>
      <c r="AN31">
        <f>COUNTIFS('further data insights graphs'!$X$2:$X$3323,"&gt;="&amp;0,'further data insights graphs'!$A$2:$A$3323,'tackle data and analsyis'!$AH31)</f>
        <v>4</v>
      </c>
      <c r="AO31">
        <f>SUMIFS('further data insights graphs'!$X$2:$X$3323,'further data insights graphs'!$X$2:$X$3323,"&lt;"&amp;0,'further data insights graphs'!$A$2:$A$3323,'tackle data and analsyis'!$AH31)</f>
        <v>-2.295768289839637</v>
      </c>
      <c r="AP31">
        <f>COUNTIFS('further data insights graphs'!$X$2:$X$3323,"&lt;"&amp;0,'further data insights graphs'!$A$2:$A$3323,'tackle data and analsyis'!$AH31)</f>
        <v>8</v>
      </c>
      <c r="AQ31" s="3">
        <f t="shared" si="5"/>
        <v>0.15805233117826412</v>
      </c>
      <c r="AR31" s="3">
        <f t="shared" si="6"/>
        <v>-0.28697103622995462</v>
      </c>
      <c r="AS31" s="3"/>
      <c r="AT31" s="3"/>
      <c r="AU31" s="3"/>
      <c r="AV31" s="3"/>
      <c r="AY31" t="s">
        <v>213</v>
      </c>
      <c r="AZ31">
        <v>6.5319746023017462</v>
      </c>
      <c r="BA31">
        <v>14</v>
      </c>
      <c r="BD31" t="s">
        <v>213</v>
      </c>
      <c r="BE31">
        <f>SUMIFS('further data insights graphs'!S$2:S$3323,'further data insights graphs'!$A$2:$A$3323,'tackle data and analsyis'!$BD31)</f>
        <v>4.0300949297322886</v>
      </c>
      <c r="BF31">
        <f>SUMIFS('further data insights graphs'!T$2:T$3323,'further data insights graphs'!$A$2:$A$3323,'tackle data and analsyis'!$BD31)</f>
        <v>0</v>
      </c>
      <c r="BG31">
        <f>SUMIFS('further data insights graphs'!U$2:U$3323,'further data insights graphs'!$A$2:$A$3323,'tackle data and analsyis'!$BD31)</f>
        <v>0.29950544710963201</v>
      </c>
      <c r="BI31">
        <f>COUNTIFS('further data insights graphs'!S$2:S$3323,"&gt;"&amp;0,'further data insights graphs'!$A$2:$A$3323,'tackle data and analsyis'!$BD31)</f>
        <v>9</v>
      </c>
      <c r="BJ31">
        <f>COUNTIFS('further data insights graphs'!T$2:T$3323,"&gt;"&amp;0,'further data insights graphs'!$A$2:$A$3323,'tackle data and analsyis'!$BD31)</f>
        <v>0</v>
      </c>
      <c r="BK31">
        <f>COUNTIFS('further data insights graphs'!U$2:U$3323,"&gt;"&amp;0,'further data insights graphs'!$A$2:$A$3323,'tackle data and analsyis'!$BD31)</f>
        <v>1</v>
      </c>
      <c r="BN31" t="s">
        <v>142</v>
      </c>
      <c r="BO31">
        <v>5.4475130534202609</v>
      </c>
      <c r="BP31">
        <v>0.27450666767351001</v>
      </c>
      <c r="BQ31">
        <v>0</v>
      </c>
      <c r="BS31">
        <f>SUMIFS('further data insights graphs'!$K$2:$K$3323,'further data insights graphs'!$A$2:$A$3323,'tackle data and analsyis'!$BN31)</f>
        <v>2</v>
      </c>
      <c r="BT31">
        <f>SUMIFS('further data insights graphs'!$V$2:$V$3323,'further data insights graphs'!$A$2:$A$3323,'tackle data and analsyis'!$BN31)</f>
        <v>1.455019982806391</v>
      </c>
      <c r="BV31" t="s">
        <v>225</v>
      </c>
      <c r="BW31">
        <v>1.898702277215808</v>
      </c>
      <c r="BX31">
        <v>1</v>
      </c>
      <c r="BY31">
        <v>0</v>
      </c>
    </row>
    <row r="32" spans="1:77" x14ac:dyDescent="0.35">
      <c r="A32">
        <v>30</v>
      </c>
      <c r="B32">
        <v>2022103006</v>
      </c>
      <c r="C32">
        <v>874</v>
      </c>
      <c r="D32">
        <v>40017</v>
      </c>
      <c r="E32">
        <v>0</v>
      </c>
      <c r="F32">
        <v>0</v>
      </c>
      <c r="G32">
        <v>0</v>
      </c>
      <c r="H32">
        <v>1</v>
      </c>
      <c r="I32" t="s">
        <v>11</v>
      </c>
      <c r="M32" t="s">
        <v>38</v>
      </c>
      <c r="N32">
        <f t="shared" si="0"/>
        <v>5</v>
      </c>
      <c r="O32">
        <f t="shared" si="1"/>
        <v>0</v>
      </c>
      <c r="P32">
        <f t="shared" si="2"/>
        <v>5</v>
      </c>
      <c r="R32">
        <f>SUMIFS('further data insights graphs'!$E$2:$E$3323,'further data insights graphs'!$A$2:$A$3323,'tackle data and analsyis'!$M32)</f>
        <v>3.1680487857677271</v>
      </c>
      <c r="S32">
        <f>COUNTIFS('further data insights graphs'!$E$2:$E$3323,"&gt;"&amp;0,'further data insights graphs'!$A$2:$A$3323,'tackle data and analsyis'!$M32)</f>
        <v>5</v>
      </c>
      <c r="V32">
        <f t="shared" si="3"/>
        <v>2</v>
      </c>
      <c r="W32" t="s">
        <v>277</v>
      </c>
      <c r="X32">
        <v>2</v>
      </c>
      <c r="Y32">
        <v>9</v>
      </c>
      <c r="Z32">
        <v>11</v>
      </c>
      <c r="AB32" t="s">
        <v>33</v>
      </c>
      <c r="AC32">
        <v>6</v>
      </c>
      <c r="AD32">
        <v>2</v>
      </c>
      <c r="AE32">
        <v>8</v>
      </c>
      <c r="AH32" t="s">
        <v>74</v>
      </c>
      <c r="AI32">
        <v>7.6905642083446493</v>
      </c>
      <c r="AJ32">
        <v>15</v>
      </c>
      <c r="AK32">
        <f>SUMIFS('further data insights graphs'!$X$2:$X$3323,'further data insights graphs'!$A$2:$A$3323,'tackle data and analsyis'!$AH32)</f>
        <v>1.926523767587984</v>
      </c>
      <c r="AL32" s="1">
        <f t="shared" si="4"/>
        <v>0.12843491783919894</v>
      </c>
      <c r="AM32">
        <f>SUMIFS('further data insights graphs'!$X$2:$X$3323,'further data insights graphs'!$X$2:$X$3323,"&gt;="&amp;0,'further data insights graphs'!$A$2:$A$3323,'tackle data and analsyis'!$AH32)</f>
        <v>3.166957802319716</v>
      </c>
      <c r="AN32">
        <f>COUNTIFS('further data insights graphs'!$X$2:$X$3323,"&gt;="&amp;0,'further data insights graphs'!$A$2:$A$3323,'tackle data and analsyis'!$AH32)</f>
        <v>6</v>
      </c>
      <c r="AO32">
        <f>SUMIFS('further data insights graphs'!$X$2:$X$3323,'further data insights graphs'!$X$2:$X$3323,"&lt;"&amp;0,'further data insights graphs'!$A$2:$A$3323,'tackle data and analsyis'!$AH32)</f>
        <v>-1.2404340347317324</v>
      </c>
      <c r="AP32">
        <f>COUNTIFS('further data insights graphs'!$X$2:$X$3323,"&lt;"&amp;0,'further data insights graphs'!$A$2:$A$3323,'tackle data and analsyis'!$AH32)</f>
        <v>9</v>
      </c>
      <c r="AQ32" s="3">
        <f t="shared" si="5"/>
        <v>0.52782630038661937</v>
      </c>
      <c r="AR32" s="3">
        <f t="shared" si="6"/>
        <v>-0.13782600385908139</v>
      </c>
      <c r="AS32" s="3"/>
      <c r="AT32" s="3"/>
      <c r="AU32" s="3"/>
      <c r="AV32" s="3"/>
      <c r="AY32" t="s">
        <v>257</v>
      </c>
      <c r="AZ32">
        <v>7.9074635895553067</v>
      </c>
      <c r="BA32">
        <v>14</v>
      </c>
      <c r="BD32" t="s">
        <v>257</v>
      </c>
      <c r="BE32">
        <f>SUMIFS('further data insights graphs'!S$2:S$3323,'further data insights graphs'!$A$2:$A$3323,'tackle data and analsyis'!$BD32)</f>
        <v>7.1478706441601538</v>
      </c>
      <c r="BF32">
        <f>SUMIFS('further data insights graphs'!T$2:T$3323,'further data insights graphs'!$A$2:$A$3323,'tackle data and analsyis'!$BD32)</f>
        <v>0.25018776769107398</v>
      </c>
      <c r="BG32">
        <f>SUMIFS('further data insights graphs'!U$2:U$3323,'further data insights graphs'!$A$2:$A$3323,'tackle data and analsyis'!$BD32)</f>
        <v>0</v>
      </c>
      <c r="BI32">
        <f>COUNTIFS('further data insights graphs'!S$2:S$3323,"&gt;"&amp;0,'further data insights graphs'!$A$2:$A$3323,'tackle data and analsyis'!$BD32)</f>
        <v>12</v>
      </c>
      <c r="BJ32">
        <f>COUNTIFS('further data insights graphs'!T$2:T$3323,"&gt;"&amp;0,'further data insights graphs'!$A$2:$A$3323,'tackle data and analsyis'!$BD32)</f>
        <v>1</v>
      </c>
      <c r="BK32">
        <f>COUNTIFS('further data insights graphs'!U$2:U$3323,"&gt;"&amp;0,'further data insights graphs'!$A$2:$A$3323,'tackle data and analsyis'!$BD32)</f>
        <v>0</v>
      </c>
      <c r="BN32" t="s">
        <v>209</v>
      </c>
      <c r="BO32">
        <v>5.3842044060777843</v>
      </c>
      <c r="BP32">
        <v>0.76762394423110503</v>
      </c>
      <c r="BQ32">
        <v>1</v>
      </c>
      <c r="BS32">
        <f>SUMIFS('further data insights graphs'!$K$2:$K$3323,'further data insights graphs'!$A$2:$A$3323,'tackle data and analsyis'!$BN32)</f>
        <v>1</v>
      </c>
      <c r="BT32">
        <f>SUMIFS('further data insights graphs'!$V$2:$V$3323,'further data insights graphs'!$A$2:$A$3323,'tackle data and analsyis'!$BN32)</f>
        <v>1</v>
      </c>
      <c r="BV32" t="s">
        <v>428</v>
      </c>
      <c r="BW32">
        <v>1.5947934925800111</v>
      </c>
      <c r="BX32">
        <v>1</v>
      </c>
      <c r="BY32">
        <v>0</v>
      </c>
    </row>
    <row r="33" spans="1:77" x14ac:dyDescent="0.35">
      <c r="A33">
        <v>31</v>
      </c>
      <c r="B33">
        <v>2022103006</v>
      </c>
      <c r="C33">
        <v>1504</v>
      </c>
      <c r="D33">
        <v>40017</v>
      </c>
      <c r="E33">
        <v>0</v>
      </c>
      <c r="F33">
        <v>1</v>
      </c>
      <c r="G33">
        <v>0</v>
      </c>
      <c r="H33">
        <v>0</v>
      </c>
      <c r="I33" t="s">
        <v>11</v>
      </c>
      <c r="M33" t="s">
        <v>39</v>
      </c>
      <c r="N33">
        <f t="shared" si="0"/>
        <v>5</v>
      </c>
      <c r="O33">
        <f t="shared" si="1"/>
        <v>1</v>
      </c>
      <c r="P33">
        <f t="shared" si="2"/>
        <v>6</v>
      </c>
      <c r="R33">
        <f>SUMIFS('further data insights graphs'!$E$2:$E$3323,'further data insights graphs'!$A$2:$A$3323,'tackle data and analsyis'!$M33)</f>
        <v>4.8888968185630901</v>
      </c>
      <c r="S33">
        <f>COUNTIFS('further data insights graphs'!$E$2:$E$3323,"&gt;"&amp;0,'further data insights graphs'!$A$2:$A$3323,'tackle data and analsyis'!$M33)</f>
        <v>7</v>
      </c>
      <c r="V33">
        <f t="shared" si="3"/>
        <v>3</v>
      </c>
      <c r="W33" t="s">
        <v>324</v>
      </c>
      <c r="X33">
        <v>6</v>
      </c>
      <c r="Y33">
        <v>5</v>
      </c>
      <c r="Z33">
        <v>11</v>
      </c>
      <c r="AB33" t="s">
        <v>492</v>
      </c>
      <c r="AC33">
        <v>6</v>
      </c>
      <c r="AD33">
        <v>2</v>
      </c>
      <c r="AE33">
        <v>8</v>
      </c>
      <c r="AH33" t="s">
        <v>99</v>
      </c>
      <c r="AI33">
        <v>7.6871804168546847</v>
      </c>
      <c r="AJ33">
        <v>15</v>
      </c>
      <c r="AK33">
        <f>SUMIFS('further data insights graphs'!$X$2:$X$3323,'further data insights graphs'!$A$2:$A$3323,'tackle data and analsyis'!$AH33)</f>
        <v>3.5251771394558831</v>
      </c>
      <c r="AL33" s="1">
        <f t="shared" si="4"/>
        <v>0.23501180929705887</v>
      </c>
      <c r="AM33">
        <f>SUMIFS('further data insights graphs'!$X$2:$X$3323,'further data insights graphs'!$X$2:$X$3323,"&gt;="&amp;0,'further data insights graphs'!$A$2:$A$3323,'tackle data and analsyis'!$AH33)</f>
        <v>5.0292582605605647</v>
      </c>
      <c r="AN33">
        <f>COUNTIFS('further data insights graphs'!$X$2:$X$3323,"&gt;="&amp;0,'further data insights graphs'!$A$2:$A$3323,'tackle data and analsyis'!$AH33)</f>
        <v>9</v>
      </c>
      <c r="AO33">
        <f>SUMIFS('further data insights graphs'!$X$2:$X$3323,'further data insights graphs'!$X$2:$X$3323,"&lt;"&amp;0,'further data insights graphs'!$A$2:$A$3323,'tackle data and analsyis'!$AH33)</f>
        <v>-1.5040811211046816</v>
      </c>
      <c r="AP33">
        <f>COUNTIFS('further data insights graphs'!$X$2:$X$3323,"&lt;"&amp;0,'further data insights graphs'!$A$2:$A$3323,'tackle data and analsyis'!$AH33)</f>
        <v>6</v>
      </c>
      <c r="AQ33" s="3">
        <f t="shared" si="5"/>
        <v>0.55880647339561829</v>
      </c>
      <c r="AR33" s="3">
        <f t="shared" si="6"/>
        <v>-0.25068018685078025</v>
      </c>
      <c r="AS33" s="3"/>
      <c r="AT33" s="3"/>
      <c r="AU33" s="3"/>
      <c r="AV33" s="3"/>
      <c r="AY33" t="s">
        <v>274</v>
      </c>
      <c r="AZ33">
        <v>7.9108054431736736</v>
      </c>
      <c r="BA33">
        <v>14</v>
      </c>
      <c r="BD33" t="s">
        <v>274</v>
      </c>
      <c r="BE33">
        <f>SUMIFS('further data insights graphs'!S$2:S$3323,'further data insights graphs'!$A$2:$A$3323,'tackle data and analsyis'!$BD33)</f>
        <v>6.2962425392442283</v>
      </c>
      <c r="BF33">
        <f>SUMIFS('further data insights graphs'!T$2:T$3323,'further data insights graphs'!$A$2:$A$3323,'tackle data and analsyis'!$BD33)</f>
        <v>0.59270124517720701</v>
      </c>
      <c r="BG33">
        <f>SUMIFS('further data insights graphs'!U$2:U$3323,'further data insights graphs'!$A$2:$A$3323,'tackle data and analsyis'!$BD33)</f>
        <v>0</v>
      </c>
      <c r="BI33">
        <f>COUNTIFS('further data insights graphs'!S$2:S$3323,"&gt;"&amp;0,'further data insights graphs'!$A$2:$A$3323,'tackle data and analsyis'!$BD33)</f>
        <v>12</v>
      </c>
      <c r="BJ33">
        <f>COUNTIFS('further data insights graphs'!T$2:T$3323,"&gt;"&amp;0,'further data insights graphs'!$A$2:$A$3323,'tackle data and analsyis'!$BD33)</f>
        <v>1</v>
      </c>
      <c r="BK33">
        <f>COUNTIFS('further data insights graphs'!U$2:U$3323,"&gt;"&amp;0,'further data insights graphs'!$A$2:$A$3323,'tackle data and analsyis'!$BD33)</f>
        <v>0</v>
      </c>
      <c r="BN33" t="s">
        <v>105</v>
      </c>
      <c r="BO33">
        <v>5.3759062407127614</v>
      </c>
      <c r="BP33">
        <v>1.4722447037694479</v>
      </c>
      <c r="BQ33">
        <v>0.13938296552264501</v>
      </c>
      <c r="BS33">
        <f>SUMIFS('further data insights graphs'!$K$2:$K$3323,'further data insights graphs'!$A$2:$A$3323,'tackle data and analsyis'!$BN33)</f>
        <v>0</v>
      </c>
      <c r="BT33">
        <f>SUMIFS('further data insights graphs'!$V$2:$V$3323,'further data insights graphs'!$A$2:$A$3323,'tackle data and analsyis'!$BN33)</f>
        <v>0</v>
      </c>
      <c r="BV33" t="s">
        <v>580</v>
      </c>
      <c r="BW33">
        <v>1.590069103346599</v>
      </c>
      <c r="BX33">
        <v>1</v>
      </c>
      <c r="BY33">
        <v>0</v>
      </c>
    </row>
    <row r="34" spans="1:77" x14ac:dyDescent="0.35">
      <c r="A34">
        <v>32</v>
      </c>
      <c r="B34">
        <v>2022110700</v>
      </c>
      <c r="C34">
        <v>167</v>
      </c>
      <c r="D34">
        <v>40017</v>
      </c>
      <c r="E34">
        <v>1</v>
      </c>
      <c r="F34">
        <v>0</v>
      </c>
      <c r="G34">
        <v>0</v>
      </c>
      <c r="H34">
        <v>0</v>
      </c>
      <c r="I34" t="s">
        <v>11</v>
      </c>
      <c r="M34" t="s">
        <v>40</v>
      </c>
      <c r="N34">
        <f t="shared" si="0"/>
        <v>2</v>
      </c>
      <c r="O34">
        <f t="shared" si="1"/>
        <v>6</v>
      </c>
      <c r="P34">
        <f t="shared" si="2"/>
        <v>8</v>
      </c>
      <c r="R34">
        <f>SUMIFS('further data insights graphs'!$E$2:$E$3323,'further data insights graphs'!$A$2:$A$3323,'tackle data and analsyis'!$M34)</f>
        <v>4.3292024219713339</v>
      </c>
      <c r="S34">
        <f>COUNTIFS('further data insights graphs'!$E$2:$E$3323,"&gt;"&amp;0,'further data insights graphs'!$A$2:$A$3323,'tackle data and analsyis'!$M34)</f>
        <v>10</v>
      </c>
      <c r="V34">
        <f t="shared" si="3"/>
        <v>3</v>
      </c>
      <c r="W34" t="s">
        <v>367</v>
      </c>
      <c r="X34">
        <v>4</v>
      </c>
      <c r="Y34">
        <v>7</v>
      </c>
      <c r="Z34">
        <v>11</v>
      </c>
      <c r="AB34" t="s">
        <v>323</v>
      </c>
      <c r="AC34">
        <v>6</v>
      </c>
      <c r="AD34">
        <v>1</v>
      </c>
      <c r="AE34">
        <v>7</v>
      </c>
      <c r="AH34" t="s">
        <v>151</v>
      </c>
      <c r="AI34">
        <v>7.6471228853305266</v>
      </c>
      <c r="AJ34">
        <v>12</v>
      </c>
      <c r="AK34">
        <f>SUMIFS('further data insights graphs'!$X$2:$X$3323,'further data insights graphs'!$A$2:$A$3323,'tackle data and analsyis'!$AH34)</f>
        <v>-2.2663985243566271</v>
      </c>
      <c r="AL34" s="1">
        <f t="shared" si="4"/>
        <v>-0.18886654369638559</v>
      </c>
      <c r="AM34">
        <f>SUMIFS('further data insights graphs'!$X$2:$X$3323,'further data insights graphs'!$X$2:$X$3323,"&gt;="&amp;0,'further data insights graphs'!$A$2:$A$3323,'tackle data and analsyis'!$AH34)</f>
        <v>0.7969095703469774</v>
      </c>
      <c r="AN34">
        <f>COUNTIFS('further data insights graphs'!$X$2:$X$3323,"&gt;="&amp;0,'further data insights graphs'!$A$2:$A$3323,'tackle data and analsyis'!$AH34)</f>
        <v>4</v>
      </c>
      <c r="AO34">
        <f>SUMIFS('further data insights graphs'!$X$2:$X$3323,'further data insights graphs'!$X$2:$X$3323,"&lt;"&amp;0,'further data insights graphs'!$A$2:$A$3323,'tackle data and analsyis'!$AH34)</f>
        <v>-3.0633080947036051</v>
      </c>
      <c r="AP34">
        <f>COUNTIFS('further data insights graphs'!$X$2:$X$3323,"&lt;"&amp;0,'further data insights graphs'!$A$2:$A$3323,'tackle data and analsyis'!$AH34)</f>
        <v>8</v>
      </c>
      <c r="AQ34" s="3">
        <f t="shared" si="5"/>
        <v>0.19922739258674435</v>
      </c>
      <c r="AR34" s="3">
        <f t="shared" si="6"/>
        <v>-0.38291351183795064</v>
      </c>
      <c r="AS34" s="3"/>
      <c r="AT34" s="3"/>
      <c r="AU34" s="3"/>
      <c r="AV34" s="3"/>
      <c r="AY34" t="s">
        <v>333</v>
      </c>
      <c r="AZ34">
        <v>6.7473718803334943</v>
      </c>
      <c r="BA34">
        <v>14</v>
      </c>
      <c r="BD34" t="s">
        <v>333</v>
      </c>
      <c r="BE34">
        <f>SUMIFS('further data insights graphs'!S$2:S$3323,'further data insights graphs'!$A$2:$A$3323,'tackle data and analsyis'!$BD34)</f>
        <v>4.9083291928501414</v>
      </c>
      <c r="BF34">
        <f>SUMIFS('further data insights graphs'!T$2:T$3323,'further data insights graphs'!$A$2:$A$3323,'tackle data and analsyis'!$BD34)</f>
        <v>0</v>
      </c>
      <c r="BG34">
        <f>SUMIFS('further data insights graphs'!U$2:U$3323,'further data insights graphs'!$A$2:$A$3323,'tackle data and analsyis'!$BD34)</f>
        <v>0</v>
      </c>
      <c r="BI34">
        <f>COUNTIFS('further data insights graphs'!S$2:S$3323,"&gt;"&amp;0,'further data insights graphs'!$A$2:$A$3323,'tackle data and analsyis'!$BD34)</f>
        <v>10</v>
      </c>
      <c r="BJ34">
        <f>COUNTIFS('further data insights graphs'!T$2:T$3323,"&gt;"&amp;0,'further data insights graphs'!$A$2:$A$3323,'tackle data and analsyis'!$BD34)</f>
        <v>0</v>
      </c>
      <c r="BK34">
        <f>COUNTIFS('further data insights graphs'!U$2:U$3323,"&gt;"&amp;0,'further data insights graphs'!$A$2:$A$3323,'tackle data and analsyis'!$BD34)</f>
        <v>0</v>
      </c>
      <c r="BN34" t="s">
        <v>503</v>
      </c>
      <c r="BO34">
        <v>5.367347483500625</v>
      </c>
      <c r="BP34">
        <v>1</v>
      </c>
      <c r="BQ34">
        <v>0</v>
      </c>
      <c r="BS34">
        <f>SUMIFS('further data insights graphs'!$K$2:$K$3323,'further data insights graphs'!$A$2:$A$3323,'tackle data and analsyis'!$BN34)</f>
        <v>0</v>
      </c>
      <c r="BT34">
        <f>SUMIFS('further data insights graphs'!$V$2:$V$3323,'further data insights graphs'!$A$2:$A$3323,'tackle data and analsyis'!$BN34)</f>
        <v>0</v>
      </c>
      <c r="BV34" t="s">
        <v>217</v>
      </c>
      <c r="BW34">
        <v>1.5039012508637439</v>
      </c>
      <c r="BX34">
        <v>1</v>
      </c>
      <c r="BY34">
        <v>0</v>
      </c>
    </row>
    <row r="35" spans="1:77" x14ac:dyDescent="0.35">
      <c r="A35">
        <v>33</v>
      </c>
      <c r="B35">
        <v>2022110700</v>
      </c>
      <c r="C35">
        <v>546</v>
      </c>
      <c r="D35">
        <v>40017</v>
      </c>
      <c r="E35">
        <v>0</v>
      </c>
      <c r="F35">
        <v>1</v>
      </c>
      <c r="G35">
        <v>0</v>
      </c>
      <c r="H35">
        <v>0</v>
      </c>
      <c r="I35" t="s">
        <v>11</v>
      </c>
      <c r="M35" t="s">
        <v>41</v>
      </c>
      <c r="N35">
        <f t="shared" si="0"/>
        <v>2</v>
      </c>
      <c r="O35">
        <f t="shared" si="1"/>
        <v>1</v>
      </c>
      <c r="P35">
        <f t="shared" si="2"/>
        <v>3</v>
      </c>
      <c r="R35">
        <f>SUMIFS('further data insights graphs'!$E$2:$E$3323,'further data insights graphs'!$A$2:$A$3323,'tackle data and analsyis'!$M35)</f>
        <v>2.5102259771452258</v>
      </c>
      <c r="S35">
        <f>COUNTIFS('further data insights graphs'!$E$2:$E$3323,"&gt;"&amp;0,'further data insights graphs'!$A$2:$A$3323,'tackle data and analsyis'!$M35)</f>
        <v>7</v>
      </c>
      <c r="V35">
        <f t="shared" si="3"/>
        <v>3</v>
      </c>
      <c r="W35" t="s">
        <v>62</v>
      </c>
      <c r="X35">
        <v>5</v>
      </c>
      <c r="Y35">
        <v>5</v>
      </c>
      <c r="Z35">
        <v>10</v>
      </c>
      <c r="AB35" t="s">
        <v>422</v>
      </c>
      <c r="AC35">
        <v>6</v>
      </c>
      <c r="AD35">
        <v>0</v>
      </c>
      <c r="AE35">
        <v>6</v>
      </c>
      <c r="AH35" t="s">
        <v>247</v>
      </c>
      <c r="AI35">
        <v>7.2862525039080124</v>
      </c>
      <c r="AJ35">
        <v>15</v>
      </c>
      <c r="AK35">
        <f>SUMIFS('further data insights graphs'!$X$2:$X$3323,'further data insights graphs'!$A$2:$A$3323,'tackle data and analsyis'!$AH35)</f>
        <v>0.17077525545608496</v>
      </c>
      <c r="AL35" s="1">
        <f t="shared" si="4"/>
        <v>1.1385017030405665E-2</v>
      </c>
      <c r="AM35">
        <f>SUMIFS('further data insights graphs'!$X$2:$X$3323,'further data insights graphs'!$X$2:$X$3323,"&gt;="&amp;0,'further data insights graphs'!$A$2:$A$3323,'tackle data and analsyis'!$AH35)</f>
        <v>2.6056772773324961</v>
      </c>
      <c r="AN35">
        <f>COUNTIFS('further data insights graphs'!$X$2:$X$3323,"&gt;="&amp;0,'further data insights graphs'!$A$2:$A$3323,'tackle data and analsyis'!$AH35)</f>
        <v>8</v>
      </c>
      <c r="AO35">
        <f>SUMIFS('further data insights graphs'!$X$2:$X$3323,'further data insights graphs'!$X$2:$X$3323,"&lt;"&amp;0,'further data insights graphs'!$A$2:$A$3323,'tackle data and analsyis'!$AH35)</f>
        <v>-2.4349020218764115</v>
      </c>
      <c r="AP35">
        <f>COUNTIFS('further data insights graphs'!$X$2:$X$3323,"&lt;"&amp;0,'further data insights graphs'!$A$2:$A$3323,'tackle data and analsyis'!$AH35)</f>
        <v>7</v>
      </c>
      <c r="AQ35" s="3">
        <f t="shared" si="5"/>
        <v>0.32570965966656201</v>
      </c>
      <c r="AR35" s="3">
        <f t="shared" si="6"/>
        <v>-0.3478431459823445</v>
      </c>
      <c r="AS35" s="3"/>
      <c r="AT35" s="3"/>
      <c r="AU35" s="3"/>
      <c r="AV35" s="3"/>
      <c r="AY35" t="s">
        <v>334</v>
      </c>
      <c r="AZ35">
        <v>6.6183202131989338</v>
      </c>
      <c r="BA35">
        <v>14</v>
      </c>
      <c r="BD35" t="s">
        <v>334</v>
      </c>
      <c r="BE35">
        <f>SUMIFS('further data insights graphs'!S$2:S$3323,'further data insights graphs'!$A$2:$A$3323,'tackle data and analsyis'!$BD35)</f>
        <v>5.624940775712715</v>
      </c>
      <c r="BF35">
        <f>SUMIFS('further data insights graphs'!T$2:T$3323,'further data insights graphs'!$A$2:$A$3323,'tackle data and analsyis'!$BD35)</f>
        <v>0.80863675563086801</v>
      </c>
      <c r="BG35">
        <f>SUMIFS('further data insights graphs'!U$2:U$3323,'further data insights graphs'!$A$2:$A$3323,'tackle data and analsyis'!$BD35)</f>
        <v>0</v>
      </c>
      <c r="BI35">
        <f>COUNTIFS('further data insights graphs'!S$2:S$3323,"&gt;"&amp;0,'further data insights graphs'!$A$2:$A$3323,'tackle data and analsyis'!$BD35)</f>
        <v>11</v>
      </c>
      <c r="BJ35">
        <f>COUNTIFS('further data insights graphs'!T$2:T$3323,"&gt;"&amp;0,'further data insights graphs'!$A$2:$A$3323,'tackle data and analsyis'!$BD35)</f>
        <v>1</v>
      </c>
      <c r="BK35">
        <f>COUNTIFS('further data insights graphs'!U$2:U$3323,"&gt;"&amp;0,'further data insights graphs'!$A$2:$A$3323,'tackle data and analsyis'!$BD35)</f>
        <v>0</v>
      </c>
      <c r="BN35" t="s">
        <v>281</v>
      </c>
      <c r="BO35">
        <v>5.3583298227183231</v>
      </c>
      <c r="BP35">
        <v>0</v>
      </c>
      <c r="BQ35">
        <v>1</v>
      </c>
      <c r="BS35">
        <f>SUMIFS('further data insights graphs'!$K$2:$K$3323,'further data insights graphs'!$A$2:$A$3323,'tackle data and analsyis'!$BN35)</f>
        <v>1</v>
      </c>
      <c r="BT35">
        <f>SUMIFS('further data insights graphs'!$V$2:$V$3323,'further data insights graphs'!$A$2:$A$3323,'tackle data and analsyis'!$BN35)</f>
        <v>0.82377160211014699</v>
      </c>
      <c r="BV35" t="s">
        <v>594</v>
      </c>
      <c r="BW35">
        <v>1.460379473809355</v>
      </c>
      <c r="BX35">
        <v>1</v>
      </c>
      <c r="BY35">
        <v>0</v>
      </c>
    </row>
    <row r="36" spans="1:77" x14ac:dyDescent="0.35">
      <c r="A36">
        <v>34</v>
      </c>
      <c r="B36">
        <v>2022110700</v>
      </c>
      <c r="C36">
        <v>2944</v>
      </c>
      <c r="D36">
        <v>40017</v>
      </c>
      <c r="E36">
        <v>0</v>
      </c>
      <c r="F36">
        <v>1</v>
      </c>
      <c r="G36">
        <v>0</v>
      </c>
      <c r="H36">
        <v>0</v>
      </c>
      <c r="I36" t="s">
        <v>11</v>
      </c>
      <c r="M36" t="s">
        <v>42</v>
      </c>
      <c r="N36">
        <f t="shared" si="0"/>
        <v>2</v>
      </c>
      <c r="O36">
        <f t="shared" si="1"/>
        <v>2</v>
      </c>
      <c r="P36">
        <f t="shared" si="2"/>
        <v>4</v>
      </c>
      <c r="R36">
        <f>SUMIFS('further data insights graphs'!$E$2:$E$3323,'further data insights graphs'!$A$2:$A$3323,'tackle data and analsyis'!$M36)</f>
        <v>2.223892785481449</v>
      </c>
      <c r="S36">
        <f>COUNTIFS('further data insights graphs'!$E$2:$E$3323,"&gt;"&amp;0,'further data insights graphs'!$A$2:$A$3323,'tackle data and analsyis'!$M36)</f>
        <v>6</v>
      </c>
      <c r="V36">
        <f t="shared" si="3"/>
        <v>3</v>
      </c>
      <c r="W36" t="s">
        <v>105</v>
      </c>
      <c r="X36">
        <v>5</v>
      </c>
      <c r="Y36">
        <v>5</v>
      </c>
      <c r="Z36">
        <v>10</v>
      </c>
      <c r="AB36" t="s">
        <v>351</v>
      </c>
      <c r="AC36">
        <v>5</v>
      </c>
      <c r="AD36">
        <v>8</v>
      </c>
      <c r="AE36">
        <v>13</v>
      </c>
      <c r="AH36" t="s">
        <v>354</v>
      </c>
      <c r="AI36">
        <v>7.1528815781857453</v>
      </c>
      <c r="AJ36">
        <v>13</v>
      </c>
      <c r="AK36">
        <f>SUMIFS('further data insights graphs'!$X$2:$X$3323,'further data insights graphs'!$A$2:$A$3323,'tackle data and analsyis'!$AH36)</f>
        <v>-2.7159081354447157</v>
      </c>
      <c r="AL36" s="1">
        <f t="shared" si="4"/>
        <v>-0.20891601041882429</v>
      </c>
      <c r="AM36">
        <f>SUMIFS('further data insights graphs'!$X$2:$X$3323,'further data insights graphs'!$X$2:$X$3323,"&gt;="&amp;0,'further data insights graphs'!$A$2:$A$3323,'tackle data and analsyis'!$AH36)</f>
        <v>0.83803487583792857</v>
      </c>
      <c r="AN36">
        <f>COUNTIFS('further data insights graphs'!$X$2:$X$3323,"&gt;="&amp;0,'further data insights graphs'!$A$2:$A$3323,'tackle data and analsyis'!$AH36)</f>
        <v>4</v>
      </c>
      <c r="AO36">
        <f>SUMIFS('further data insights graphs'!$X$2:$X$3323,'further data insights graphs'!$X$2:$X$3323,"&lt;"&amp;0,'further data insights graphs'!$A$2:$A$3323,'tackle data and analsyis'!$AH36)</f>
        <v>-3.553943011282644</v>
      </c>
      <c r="AP36">
        <f>COUNTIFS('further data insights graphs'!$X$2:$X$3323,"&lt;"&amp;0,'further data insights graphs'!$A$2:$A$3323,'tackle data and analsyis'!$AH36)</f>
        <v>9</v>
      </c>
      <c r="AQ36" s="3">
        <f t="shared" si="5"/>
        <v>0.20950871895948214</v>
      </c>
      <c r="AR36" s="3">
        <f t="shared" si="6"/>
        <v>-0.39488255680918266</v>
      </c>
      <c r="AS36" s="3"/>
      <c r="AT36" s="3"/>
      <c r="AU36" s="3"/>
      <c r="AV36" s="3"/>
      <c r="AY36" t="s">
        <v>503</v>
      </c>
      <c r="AZ36">
        <v>8.2464608693749266</v>
      </c>
      <c r="BA36">
        <v>14</v>
      </c>
      <c r="BD36" t="s">
        <v>503</v>
      </c>
      <c r="BE36">
        <f>SUMIFS('further data insights graphs'!S$2:S$3323,'further data insights graphs'!$A$2:$A$3323,'tackle data and analsyis'!$BD36)</f>
        <v>5.367347483500625</v>
      </c>
      <c r="BF36">
        <f>SUMIFS('further data insights graphs'!T$2:T$3323,'further data insights graphs'!$A$2:$A$3323,'tackle data and analsyis'!$BD36)</f>
        <v>1</v>
      </c>
      <c r="BG36">
        <f>SUMIFS('further data insights graphs'!U$2:U$3323,'further data insights graphs'!$A$2:$A$3323,'tackle data and analsyis'!$BD36)</f>
        <v>0</v>
      </c>
      <c r="BI36">
        <f>COUNTIFS('further data insights graphs'!S$2:S$3323,"&gt;"&amp;0,'further data insights graphs'!$A$2:$A$3323,'tackle data and analsyis'!$BD36)</f>
        <v>8</v>
      </c>
      <c r="BJ36">
        <f>COUNTIFS('further data insights graphs'!T$2:T$3323,"&gt;"&amp;0,'further data insights graphs'!$A$2:$A$3323,'tackle data and analsyis'!$BD36)</f>
        <v>1</v>
      </c>
      <c r="BK36">
        <f>COUNTIFS('further data insights graphs'!U$2:U$3323,"&gt;"&amp;0,'further data insights graphs'!$A$2:$A$3323,'tackle data and analsyis'!$BD36)</f>
        <v>0</v>
      </c>
      <c r="BN36" t="s">
        <v>308</v>
      </c>
      <c r="BO36">
        <v>5.3500445229609044</v>
      </c>
      <c r="BP36">
        <v>0.81353067711031202</v>
      </c>
      <c r="BQ36">
        <v>1.562167672000913</v>
      </c>
      <c r="BS36">
        <f>SUMIFS('further data insights graphs'!$K$2:$K$3323,'further data insights graphs'!$A$2:$A$3323,'tackle data and analsyis'!$BN36)</f>
        <v>0</v>
      </c>
      <c r="BT36">
        <f>SUMIFS('further data insights graphs'!$V$2:$V$3323,'further data insights graphs'!$A$2:$A$3323,'tackle data and analsyis'!$BN36)</f>
        <v>0</v>
      </c>
      <c r="BV36" t="s">
        <v>510</v>
      </c>
      <c r="BW36">
        <v>2.7859073211077301</v>
      </c>
      <c r="BX36">
        <v>0.95836787845113602</v>
      </c>
      <c r="BY36">
        <v>1</v>
      </c>
    </row>
    <row r="37" spans="1:77" x14ac:dyDescent="0.35">
      <c r="A37">
        <v>35</v>
      </c>
      <c r="B37">
        <v>2022102000</v>
      </c>
      <c r="C37">
        <v>361</v>
      </c>
      <c r="D37">
        <v>45008</v>
      </c>
      <c r="E37">
        <v>1</v>
      </c>
      <c r="F37">
        <v>0</v>
      </c>
      <c r="G37">
        <v>0</v>
      </c>
      <c r="H37">
        <v>0</v>
      </c>
      <c r="I37" t="s">
        <v>12</v>
      </c>
      <c r="M37" t="s">
        <v>43</v>
      </c>
      <c r="N37">
        <f t="shared" si="0"/>
        <v>2</v>
      </c>
      <c r="O37">
        <f t="shared" si="1"/>
        <v>4</v>
      </c>
      <c r="P37">
        <f t="shared" si="2"/>
        <v>6</v>
      </c>
      <c r="R37">
        <f>SUMIFS('further data insights graphs'!$E$2:$E$3323,'further data insights graphs'!$A$2:$A$3323,'tackle data and analsyis'!$M37)</f>
        <v>4.9809063650780008</v>
      </c>
      <c r="S37">
        <f>COUNTIFS('further data insights graphs'!$E$2:$E$3323,"&gt;"&amp;0,'further data insights graphs'!$A$2:$A$3323,'tackle data and analsyis'!$M37)</f>
        <v>11</v>
      </c>
      <c r="V37">
        <f t="shared" si="3"/>
        <v>2</v>
      </c>
      <c r="W37" t="s">
        <v>111</v>
      </c>
      <c r="X37">
        <v>4</v>
      </c>
      <c r="Y37">
        <v>6</v>
      </c>
      <c r="Z37">
        <v>10</v>
      </c>
      <c r="AB37" t="s">
        <v>133</v>
      </c>
      <c r="AC37">
        <v>5</v>
      </c>
      <c r="AD37">
        <v>7</v>
      </c>
      <c r="AE37">
        <v>12</v>
      </c>
      <c r="AH37" t="s">
        <v>210</v>
      </c>
      <c r="AI37">
        <v>7.0624580576539211</v>
      </c>
      <c r="AJ37">
        <v>14</v>
      </c>
      <c r="AK37">
        <f>SUMIFS('further data insights graphs'!$X$2:$X$3323,'further data insights graphs'!$A$2:$A$3323,'tackle data and analsyis'!$AH37)</f>
        <v>-3.5322180758840527</v>
      </c>
      <c r="AL37" s="1">
        <f t="shared" si="4"/>
        <v>-0.25230129113457517</v>
      </c>
      <c r="AM37">
        <f>SUMIFS('further data insights graphs'!$X$2:$X$3323,'further data insights graphs'!$X$2:$X$3323,"&gt;="&amp;0,'further data insights graphs'!$A$2:$A$3323,'tackle data and analsyis'!$AH37)</f>
        <v>0.16955657292910725</v>
      </c>
      <c r="AN37">
        <f>COUNTIFS('further data insights graphs'!$X$2:$X$3323,"&gt;="&amp;0,'further data insights graphs'!$A$2:$A$3323,'tackle data and analsyis'!$AH37)</f>
        <v>3</v>
      </c>
      <c r="AO37">
        <f>SUMIFS('further data insights graphs'!$X$2:$X$3323,'further data insights graphs'!$X$2:$X$3323,"&lt;"&amp;0,'further data insights graphs'!$A$2:$A$3323,'tackle data and analsyis'!$AH37)</f>
        <v>-3.7017746488131595</v>
      </c>
      <c r="AP37">
        <f>COUNTIFS('further data insights graphs'!$X$2:$X$3323,"&lt;"&amp;0,'further data insights graphs'!$A$2:$A$3323,'tackle data and analsyis'!$AH37)</f>
        <v>11</v>
      </c>
      <c r="AQ37" s="3">
        <f t="shared" si="5"/>
        <v>5.6518857643035748E-2</v>
      </c>
      <c r="AR37" s="3">
        <f t="shared" si="6"/>
        <v>-0.33652496807392357</v>
      </c>
      <c r="AS37" s="3"/>
      <c r="AT37" s="3"/>
      <c r="AU37" s="3"/>
      <c r="AV37" s="3"/>
      <c r="AY37" t="s">
        <v>60</v>
      </c>
      <c r="AZ37">
        <v>7.7855296294584848</v>
      </c>
      <c r="BA37">
        <v>13</v>
      </c>
      <c r="BD37" t="s">
        <v>60</v>
      </c>
      <c r="BE37">
        <f>SUMIFS('further data insights graphs'!S$2:S$3323,'further data insights graphs'!$A$2:$A$3323,'tackle data and analsyis'!$BD37)</f>
        <v>5.2625254186615562</v>
      </c>
      <c r="BF37">
        <f>SUMIFS('further data insights graphs'!T$2:T$3323,'further data insights graphs'!$A$2:$A$3323,'tackle data and analsyis'!$BD37)</f>
        <v>1</v>
      </c>
      <c r="BG37">
        <f>SUMIFS('further data insights graphs'!U$2:U$3323,'further data insights graphs'!$A$2:$A$3323,'tackle data and analsyis'!$BD37)</f>
        <v>0</v>
      </c>
      <c r="BI37">
        <f>COUNTIFS('further data insights graphs'!S$2:S$3323,"&gt;"&amp;0,'further data insights graphs'!$A$2:$A$3323,'tackle data and analsyis'!$BD37)</f>
        <v>8</v>
      </c>
      <c r="BJ37">
        <f>COUNTIFS('further data insights graphs'!T$2:T$3323,"&gt;"&amp;0,'further data insights graphs'!$A$2:$A$3323,'tackle data and analsyis'!$BD37)</f>
        <v>1</v>
      </c>
      <c r="BK37">
        <f>COUNTIFS('further data insights graphs'!U$2:U$3323,"&gt;"&amp;0,'further data insights graphs'!$A$2:$A$3323,'tackle data and analsyis'!$BD37)</f>
        <v>0</v>
      </c>
      <c r="BN37" t="s">
        <v>62</v>
      </c>
      <c r="BO37">
        <v>5.3414174705174817</v>
      </c>
      <c r="BP37">
        <v>0</v>
      </c>
      <c r="BQ37">
        <v>1</v>
      </c>
      <c r="BS37">
        <f>SUMIFS('further data insights graphs'!$K$2:$K$3323,'further data insights graphs'!$A$2:$A$3323,'tackle data and analsyis'!$BN37)</f>
        <v>2</v>
      </c>
      <c r="BT37">
        <f>SUMIFS('further data insights graphs'!$V$2:$V$3323,'further data insights graphs'!$A$2:$A$3323,'tackle data and analsyis'!$BN37)</f>
        <v>1.0479755934356398</v>
      </c>
      <c r="BV37" t="s">
        <v>141</v>
      </c>
      <c r="BW37">
        <v>3.9352986154544505</v>
      </c>
      <c r="BX37">
        <v>0.95742747305808096</v>
      </c>
      <c r="BY37">
        <v>0</v>
      </c>
    </row>
    <row r="38" spans="1:77" x14ac:dyDescent="0.35">
      <c r="A38">
        <v>36</v>
      </c>
      <c r="B38">
        <v>2022102000</v>
      </c>
      <c r="C38">
        <v>983</v>
      </c>
      <c r="D38">
        <v>45008</v>
      </c>
      <c r="E38">
        <v>0</v>
      </c>
      <c r="F38">
        <v>1</v>
      </c>
      <c r="G38">
        <v>0</v>
      </c>
      <c r="H38">
        <v>0</v>
      </c>
      <c r="I38" t="s">
        <v>12</v>
      </c>
      <c r="M38" t="s">
        <v>44</v>
      </c>
      <c r="N38">
        <f t="shared" si="0"/>
        <v>1</v>
      </c>
      <c r="O38">
        <f t="shared" si="1"/>
        <v>2</v>
      </c>
      <c r="P38">
        <f t="shared" si="2"/>
        <v>3</v>
      </c>
      <c r="R38">
        <f>SUMIFS('further data insights graphs'!$E$2:$E$3323,'further data insights graphs'!$A$2:$A$3323,'tackle data and analsyis'!$M38)</f>
        <v>1.1364523040900028</v>
      </c>
      <c r="S38">
        <f>COUNTIFS('further data insights graphs'!$E$2:$E$3323,"&gt;"&amp;0,'further data insights graphs'!$A$2:$A$3323,'tackle data and analsyis'!$M38)</f>
        <v>4</v>
      </c>
      <c r="V38">
        <f t="shared" si="3"/>
        <v>3</v>
      </c>
      <c r="W38" t="s">
        <v>146</v>
      </c>
      <c r="X38">
        <v>4</v>
      </c>
      <c r="Y38">
        <v>6</v>
      </c>
      <c r="Z38">
        <v>10</v>
      </c>
      <c r="AB38" t="s">
        <v>151</v>
      </c>
      <c r="AC38">
        <v>5</v>
      </c>
      <c r="AD38">
        <v>7</v>
      </c>
      <c r="AE38">
        <v>12</v>
      </c>
      <c r="AH38" t="s">
        <v>66</v>
      </c>
      <c r="AI38">
        <v>7.0267447058992323</v>
      </c>
      <c r="AJ38">
        <v>10</v>
      </c>
      <c r="AK38">
        <f>SUMIFS('further data insights graphs'!$X$2:$X$3323,'further data insights graphs'!$A$2:$A$3323,'tackle data and analsyis'!$AH38)</f>
        <v>6.9314329307630196</v>
      </c>
      <c r="AL38" s="1">
        <f t="shared" si="4"/>
        <v>0.69314329307630196</v>
      </c>
      <c r="AM38">
        <f>SUMIFS('further data insights graphs'!$X$2:$X$3323,'further data insights graphs'!$X$2:$X$3323,"&gt;="&amp;0,'further data insights graphs'!$A$2:$A$3323,'tackle data and analsyis'!$AH38)</f>
        <v>7.422578871483875</v>
      </c>
      <c r="AN38">
        <f>COUNTIFS('further data insights graphs'!$X$2:$X$3323,"&gt;="&amp;0,'further data insights graphs'!$A$2:$A$3323,'tackle data and analsyis'!$AH38)</f>
        <v>8</v>
      </c>
      <c r="AO38">
        <f>SUMIFS('further data insights graphs'!$X$2:$X$3323,'further data insights graphs'!$X$2:$X$3323,"&lt;"&amp;0,'further data insights graphs'!$A$2:$A$3323,'tackle data and analsyis'!$AH38)</f>
        <v>-0.49114594072085577</v>
      </c>
      <c r="AP38">
        <f>COUNTIFS('further data insights graphs'!$X$2:$X$3323,"&lt;"&amp;0,'further data insights graphs'!$A$2:$A$3323,'tackle data and analsyis'!$AH38)</f>
        <v>2</v>
      </c>
      <c r="AQ38" s="3">
        <f t="shared" si="5"/>
        <v>0.92782235893548437</v>
      </c>
      <c r="AR38" s="3">
        <f t="shared" si="6"/>
        <v>-0.24557297036042788</v>
      </c>
      <c r="AS38" s="3"/>
      <c r="AT38" s="3"/>
      <c r="AU38" s="3"/>
      <c r="AV38" s="3"/>
      <c r="AY38" t="s">
        <v>105</v>
      </c>
      <c r="AZ38">
        <v>7.0007266341277594</v>
      </c>
      <c r="BA38">
        <v>13</v>
      </c>
      <c r="BD38" t="s">
        <v>105</v>
      </c>
      <c r="BE38">
        <f>SUMIFS('further data insights graphs'!S$2:S$3323,'further data insights graphs'!$A$2:$A$3323,'tackle data and analsyis'!$BD38)</f>
        <v>5.3759062407127614</v>
      </c>
      <c r="BF38">
        <f>SUMIFS('further data insights graphs'!T$2:T$3323,'further data insights graphs'!$A$2:$A$3323,'tackle data and analsyis'!$BD38)</f>
        <v>1.4722447037694479</v>
      </c>
      <c r="BG38">
        <f>SUMIFS('further data insights graphs'!U$2:U$3323,'further data insights graphs'!$A$2:$A$3323,'tackle data and analsyis'!$BD38)</f>
        <v>0.13938296552264501</v>
      </c>
      <c r="BI38">
        <f>COUNTIFS('further data insights graphs'!S$2:S$3323,"&gt;"&amp;0,'further data insights graphs'!$A$2:$A$3323,'tackle data and analsyis'!$BD38)</f>
        <v>10</v>
      </c>
      <c r="BJ38">
        <f>COUNTIFS('further data insights graphs'!T$2:T$3323,"&gt;"&amp;0,'further data insights graphs'!$A$2:$A$3323,'tackle data and analsyis'!$BD38)</f>
        <v>2</v>
      </c>
      <c r="BK38">
        <f>COUNTIFS('further data insights graphs'!U$2:U$3323,"&gt;"&amp;0,'further data insights graphs'!$A$2:$A$3323,'tackle data and analsyis'!$BD38)</f>
        <v>1</v>
      </c>
      <c r="BN38" t="s">
        <v>354</v>
      </c>
      <c r="BO38">
        <v>5.3270656054270651</v>
      </c>
      <c r="BP38">
        <v>0</v>
      </c>
      <c r="BQ38">
        <v>0</v>
      </c>
      <c r="BS38">
        <f>SUMIFS('further data insights graphs'!$K$2:$K$3323,'further data insights graphs'!$A$2:$A$3323,'tackle data and analsyis'!$BN38)</f>
        <v>1</v>
      </c>
      <c r="BT38">
        <f>SUMIFS('further data insights graphs'!$V$2:$V$3323,'further data insights graphs'!$A$2:$A$3323,'tackle data and analsyis'!$BN38)</f>
        <v>1</v>
      </c>
      <c r="BV38" t="s">
        <v>152</v>
      </c>
      <c r="BW38">
        <v>0.72549333232648905</v>
      </c>
      <c r="BX38">
        <v>0.92689086260435205</v>
      </c>
      <c r="BY38">
        <v>0</v>
      </c>
    </row>
    <row r="39" spans="1:77" x14ac:dyDescent="0.35">
      <c r="A39">
        <v>37</v>
      </c>
      <c r="B39">
        <v>2022103005</v>
      </c>
      <c r="C39">
        <v>599</v>
      </c>
      <c r="D39">
        <v>45008</v>
      </c>
      <c r="E39">
        <v>1</v>
      </c>
      <c r="F39">
        <v>0</v>
      </c>
      <c r="G39">
        <v>0</v>
      </c>
      <c r="H39">
        <v>0</v>
      </c>
      <c r="I39" t="s">
        <v>12</v>
      </c>
      <c r="M39" t="s">
        <v>45</v>
      </c>
      <c r="N39">
        <f t="shared" si="0"/>
        <v>0</v>
      </c>
      <c r="O39">
        <f t="shared" si="1"/>
        <v>1</v>
      </c>
      <c r="P39">
        <f t="shared" si="2"/>
        <v>1</v>
      </c>
      <c r="R39">
        <f>SUMIFS('further data insights graphs'!$E$2:$E$3323,'further data insights graphs'!$A$2:$A$3323,'tackle data and analsyis'!$M39)</f>
        <v>0.86535979957404996</v>
      </c>
      <c r="S39">
        <f>COUNTIFS('further data insights graphs'!$E$2:$E$3323,"&gt;"&amp;0,'further data insights graphs'!$A$2:$A$3323,'tackle data and analsyis'!$M39)</f>
        <v>1</v>
      </c>
      <c r="V39">
        <f t="shared" si="3"/>
        <v>3</v>
      </c>
      <c r="W39" t="s">
        <v>163</v>
      </c>
      <c r="X39">
        <v>3</v>
      </c>
      <c r="Y39">
        <v>7</v>
      </c>
      <c r="Z39">
        <v>10</v>
      </c>
      <c r="AB39" t="s">
        <v>404</v>
      </c>
      <c r="AC39">
        <v>5</v>
      </c>
      <c r="AD39">
        <v>7</v>
      </c>
      <c r="AE39">
        <v>12</v>
      </c>
      <c r="AH39" t="s">
        <v>105</v>
      </c>
      <c r="AI39">
        <v>7.0007266341277594</v>
      </c>
      <c r="AJ39">
        <v>13</v>
      </c>
      <c r="AK39">
        <f>SUMIFS('further data insights graphs'!$X$2:$X$3323,'further data insights graphs'!$A$2:$A$3323,'tackle data and analsyis'!$AH39)</f>
        <v>-2.5424436427458872</v>
      </c>
      <c r="AL39" s="1">
        <f t="shared" si="4"/>
        <v>-0.19557258790352977</v>
      </c>
      <c r="AM39">
        <f>SUMIFS('further data insights graphs'!$X$2:$X$3323,'further data insights graphs'!$X$2:$X$3323,"&gt;="&amp;0,'further data insights graphs'!$A$2:$A$3323,'tackle data and analsyis'!$AH39)</f>
        <v>0.3500235586694746</v>
      </c>
      <c r="AN39">
        <f>COUNTIFS('further data insights graphs'!$X$2:$X$3323,"&gt;="&amp;0,'further data insights graphs'!$A$2:$A$3323,'tackle data and analsyis'!$AH39)</f>
        <v>3</v>
      </c>
      <c r="AO39">
        <f>SUMIFS('further data insights graphs'!$X$2:$X$3323,'further data insights graphs'!$X$2:$X$3323,"&lt;"&amp;0,'further data insights graphs'!$A$2:$A$3323,'tackle data and analsyis'!$AH39)</f>
        <v>-2.8924672014153616</v>
      </c>
      <c r="AP39">
        <f>COUNTIFS('further data insights graphs'!$X$2:$X$3323,"&lt;"&amp;0,'further data insights graphs'!$A$2:$A$3323,'tackle data and analsyis'!$AH39)</f>
        <v>10</v>
      </c>
      <c r="AQ39" s="3">
        <f t="shared" si="5"/>
        <v>0.11667451955649154</v>
      </c>
      <c r="AR39" s="3">
        <f t="shared" si="6"/>
        <v>-0.28924672014153618</v>
      </c>
      <c r="AS39" s="3"/>
      <c r="AT39" s="3"/>
      <c r="AU39" s="3"/>
      <c r="AV39" s="3"/>
      <c r="AY39" t="s">
        <v>121</v>
      </c>
      <c r="AZ39">
        <v>6.2130756717615796</v>
      </c>
      <c r="BA39">
        <v>13</v>
      </c>
      <c r="BD39" t="s">
        <v>121</v>
      </c>
      <c r="BE39">
        <f>SUMIFS('further data insights graphs'!S$2:S$3323,'further data insights graphs'!$A$2:$A$3323,'tackle data and analsyis'!$BD39)</f>
        <v>4.7367930993125871</v>
      </c>
      <c r="BF39">
        <f>SUMIFS('further data insights graphs'!T$2:T$3323,'further data insights graphs'!$A$2:$A$3323,'tackle data and analsyis'!$BD39)</f>
        <v>0</v>
      </c>
      <c r="BG39">
        <f>SUMIFS('further data insights graphs'!U$2:U$3323,'further data insights graphs'!$A$2:$A$3323,'tackle data and analsyis'!$BD39)</f>
        <v>0</v>
      </c>
      <c r="BI39">
        <f>COUNTIFS('further data insights graphs'!S$2:S$3323,"&gt;"&amp;0,'further data insights graphs'!$A$2:$A$3323,'tackle data and analsyis'!$BD39)</f>
        <v>8</v>
      </c>
      <c r="BJ39">
        <f>COUNTIFS('further data insights graphs'!T$2:T$3323,"&gt;"&amp;0,'further data insights graphs'!$A$2:$A$3323,'tackle data and analsyis'!$BD39)</f>
        <v>0</v>
      </c>
      <c r="BK39">
        <f>COUNTIFS('further data insights graphs'!U$2:U$3323,"&gt;"&amp;0,'further data insights graphs'!$A$2:$A$3323,'tackle data and analsyis'!$BD39)</f>
        <v>0</v>
      </c>
      <c r="BN39" t="s">
        <v>112</v>
      </c>
      <c r="BO39">
        <v>5.3093530531597217</v>
      </c>
      <c r="BP39">
        <v>0.739049197217575</v>
      </c>
      <c r="BQ39">
        <v>0</v>
      </c>
      <c r="BS39">
        <f>SUMIFS('further data insights graphs'!$K$2:$K$3323,'further data insights graphs'!$A$2:$A$3323,'tackle data and analsyis'!$BN39)</f>
        <v>2</v>
      </c>
      <c r="BT39">
        <f>SUMIFS('further data insights graphs'!$V$2:$V$3323,'further data insights graphs'!$A$2:$A$3323,'tackle data and analsyis'!$BN39)</f>
        <v>1.216296691663058</v>
      </c>
      <c r="BV39" t="s">
        <v>64</v>
      </c>
      <c r="BW39">
        <v>4.3692751603791447</v>
      </c>
      <c r="BX39">
        <v>0.91624626955750199</v>
      </c>
      <c r="BY39">
        <v>1</v>
      </c>
    </row>
    <row r="40" spans="1:77" x14ac:dyDescent="0.35">
      <c r="A40">
        <v>38</v>
      </c>
      <c r="B40">
        <v>2022110608</v>
      </c>
      <c r="C40">
        <v>777</v>
      </c>
      <c r="D40">
        <v>45008</v>
      </c>
      <c r="E40">
        <v>1</v>
      </c>
      <c r="F40">
        <v>0</v>
      </c>
      <c r="G40">
        <v>0</v>
      </c>
      <c r="H40">
        <v>0</v>
      </c>
      <c r="I40" t="s">
        <v>12</v>
      </c>
      <c r="M40" t="s">
        <v>46</v>
      </c>
      <c r="N40">
        <f t="shared" si="0"/>
        <v>2</v>
      </c>
      <c r="O40">
        <f t="shared" si="1"/>
        <v>2</v>
      </c>
      <c r="P40">
        <f t="shared" si="2"/>
        <v>4</v>
      </c>
      <c r="R40">
        <f>SUMIFS('further data insights graphs'!$E$2:$E$3323,'further data insights graphs'!$A$2:$A$3323,'tackle data and analsyis'!$M40)</f>
        <v>3.1242466655812851</v>
      </c>
      <c r="S40">
        <f>COUNTIFS('further data insights graphs'!$E$2:$E$3323,"&gt;"&amp;0,'further data insights graphs'!$A$2:$A$3323,'tackle data and analsyis'!$M40)</f>
        <v>6</v>
      </c>
      <c r="V40">
        <f t="shared" si="3"/>
        <v>2</v>
      </c>
      <c r="W40" t="s">
        <v>201</v>
      </c>
      <c r="X40">
        <v>4</v>
      </c>
      <c r="Y40">
        <v>6</v>
      </c>
      <c r="Z40">
        <v>10</v>
      </c>
      <c r="AB40" t="s">
        <v>190</v>
      </c>
      <c r="AC40">
        <v>5</v>
      </c>
      <c r="AD40">
        <v>6</v>
      </c>
      <c r="AE40">
        <v>11</v>
      </c>
      <c r="AH40" t="s">
        <v>250</v>
      </c>
      <c r="AI40">
        <v>6.9811865250029959</v>
      </c>
      <c r="AJ40">
        <v>13</v>
      </c>
      <c r="AK40">
        <f>SUMIFS('further data insights graphs'!$X$2:$X$3323,'further data insights graphs'!$A$2:$A$3323,'tackle data and analsyis'!$AH40)</f>
        <v>0.39421414630942875</v>
      </c>
      <c r="AL40" s="1">
        <f t="shared" si="4"/>
        <v>3.0324165100725289E-2</v>
      </c>
      <c r="AM40">
        <f>SUMIFS('further data insights graphs'!$X$2:$X$3323,'further data insights graphs'!$X$2:$X$3323,"&gt;="&amp;0,'further data insights graphs'!$A$2:$A$3323,'tackle data and analsyis'!$AH40)</f>
        <v>2.3694271295546683</v>
      </c>
      <c r="AN40">
        <f>COUNTIFS('further data insights graphs'!$X$2:$X$3323,"&gt;="&amp;0,'further data insights graphs'!$A$2:$A$3323,'tackle data and analsyis'!$AH40)</f>
        <v>6</v>
      </c>
      <c r="AO40">
        <f>SUMIFS('further data insights graphs'!$X$2:$X$3323,'further data insights graphs'!$X$2:$X$3323,"&lt;"&amp;0,'further data insights graphs'!$A$2:$A$3323,'tackle data and analsyis'!$AH40)</f>
        <v>-1.9752129832452394</v>
      </c>
      <c r="AP40">
        <f>COUNTIFS('further data insights graphs'!$X$2:$X$3323,"&lt;"&amp;0,'further data insights graphs'!$A$2:$A$3323,'tackle data and analsyis'!$AH40)</f>
        <v>7</v>
      </c>
      <c r="AQ40" s="3">
        <f t="shared" si="5"/>
        <v>0.39490452159244471</v>
      </c>
      <c r="AR40" s="3">
        <f t="shared" si="6"/>
        <v>-0.28217328332074848</v>
      </c>
      <c r="AS40" s="3"/>
      <c r="AT40" s="3"/>
      <c r="AU40" s="3"/>
      <c r="AV40" s="3"/>
      <c r="AY40" t="s">
        <v>146</v>
      </c>
      <c r="AZ40">
        <v>5.6090671543409734</v>
      </c>
      <c r="BA40">
        <v>13</v>
      </c>
      <c r="BD40" t="s">
        <v>146</v>
      </c>
      <c r="BE40">
        <f>SUMIFS('further data insights graphs'!S$2:S$3323,'further data insights graphs'!$A$2:$A$3323,'tackle data and analsyis'!$BD40)</f>
        <v>5.4521476945233944</v>
      </c>
      <c r="BF40">
        <f>SUMIFS('further data insights graphs'!T$2:T$3323,'further data insights graphs'!$A$2:$A$3323,'tackle data and analsyis'!$BD40)</f>
        <v>0</v>
      </c>
      <c r="BG40">
        <f>SUMIFS('further data insights graphs'!U$2:U$3323,'further data insights graphs'!$A$2:$A$3323,'tackle data and analsyis'!$BD40)</f>
        <v>0.63974722968785802</v>
      </c>
      <c r="BI40">
        <f>COUNTIFS('further data insights graphs'!S$2:S$3323,"&gt;"&amp;0,'further data insights graphs'!$A$2:$A$3323,'tackle data and analsyis'!$BD40)</f>
        <v>12</v>
      </c>
      <c r="BJ40">
        <f>COUNTIFS('further data insights graphs'!T$2:T$3323,"&gt;"&amp;0,'further data insights graphs'!$A$2:$A$3323,'tackle data and analsyis'!$BD40)</f>
        <v>0</v>
      </c>
      <c r="BK40">
        <f>COUNTIFS('further data insights graphs'!U$2:U$3323,"&gt;"&amp;0,'further data insights graphs'!$A$2:$A$3323,'tackle data and analsyis'!$BD40)</f>
        <v>1</v>
      </c>
      <c r="BN40" t="s">
        <v>95</v>
      </c>
      <c r="BO40">
        <v>5.2890350384504083</v>
      </c>
      <c r="BP40">
        <v>0</v>
      </c>
      <c r="BQ40">
        <v>0</v>
      </c>
      <c r="BS40">
        <f>SUMIFS('further data insights graphs'!$K$2:$K$3323,'further data insights graphs'!$A$2:$A$3323,'tackle data and analsyis'!$BN40)</f>
        <v>0</v>
      </c>
      <c r="BT40">
        <f>SUMIFS('further data insights graphs'!$V$2:$V$3323,'further data insights graphs'!$A$2:$A$3323,'tackle data and analsyis'!$BN40)</f>
        <v>0</v>
      </c>
      <c r="BV40" t="s">
        <v>189</v>
      </c>
      <c r="BW40">
        <v>7.507834434625714</v>
      </c>
      <c r="BX40">
        <v>0.89304184167589096</v>
      </c>
      <c r="BY40">
        <v>1.065004496711714</v>
      </c>
    </row>
    <row r="41" spans="1:77" x14ac:dyDescent="0.35">
      <c r="A41">
        <v>39</v>
      </c>
      <c r="B41">
        <v>2022110608</v>
      </c>
      <c r="C41">
        <v>2517</v>
      </c>
      <c r="D41">
        <v>45008</v>
      </c>
      <c r="E41">
        <v>1</v>
      </c>
      <c r="F41">
        <v>0</v>
      </c>
      <c r="G41">
        <v>0</v>
      </c>
      <c r="H41">
        <v>0</v>
      </c>
      <c r="I41" t="s">
        <v>12</v>
      </c>
      <c r="M41" t="s">
        <v>47</v>
      </c>
      <c r="N41">
        <f t="shared" si="0"/>
        <v>2</v>
      </c>
      <c r="O41">
        <f t="shared" si="1"/>
        <v>0</v>
      </c>
      <c r="P41">
        <f t="shared" si="2"/>
        <v>2</v>
      </c>
      <c r="R41">
        <f>SUMIFS('further data insights graphs'!$E$2:$E$3323,'further data insights graphs'!$A$2:$A$3323,'tackle data and analsyis'!$M41)</f>
        <v>1.973499364691303</v>
      </c>
      <c r="S41">
        <f>COUNTIFS('further data insights graphs'!$E$2:$E$3323,"&gt;"&amp;0,'further data insights graphs'!$A$2:$A$3323,'tackle data and analsyis'!$M41)</f>
        <v>4</v>
      </c>
      <c r="V41">
        <f t="shared" si="3"/>
        <v>3</v>
      </c>
      <c r="W41" t="s">
        <v>210</v>
      </c>
      <c r="X41">
        <v>6</v>
      </c>
      <c r="Y41">
        <v>4</v>
      </c>
      <c r="Z41">
        <v>10</v>
      </c>
      <c r="AB41" t="s">
        <v>62</v>
      </c>
      <c r="AC41">
        <v>5</v>
      </c>
      <c r="AD41">
        <v>5</v>
      </c>
      <c r="AE41">
        <v>10</v>
      </c>
      <c r="AH41" t="s">
        <v>190</v>
      </c>
      <c r="AI41">
        <v>6.8777582012310541</v>
      </c>
      <c r="AJ41">
        <v>13</v>
      </c>
      <c r="AK41">
        <f>SUMIFS('further data insights graphs'!$X$2:$X$3323,'further data insights graphs'!$A$2:$A$3323,'tackle data and analsyis'!$AH41)</f>
        <v>-1.4334953882176487</v>
      </c>
      <c r="AL41" s="1">
        <f t="shared" si="4"/>
        <v>-0.11026887601674221</v>
      </c>
      <c r="AM41">
        <f>SUMIFS('further data insights graphs'!$X$2:$X$3323,'further data insights graphs'!$X$2:$X$3323,"&gt;="&amp;0,'further data insights graphs'!$A$2:$A$3323,'tackle data and analsyis'!$AH41)</f>
        <v>1.228582845157544</v>
      </c>
      <c r="AN41">
        <f>COUNTIFS('further data insights graphs'!$X$2:$X$3323,"&gt;="&amp;0,'further data insights graphs'!$A$2:$A$3323,'tackle data and analsyis'!$AH41)</f>
        <v>6</v>
      </c>
      <c r="AO41">
        <f>SUMIFS('further data insights graphs'!$X$2:$X$3323,'further data insights graphs'!$X$2:$X$3323,"&lt;"&amp;0,'further data insights graphs'!$A$2:$A$3323,'tackle data and analsyis'!$AH41)</f>
        <v>-2.6620782333751927</v>
      </c>
      <c r="AP41">
        <f>COUNTIFS('further data insights graphs'!$X$2:$X$3323,"&lt;"&amp;0,'further data insights graphs'!$A$2:$A$3323,'tackle data and analsyis'!$AH41)</f>
        <v>7</v>
      </c>
      <c r="AQ41" s="3">
        <f t="shared" si="5"/>
        <v>0.20476380752625734</v>
      </c>
      <c r="AR41" s="3">
        <f t="shared" si="6"/>
        <v>-0.38029689048217036</v>
      </c>
      <c r="AS41" s="3"/>
      <c r="AT41" s="3"/>
      <c r="AU41" s="3"/>
      <c r="AV41" s="3"/>
      <c r="AY41" t="s">
        <v>163</v>
      </c>
      <c r="AZ41">
        <v>5.5777991101361888</v>
      </c>
      <c r="BA41">
        <v>13</v>
      </c>
      <c r="BD41" t="s">
        <v>163</v>
      </c>
      <c r="BE41">
        <f>SUMIFS('further data insights graphs'!S$2:S$3323,'further data insights graphs'!$A$2:$A$3323,'tackle data and analsyis'!$BD41)</f>
        <v>2.6573361871905687</v>
      </c>
      <c r="BF41">
        <f>SUMIFS('further data insights graphs'!T$2:T$3323,'further data insights graphs'!$A$2:$A$3323,'tackle data and analsyis'!$BD41)</f>
        <v>0</v>
      </c>
      <c r="BG41">
        <f>SUMIFS('further data insights graphs'!U$2:U$3323,'further data insights graphs'!$A$2:$A$3323,'tackle data and analsyis'!$BD41)</f>
        <v>0</v>
      </c>
      <c r="BI41">
        <f>COUNTIFS('further data insights graphs'!S$2:S$3323,"&gt;"&amp;0,'further data insights graphs'!$A$2:$A$3323,'tackle data and analsyis'!$BD41)</f>
        <v>7</v>
      </c>
      <c r="BJ41">
        <f>COUNTIFS('further data insights graphs'!T$2:T$3323,"&gt;"&amp;0,'further data insights graphs'!$A$2:$A$3323,'tackle data and analsyis'!$BD41)</f>
        <v>0</v>
      </c>
      <c r="BK41">
        <f>COUNTIFS('further data insights graphs'!U$2:U$3323,"&gt;"&amp;0,'further data insights graphs'!$A$2:$A$3323,'tackle data and analsyis'!$BD41)</f>
        <v>0</v>
      </c>
      <c r="BN41" t="s">
        <v>60</v>
      </c>
      <c r="BO41">
        <v>5.2625254186615562</v>
      </c>
      <c r="BP41">
        <v>1</v>
      </c>
      <c r="BQ41">
        <v>0</v>
      </c>
      <c r="BS41">
        <f>SUMIFS('further data insights graphs'!$K$2:$K$3323,'further data insights graphs'!$A$2:$A$3323,'tackle data and analsyis'!$BN41)</f>
        <v>0</v>
      </c>
      <c r="BT41">
        <f>SUMIFS('further data insights graphs'!$V$2:$V$3323,'further data insights graphs'!$A$2:$A$3323,'tackle data and analsyis'!$BN41)</f>
        <v>0</v>
      </c>
      <c r="BV41" t="s">
        <v>86</v>
      </c>
      <c r="BW41">
        <v>8.1359533605364422</v>
      </c>
      <c r="BX41">
        <v>0.89036336467359001</v>
      </c>
      <c r="BY41">
        <v>0.85098957891742799</v>
      </c>
    </row>
    <row r="42" spans="1:77" x14ac:dyDescent="0.35">
      <c r="A42">
        <v>40</v>
      </c>
      <c r="B42">
        <v>2022102000</v>
      </c>
      <c r="C42">
        <v>433</v>
      </c>
      <c r="D42">
        <v>54552</v>
      </c>
      <c r="E42">
        <v>1</v>
      </c>
      <c r="F42">
        <v>0</v>
      </c>
      <c r="G42">
        <v>0</v>
      </c>
      <c r="H42">
        <v>0</v>
      </c>
      <c r="I42" t="s">
        <v>13</v>
      </c>
      <c r="M42" t="s">
        <v>48</v>
      </c>
      <c r="N42">
        <f t="shared" si="0"/>
        <v>1</v>
      </c>
      <c r="O42">
        <f t="shared" si="1"/>
        <v>0</v>
      </c>
      <c r="P42">
        <f t="shared" si="2"/>
        <v>1</v>
      </c>
      <c r="R42">
        <f>SUMIFS('further data insights graphs'!$E$2:$E$3323,'further data insights graphs'!$A$2:$A$3323,'tackle data and analsyis'!$M42)</f>
        <v>1.183231872105303</v>
      </c>
      <c r="S42">
        <f>COUNTIFS('further data insights graphs'!$E$2:$E$3323,"&gt;"&amp;0,'further data insights graphs'!$A$2:$A$3323,'tackle data and analsyis'!$M42)</f>
        <v>2</v>
      </c>
      <c r="V42">
        <f t="shared" si="3"/>
        <v>3</v>
      </c>
      <c r="W42" t="s">
        <v>213</v>
      </c>
      <c r="X42">
        <v>4</v>
      </c>
      <c r="Y42">
        <v>6</v>
      </c>
      <c r="Z42">
        <v>10</v>
      </c>
      <c r="AB42" t="s">
        <v>105</v>
      </c>
      <c r="AC42">
        <v>5</v>
      </c>
      <c r="AD42">
        <v>5</v>
      </c>
      <c r="AE42">
        <v>10</v>
      </c>
      <c r="AH42" t="s">
        <v>63</v>
      </c>
      <c r="AI42">
        <v>6.877374947355265</v>
      </c>
      <c r="AJ42">
        <v>11</v>
      </c>
      <c r="AK42">
        <f>SUMIFS('further data insights graphs'!$X$2:$X$3323,'further data insights graphs'!$A$2:$A$3323,'tackle data and analsyis'!$AH42)</f>
        <v>-5.0502001423967968</v>
      </c>
      <c r="AL42" s="1">
        <f t="shared" si="4"/>
        <v>-0.45910910385425424</v>
      </c>
      <c r="AM42">
        <f>SUMIFS('further data insights graphs'!$X$2:$X$3323,'further data insights graphs'!$X$2:$X$3323,"&gt;="&amp;0,'further data insights graphs'!$A$2:$A$3323,'tackle data and analsyis'!$AH42)</f>
        <v>0.29746323692101007</v>
      </c>
      <c r="AN42">
        <f>COUNTIFS('further data insights graphs'!$X$2:$X$3323,"&gt;="&amp;0,'further data insights graphs'!$A$2:$A$3323,'tackle data and analsyis'!$AH42)</f>
        <v>1</v>
      </c>
      <c r="AO42">
        <f>SUMIFS('further data insights graphs'!$X$2:$X$3323,'further data insights graphs'!$X$2:$X$3323,"&lt;"&amp;0,'further data insights graphs'!$A$2:$A$3323,'tackle data and analsyis'!$AH42)</f>
        <v>-5.3476633793178072</v>
      </c>
      <c r="AP42">
        <f>COUNTIFS('further data insights graphs'!$X$2:$X$3323,"&lt;"&amp;0,'further data insights graphs'!$A$2:$A$3323,'tackle data and analsyis'!$AH42)</f>
        <v>10</v>
      </c>
      <c r="AQ42" s="3">
        <f t="shared" si="5"/>
        <v>0.29746323692101007</v>
      </c>
      <c r="AR42" s="3">
        <f t="shared" si="6"/>
        <v>-0.53476633793178074</v>
      </c>
      <c r="AS42" s="3"/>
      <c r="AT42" s="3"/>
      <c r="AU42" s="3"/>
      <c r="AV42" s="3"/>
      <c r="AY42" t="s">
        <v>190</v>
      </c>
      <c r="AZ42">
        <v>6.8777582012310541</v>
      </c>
      <c r="BA42">
        <v>13</v>
      </c>
      <c r="BD42" t="s">
        <v>190</v>
      </c>
      <c r="BE42">
        <f>SUMIFS('further data insights graphs'!S$2:S$3323,'further data insights graphs'!$A$2:$A$3323,'tackle data and analsyis'!$BD42)</f>
        <v>3.9215688744521602</v>
      </c>
      <c r="BF42">
        <f>SUMIFS('further data insights graphs'!T$2:T$3323,'further data insights graphs'!$A$2:$A$3323,'tackle data and analsyis'!$BD42)</f>
        <v>0.56015298189488905</v>
      </c>
      <c r="BG42">
        <f>SUMIFS('further data insights graphs'!U$2:U$3323,'further data insights graphs'!$A$2:$A$3323,'tackle data and analsyis'!$BD42)</f>
        <v>0.26866477699837898</v>
      </c>
      <c r="BI42">
        <f>COUNTIFS('further data insights graphs'!S$2:S$3323,"&gt;"&amp;0,'further data insights graphs'!$A$2:$A$3323,'tackle data and analsyis'!$BD42)</f>
        <v>7</v>
      </c>
      <c r="BJ42">
        <f>COUNTIFS('further data insights graphs'!T$2:T$3323,"&gt;"&amp;0,'further data insights graphs'!$A$2:$A$3323,'tackle data and analsyis'!$BD42)</f>
        <v>1</v>
      </c>
      <c r="BK42">
        <f>COUNTIFS('further data insights graphs'!U$2:U$3323,"&gt;"&amp;0,'further data insights graphs'!$A$2:$A$3323,'tackle data and analsyis'!$BD42)</f>
        <v>1</v>
      </c>
      <c r="BN42" t="s">
        <v>193</v>
      </c>
      <c r="BO42">
        <v>5.1617773466341035</v>
      </c>
      <c r="BP42">
        <v>0.60807021220028801</v>
      </c>
      <c r="BQ42">
        <v>0.412493182239278</v>
      </c>
      <c r="BS42">
        <f>SUMIFS('further data insights graphs'!$K$2:$K$3323,'further data insights graphs'!$A$2:$A$3323,'tackle data and analsyis'!$BN42)</f>
        <v>1</v>
      </c>
      <c r="BT42">
        <f>SUMIFS('further data insights graphs'!$V$2:$V$3323,'further data insights graphs'!$A$2:$A$3323,'tackle data and analsyis'!$BN42)</f>
        <v>0.412493182239278</v>
      </c>
      <c r="BV42" t="s">
        <v>367</v>
      </c>
      <c r="BW42">
        <v>7.9571188133629196</v>
      </c>
      <c r="BX42">
        <v>0.88339280349591098</v>
      </c>
      <c r="BY42">
        <v>1</v>
      </c>
    </row>
    <row r="43" spans="1:77" x14ac:dyDescent="0.35">
      <c r="A43">
        <v>41</v>
      </c>
      <c r="B43">
        <v>2022110608</v>
      </c>
      <c r="C43">
        <v>3218</v>
      </c>
      <c r="D43">
        <v>54552</v>
      </c>
      <c r="E43">
        <v>1</v>
      </c>
      <c r="F43">
        <v>0</v>
      </c>
      <c r="G43">
        <v>0</v>
      </c>
      <c r="H43">
        <v>0</v>
      </c>
      <c r="I43" t="s">
        <v>13</v>
      </c>
      <c r="M43" t="s">
        <v>49</v>
      </c>
      <c r="N43">
        <f t="shared" si="0"/>
        <v>2</v>
      </c>
      <c r="O43">
        <f t="shared" si="1"/>
        <v>2</v>
      </c>
      <c r="P43">
        <f t="shared" si="2"/>
        <v>4</v>
      </c>
      <c r="R43">
        <f>SUMIFS('further data insights graphs'!$E$2:$E$3323,'further data insights graphs'!$A$2:$A$3323,'tackle data and analsyis'!$M43)</f>
        <v>2.5817621145981682</v>
      </c>
      <c r="S43">
        <f>COUNTIFS('further data insights graphs'!$E$2:$E$3323,"&gt;"&amp;0,'further data insights graphs'!$A$2:$A$3323,'tackle data and analsyis'!$M43)</f>
        <v>4</v>
      </c>
      <c r="V43">
        <f t="shared" si="3"/>
        <v>2</v>
      </c>
      <c r="W43" t="s">
        <v>281</v>
      </c>
      <c r="X43">
        <v>7</v>
      </c>
      <c r="Y43">
        <v>3</v>
      </c>
      <c r="Z43">
        <v>10</v>
      </c>
      <c r="AB43" t="s">
        <v>79</v>
      </c>
      <c r="AC43">
        <v>5</v>
      </c>
      <c r="AD43">
        <v>4</v>
      </c>
      <c r="AE43">
        <v>9</v>
      </c>
      <c r="AH43" t="s">
        <v>209</v>
      </c>
      <c r="AI43">
        <v>6.8359780666694263</v>
      </c>
      <c r="AJ43">
        <v>11</v>
      </c>
      <c r="AK43">
        <f>SUMIFS('further data insights graphs'!$X$2:$X$3323,'further data insights graphs'!$A$2:$A$3323,'tackle data and analsyis'!$AH43)</f>
        <v>-1.5747474627328444</v>
      </c>
      <c r="AL43" s="1">
        <f t="shared" si="4"/>
        <v>-0.14315886024844041</v>
      </c>
      <c r="AM43">
        <f>SUMIFS('further data insights graphs'!$X$2:$X$3323,'further data insights graphs'!$X$2:$X$3323,"&gt;="&amp;0,'further data insights graphs'!$A$2:$A$3323,'tackle data and analsyis'!$AH43)</f>
        <v>0.90507312158135056</v>
      </c>
      <c r="AN43">
        <f>COUNTIFS('further data insights graphs'!$X$2:$X$3323,"&gt;="&amp;0,'further data insights graphs'!$A$2:$A$3323,'tackle data and analsyis'!$AH43)</f>
        <v>2</v>
      </c>
      <c r="AO43">
        <f>SUMIFS('further data insights graphs'!$X$2:$X$3323,'further data insights graphs'!$X$2:$X$3323,"&lt;"&amp;0,'further data insights graphs'!$A$2:$A$3323,'tackle data and analsyis'!$AH43)</f>
        <v>-2.4798205843141949</v>
      </c>
      <c r="AP43">
        <f>COUNTIFS('further data insights graphs'!$X$2:$X$3323,"&lt;"&amp;0,'further data insights graphs'!$A$2:$A$3323,'tackle data and analsyis'!$AH43)</f>
        <v>9</v>
      </c>
      <c r="AQ43" s="3">
        <f t="shared" si="5"/>
        <v>0.45253656079067528</v>
      </c>
      <c r="AR43" s="3">
        <f t="shared" si="6"/>
        <v>-0.27553562047935498</v>
      </c>
      <c r="AS43" s="3"/>
      <c r="AT43" s="3"/>
      <c r="AU43" s="3"/>
      <c r="AV43" s="3"/>
      <c r="AY43" t="s">
        <v>250</v>
      </c>
      <c r="AZ43">
        <v>6.9811865250029959</v>
      </c>
      <c r="BA43">
        <v>13</v>
      </c>
      <c r="BD43" t="s">
        <v>250</v>
      </c>
      <c r="BE43">
        <f>SUMIFS('further data insights graphs'!S$2:S$3323,'further data insights graphs'!$A$2:$A$3323,'tackle data and analsyis'!$BD43)</f>
        <v>3.9361566688046512</v>
      </c>
      <c r="BF43">
        <f>SUMIFS('further data insights graphs'!T$2:T$3323,'further data insights graphs'!$A$2:$A$3323,'tackle data and analsyis'!$BD43)</f>
        <v>1.1354387212867669</v>
      </c>
      <c r="BG43">
        <f>SUMIFS('further data insights graphs'!U$2:U$3323,'further data insights graphs'!$A$2:$A$3323,'tackle data and analsyis'!$BD43)</f>
        <v>0</v>
      </c>
      <c r="BI43">
        <f>COUNTIFS('further data insights graphs'!S$2:S$3323,"&gt;"&amp;0,'further data insights graphs'!$A$2:$A$3323,'tackle data and analsyis'!$BD43)</f>
        <v>7</v>
      </c>
      <c r="BJ43">
        <f>COUNTIFS('further data insights graphs'!T$2:T$3323,"&gt;"&amp;0,'further data insights graphs'!$A$2:$A$3323,'tackle data and analsyis'!$BD43)</f>
        <v>2</v>
      </c>
      <c r="BK43">
        <f>COUNTIFS('further data insights graphs'!U$2:U$3323,"&gt;"&amp;0,'further data insights graphs'!$A$2:$A$3323,'tackle data and analsyis'!$BD43)</f>
        <v>0</v>
      </c>
      <c r="BN43" t="s">
        <v>259</v>
      </c>
      <c r="BO43">
        <v>5.0749963895122177</v>
      </c>
      <c r="BP43">
        <v>0.17558663434868901</v>
      </c>
      <c r="BQ43">
        <v>0</v>
      </c>
      <c r="BS43">
        <f>SUMIFS('further data insights graphs'!$K$2:$K$3323,'further data insights graphs'!$A$2:$A$3323,'tackle data and analsyis'!$BN43)</f>
        <v>1</v>
      </c>
      <c r="BT43">
        <f>SUMIFS('further data insights graphs'!$V$2:$V$3323,'further data insights graphs'!$A$2:$A$3323,'tackle data and analsyis'!$BN43)</f>
        <v>1</v>
      </c>
      <c r="BV43" t="s">
        <v>262</v>
      </c>
      <c r="BW43">
        <v>0.97908442952308006</v>
      </c>
      <c r="BX43">
        <v>0.86456127871323196</v>
      </c>
      <c r="BY43">
        <v>0</v>
      </c>
    </row>
    <row r="44" spans="1:77" x14ac:dyDescent="0.35">
      <c r="A44">
        <v>42</v>
      </c>
      <c r="B44">
        <v>2022102000</v>
      </c>
      <c r="C44">
        <v>475</v>
      </c>
      <c r="D44">
        <v>48032</v>
      </c>
      <c r="E44">
        <v>0</v>
      </c>
      <c r="F44">
        <v>1</v>
      </c>
      <c r="G44">
        <v>0</v>
      </c>
      <c r="H44">
        <v>0</v>
      </c>
      <c r="I44" t="s">
        <v>14</v>
      </c>
      <c r="M44" t="s">
        <v>50</v>
      </c>
      <c r="N44">
        <f t="shared" si="0"/>
        <v>0</v>
      </c>
      <c r="O44">
        <f t="shared" si="1"/>
        <v>1</v>
      </c>
      <c r="P44">
        <f t="shared" si="2"/>
        <v>1</v>
      </c>
      <c r="R44">
        <f>SUMIFS('further data insights graphs'!$E$2:$E$3323,'further data insights graphs'!$A$2:$A$3323,'tackle data and analsyis'!$M44)</f>
        <v>0</v>
      </c>
      <c r="S44">
        <f>COUNTIFS('further data insights graphs'!$E$2:$E$3323,"&gt;"&amp;0,'further data insights graphs'!$A$2:$A$3323,'tackle data and analsyis'!$M44)</f>
        <v>0</v>
      </c>
      <c r="V44">
        <f t="shared" si="3"/>
        <v>2</v>
      </c>
      <c r="W44" t="s">
        <v>285</v>
      </c>
      <c r="X44">
        <v>9</v>
      </c>
      <c r="Y44">
        <v>1</v>
      </c>
      <c r="Z44">
        <v>10</v>
      </c>
      <c r="AB44" t="s">
        <v>96</v>
      </c>
      <c r="AC44">
        <v>5</v>
      </c>
      <c r="AD44">
        <v>4</v>
      </c>
      <c r="AE44">
        <v>9</v>
      </c>
      <c r="AH44" t="s">
        <v>218</v>
      </c>
      <c r="AI44">
        <v>6.8330737896844935</v>
      </c>
      <c r="AJ44">
        <v>10</v>
      </c>
      <c r="AK44">
        <f>SUMIFS('further data insights graphs'!$X$2:$X$3323,'further data insights graphs'!$A$2:$A$3323,'tackle data and analsyis'!$AH44)</f>
        <v>-2.373120911078114</v>
      </c>
      <c r="AL44" s="1">
        <f t="shared" si="4"/>
        <v>-0.2373120911078114</v>
      </c>
      <c r="AM44">
        <f>SUMIFS('further data insights graphs'!$X$2:$X$3323,'further data insights graphs'!$X$2:$X$3323,"&gt;="&amp;0,'further data insights graphs'!$A$2:$A$3323,'tackle data and analsyis'!$AH44)</f>
        <v>0.23960203999999999</v>
      </c>
      <c r="AN44">
        <f>COUNTIFS('further data insights graphs'!$X$2:$X$3323,"&gt;="&amp;0,'further data insights graphs'!$A$2:$A$3323,'tackle data and analsyis'!$AH44)</f>
        <v>1</v>
      </c>
      <c r="AO44">
        <f>SUMIFS('further data insights graphs'!$X$2:$X$3323,'further data insights graphs'!$X$2:$X$3323,"&lt;"&amp;0,'further data insights graphs'!$A$2:$A$3323,'tackle data and analsyis'!$AH44)</f>
        <v>-2.6127229510781138</v>
      </c>
      <c r="AP44">
        <f>COUNTIFS('further data insights graphs'!$X$2:$X$3323,"&lt;"&amp;0,'further data insights graphs'!$A$2:$A$3323,'tackle data and analsyis'!$AH44)</f>
        <v>9</v>
      </c>
      <c r="AQ44" s="3">
        <f t="shared" si="5"/>
        <v>0.23960203999999999</v>
      </c>
      <c r="AR44" s="3">
        <f t="shared" si="6"/>
        <v>-0.29030255011979045</v>
      </c>
      <c r="AS44" s="3"/>
      <c r="AT44" s="3"/>
      <c r="AU44" s="3"/>
      <c r="AV44" s="3"/>
      <c r="AY44" t="s">
        <v>266</v>
      </c>
      <c r="AZ44">
        <v>5.3053782332917088</v>
      </c>
      <c r="BA44">
        <v>13</v>
      </c>
      <c r="BD44" t="s">
        <v>266</v>
      </c>
      <c r="BE44">
        <f>SUMIFS('further data insights graphs'!S$2:S$3323,'further data insights graphs'!$A$2:$A$3323,'tackle data and analsyis'!$BD44)</f>
        <v>3.1011204926917388</v>
      </c>
      <c r="BF44">
        <f>SUMIFS('further data insights graphs'!T$2:T$3323,'further data insights graphs'!$A$2:$A$3323,'tackle data and analsyis'!$BD44)</f>
        <v>0.82708502327830291</v>
      </c>
      <c r="BG44">
        <f>SUMIFS('further data insights graphs'!U$2:U$3323,'further data insights graphs'!$A$2:$A$3323,'tackle data and analsyis'!$BD44)</f>
        <v>0.27886996744634401</v>
      </c>
      <c r="BI44">
        <f>COUNTIFS('further data insights graphs'!S$2:S$3323,"&gt;"&amp;0,'further data insights graphs'!$A$2:$A$3323,'tackle data and analsyis'!$BD44)</f>
        <v>8</v>
      </c>
      <c r="BJ44">
        <f>COUNTIFS('further data insights graphs'!T$2:T$3323,"&gt;"&amp;0,'further data insights graphs'!$A$2:$A$3323,'tackle data and analsyis'!$BD44)</f>
        <v>2</v>
      </c>
      <c r="BK44">
        <f>COUNTIFS('further data insights graphs'!U$2:U$3323,"&gt;"&amp;0,'further data insights graphs'!$A$2:$A$3323,'tackle data and analsyis'!$BD44)</f>
        <v>1</v>
      </c>
      <c r="BN44" t="s">
        <v>404</v>
      </c>
      <c r="BO44">
        <v>5.0218079229967829</v>
      </c>
      <c r="BP44">
        <v>0.83117660702420504</v>
      </c>
      <c r="BQ44">
        <v>1.831176607024205</v>
      </c>
      <c r="BS44">
        <f>SUMIFS('further data insights graphs'!$K$2:$K$3323,'further data insights graphs'!$A$2:$A$3323,'tackle data and analsyis'!$BN44)</f>
        <v>1</v>
      </c>
      <c r="BT44">
        <f>SUMIFS('further data insights graphs'!$V$2:$V$3323,'further data insights graphs'!$A$2:$A$3323,'tackle data and analsyis'!$BN44)</f>
        <v>0.47965000337966002</v>
      </c>
      <c r="BV44" t="s">
        <v>34</v>
      </c>
      <c r="BW44">
        <v>2.4357588819192131</v>
      </c>
      <c r="BX44">
        <v>0.85110621904997696</v>
      </c>
      <c r="BY44">
        <v>0</v>
      </c>
    </row>
    <row r="45" spans="1:77" x14ac:dyDescent="0.35">
      <c r="A45">
        <v>43</v>
      </c>
      <c r="B45">
        <v>2022102000</v>
      </c>
      <c r="C45">
        <v>570</v>
      </c>
      <c r="D45">
        <v>47848</v>
      </c>
      <c r="E45">
        <v>1</v>
      </c>
      <c r="F45">
        <v>0</v>
      </c>
      <c r="G45">
        <v>0</v>
      </c>
      <c r="H45">
        <v>0</v>
      </c>
      <c r="I45" t="s">
        <v>15</v>
      </c>
      <c r="M45" t="s">
        <v>51</v>
      </c>
      <c r="N45">
        <f t="shared" si="0"/>
        <v>3</v>
      </c>
      <c r="O45">
        <f t="shared" si="1"/>
        <v>2</v>
      </c>
      <c r="P45">
        <f t="shared" si="2"/>
        <v>5</v>
      </c>
      <c r="R45">
        <f>SUMIFS('further data insights graphs'!$E$2:$E$3323,'further data insights graphs'!$A$2:$A$3323,'tackle data and analsyis'!$M45)</f>
        <v>4.8227016475937869</v>
      </c>
      <c r="S45">
        <f>COUNTIFS('further data insights graphs'!$E$2:$E$3323,"&gt;"&amp;0,'further data insights graphs'!$A$2:$A$3323,'tackle data and analsyis'!$M45)</f>
        <v>10</v>
      </c>
      <c r="V45">
        <f t="shared" si="3"/>
        <v>2</v>
      </c>
      <c r="W45" t="s">
        <v>432</v>
      </c>
      <c r="X45">
        <v>9</v>
      </c>
      <c r="Y45">
        <v>1</v>
      </c>
      <c r="Z45">
        <v>10</v>
      </c>
      <c r="AB45" t="s">
        <v>207</v>
      </c>
      <c r="AC45">
        <v>5</v>
      </c>
      <c r="AD45">
        <v>4</v>
      </c>
      <c r="AE45">
        <v>9</v>
      </c>
      <c r="AH45" t="s">
        <v>333</v>
      </c>
      <c r="AI45">
        <v>6.7473718803334943</v>
      </c>
      <c r="AJ45">
        <v>14</v>
      </c>
      <c r="AK45">
        <f>SUMIFS('further data insights graphs'!$X$2:$X$3323,'further data insights graphs'!$A$2:$A$3323,'tackle data and analsyis'!$AH45)</f>
        <v>-1.2666957849463918</v>
      </c>
      <c r="AL45" s="1">
        <f t="shared" si="4"/>
        <v>-9.0478270353313697E-2</v>
      </c>
      <c r="AM45">
        <f>SUMIFS('further data insights graphs'!$X$2:$X$3323,'further data insights graphs'!$X$2:$X$3323,"&gt;="&amp;0,'further data insights graphs'!$A$2:$A$3323,'tackle data and analsyis'!$AH45)</f>
        <v>0.58639707429995402</v>
      </c>
      <c r="AN45">
        <f>COUNTIFS('further data insights graphs'!$X$2:$X$3323,"&gt;="&amp;0,'further data insights graphs'!$A$2:$A$3323,'tackle data and analsyis'!$AH45)</f>
        <v>4</v>
      </c>
      <c r="AO45">
        <f>SUMIFS('further data insights graphs'!$X$2:$X$3323,'further data insights graphs'!$X$2:$X$3323,"&lt;"&amp;0,'further data insights graphs'!$A$2:$A$3323,'tackle data and analsyis'!$AH45)</f>
        <v>-1.8530928592463458</v>
      </c>
      <c r="AP45">
        <f>COUNTIFS('further data insights graphs'!$X$2:$X$3323,"&lt;"&amp;0,'further data insights graphs'!$A$2:$A$3323,'tackle data and analsyis'!$AH45)</f>
        <v>10</v>
      </c>
      <c r="AQ45" s="3">
        <f t="shared" si="5"/>
        <v>0.14659926857498851</v>
      </c>
      <c r="AR45" s="3">
        <f t="shared" si="6"/>
        <v>-0.18530928592463458</v>
      </c>
      <c r="AS45" s="3"/>
      <c r="AT45" s="3"/>
      <c r="AU45" s="3"/>
      <c r="AV45" s="3"/>
      <c r="AY45" t="s">
        <v>285</v>
      </c>
      <c r="AZ45">
        <v>8.2953268018471622</v>
      </c>
      <c r="BA45">
        <v>13</v>
      </c>
      <c r="BD45" t="s">
        <v>285</v>
      </c>
      <c r="BE45">
        <f>SUMIFS('further data insights graphs'!S$2:S$3323,'further data insights graphs'!$A$2:$A$3323,'tackle data and analsyis'!$BD45)</f>
        <v>2.8169279234592199</v>
      </c>
      <c r="BF45">
        <f>SUMIFS('further data insights graphs'!T$2:T$3323,'further data insights graphs'!$A$2:$A$3323,'tackle data and analsyis'!$BD45)</f>
        <v>0</v>
      </c>
      <c r="BG45">
        <f>SUMIFS('further data insights graphs'!U$2:U$3323,'further data insights graphs'!$A$2:$A$3323,'tackle data and analsyis'!$BD45)</f>
        <v>0.68412590736712298</v>
      </c>
      <c r="BI45">
        <f>COUNTIFS('further data insights graphs'!S$2:S$3323,"&gt;"&amp;0,'further data insights graphs'!$A$2:$A$3323,'tackle data and analsyis'!$BD45)</f>
        <v>5</v>
      </c>
      <c r="BJ45">
        <f>COUNTIFS('further data insights graphs'!T$2:T$3323,"&gt;"&amp;0,'further data insights graphs'!$A$2:$A$3323,'tackle data and analsyis'!$BD45)</f>
        <v>0</v>
      </c>
      <c r="BK45">
        <f>COUNTIFS('further data insights graphs'!U$2:U$3323,"&gt;"&amp;0,'further data insights graphs'!$A$2:$A$3323,'tackle data and analsyis'!$BD45)</f>
        <v>1</v>
      </c>
      <c r="BN45" t="s">
        <v>61</v>
      </c>
      <c r="BO45">
        <v>4.935982366929248</v>
      </c>
      <c r="BP45">
        <v>1</v>
      </c>
      <c r="BQ45">
        <v>0</v>
      </c>
      <c r="BS45">
        <f>SUMIFS('further data insights graphs'!$K$2:$K$3323,'further data insights graphs'!$A$2:$A$3323,'tackle data and analsyis'!$BN45)</f>
        <v>1</v>
      </c>
      <c r="BT45">
        <f>SUMIFS('further data insights graphs'!$V$2:$V$3323,'further data insights graphs'!$A$2:$A$3323,'tackle data and analsyis'!$BN45)</f>
        <v>0.54949356614493206</v>
      </c>
      <c r="BV45" t="s">
        <v>404</v>
      </c>
      <c r="BW45">
        <v>5.0218079229967829</v>
      </c>
      <c r="BX45">
        <v>0.83117660702420504</v>
      </c>
      <c r="BY45">
        <v>1.831176607024205</v>
      </c>
    </row>
    <row r="46" spans="1:77" x14ac:dyDescent="0.35">
      <c r="A46">
        <v>44</v>
      </c>
      <c r="B46">
        <v>2022102000</v>
      </c>
      <c r="C46">
        <v>2357</v>
      </c>
      <c r="D46">
        <v>47848</v>
      </c>
      <c r="E46">
        <v>1</v>
      </c>
      <c r="F46">
        <v>0</v>
      </c>
      <c r="G46">
        <v>0</v>
      </c>
      <c r="H46">
        <v>0</v>
      </c>
      <c r="I46" t="s">
        <v>15</v>
      </c>
      <c r="M46" t="s">
        <v>52</v>
      </c>
      <c r="N46">
        <f t="shared" si="0"/>
        <v>1</v>
      </c>
      <c r="O46">
        <f t="shared" si="1"/>
        <v>3</v>
      </c>
      <c r="P46">
        <f t="shared" si="2"/>
        <v>4</v>
      </c>
      <c r="R46">
        <f>SUMIFS('further data insights graphs'!$E$2:$E$3323,'further data insights graphs'!$A$2:$A$3323,'tackle data and analsyis'!$M46)</f>
        <v>2.4218141021875379</v>
      </c>
      <c r="S46">
        <f>COUNTIFS('further data insights graphs'!$E$2:$E$3323,"&gt;"&amp;0,'further data insights graphs'!$A$2:$A$3323,'tackle data and analsyis'!$M46)</f>
        <v>5</v>
      </c>
      <c r="V46">
        <f t="shared" si="3"/>
        <v>3</v>
      </c>
      <c r="W46" t="s">
        <v>63</v>
      </c>
      <c r="X46">
        <v>4</v>
      </c>
      <c r="Y46">
        <v>5</v>
      </c>
      <c r="Z46">
        <v>9</v>
      </c>
      <c r="AB46" t="s">
        <v>208</v>
      </c>
      <c r="AC46">
        <v>5</v>
      </c>
      <c r="AD46">
        <v>4</v>
      </c>
      <c r="AE46">
        <v>9</v>
      </c>
      <c r="AH46" t="s">
        <v>233</v>
      </c>
      <c r="AI46">
        <v>6.7046621188360147</v>
      </c>
      <c r="AJ46">
        <v>11</v>
      </c>
      <c r="AK46">
        <f>SUMIFS('further data insights graphs'!$X$2:$X$3323,'further data insights graphs'!$A$2:$A$3323,'tackle data and analsyis'!$AH46)</f>
        <v>3.0568772676055169</v>
      </c>
      <c r="AL46" s="1">
        <f t="shared" si="4"/>
        <v>0.27789793341868335</v>
      </c>
      <c r="AM46">
        <f>SUMIFS('further data insights graphs'!$X$2:$X$3323,'further data insights graphs'!$X$2:$X$3323,"&gt;="&amp;0,'further data insights graphs'!$A$2:$A$3323,'tackle data and analsyis'!$AH46)</f>
        <v>4.4412787367636097</v>
      </c>
      <c r="AN46">
        <f>COUNTIFS('further data insights graphs'!$X$2:$X$3323,"&gt;="&amp;0,'further data insights graphs'!$A$2:$A$3323,'tackle data and analsyis'!$AH46)</f>
        <v>6</v>
      </c>
      <c r="AO46">
        <f>SUMIFS('further data insights graphs'!$X$2:$X$3323,'further data insights graphs'!$X$2:$X$3323,"&lt;"&amp;0,'further data insights graphs'!$A$2:$A$3323,'tackle data and analsyis'!$AH46)</f>
        <v>-1.3844014691580933</v>
      </c>
      <c r="AP46">
        <f>COUNTIFS('further data insights graphs'!$X$2:$X$3323,"&lt;"&amp;0,'further data insights graphs'!$A$2:$A$3323,'tackle data and analsyis'!$AH46)</f>
        <v>5</v>
      </c>
      <c r="AQ46" s="3">
        <f t="shared" si="5"/>
        <v>0.74021312279393492</v>
      </c>
      <c r="AR46" s="3">
        <f t="shared" si="6"/>
        <v>-0.27688029383161866</v>
      </c>
      <c r="AS46" s="3"/>
      <c r="AT46" s="3"/>
      <c r="AU46" s="3"/>
      <c r="AV46" s="3"/>
      <c r="AY46" t="s">
        <v>354</v>
      </c>
      <c r="AZ46">
        <v>7.1528815781857453</v>
      </c>
      <c r="BA46">
        <v>13</v>
      </c>
      <c r="BD46" t="s">
        <v>354</v>
      </c>
      <c r="BE46">
        <f>SUMIFS('further data insights graphs'!S$2:S$3323,'further data insights graphs'!$A$2:$A$3323,'tackle data and analsyis'!$BD46)</f>
        <v>5.3270656054270651</v>
      </c>
      <c r="BF46">
        <f>SUMIFS('further data insights graphs'!T$2:T$3323,'further data insights graphs'!$A$2:$A$3323,'tackle data and analsyis'!$BD46)</f>
        <v>0</v>
      </c>
      <c r="BG46">
        <f>SUMIFS('further data insights graphs'!U$2:U$3323,'further data insights graphs'!$A$2:$A$3323,'tackle data and analsyis'!$BD46)</f>
        <v>0</v>
      </c>
      <c r="BI46">
        <f>COUNTIFS('further data insights graphs'!S$2:S$3323,"&gt;"&amp;0,'further data insights graphs'!$A$2:$A$3323,'tackle data and analsyis'!$BD46)</f>
        <v>9</v>
      </c>
      <c r="BJ46">
        <f>COUNTIFS('further data insights graphs'!T$2:T$3323,"&gt;"&amp;0,'further data insights graphs'!$A$2:$A$3323,'tackle data and analsyis'!$BD46)</f>
        <v>0</v>
      </c>
      <c r="BK46">
        <f>COUNTIFS('further data insights graphs'!U$2:U$3323,"&gt;"&amp;0,'further data insights graphs'!$A$2:$A$3323,'tackle data and analsyis'!$BD46)</f>
        <v>0</v>
      </c>
      <c r="BN46" t="s">
        <v>237</v>
      </c>
      <c r="BO46">
        <v>4.9182541623287479</v>
      </c>
      <c r="BP46">
        <v>1.8829301430007501</v>
      </c>
      <c r="BQ46">
        <v>0</v>
      </c>
      <c r="BS46">
        <f>SUMIFS('further data insights graphs'!$K$2:$K$3323,'further data insights graphs'!$A$2:$A$3323,'tackle data and analsyis'!$BN46)</f>
        <v>0</v>
      </c>
      <c r="BT46">
        <f>SUMIFS('further data insights graphs'!$V$2:$V$3323,'further data insights graphs'!$A$2:$A$3323,'tackle data and analsyis'!$BN46)</f>
        <v>0</v>
      </c>
      <c r="BV46" t="s">
        <v>266</v>
      </c>
      <c r="BW46">
        <v>3.1011204926917388</v>
      </c>
      <c r="BX46">
        <v>0.82708502327830291</v>
      </c>
      <c r="BY46">
        <v>0.27886996744634401</v>
      </c>
    </row>
    <row r="47" spans="1:77" x14ac:dyDescent="0.35">
      <c r="A47">
        <v>45</v>
      </c>
      <c r="B47">
        <v>2022103005</v>
      </c>
      <c r="C47">
        <v>1477</v>
      </c>
      <c r="D47">
        <v>47848</v>
      </c>
      <c r="E47">
        <v>0</v>
      </c>
      <c r="F47">
        <v>1</v>
      </c>
      <c r="G47">
        <v>0</v>
      </c>
      <c r="H47">
        <v>0</v>
      </c>
      <c r="I47" t="s">
        <v>15</v>
      </c>
      <c r="M47" t="s">
        <v>53</v>
      </c>
      <c r="N47">
        <f t="shared" si="0"/>
        <v>1</v>
      </c>
      <c r="O47">
        <f t="shared" si="1"/>
        <v>2</v>
      </c>
      <c r="P47">
        <f t="shared" si="2"/>
        <v>3</v>
      </c>
      <c r="R47">
        <f>SUMIFS('further data insights graphs'!$E$2:$E$3323,'further data insights graphs'!$A$2:$A$3323,'tackle data and analsyis'!$M47)</f>
        <v>2.4576769576892543</v>
      </c>
      <c r="S47">
        <f>COUNTIFS('further data insights graphs'!$E$2:$E$3323,"&gt;"&amp;0,'further data insights graphs'!$A$2:$A$3323,'tackle data and analsyis'!$M47)</f>
        <v>4</v>
      </c>
      <c r="V47">
        <f t="shared" si="3"/>
        <v>3</v>
      </c>
      <c r="W47" t="s">
        <v>72</v>
      </c>
      <c r="X47">
        <v>2</v>
      </c>
      <c r="Y47">
        <v>7</v>
      </c>
      <c r="Z47">
        <v>9</v>
      </c>
      <c r="AB47" t="s">
        <v>265</v>
      </c>
      <c r="AC47">
        <v>5</v>
      </c>
      <c r="AD47">
        <v>4</v>
      </c>
      <c r="AE47">
        <v>9</v>
      </c>
      <c r="AH47" t="s">
        <v>334</v>
      </c>
      <c r="AI47">
        <v>6.6183202131989338</v>
      </c>
      <c r="AJ47">
        <v>14</v>
      </c>
      <c r="AK47">
        <f>SUMIFS('further data insights graphs'!$X$2:$X$3323,'further data insights graphs'!$A$2:$A$3323,'tackle data and analsyis'!$AH47)</f>
        <v>-3.7113190284781843</v>
      </c>
      <c r="AL47" s="1">
        <f t="shared" si="4"/>
        <v>-0.26509421631987029</v>
      </c>
      <c r="AM47">
        <f>SUMIFS('further data insights graphs'!$X$2:$X$3323,'further data insights graphs'!$X$2:$X$3323,"&gt;="&amp;0,'further data insights graphs'!$A$2:$A$3323,'tackle data and analsyis'!$AH47)</f>
        <v>0.2224210840570971</v>
      </c>
      <c r="AN47">
        <f>COUNTIFS('further data insights graphs'!$X$2:$X$3323,"&gt;="&amp;0,'further data insights graphs'!$A$2:$A$3323,'tackle data and analsyis'!$AH47)</f>
        <v>3</v>
      </c>
      <c r="AO47">
        <f>SUMIFS('further data insights graphs'!$X$2:$X$3323,'further data insights graphs'!$X$2:$X$3323,"&lt;"&amp;0,'further data insights graphs'!$A$2:$A$3323,'tackle data and analsyis'!$AH47)</f>
        <v>-3.9337401125352809</v>
      </c>
      <c r="AP47">
        <f>COUNTIFS('further data insights graphs'!$X$2:$X$3323,"&lt;"&amp;0,'further data insights graphs'!$A$2:$A$3323,'tackle data and analsyis'!$AH47)</f>
        <v>11</v>
      </c>
      <c r="AQ47" s="3">
        <f t="shared" si="5"/>
        <v>7.4140361352365694E-2</v>
      </c>
      <c r="AR47" s="3">
        <f t="shared" si="6"/>
        <v>-0.35761273750320738</v>
      </c>
      <c r="AS47" s="3"/>
      <c r="AT47" s="3"/>
      <c r="AU47" s="3"/>
      <c r="AV47" s="3"/>
      <c r="AY47" t="s">
        <v>367</v>
      </c>
      <c r="AZ47">
        <v>8.2013330340904922</v>
      </c>
      <c r="BA47">
        <v>13</v>
      </c>
      <c r="BD47" t="s">
        <v>367</v>
      </c>
      <c r="BE47">
        <f>SUMIFS('further data insights graphs'!S$2:S$3323,'further data insights graphs'!$A$2:$A$3323,'tackle data and analsyis'!$BD47)</f>
        <v>7.9571188133629196</v>
      </c>
      <c r="BF47">
        <f>SUMIFS('further data insights graphs'!T$2:T$3323,'further data insights graphs'!$A$2:$A$3323,'tackle data and analsyis'!$BD47)</f>
        <v>0.88339280349591098</v>
      </c>
      <c r="BG47">
        <f>SUMIFS('further data insights graphs'!U$2:U$3323,'further data insights graphs'!$A$2:$A$3323,'tackle data and analsyis'!$BD47)</f>
        <v>1</v>
      </c>
      <c r="BI47">
        <f>COUNTIFS('further data insights graphs'!S$2:S$3323,"&gt;"&amp;0,'further data insights graphs'!$A$2:$A$3323,'tackle data and analsyis'!$BD47)</f>
        <v>12</v>
      </c>
      <c r="BJ47">
        <f>COUNTIFS('further data insights graphs'!T$2:T$3323,"&gt;"&amp;0,'further data insights graphs'!$A$2:$A$3323,'tackle data and analsyis'!$BD47)</f>
        <v>1</v>
      </c>
      <c r="BK47">
        <f>COUNTIFS('further data insights graphs'!U$2:U$3323,"&gt;"&amp;0,'further data insights graphs'!$A$2:$A$3323,'tackle data and analsyis'!$BD47)</f>
        <v>1</v>
      </c>
      <c r="BN47" t="s">
        <v>333</v>
      </c>
      <c r="BO47">
        <v>4.9083291928501414</v>
      </c>
      <c r="BP47">
        <v>0</v>
      </c>
      <c r="BQ47">
        <v>0</v>
      </c>
      <c r="BS47">
        <f>SUMIFS('further data insights graphs'!$K$2:$K$3323,'further data insights graphs'!$A$2:$A$3323,'tackle data and analsyis'!$BN47)</f>
        <v>2</v>
      </c>
      <c r="BT47">
        <f>SUMIFS('further data insights graphs'!$V$2:$V$3323,'further data insights graphs'!$A$2:$A$3323,'tackle data and analsyis'!$BN47)</f>
        <v>0.93011321702110505</v>
      </c>
      <c r="BV47" t="s">
        <v>195</v>
      </c>
      <c r="BW47">
        <v>4.6537745087803035</v>
      </c>
      <c r="BX47">
        <v>0.81878769637437798</v>
      </c>
      <c r="BY47">
        <v>1</v>
      </c>
    </row>
    <row r="48" spans="1:77" x14ac:dyDescent="0.35">
      <c r="A48">
        <v>46</v>
      </c>
      <c r="B48">
        <v>2022103005</v>
      </c>
      <c r="C48">
        <v>3883</v>
      </c>
      <c r="D48">
        <v>47848</v>
      </c>
      <c r="E48">
        <v>1</v>
      </c>
      <c r="F48">
        <v>0</v>
      </c>
      <c r="G48">
        <v>0</v>
      </c>
      <c r="H48">
        <v>0</v>
      </c>
      <c r="I48" t="s">
        <v>15</v>
      </c>
      <c r="M48" t="s">
        <v>54</v>
      </c>
      <c r="N48">
        <f t="shared" si="0"/>
        <v>3</v>
      </c>
      <c r="O48">
        <f t="shared" si="1"/>
        <v>3</v>
      </c>
      <c r="P48">
        <f t="shared" si="2"/>
        <v>6</v>
      </c>
      <c r="R48">
        <f>SUMIFS('further data insights graphs'!$E$2:$E$3323,'further data insights graphs'!$A$2:$A$3323,'tackle data and analsyis'!$M48)</f>
        <v>2.36478446927749</v>
      </c>
      <c r="S48">
        <f>COUNTIFS('further data insights graphs'!$E$2:$E$3323,"&gt;"&amp;0,'further data insights graphs'!$A$2:$A$3323,'tackle data and analsyis'!$M48)</f>
        <v>5</v>
      </c>
      <c r="V48">
        <f t="shared" si="3"/>
        <v>3</v>
      </c>
      <c r="W48" t="s">
        <v>79</v>
      </c>
      <c r="X48">
        <v>5</v>
      </c>
      <c r="Y48">
        <v>4</v>
      </c>
      <c r="Z48">
        <v>9</v>
      </c>
      <c r="AB48" t="s">
        <v>333</v>
      </c>
      <c r="AC48">
        <v>5</v>
      </c>
      <c r="AD48">
        <v>4</v>
      </c>
      <c r="AE48">
        <v>9</v>
      </c>
      <c r="AH48" t="s">
        <v>480</v>
      </c>
      <c r="AI48">
        <v>6.6100433880203404</v>
      </c>
      <c r="AJ48">
        <v>13</v>
      </c>
      <c r="AK48">
        <f>SUMIFS('further data insights graphs'!$X$2:$X$3323,'further data insights graphs'!$A$2:$A$3323,'tackle data and analsyis'!$AH48)</f>
        <v>-3.2288563521673126</v>
      </c>
      <c r="AL48" s="1">
        <f t="shared" si="4"/>
        <v>-0.24837356555133175</v>
      </c>
      <c r="AM48">
        <f>SUMIFS('further data insights graphs'!$X$2:$X$3323,'further data insights graphs'!$X$2:$X$3323,"&gt;="&amp;0,'further data insights graphs'!$A$2:$A$3323,'tackle data and analsyis'!$AH48)</f>
        <v>0.27672208006259535</v>
      </c>
      <c r="AN48">
        <f>COUNTIFS('further data insights graphs'!$X$2:$X$3323,"&gt;="&amp;0,'further data insights graphs'!$A$2:$A$3323,'tackle data and analsyis'!$AH48)</f>
        <v>2</v>
      </c>
      <c r="AO48">
        <f>SUMIFS('further data insights graphs'!$X$2:$X$3323,'further data insights graphs'!$X$2:$X$3323,"&lt;"&amp;0,'further data insights graphs'!$A$2:$A$3323,'tackle data and analsyis'!$AH48)</f>
        <v>-3.5055784322299082</v>
      </c>
      <c r="AP48">
        <f>COUNTIFS('further data insights graphs'!$X$2:$X$3323,"&lt;"&amp;0,'further data insights graphs'!$A$2:$A$3323,'tackle data and analsyis'!$AH48)</f>
        <v>11</v>
      </c>
      <c r="AQ48" s="3">
        <f t="shared" si="5"/>
        <v>0.13836104003129768</v>
      </c>
      <c r="AR48" s="3">
        <f t="shared" si="6"/>
        <v>-0.3186889483845371</v>
      </c>
      <c r="AS48" s="3"/>
      <c r="AT48" s="3"/>
      <c r="AU48" s="3"/>
      <c r="AV48" s="3"/>
      <c r="AY48" t="s">
        <v>480</v>
      </c>
      <c r="AZ48">
        <v>6.6100433880203404</v>
      </c>
      <c r="BA48">
        <v>13</v>
      </c>
      <c r="BD48" t="s">
        <v>480</v>
      </c>
      <c r="BE48">
        <f>SUMIFS('further data insights graphs'!S$2:S$3323,'further data insights graphs'!$A$2:$A$3323,'tackle data and analsyis'!$BD48)</f>
        <v>5.7841694228281755</v>
      </c>
      <c r="BF48">
        <f>SUMIFS('further data insights graphs'!T$2:T$3323,'further data insights graphs'!$A$2:$A$3323,'tackle data and analsyis'!$BD48)</f>
        <v>0</v>
      </c>
      <c r="BG48">
        <f>SUMIFS('further data insights graphs'!U$2:U$3323,'further data insights graphs'!$A$2:$A$3323,'tackle data and analsyis'!$BD48)</f>
        <v>0</v>
      </c>
      <c r="BI48">
        <f>COUNTIFS('further data insights graphs'!S$2:S$3323,"&gt;"&amp;0,'further data insights graphs'!$A$2:$A$3323,'tackle data and analsyis'!$BD48)</f>
        <v>11</v>
      </c>
      <c r="BJ48">
        <f>COUNTIFS('further data insights graphs'!T$2:T$3323,"&gt;"&amp;0,'further data insights graphs'!$A$2:$A$3323,'tackle data and analsyis'!$BD48)</f>
        <v>0</v>
      </c>
      <c r="BK48">
        <f>COUNTIFS('further data insights graphs'!U$2:U$3323,"&gt;"&amp;0,'further data insights graphs'!$A$2:$A$3323,'tackle data and analsyis'!$BD48)</f>
        <v>0</v>
      </c>
      <c r="BN48" t="s">
        <v>396</v>
      </c>
      <c r="BO48">
        <v>4.8356664329232464</v>
      </c>
      <c r="BP48">
        <v>0</v>
      </c>
      <c r="BQ48">
        <v>0</v>
      </c>
      <c r="BS48">
        <f>SUMIFS('further data insights graphs'!$K$2:$K$3323,'further data insights graphs'!$A$2:$A$3323,'tackle data and analsyis'!$BN48)</f>
        <v>0</v>
      </c>
      <c r="BT48">
        <f>SUMIFS('further data insights graphs'!$V$2:$V$3323,'further data insights graphs'!$A$2:$A$3323,'tackle data and analsyis'!$BN48)</f>
        <v>0</v>
      </c>
      <c r="BV48" t="s">
        <v>308</v>
      </c>
      <c r="BW48">
        <v>5.3500445229609044</v>
      </c>
      <c r="BX48">
        <v>0.81353067711031202</v>
      </c>
      <c r="BY48">
        <v>1.562167672000913</v>
      </c>
    </row>
    <row r="49" spans="1:77" x14ac:dyDescent="0.35">
      <c r="A49">
        <v>47</v>
      </c>
      <c r="B49">
        <v>2022103005</v>
      </c>
      <c r="C49">
        <v>4232</v>
      </c>
      <c r="D49">
        <v>47848</v>
      </c>
      <c r="E49">
        <v>0</v>
      </c>
      <c r="F49">
        <v>1</v>
      </c>
      <c r="G49">
        <v>0</v>
      </c>
      <c r="H49">
        <v>0</v>
      </c>
      <c r="I49" t="s">
        <v>15</v>
      </c>
      <c r="M49" t="s">
        <v>55</v>
      </c>
      <c r="N49">
        <f t="shared" si="0"/>
        <v>1</v>
      </c>
      <c r="O49">
        <f t="shared" si="1"/>
        <v>2</v>
      </c>
      <c r="P49">
        <f t="shared" si="2"/>
        <v>3</v>
      </c>
      <c r="R49">
        <f>SUMIFS('further data insights graphs'!$E$2:$E$3323,'further data insights graphs'!$A$2:$A$3323,'tackle data and analsyis'!$M49)</f>
        <v>1.8850656420288661</v>
      </c>
      <c r="S49">
        <f>COUNTIFS('further data insights graphs'!$E$2:$E$3323,"&gt;"&amp;0,'further data insights graphs'!$A$2:$A$3323,'tackle data and analsyis'!$M49)</f>
        <v>5</v>
      </c>
      <c r="V49">
        <f t="shared" si="3"/>
        <v>2</v>
      </c>
      <c r="W49" t="s">
        <v>96</v>
      </c>
      <c r="X49">
        <v>5</v>
      </c>
      <c r="Y49">
        <v>4</v>
      </c>
      <c r="Z49">
        <v>9</v>
      </c>
      <c r="AB49" t="s">
        <v>343</v>
      </c>
      <c r="AC49">
        <v>5</v>
      </c>
      <c r="AD49">
        <v>4</v>
      </c>
      <c r="AE49">
        <v>9</v>
      </c>
      <c r="AH49" t="s">
        <v>404</v>
      </c>
      <c r="AI49">
        <v>6.5849840908647224</v>
      </c>
      <c r="AJ49">
        <v>12</v>
      </c>
      <c r="AK49">
        <f>SUMIFS('further data insights graphs'!$X$2:$X$3323,'further data insights graphs'!$A$2:$A$3323,'tackle data and analsyis'!$AH49)</f>
        <v>-1.9723277527695189</v>
      </c>
      <c r="AL49" s="1">
        <f t="shared" si="4"/>
        <v>-0.16436064606412656</v>
      </c>
      <c r="AM49">
        <f>SUMIFS('further data insights graphs'!$X$2:$X$3323,'further data insights graphs'!$X$2:$X$3323,"&gt;="&amp;0,'further data insights graphs'!$A$2:$A$3323,'tackle data and analsyis'!$AH49)</f>
        <v>1.1105243112159913</v>
      </c>
      <c r="AN49">
        <f>COUNTIFS('further data insights graphs'!$X$2:$X$3323,"&gt;="&amp;0,'further data insights graphs'!$A$2:$A$3323,'tackle data and analsyis'!$AH49)</f>
        <v>3</v>
      </c>
      <c r="AO49">
        <f>SUMIFS('further data insights graphs'!$X$2:$X$3323,'further data insights graphs'!$X$2:$X$3323,"&lt;"&amp;0,'further data insights graphs'!$A$2:$A$3323,'tackle data and analsyis'!$AH49)</f>
        <v>-3.0828520639855097</v>
      </c>
      <c r="AP49">
        <f>COUNTIFS('further data insights graphs'!$X$2:$X$3323,"&lt;"&amp;0,'further data insights graphs'!$A$2:$A$3323,'tackle data and analsyis'!$AH49)</f>
        <v>9</v>
      </c>
      <c r="AQ49" s="3">
        <f t="shared" si="5"/>
        <v>0.37017477040533042</v>
      </c>
      <c r="AR49" s="3">
        <f t="shared" si="6"/>
        <v>-0.34253911822061217</v>
      </c>
      <c r="AS49" s="3"/>
      <c r="AT49" s="3"/>
      <c r="AU49" s="3"/>
      <c r="AV49" s="3"/>
      <c r="AY49" t="s">
        <v>17</v>
      </c>
      <c r="AZ49">
        <v>5.8290362283056325</v>
      </c>
      <c r="BA49">
        <v>12</v>
      </c>
      <c r="BD49" t="s">
        <v>17</v>
      </c>
      <c r="BE49">
        <f>SUMIFS('further data insights graphs'!S$2:S$3323,'further data insights graphs'!$A$2:$A$3323,'tackle data and analsyis'!$BD49)</f>
        <v>4.7199610739119811</v>
      </c>
      <c r="BF49">
        <f>SUMIFS('further data insights graphs'!T$2:T$3323,'further data insights graphs'!$A$2:$A$3323,'tackle data and analsyis'!$BD49)</f>
        <v>0</v>
      </c>
      <c r="BG49">
        <f>SUMIFS('further data insights graphs'!U$2:U$3323,'further data insights graphs'!$A$2:$A$3323,'tackle data and analsyis'!$BD49)</f>
        <v>1</v>
      </c>
      <c r="BI49">
        <f>COUNTIFS('further data insights graphs'!S$2:S$3323,"&gt;"&amp;0,'further data insights graphs'!$A$2:$A$3323,'tackle data and analsyis'!$BD49)</f>
        <v>9</v>
      </c>
      <c r="BJ49">
        <f>COUNTIFS('further data insights graphs'!T$2:T$3323,"&gt;"&amp;0,'further data insights graphs'!$A$2:$A$3323,'tackle data and analsyis'!$BD49)</f>
        <v>0</v>
      </c>
      <c r="BK49">
        <f>COUNTIFS('further data insights graphs'!U$2:U$3323,"&gt;"&amp;0,'further data insights graphs'!$A$2:$A$3323,'tackle data and analsyis'!$BD49)</f>
        <v>1</v>
      </c>
      <c r="BN49" t="s">
        <v>8</v>
      </c>
      <c r="BO49">
        <v>4.757329848829805</v>
      </c>
      <c r="BP49">
        <v>0</v>
      </c>
      <c r="BQ49">
        <v>0</v>
      </c>
      <c r="BS49">
        <f>SUMIFS('further data insights graphs'!$K$2:$K$3323,'further data insights graphs'!$A$2:$A$3323,'tackle data and analsyis'!$BN49)</f>
        <v>1</v>
      </c>
      <c r="BT49">
        <f>SUMIFS('further data insights graphs'!$V$2:$V$3323,'further data insights graphs'!$A$2:$A$3323,'tackle data and analsyis'!$BN49)</f>
        <v>0.74016194478319897</v>
      </c>
      <c r="BV49" t="s">
        <v>334</v>
      </c>
      <c r="BW49">
        <v>5.624940775712715</v>
      </c>
      <c r="BX49">
        <v>0.80863675563086801</v>
      </c>
      <c r="BY49">
        <v>0</v>
      </c>
    </row>
    <row r="50" spans="1:77" x14ac:dyDescent="0.35">
      <c r="A50">
        <v>48</v>
      </c>
      <c r="B50">
        <v>2022110608</v>
      </c>
      <c r="C50">
        <v>777</v>
      </c>
      <c r="D50">
        <v>47848</v>
      </c>
      <c r="E50">
        <v>0</v>
      </c>
      <c r="F50">
        <v>1</v>
      </c>
      <c r="G50">
        <v>0</v>
      </c>
      <c r="H50">
        <v>0</v>
      </c>
      <c r="I50" t="s">
        <v>15</v>
      </c>
      <c r="M50" t="s">
        <v>56</v>
      </c>
      <c r="N50">
        <f t="shared" si="0"/>
        <v>2</v>
      </c>
      <c r="O50">
        <f t="shared" si="1"/>
        <v>1</v>
      </c>
      <c r="P50">
        <f t="shared" si="2"/>
        <v>3</v>
      </c>
      <c r="R50">
        <f>SUMIFS('further data insights graphs'!$E$2:$E$3323,'further data insights graphs'!$A$2:$A$3323,'tackle data and analsyis'!$M50)</f>
        <v>2.5547190882085502</v>
      </c>
      <c r="S50">
        <f>COUNTIFS('further data insights graphs'!$E$2:$E$3323,"&gt;"&amp;0,'further data insights graphs'!$A$2:$A$3323,'tackle data and analsyis'!$M50)</f>
        <v>6</v>
      </c>
      <c r="V50">
        <f t="shared" si="3"/>
        <v>3</v>
      </c>
      <c r="W50" t="s">
        <v>104</v>
      </c>
      <c r="X50">
        <v>4</v>
      </c>
      <c r="Y50">
        <v>5</v>
      </c>
      <c r="Z50">
        <v>9</v>
      </c>
      <c r="AB50" t="s">
        <v>66</v>
      </c>
      <c r="AC50">
        <v>5</v>
      </c>
      <c r="AD50">
        <v>3</v>
      </c>
      <c r="AE50">
        <v>8</v>
      </c>
      <c r="AH50" t="s">
        <v>351</v>
      </c>
      <c r="AI50">
        <v>6.565272514623123</v>
      </c>
      <c r="AJ50">
        <v>11</v>
      </c>
      <c r="AK50">
        <f>SUMIFS('further data insights graphs'!$X$2:$X$3323,'further data insights graphs'!$A$2:$A$3323,'tackle data and analsyis'!$AH50)</f>
        <v>-1.9371657457317453</v>
      </c>
      <c r="AL50" s="1">
        <f t="shared" si="4"/>
        <v>-0.17610597688470411</v>
      </c>
      <c r="AM50">
        <f>SUMIFS('further data insights graphs'!$X$2:$X$3323,'further data insights graphs'!$X$2:$X$3323,"&gt;="&amp;0,'further data insights graphs'!$A$2:$A$3323,'tackle data and analsyis'!$AH50)</f>
        <v>0.42520201384927292</v>
      </c>
      <c r="AN50">
        <f>COUNTIFS('further data insights graphs'!$X$2:$X$3323,"&gt;="&amp;0,'further data insights graphs'!$A$2:$A$3323,'tackle data and analsyis'!$AH50)</f>
        <v>2</v>
      </c>
      <c r="AO50">
        <f>SUMIFS('further data insights graphs'!$X$2:$X$3323,'further data insights graphs'!$X$2:$X$3323,"&lt;"&amp;0,'further data insights graphs'!$A$2:$A$3323,'tackle data and analsyis'!$AH50)</f>
        <v>-2.3623677595810184</v>
      </c>
      <c r="AP50">
        <f>COUNTIFS('further data insights graphs'!$X$2:$X$3323,"&lt;"&amp;0,'further data insights graphs'!$A$2:$A$3323,'tackle data and analsyis'!$AH50)</f>
        <v>9</v>
      </c>
      <c r="AQ50" s="3">
        <f t="shared" si="5"/>
        <v>0.21260100692463646</v>
      </c>
      <c r="AR50" s="3">
        <f t="shared" si="6"/>
        <v>-0.26248530662011316</v>
      </c>
      <c r="AS50" s="3"/>
      <c r="AT50" s="3"/>
      <c r="AU50" s="3"/>
      <c r="AV50" s="3"/>
      <c r="AY50" t="s">
        <v>26</v>
      </c>
      <c r="AZ50">
        <v>5.5228228240741881</v>
      </c>
      <c r="BA50">
        <v>12</v>
      </c>
      <c r="BD50" t="s">
        <v>26</v>
      </c>
      <c r="BE50">
        <f>SUMIFS('further data insights graphs'!S$2:S$3323,'further data insights graphs'!$A$2:$A$3323,'tackle data and analsyis'!$BD50)</f>
        <v>4.5472998026511142</v>
      </c>
      <c r="BF50">
        <f>SUMIFS('further data insights graphs'!T$2:T$3323,'further data insights graphs'!$A$2:$A$3323,'tackle data and analsyis'!$BD50)</f>
        <v>0</v>
      </c>
      <c r="BG50">
        <f>SUMIFS('further data insights graphs'!U$2:U$3323,'further data insights graphs'!$A$2:$A$3323,'tackle data and analsyis'!$BD50)</f>
        <v>0</v>
      </c>
      <c r="BI50">
        <f>COUNTIFS('further data insights graphs'!S$2:S$3323,"&gt;"&amp;0,'further data insights graphs'!$A$2:$A$3323,'tackle data and analsyis'!$BD50)</f>
        <v>9</v>
      </c>
      <c r="BJ50">
        <f>COUNTIFS('further data insights graphs'!T$2:T$3323,"&gt;"&amp;0,'further data insights graphs'!$A$2:$A$3323,'tackle data and analsyis'!$BD50)</f>
        <v>0</v>
      </c>
      <c r="BK50">
        <f>COUNTIFS('further data insights graphs'!U$2:U$3323,"&gt;"&amp;0,'further data insights graphs'!$A$2:$A$3323,'tackle data and analsyis'!$BD50)</f>
        <v>0</v>
      </c>
      <c r="BN50" t="s">
        <v>121</v>
      </c>
      <c r="BO50">
        <v>4.7367930993125871</v>
      </c>
      <c r="BP50">
        <v>0</v>
      </c>
      <c r="BQ50">
        <v>0</v>
      </c>
      <c r="BS50">
        <f>SUMIFS('further data insights graphs'!$K$2:$K$3323,'further data insights graphs'!$A$2:$A$3323,'tackle data and analsyis'!$BN50)</f>
        <v>2</v>
      </c>
      <c r="BT50">
        <f>SUMIFS('further data insights graphs'!$V$2:$V$3323,'further data insights graphs'!$A$2:$A$3323,'tackle data and analsyis'!$BN50)</f>
        <v>1.1498136265456851</v>
      </c>
      <c r="BV50" t="s">
        <v>355</v>
      </c>
      <c r="BW50">
        <v>2.322970866235738</v>
      </c>
      <c r="BX50">
        <v>0.78551868223444998</v>
      </c>
      <c r="BY50">
        <v>0</v>
      </c>
    </row>
    <row r="51" spans="1:77" x14ac:dyDescent="0.35">
      <c r="A51">
        <v>49</v>
      </c>
      <c r="B51">
        <v>2022110608</v>
      </c>
      <c r="C51">
        <v>2635</v>
      </c>
      <c r="D51">
        <v>47848</v>
      </c>
      <c r="E51">
        <v>0</v>
      </c>
      <c r="F51">
        <v>1</v>
      </c>
      <c r="G51">
        <v>0</v>
      </c>
      <c r="H51">
        <v>0</v>
      </c>
      <c r="I51" t="s">
        <v>15</v>
      </c>
      <c r="M51" t="s">
        <v>57</v>
      </c>
      <c r="N51">
        <f t="shared" si="0"/>
        <v>0</v>
      </c>
      <c r="O51">
        <f t="shared" si="1"/>
        <v>3</v>
      </c>
      <c r="P51">
        <f t="shared" si="2"/>
        <v>3</v>
      </c>
      <c r="R51">
        <f>SUMIFS('further data insights graphs'!$E$2:$E$3323,'further data insights graphs'!$A$2:$A$3323,'tackle data and analsyis'!$M51)</f>
        <v>1.8393353705891311</v>
      </c>
      <c r="S51">
        <f>COUNTIFS('further data insights graphs'!$E$2:$E$3323,"&gt;"&amp;0,'further data insights graphs'!$A$2:$A$3323,'tackle data and analsyis'!$M51)</f>
        <v>4</v>
      </c>
      <c r="V51">
        <f t="shared" si="3"/>
        <v>3</v>
      </c>
      <c r="W51" t="s">
        <v>179</v>
      </c>
      <c r="X51">
        <v>4</v>
      </c>
      <c r="Y51">
        <v>5</v>
      </c>
      <c r="Z51">
        <v>9</v>
      </c>
      <c r="AB51" t="s">
        <v>233</v>
      </c>
      <c r="AC51">
        <v>5</v>
      </c>
      <c r="AD51">
        <v>3</v>
      </c>
      <c r="AE51">
        <v>8</v>
      </c>
      <c r="AH51" t="s">
        <v>213</v>
      </c>
      <c r="AI51">
        <v>6.5319746023017462</v>
      </c>
      <c r="AJ51">
        <v>14</v>
      </c>
      <c r="AK51">
        <f>SUMIFS('further data insights graphs'!$X$2:$X$3323,'further data insights graphs'!$A$2:$A$3323,'tackle data and analsyis'!$AH51)</f>
        <v>0.14368281501272839</v>
      </c>
      <c r="AL51" s="1">
        <f t="shared" si="4"/>
        <v>1.0263058215194885E-2</v>
      </c>
      <c r="AM51">
        <f>SUMIFS('further data insights graphs'!$X$2:$X$3323,'further data insights graphs'!$X$2:$X$3323,"&gt;="&amp;0,'further data insights graphs'!$A$2:$A$3323,'tackle data and analsyis'!$AH51)</f>
        <v>0.75680714740211841</v>
      </c>
      <c r="AN51">
        <f>COUNTIFS('further data insights graphs'!$X$2:$X$3323,"&gt;="&amp;0,'further data insights graphs'!$A$2:$A$3323,'tackle data and analsyis'!$AH51)</f>
        <v>5</v>
      </c>
      <c r="AO51">
        <f>SUMIFS('further data insights graphs'!$X$2:$X$3323,'further data insights graphs'!$X$2:$X$3323,"&lt;"&amp;0,'further data insights graphs'!$A$2:$A$3323,'tackle data and analsyis'!$AH51)</f>
        <v>-0.61312433238939001</v>
      </c>
      <c r="AP51">
        <f>COUNTIFS('further data insights graphs'!$X$2:$X$3323,"&lt;"&amp;0,'further data insights graphs'!$A$2:$A$3323,'tackle data and analsyis'!$AH51)</f>
        <v>9</v>
      </c>
      <c r="AQ51" s="3">
        <f t="shared" si="5"/>
        <v>0.15136142948042369</v>
      </c>
      <c r="AR51" s="3">
        <f t="shared" si="6"/>
        <v>-6.8124925821043333E-2</v>
      </c>
      <c r="AS51" s="3"/>
      <c r="AT51" s="3"/>
      <c r="AU51" s="3"/>
      <c r="AV51" s="3"/>
      <c r="AY51" t="s">
        <v>69</v>
      </c>
      <c r="AZ51">
        <v>6.2774485745952395</v>
      </c>
      <c r="BA51">
        <v>12</v>
      </c>
      <c r="BD51" t="s">
        <v>69</v>
      </c>
      <c r="BE51">
        <f>SUMIFS('further data insights graphs'!S$2:S$3323,'further data insights graphs'!$A$2:$A$3323,'tackle data and analsyis'!$BD51)</f>
        <v>5.7397370771130474</v>
      </c>
      <c r="BF51">
        <f>SUMIFS('further data insights graphs'!T$2:T$3323,'further data insights graphs'!$A$2:$A$3323,'tackle data and analsyis'!$BD51)</f>
        <v>0.144625261125368</v>
      </c>
      <c r="BG51">
        <f>SUMIFS('further data insights graphs'!U$2:U$3323,'further data insights graphs'!$A$2:$A$3323,'tackle data and analsyis'!$BD51)</f>
        <v>0.144625261125368</v>
      </c>
      <c r="BI51">
        <f>COUNTIFS('further data insights graphs'!S$2:S$3323,"&gt;"&amp;0,'further data insights graphs'!$A$2:$A$3323,'tackle data and analsyis'!$BD51)</f>
        <v>11</v>
      </c>
      <c r="BJ51">
        <f>COUNTIFS('further data insights graphs'!T$2:T$3323,"&gt;"&amp;0,'further data insights graphs'!$A$2:$A$3323,'tackle data and analsyis'!$BD51)</f>
        <v>1</v>
      </c>
      <c r="BK51">
        <f>COUNTIFS('further data insights graphs'!U$2:U$3323,"&gt;"&amp;0,'further data insights graphs'!$A$2:$A$3323,'tackle data and analsyis'!$BD51)</f>
        <v>1</v>
      </c>
      <c r="BN51" t="s">
        <v>17</v>
      </c>
      <c r="BO51">
        <v>4.7199610739119811</v>
      </c>
      <c r="BP51">
        <v>0</v>
      </c>
      <c r="BQ51">
        <v>1</v>
      </c>
      <c r="BS51">
        <f>SUMIFS('further data insights graphs'!$K$2:$K$3323,'further data insights graphs'!$A$2:$A$3323,'tackle data and analsyis'!$BN51)</f>
        <v>1</v>
      </c>
      <c r="BT51">
        <f>SUMIFS('further data insights graphs'!$V$2:$V$3323,'further data insights graphs'!$A$2:$A$3323,'tackle data and analsyis'!$BN51)</f>
        <v>1</v>
      </c>
      <c r="BV51" t="s">
        <v>375</v>
      </c>
      <c r="BW51">
        <v>1.7755040888212821</v>
      </c>
      <c r="BX51">
        <v>0.77550408882128197</v>
      </c>
      <c r="BY51">
        <v>0</v>
      </c>
    </row>
    <row r="52" spans="1:77" x14ac:dyDescent="0.35">
      <c r="A52">
        <v>50</v>
      </c>
      <c r="B52">
        <v>2022110608</v>
      </c>
      <c r="C52">
        <v>3983</v>
      </c>
      <c r="D52">
        <v>47848</v>
      </c>
      <c r="E52">
        <v>1</v>
      </c>
      <c r="F52">
        <v>0</v>
      </c>
      <c r="G52">
        <v>0</v>
      </c>
      <c r="H52">
        <v>0</v>
      </c>
      <c r="I52" t="s">
        <v>15</v>
      </c>
      <c r="M52" t="s">
        <v>58</v>
      </c>
      <c r="N52">
        <f t="shared" si="0"/>
        <v>0</v>
      </c>
      <c r="O52">
        <f t="shared" si="1"/>
        <v>3</v>
      </c>
      <c r="P52">
        <f t="shared" si="2"/>
        <v>3</v>
      </c>
      <c r="R52">
        <f>SUMIFS('further data insights graphs'!$E$2:$E$3323,'further data insights graphs'!$A$2:$A$3323,'tackle data and analsyis'!$M52)</f>
        <v>1.672267109237024</v>
      </c>
      <c r="S52">
        <f>COUNTIFS('further data insights graphs'!$E$2:$E$3323,"&gt;"&amp;0,'further data insights graphs'!$A$2:$A$3323,'tackle data and analsyis'!$M52)</f>
        <v>5</v>
      </c>
      <c r="V52">
        <f t="shared" si="3"/>
        <v>3</v>
      </c>
      <c r="W52" t="s">
        <v>193</v>
      </c>
      <c r="X52">
        <v>2</v>
      </c>
      <c r="Y52">
        <v>7</v>
      </c>
      <c r="Z52">
        <v>9</v>
      </c>
      <c r="AB52" t="s">
        <v>334</v>
      </c>
      <c r="AC52">
        <v>5</v>
      </c>
      <c r="AD52">
        <v>3</v>
      </c>
      <c r="AE52">
        <v>8</v>
      </c>
      <c r="AH52" t="s">
        <v>201</v>
      </c>
      <c r="AI52">
        <v>6.5032337591842211</v>
      </c>
      <c r="AJ52">
        <v>12</v>
      </c>
      <c r="AK52">
        <f>SUMIFS('further data insights graphs'!$X$2:$X$3323,'further data insights graphs'!$A$2:$A$3323,'tackle data and analsyis'!$AH52)</f>
        <v>-0.40882253753888159</v>
      </c>
      <c r="AL52" s="1">
        <f t="shared" si="4"/>
        <v>-3.4068544794906799E-2</v>
      </c>
      <c r="AM52">
        <f>SUMIFS('further data insights graphs'!$X$2:$X$3323,'further data insights graphs'!$X$2:$X$3323,"&gt;="&amp;0,'further data insights graphs'!$A$2:$A$3323,'tackle data and analsyis'!$AH52)</f>
        <v>1.1880890634102783</v>
      </c>
      <c r="AN52">
        <f>COUNTIFS('further data insights graphs'!$X$2:$X$3323,"&gt;="&amp;0,'further data insights graphs'!$A$2:$A$3323,'tackle data and analsyis'!$AH52)</f>
        <v>4</v>
      </c>
      <c r="AO52">
        <f>SUMIFS('further data insights graphs'!$X$2:$X$3323,'further data insights graphs'!$X$2:$X$3323,"&lt;"&amp;0,'further data insights graphs'!$A$2:$A$3323,'tackle data and analsyis'!$AH52)</f>
        <v>-1.5969116009491597</v>
      </c>
      <c r="AP52">
        <f>COUNTIFS('further data insights graphs'!$X$2:$X$3323,"&lt;"&amp;0,'further data insights graphs'!$A$2:$A$3323,'tackle data and analsyis'!$AH52)</f>
        <v>8</v>
      </c>
      <c r="AQ52" s="3">
        <f t="shared" si="5"/>
        <v>0.29702226585256958</v>
      </c>
      <c r="AR52" s="3">
        <f t="shared" si="6"/>
        <v>-0.19961395011864497</v>
      </c>
      <c r="AS52" s="3"/>
      <c r="AT52" s="3"/>
      <c r="AU52" s="3"/>
      <c r="AV52" s="3"/>
      <c r="AY52" t="s">
        <v>116</v>
      </c>
      <c r="AZ52">
        <v>5.2904988899544865</v>
      </c>
      <c r="BA52">
        <v>12</v>
      </c>
      <c r="BD52" t="s">
        <v>116</v>
      </c>
      <c r="BE52">
        <f>SUMIFS('further data insights graphs'!S$2:S$3323,'further data insights graphs'!$A$2:$A$3323,'tackle data and analsyis'!$BD52)</f>
        <v>4.2979028248239688</v>
      </c>
      <c r="BF52">
        <f>SUMIFS('further data insights graphs'!T$2:T$3323,'further data insights graphs'!$A$2:$A$3323,'tackle data and analsyis'!$BD52)</f>
        <v>0.260950802782424</v>
      </c>
      <c r="BG52">
        <f>SUMIFS('further data insights graphs'!U$2:U$3323,'further data insights graphs'!$A$2:$A$3323,'tackle data and analsyis'!$BD52)</f>
        <v>0</v>
      </c>
      <c r="BI52">
        <f>COUNTIFS('further data insights graphs'!S$2:S$3323,"&gt;"&amp;0,'further data insights graphs'!$A$2:$A$3323,'tackle data and analsyis'!$BD52)</f>
        <v>10</v>
      </c>
      <c r="BJ52">
        <f>COUNTIFS('further data insights graphs'!T$2:T$3323,"&gt;"&amp;0,'further data insights graphs'!$A$2:$A$3323,'tackle data and analsyis'!$BD52)</f>
        <v>1</v>
      </c>
      <c r="BK52">
        <f>COUNTIFS('further data insights graphs'!U$2:U$3323,"&gt;"&amp;0,'further data insights graphs'!$A$2:$A$3323,'tackle data and analsyis'!$BD52)</f>
        <v>0</v>
      </c>
      <c r="BN52" t="s">
        <v>223</v>
      </c>
      <c r="BO52">
        <v>4.7056671585449106</v>
      </c>
      <c r="BP52">
        <v>0.35694801285999</v>
      </c>
      <c r="BQ52">
        <v>0.35694801285999</v>
      </c>
      <c r="BS52">
        <f>SUMIFS('further data insights graphs'!$K$2:$K$3323,'further data insights graphs'!$A$2:$A$3323,'tackle data and analsyis'!$BN52)</f>
        <v>2</v>
      </c>
      <c r="BT52">
        <f>SUMIFS('further data insights graphs'!$V$2:$V$3323,'further data insights graphs'!$A$2:$A$3323,'tackle data and analsyis'!$BN52)</f>
        <v>1.5974182248317841</v>
      </c>
      <c r="BV52" t="s">
        <v>209</v>
      </c>
      <c r="BW52">
        <v>5.3842044060777843</v>
      </c>
      <c r="BX52">
        <v>0.76762394423110503</v>
      </c>
      <c r="BY52">
        <v>1</v>
      </c>
    </row>
    <row r="53" spans="1:77" x14ac:dyDescent="0.35">
      <c r="A53">
        <v>51</v>
      </c>
      <c r="B53">
        <v>2022102000</v>
      </c>
      <c r="C53">
        <v>639</v>
      </c>
      <c r="D53">
        <v>52416</v>
      </c>
      <c r="E53">
        <v>1</v>
      </c>
      <c r="F53">
        <v>0</v>
      </c>
      <c r="G53">
        <v>0</v>
      </c>
      <c r="H53">
        <v>0</v>
      </c>
      <c r="I53" t="s">
        <v>16</v>
      </c>
      <c r="M53" t="s">
        <v>59</v>
      </c>
      <c r="N53">
        <f t="shared" si="0"/>
        <v>0</v>
      </c>
      <c r="O53">
        <f t="shared" si="1"/>
        <v>1</v>
      </c>
      <c r="P53">
        <f t="shared" si="2"/>
        <v>1</v>
      </c>
      <c r="R53">
        <f>SUMIFS('further data insights graphs'!$E$2:$E$3323,'further data insights graphs'!$A$2:$A$3323,'tackle data and analsyis'!$M53)</f>
        <v>0.72864522790974595</v>
      </c>
      <c r="S53">
        <f>COUNTIFS('further data insights graphs'!$E$2:$E$3323,"&gt;"&amp;0,'further data insights graphs'!$A$2:$A$3323,'tackle data and analsyis'!$M53)</f>
        <v>1</v>
      </c>
      <c r="V53">
        <f t="shared" si="3"/>
        <v>3</v>
      </c>
      <c r="W53" t="s">
        <v>200</v>
      </c>
      <c r="X53">
        <v>4</v>
      </c>
      <c r="Y53">
        <v>5</v>
      </c>
      <c r="Z53">
        <v>9</v>
      </c>
      <c r="AB53" t="s">
        <v>502</v>
      </c>
      <c r="AC53">
        <v>5</v>
      </c>
      <c r="AD53">
        <v>3</v>
      </c>
      <c r="AE53">
        <v>8</v>
      </c>
      <c r="AH53" t="s">
        <v>33</v>
      </c>
      <c r="AI53">
        <v>6.4453169202168317</v>
      </c>
      <c r="AJ53">
        <v>10</v>
      </c>
      <c r="AK53">
        <f>SUMIFS('further data insights graphs'!$X$2:$X$3323,'further data insights graphs'!$A$2:$A$3323,'tackle data and analsyis'!$AH53)</f>
        <v>-1.3871531473806697</v>
      </c>
      <c r="AL53" s="1">
        <f t="shared" si="4"/>
        <v>-0.13871531473806697</v>
      </c>
      <c r="AM53">
        <f>SUMIFS('further data insights graphs'!$X$2:$X$3323,'further data insights graphs'!$X$2:$X$3323,"&gt;="&amp;0,'further data insights graphs'!$A$2:$A$3323,'tackle data and analsyis'!$AH53)</f>
        <v>1.1549941762289424</v>
      </c>
      <c r="AN53">
        <f>COUNTIFS('further data insights graphs'!$X$2:$X$3323,"&gt;="&amp;0,'further data insights graphs'!$A$2:$A$3323,'tackle data and analsyis'!$AH53)</f>
        <v>6</v>
      </c>
      <c r="AO53">
        <f>SUMIFS('further data insights graphs'!$X$2:$X$3323,'further data insights graphs'!$X$2:$X$3323,"&lt;"&amp;0,'further data insights graphs'!$A$2:$A$3323,'tackle data and analsyis'!$AH53)</f>
        <v>-2.5421473236096119</v>
      </c>
      <c r="AP53">
        <f>COUNTIFS('further data insights graphs'!$X$2:$X$3323,"&lt;"&amp;0,'further data insights graphs'!$A$2:$A$3323,'tackle data and analsyis'!$AH53)</f>
        <v>4</v>
      </c>
      <c r="AQ53" s="3">
        <f t="shared" si="5"/>
        <v>0.19249902937149041</v>
      </c>
      <c r="AR53" s="3">
        <f t="shared" si="6"/>
        <v>-0.63553683090240298</v>
      </c>
      <c r="AS53" s="3"/>
      <c r="AT53" s="3"/>
      <c r="AU53" s="3"/>
      <c r="AV53" s="3"/>
      <c r="AY53" t="s">
        <v>151</v>
      </c>
      <c r="AZ53">
        <v>7.6471228853305266</v>
      </c>
      <c r="BA53">
        <v>12</v>
      </c>
      <c r="BD53" t="s">
        <v>151</v>
      </c>
      <c r="BE53">
        <f>SUMIFS('further data insights graphs'!S$2:S$3323,'further data insights graphs'!$A$2:$A$3323,'tackle data and analsyis'!$BD53)</f>
        <v>5.5349374825450601</v>
      </c>
      <c r="BF53">
        <f>SUMIFS('further data insights graphs'!T$2:T$3323,'further data insights graphs'!$A$2:$A$3323,'tackle data and analsyis'!$BD53)</f>
        <v>0</v>
      </c>
      <c r="BG53">
        <f>SUMIFS('further data insights graphs'!U$2:U$3323,'further data insights graphs'!$A$2:$A$3323,'tackle data and analsyis'!$BD53)</f>
        <v>0</v>
      </c>
      <c r="BI53">
        <f>COUNTIFS('further data insights graphs'!S$2:S$3323,"&gt;"&amp;0,'further data insights graphs'!$A$2:$A$3323,'tackle data and analsyis'!$BD53)</f>
        <v>8</v>
      </c>
      <c r="BJ53">
        <f>COUNTIFS('further data insights graphs'!T$2:T$3323,"&gt;"&amp;0,'further data insights graphs'!$A$2:$A$3323,'tackle data and analsyis'!$BD53)</f>
        <v>0</v>
      </c>
      <c r="BK53">
        <f>COUNTIFS('further data insights graphs'!U$2:U$3323,"&gt;"&amp;0,'further data insights graphs'!$A$2:$A$3323,'tackle data and analsyis'!$BD53)</f>
        <v>0</v>
      </c>
      <c r="BN53" t="s">
        <v>117</v>
      </c>
      <c r="BO53">
        <v>4.6598695414644347</v>
      </c>
      <c r="BP53">
        <v>0</v>
      </c>
      <c r="BQ53">
        <v>0</v>
      </c>
      <c r="BS53">
        <f>SUMIFS('further data insights graphs'!$K$2:$K$3323,'further data insights graphs'!$A$2:$A$3323,'tackle data and analsyis'!$BN53)</f>
        <v>1</v>
      </c>
      <c r="BT53">
        <f>SUMIFS('further data insights graphs'!$V$2:$V$3323,'further data insights graphs'!$A$2:$A$3323,'tackle data and analsyis'!$BN53)</f>
        <v>0.35808689789683801</v>
      </c>
      <c r="BV53" t="s">
        <v>112</v>
      </c>
      <c r="BW53">
        <v>5.3093530531597217</v>
      </c>
      <c r="BX53">
        <v>0.739049197217575</v>
      </c>
      <c r="BY53">
        <v>0</v>
      </c>
    </row>
    <row r="54" spans="1:77" x14ac:dyDescent="0.35">
      <c r="A54">
        <v>52</v>
      </c>
      <c r="B54">
        <v>2022102000</v>
      </c>
      <c r="C54">
        <v>1083</v>
      </c>
      <c r="D54">
        <v>52416</v>
      </c>
      <c r="E54">
        <v>0</v>
      </c>
      <c r="F54">
        <v>1</v>
      </c>
      <c r="G54">
        <v>0</v>
      </c>
      <c r="H54">
        <v>0</v>
      </c>
      <c r="I54" t="s">
        <v>16</v>
      </c>
      <c r="M54" t="s">
        <v>60</v>
      </c>
      <c r="N54">
        <f t="shared" si="0"/>
        <v>6</v>
      </c>
      <c r="O54">
        <f t="shared" si="1"/>
        <v>9</v>
      </c>
      <c r="P54">
        <f t="shared" si="2"/>
        <v>15</v>
      </c>
      <c r="R54">
        <f>SUMIFS('further data insights graphs'!$E$2:$E$3323,'further data insights graphs'!$A$2:$A$3323,'tackle data and analsyis'!$M54)</f>
        <v>7.7855296294584848</v>
      </c>
      <c r="S54">
        <f>COUNTIFS('further data insights graphs'!$E$2:$E$3323,"&gt;"&amp;0,'further data insights graphs'!$A$2:$A$3323,'tackle data and analsyis'!$M54)</f>
        <v>13</v>
      </c>
      <c r="V54">
        <f t="shared" si="3"/>
        <v>3</v>
      </c>
      <c r="W54" t="s">
        <v>207</v>
      </c>
      <c r="X54">
        <v>5</v>
      </c>
      <c r="Y54">
        <v>4</v>
      </c>
      <c r="Z54">
        <v>9</v>
      </c>
      <c r="AB54" t="s">
        <v>69</v>
      </c>
      <c r="AC54">
        <v>5</v>
      </c>
      <c r="AD54">
        <v>2</v>
      </c>
      <c r="AE54">
        <v>7</v>
      </c>
      <c r="AH54" t="s">
        <v>193</v>
      </c>
      <c r="AI54">
        <v>6.4383241649962324</v>
      </c>
      <c r="AJ54">
        <v>12</v>
      </c>
      <c r="AK54">
        <f>SUMIFS('further data insights graphs'!$X$2:$X$3323,'further data insights graphs'!$A$2:$A$3323,'tackle data and analsyis'!$AH54)</f>
        <v>-3.3297629395183379</v>
      </c>
      <c r="AL54" s="1">
        <f t="shared" si="4"/>
        <v>-0.27748024495986151</v>
      </c>
      <c r="AM54">
        <f>SUMIFS('further data insights graphs'!$X$2:$X$3323,'further data insights graphs'!$X$2:$X$3323,"&gt;="&amp;0,'further data insights graphs'!$A$2:$A$3323,'tackle data and analsyis'!$AH54)</f>
        <v>0.44359646155683458</v>
      </c>
      <c r="AN54">
        <f>COUNTIFS('further data insights graphs'!$X$2:$X$3323,"&gt;="&amp;0,'further data insights graphs'!$A$2:$A$3323,'tackle data and analsyis'!$AH54)</f>
        <v>2</v>
      </c>
      <c r="AO54">
        <f>SUMIFS('further data insights graphs'!$X$2:$X$3323,'further data insights graphs'!$X$2:$X$3323,"&lt;"&amp;0,'further data insights graphs'!$A$2:$A$3323,'tackle data and analsyis'!$AH54)</f>
        <v>-3.7733594010751723</v>
      </c>
      <c r="AP54">
        <f>COUNTIFS('further data insights graphs'!$X$2:$X$3323,"&lt;"&amp;0,'further data insights graphs'!$A$2:$A$3323,'tackle data and analsyis'!$AH54)</f>
        <v>10</v>
      </c>
      <c r="AQ54" s="3">
        <f t="shared" si="5"/>
        <v>0.22179823077841729</v>
      </c>
      <c r="AR54" s="3">
        <f t="shared" si="6"/>
        <v>-0.37733594010751725</v>
      </c>
      <c r="AS54" s="3"/>
      <c r="AT54" s="3"/>
      <c r="AU54" s="3"/>
      <c r="AV54" s="3"/>
      <c r="AY54" t="s">
        <v>193</v>
      </c>
      <c r="AZ54">
        <v>6.4383241649962324</v>
      </c>
      <c r="BA54">
        <v>12</v>
      </c>
      <c r="BD54" t="s">
        <v>193</v>
      </c>
      <c r="BE54">
        <f>SUMIFS('further data insights graphs'!S$2:S$3323,'further data insights graphs'!$A$2:$A$3323,'tackle data and analsyis'!$BD54)</f>
        <v>5.1617773466341035</v>
      </c>
      <c r="BF54">
        <f>SUMIFS('further data insights graphs'!T$2:T$3323,'further data insights graphs'!$A$2:$A$3323,'tackle data and analsyis'!$BD54)</f>
        <v>0.60807021220028801</v>
      </c>
      <c r="BG54">
        <f>SUMIFS('further data insights graphs'!U$2:U$3323,'further data insights graphs'!$A$2:$A$3323,'tackle data and analsyis'!$BD54)</f>
        <v>0.412493182239278</v>
      </c>
      <c r="BI54">
        <f>COUNTIFS('further data insights graphs'!S$2:S$3323,"&gt;"&amp;0,'further data insights graphs'!$A$2:$A$3323,'tackle data and analsyis'!$BD54)</f>
        <v>10</v>
      </c>
      <c r="BJ54">
        <f>COUNTIFS('further data insights graphs'!T$2:T$3323,"&gt;"&amp;0,'further data insights graphs'!$A$2:$A$3323,'tackle data and analsyis'!$BD54)</f>
        <v>1</v>
      </c>
      <c r="BK54">
        <f>COUNTIFS('further data insights graphs'!U$2:U$3323,"&gt;"&amp;0,'further data insights graphs'!$A$2:$A$3323,'tackle data and analsyis'!$BD54)</f>
        <v>1</v>
      </c>
      <c r="BN54" t="s">
        <v>195</v>
      </c>
      <c r="BO54">
        <v>4.6537745087803035</v>
      </c>
      <c r="BP54">
        <v>0.81878769637437798</v>
      </c>
      <c r="BQ54">
        <v>1</v>
      </c>
      <c r="BS54">
        <f>SUMIFS('further data insights graphs'!$K$2:$K$3323,'further data insights graphs'!$A$2:$A$3323,'tackle data and analsyis'!$BN54)</f>
        <v>1</v>
      </c>
      <c r="BT54">
        <f>SUMIFS('further data insights graphs'!$V$2:$V$3323,'further data insights graphs'!$A$2:$A$3323,'tackle data and analsyis'!$BN54)</f>
        <v>0.35688002492371501</v>
      </c>
      <c r="BV54" t="s">
        <v>370</v>
      </c>
      <c r="BW54">
        <v>2.3456189525894069</v>
      </c>
      <c r="BX54">
        <v>0.71729820015533496</v>
      </c>
      <c r="BY54">
        <v>0</v>
      </c>
    </row>
    <row r="55" spans="1:77" x14ac:dyDescent="0.35">
      <c r="A55">
        <v>53</v>
      </c>
      <c r="B55">
        <v>2022102000</v>
      </c>
      <c r="C55">
        <v>1597</v>
      </c>
      <c r="D55">
        <v>52416</v>
      </c>
      <c r="E55">
        <v>0</v>
      </c>
      <c r="F55">
        <v>0</v>
      </c>
      <c r="G55">
        <v>0</v>
      </c>
      <c r="H55">
        <v>1</v>
      </c>
      <c r="I55" t="s">
        <v>16</v>
      </c>
      <c r="M55" t="s">
        <v>61</v>
      </c>
      <c r="N55">
        <f t="shared" si="0"/>
        <v>2</v>
      </c>
      <c r="O55">
        <f t="shared" si="1"/>
        <v>4</v>
      </c>
      <c r="P55">
        <f t="shared" si="2"/>
        <v>6</v>
      </c>
      <c r="R55">
        <f>SUMIFS('further data insights graphs'!$E$2:$E$3323,'further data insights graphs'!$A$2:$A$3323,'tackle data and analsyis'!$M55)</f>
        <v>5.7175603572283222</v>
      </c>
      <c r="S55">
        <f>COUNTIFS('further data insights graphs'!$E$2:$E$3323,"&gt;"&amp;0,'further data insights graphs'!$A$2:$A$3323,'tackle data and analsyis'!$M55)</f>
        <v>11</v>
      </c>
      <c r="V55">
        <f t="shared" si="3"/>
        <v>3</v>
      </c>
      <c r="W55" t="s">
        <v>208</v>
      </c>
      <c r="X55">
        <v>5</v>
      </c>
      <c r="Y55">
        <v>4</v>
      </c>
      <c r="Z55">
        <v>9</v>
      </c>
      <c r="AB55" t="s">
        <v>70</v>
      </c>
      <c r="AC55">
        <v>5</v>
      </c>
      <c r="AD55">
        <v>2</v>
      </c>
      <c r="AE55">
        <v>7</v>
      </c>
      <c r="AH55" t="s">
        <v>11</v>
      </c>
      <c r="AI55">
        <v>6.3156680233570857</v>
      </c>
      <c r="AJ55">
        <v>10</v>
      </c>
      <c r="AK55">
        <f>SUMIFS('further data insights graphs'!$X$2:$X$3323,'further data insights graphs'!$A$2:$A$3323,'tackle data and analsyis'!$AH55)</f>
        <v>4.2563004257917676</v>
      </c>
      <c r="AL55" s="1">
        <f t="shared" si="4"/>
        <v>0.42563004257917675</v>
      </c>
      <c r="AM55">
        <f>SUMIFS('further data insights graphs'!$X$2:$X$3323,'further data insights graphs'!$X$2:$X$3323,"&gt;="&amp;0,'further data insights graphs'!$A$2:$A$3323,'tackle data and analsyis'!$AH55)</f>
        <v>5.4673438311330349</v>
      </c>
      <c r="AN55">
        <f>COUNTIFS('further data insights graphs'!$X$2:$X$3323,"&gt;="&amp;0,'further data insights graphs'!$A$2:$A$3323,'tackle data and analsyis'!$AH55)</f>
        <v>5</v>
      </c>
      <c r="AO55">
        <f>SUMIFS('further data insights graphs'!$X$2:$X$3323,'further data insights graphs'!$X$2:$X$3323,"&lt;"&amp;0,'further data insights graphs'!$A$2:$A$3323,'tackle data and analsyis'!$AH55)</f>
        <v>-1.2110434053412673</v>
      </c>
      <c r="AP55">
        <f>COUNTIFS('further data insights graphs'!$X$2:$X$3323,"&lt;"&amp;0,'further data insights graphs'!$A$2:$A$3323,'tackle data and analsyis'!$AH55)</f>
        <v>5</v>
      </c>
      <c r="AQ55" s="3">
        <f t="shared" si="5"/>
        <v>1.0934687662266069</v>
      </c>
      <c r="AR55" s="3">
        <f t="shared" si="6"/>
        <v>-0.24220868106825347</v>
      </c>
      <c r="AS55" s="3"/>
      <c r="AT55" s="3"/>
      <c r="AU55" s="3"/>
      <c r="AV55" s="3"/>
      <c r="AY55" t="s">
        <v>201</v>
      </c>
      <c r="AZ55">
        <v>6.5032337591842211</v>
      </c>
      <c r="BA55">
        <v>12</v>
      </c>
      <c r="BD55" t="s">
        <v>201</v>
      </c>
      <c r="BE55">
        <f>SUMIFS('further data insights graphs'!S$2:S$3323,'further data insights graphs'!$A$2:$A$3323,'tackle data and analsyis'!$BD55)</f>
        <v>4.6086687192008924</v>
      </c>
      <c r="BF55">
        <f>SUMIFS('further data insights graphs'!T$2:T$3323,'further data insights graphs'!$A$2:$A$3323,'tackle data and analsyis'!$BD55)</f>
        <v>0</v>
      </c>
      <c r="BG55">
        <f>SUMIFS('further data insights graphs'!U$2:U$3323,'further data insights graphs'!$A$2:$A$3323,'tackle data and analsyis'!$BD55)</f>
        <v>1.559690995738805</v>
      </c>
      <c r="BI55">
        <f>COUNTIFS('further data insights graphs'!S$2:S$3323,"&gt;"&amp;0,'further data insights graphs'!$A$2:$A$3323,'tackle data and analsyis'!$BD55)</f>
        <v>8</v>
      </c>
      <c r="BJ55">
        <f>COUNTIFS('further data insights graphs'!T$2:T$3323,"&gt;"&amp;0,'further data insights graphs'!$A$2:$A$3323,'tackle data and analsyis'!$BD55)</f>
        <v>0</v>
      </c>
      <c r="BK55">
        <f>COUNTIFS('further data insights graphs'!U$2:U$3323,"&gt;"&amp;0,'further data insights graphs'!$A$2:$A$3323,'tackle data and analsyis'!$BD55)</f>
        <v>2</v>
      </c>
      <c r="BN55" t="s">
        <v>201</v>
      </c>
      <c r="BO55">
        <v>4.6086687192008924</v>
      </c>
      <c r="BP55">
        <v>0</v>
      </c>
      <c r="BQ55">
        <v>1.559690995738805</v>
      </c>
      <c r="BS55">
        <f>SUMIFS('further data insights graphs'!$K$2:$K$3323,'further data insights graphs'!$A$2:$A$3323,'tackle data and analsyis'!$BN55)</f>
        <v>1</v>
      </c>
      <c r="BT55">
        <f>SUMIFS('further data insights graphs'!$V$2:$V$3323,'further data insights graphs'!$A$2:$A$3323,'tackle data and analsyis'!$BN55)</f>
        <v>0.55969099573880499</v>
      </c>
      <c r="BV55" t="s">
        <v>65</v>
      </c>
      <c r="BW55">
        <v>1.050419303393288</v>
      </c>
      <c r="BX55">
        <v>0.70291895100152701</v>
      </c>
      <c r="BY55">
        <v>0</v>
      </c>
    </row>
    <row r="56" spans="1:77" x14ac:dyDescent="0.35">
      <c r="A56">
        <v>54</v>
      </c>
      <c r="B56">
        <v>2022110608</v>
      </c>
      <c r="C56">
        <v>91</v>
      </c>
      <c r="D56">
        <v>52416</v>
      </c>
      <c r="E56">
        <v>0</v>
      </c>
      <c r="F56">
        <v>1</v>
      </c>
      <c r="G56">
        <v>0</v>
      </c>
      <c r="H56">
        <v>0</v>
      </c>
      <c r="I56" t="s">
        <v>16</v>
      </c>
      <c r="M56" t="s">
        <v>62</v>
      </c>
      <c r="N56">
        <f t="shared" si="0"/>
        <v>5</v>
      </c>
      <c r="O56">
        <f t="shared" si="1"/>
        <v>5</v>
      </c>
      <c r="P56">
        <f t="shared" si="2"/>
        <v>10</v>
      </c>
      <c r="R56">
        <f>SUMIFS('further data insights graphs'!$E$2:$E$3323,'further data insights graphs'!$A$2:$A$3323,'tackle data and analsyis'!$M56)</f>
        <v>8.1828275856015953</v>
      </c>
      <c r="S56">
        <f>COUNTIFS('further data insights graphs'!$E$2:$E$3323,"&gt;"&amp;0,'further data insights graphs'!$A$2:$A$3323,'tackle data and analsyis'!$M56)</f>
        <v>15</v>
      </c>
      <c r="V56">
        <f t="shared" si="3"/>
        <v>2</v>
      </c>
      <c r="W56" t="s">
        <v>221</v>
      </c>
      <c r="X56">
        <v>4</v>
      </c>
      <c r="Y56">
        <v>5</v>
      </c>
      <c r="Z56">
        <v>9</v>
      </c>
      <c r="AB56" t="s">
        <v>167</v>
      </c>
      <c r="AC56">
        <v>5</v>
      </c>
      <c r="AD56">
        <v>2</v>
      </c>
      <c r="AE56">
        <v>7</v>
      </c>
      <c r="AH56" t="s">
        <v>265</v>
      </c>
      <c r="AI56">
        <v>6.3009152196637981</v>
      </c>
      <c r="AJ56">
        <v>11</v>
      </c>
      <c r="AK56">
        <f>SUMIFS('further data insights graphs'!$X$2:$X$3323,'further data insights graphs'!$A$2:$A$3323,'tackle data and analsyis'!$AH56)</f>
        <v>5.8324899793974501</v>
      </c>
      <c r="AL56" s="1">
        <f t="shared" si="4"/>
        <v>0.53022636176340454</v>
      </c>
      <c r="AM56">
        <f>SUMIFS('further data insights graphs'!$X$2:$X$3323,'further data insights graphs'!$X$2:$X$3323,"&gt;="&amp;0,'further data insights graphs'!$A$2:$A$3323,'tackle data and analsyis'!$AH56)</f>
        <v>5.8324899793974501</v>
      </c>
      <c r="AN56">
        <f>COUNTIFS('further data insights graphs'!$X$2:$X$3323,"&gt;="&amp;0,'further data insights graphs'!$A$2:$A$3323,'tackle data and analsyis'!$AH56)</f>
        <v>11</v>
      </c>
      <c r="AO56">
        <f>SUMIFS('further data insights graphs'!$X$2:$X$3323,'further data insights graphs'!$X$2:$X$3323,"&lt;"&amp;0,'further data insights graphs'!$A$2:$A$3323,'tackle data and analsyis'!$AH56)</f>
        <v>0</v>
      </c>
      <c r="AP56">
        <f>COUNTIFS('further data insights graphs'!$X$2:$X$3323,"&lt;"&amp;0,'further data insights graphs'!$A$2:$A$3323,'tackle data and analsyis'!$AH56)</f>
        <v>0</v>
      </c>
      <c r="AQ56" s="3">
        <f t="shared" si="5"/>
        <v>0.53022636176340454</v>
      </c>
      <c r="AR56" s="3" t="e">
        <f t="shared" si="6"/>
        <v>#DIV/0!</v>
      </c>
      <c r="AS56" s="3"/>
      <c r="AT56" s="3"/>
      <c r="AU56" s="3"/>
      <c r="AV56" s="3"/>
      <c r="AY56" t="s">
        <v>203</v>
      </c>
      <c r="AZ56">
        <v>5.3609040747416925</v>
      </c>
      <c r="BA56">
        <v>12</v>
      </c>
      <c r="BD56" t="s">
        <v>203</v>
      </c>
      <c r="BE56">
        <f>SUMIFS('further data insights graphs'!S$2:S$3323,'further data insights graphs'!$A$2:$A$3323,'tackle data and analsyis'!$BD56)</f>
        <v>0.90202605844702788</v>
      </c>
      <c r="BF56">
        <f>SUMIFS('further data insights graphs'!T$2:T$3323,'further data insights graphs'!$A$2:$A$3323,'tackle data and analsyis'!$BD56)</f>
        <v>0</v>
      </c>
      <c r="BG56">
        <f>SUMIFS('further data insights graphs'!U$2:U$3323,'further data insights graphs'!$A$2:$A$3323,'tackle data and analsyis'!$BD56)</f>
        <v>0</v>
      </c>
      <c r="BI56">
        <f>COUNTIFS('further data insights graphs'!S$2:S$3323,"&gt;"&amp;0,'further data insights graphs'!$A$2:$A$3323,'tackle data and analsyis'!$BD56)</f>
        <v>3</v>
      </c>
      <c r="BJ56">
        <f>COUNTIFS('further data insights graphs'!T$2:T$3323,"&gt;"&amp;0,'further data insights graphs'!$A$2:$A$3323,'tackle data and analsyis'!$BD56)</f>
        <v>0</v>
      </c>
      <c r="BK56">
        <f>COUNTIFS('further data insights graphs'!U$2:U$3323,"&gt;"&amp;0,'further data insights graphs'!$A$2:$A$3323,'tackle data and analsyis'!$BD56)</f>
        <v>0</v>
      </c>
      <c r="BN56" t="s">
        <v>347</v>
      </c>
      <c r="BO56">
        <v>4.5767774084750057</v>
      </c>
      <c r="BP56">
        <v>0</v>
      </c>
      <c r="BQ56">
        <v>0</v>
      </c>
      <c r="BS56">
        <f>SUMIFS('further data insights graphs'!$K$2:$K$3323,'further data insights graphs'!$A$2:$A$3323,'tackle data and analsyis'!$BN56)</f>
        <v>0</v>
      </c>
      <c r="BT56">
        <f>SUMIFS('further data insights graphs'!$V$2:$V$3323,'further data insights graphs'!$A$2:$A$3323,'tackle data and analsyis'!$BN56)</f>
        <v>0</v>
      </c>
      <c r="BV56" t="s">
        <v>452</v>
      </c>
      <c r="BW56">
        <v>0.66255591793809698</v>
      </c>
      <c r="BX56">
        <v>0.66255591793809698</v>
      </c>
      <c r="BY56">
        <v>0</v>
      </c>
    </row>
    <row r="57" spans="1:77" x14ac:dyDescent="0.35">
      <c r="A57">
        <v>55</v>
      </c>
      <c r="B57">
        <v>2022110608</v>
      </c>
      <c r="C57">
        <v>2793</v>
      </c>
      <c r="D57">
        <v>52416</v>
      </c>
      <c r="E57">
        <v>1</v>
      </c>
      <c r="F57">
        <v>0</v>
      </c>
      <c r="G57">
        <v>0</v>
      </c>
      <c r="H57">
        <v>0</v>
      </c>
      <c r="I57" t="s">
        <v>16</v>
      </c>
      <c r="M57" t="s">
        <v>63</v>
      </c>
      <c r="N57">
        <f t="shared" si="0"/>
        <v>4</v>
      </c>
      <c r="O57">
        <f t="shared" si="1"/>
        <v>5</v>
      </c>
      <c r="P57">
        <f t="shared" si="2"/>
        <v>9</v>
      </c>
      <c r="R57">
        <f>SUMIFS('further data insights graphs'!$E$2:$E$3323,'further data insights graphs'!$A$2:$A$3323,'tackle data and analsyis'!$M57)</f>
        <v>6.877374947355265</v>
      </c>
      <c r="S57">
        <f>COUNTIFS('further data insights graphs'!$E$2:$E$3323,"&gt;"&amp;0,'further data insights graphs'!$A$2:$A$3323,'tackle data and analsyis'!$M57)</f>
        <v>11</v>
      </c>
      <c r="V57">
        <f t="shared" si="3"/>
        <v>3</v>
      </c>
      <c r="W57" t="s">
        <v>223</v>
      </c>
      <c r="X57">
        <v>7</v>
      </c>
      <c r="Y57">
        <v>2</v>
      </c>
      <c r="Z57">
        <v>9</v>
      </c>
      <c r="AB57" t="s">
        <v>189</v>
      </c>
      <c r="AC57">
        <v>5</v>
      </c>
      <c r="AD57">
        <v>2</v>
      </c>
      <c r="AE57">
        <v>7</v>
      </c>
      <c r="AH57" t="s">
        <v>69</v>
      </c>
      <c r="AI57">
        <v>6.2774485745952395</v>
      </c>
      <c r="AJ57">
        <v>12</v>
      </c>
      <c r="AK57">
        <f>SUMIFS('further data insights graphs'!$X$2:$X$3323,'further data insights graphs'!$A$2:$A$3323,'tackle data and analsyis'!$AH57)</f>
        <v>-2.2925636300591519</v>
      </c>
      <c r="AL57" s="1">
        <f t="shared" si="4"/>
        <v>-0.191046969171596</v>
      </c>
      <c r="AM57">
        <f>SUMIFS('further data insights graphs'!$X$2:$X$3323,'further data insights graphs'!$X$2:$X$3323,"&gt;="&amp;0,'further data insights graphs'!$A$2:$A$3323,'tackle data and analsyis'!$AH57)</f>
        <v>0.64566471610500753</v>
      </c>
      <c r="AN57">
        <f>COUNTIFS('further data insights graphs'!$X$2:$X$3323,"&gt;="&amp;0,'further data insights graphs'!$A$2:$A$3323,'tackle data and analsyis'!$AH57)</f>
        <v>1</v>
      </c>
      <c r="AO57">
        <f>SUMIFS('further data insights graphs'!$X$2:$X$3323,'further data insights graphs'!$X$2:$X$3323,"&lt;"&amp;0,'further data insights graphs'!$A$2:$A$3323,'tackle data and analsyis'!$AH57)</f>
        <v>-2.9382283461641592</v>
      </c>
      <c r="AP57">
        <f>COUNTIFS('further data insights graphs'!$X$2:$X$3323,"&lt;"&amp;0,'further data insights graphs'!$A$2:$A$3323,'tackle data and analsyis'!$AH57)</f>
        <v>11</v>
      </c>
      <c r="AQ57" s="3">
        <f t="shared" si="5"/>
        <v>0.64566471610500753</v>
      </c>
      <c r="AR57" s="3">
        <f t="shared" si="6"/>
        <v>-0.26711166783310536</v>
      </c>
      <c r="AS57" s="3"/>
      <c r="AT57" s="3"/>
      <c r="AU57" s="3"/>
      <c r="AV57" s="3"/>
      <c r="AY57" t="s">
        <v>404</v>
      </c>
      <c r="AZ57">
        <v>6.5849840908647224</v>
      </c>
      <c r="BA57">
        <v>12</v>
      </c>
      <c r="BD57" t="s">
        <v>404</v>
      </c>
      <c r="BE57">
        <f>SUMIFS('further data insights graphs'!S$2:S$3323,'further data insights graphs'!$A$2:$A$3323,'tackle data and analsyis'!$BD57)</f>
        <v>5.0218079229967829</v>
      </c>
      <c r="BF57">
        <f>SUMIFS('further data insights graphs'!T$2:T$3323,'further data insights graphs'!$A$2:$A$3323,'tackle data and analsyis'!$BD57)</f>
        <v>0.83117660702420504</v>
      </c>
      <c r="BG57">
        <f>SUMIFS('further data insights graphs'!U$2:U$3323,'further data insights graphs'!$A$2:$A$3323,'tackle data and analsyis'!$BD57)</f>
        <v>1.831176607024205</v>
      </c>
      <c r="BI57">
        <f>COUNTIFS('further data insights graphs'!S$2:S$3323,"&gt;"&amp;0,'further data insights graphs'!$A$2:$A$3323,'tackle data and analsyis'!$BD57)</f>
        <v>9</v>
      </c>
      <c r="BJ57">
        <f>COUNTIFS('further data insights graphs'!T$2:T$3323,"&gt;"&amp;0,'further data insights graphs'!$A$2:$A$3323,'tackle data and analsyis'!$BD57)</f>
        <v>1</v>
      </c>
      <c r="BK57">
        <f>COUNTIFS('further data insights graphs'!U$2:U$3323,"&gt;"&amp;0,'further data insights graphs'!$A$2:$A$3323,'tackle data and analsyis'!$BD57)</f>
        <v>2</v>
      </c>
      <c r="BN57" t="s">
        <v>26</v>
      </c>
      <c r="BO57">
        <v>4.5472998026511142</v>
      </c>
      <c r="BP57">
        <v>0</v>
      </c>
      <c r="BQ57">
        <v>0</v>
      </c>
      <c r="BS57">
        <f>SUMIFS('further data insights graphs'!$K$2:$K$3323,'further data insights graphs'!$A$2:$A$3323,'tackle data and analsyis'!$BN57)</f>
        <v>2</v>
      </c>
      <c r="BT57">
        <f>SUMIFS('further data insights graphs'!$V$2:$V$3323,'further data insights graphs'!$A$2:$A$3323,'tackle data and analsyis'!$BN57)</f>
        <v>1.195700935768391</v>
      </c>
      <c r="BV57" t="s">
        <v>487</v>
      </c>
      <c r="BW57">
        <v>3.1919279813304429</v>
      </c>
      <c r="BX57">
        <v>0.63477125209678797</v>
      </c>
      <c r="BY57">
        <v>0</v>
      </c>
    </row>
    <row r="58" spans="1:77" x14ac:dyDescent="0.35">
      <c r="A58">
        <v>56</v>
      </c>
      <c r="B58">
        <v>2022110608</v>
      </c>
      <c r="C58">
        <v>3197</v>
      </c>
      <c r="D58">
        <v>52416</v>
      </c>
      <c r="E58">
        <v>0</v>
      </c>
      <c r="F58">
        <v>1</v>
      </c>
      <c r="G58">
        <v>0</v>
      </c>
      <c r="H58">
        <v>0</v>
      </c>
      <c r="I58" t="s">
        <v>16</v>
      </c>
      <c r="M58" t="s">
        <v>64</v>
      </c>
      <c r="N58">
        <f t="shared" si="0"/>
        <v>4</v>
      </c>
      <c r="O58">
        <f t="shared" si="1"/>
        <v>3</v>
      </c>
      <c r="P58">
        <f t="shared" si="2"/>
        <v>7</v>
      </c>
      <c r="R58">
        <f>SUMIFS('further data insights graphs'!$E$2:$E$3323,'further data insights graphs'!$A$2:$A$3323,'tackle data and analsyis'!$M58)</f>
        <v>6.0030847714610438</v>
      </c>
      <c r="S58">
        <f>COUNTIFS('further data insights graphs'!$E$2:$E$3323,"&gt;"&amp;0,'further data insights graphs'!$A$2:$A$3323,'tackle data and analsyis'!$M58)</f>
        <v>10</v>
      </c>
      <c r="V58">
        <f t="shared" si="3"/>
        <v>3</v>
      </c>
      <c r="W58" t="s">
        <v>265</v>
      </c>
      <c r="X58">
        <v>5</v>
      </c>
      <c r="Y58">
        <v>4</v>
      </c>
      <c r="Z58">
        <v>9</v>
      </c>
      <c r="AB58" t="s">
        <v>211</v>
      </c>
      <c r="AC58">
        <v>5</v>
      </c>
      <c r="AD58">
        <v>2</v>
      </c>
      <c r="AE58">
        <v>7</v>
      </c>
      <c r="AH58" t="s">
        <v>121</v>
      </c>
      <c r="AI58">
        <v>6.2130756717615796</v>
      </c>
      <c r="AJ58">
        <v>13</v>
      </c>
      <c r="AK58">
        <f>SUMIFS('further data insights graphs'!$X$2:$X$3323,'further data insights graphs'!$A$2:$A$3323,'tackle data and analsyis'!$AH58)</f>
        <v>-1.3106249263028471</v>
      </c>
      <c r="AL58" s="1">
        <f t="shared" si="4"/>
        <v>-0.10081730202329593</v>
      </c>
      <c r="AM58">
        <f>SUMIFS('further data insights graphs'!$X$2:$X$3323,'further data insights graphs'!$X$2:$X$3323,"&gt;="&amp;0,'further data insights graphs'!$A$2:$A$3323,'tackle data and analsyis'!$AH58)</f>
        <v>0.90861178446159474</v>
      </c>
      <c r="AN58">
        <f>COUNTIFS('further data insights graphs'!$X$2:$X$3323,"&gt;="&amp;0,'further data insights graphs'!$A$2:$A$3323,'tackle data and analsyis'!$AH58)</f>
        <v>5</v>
      </c>
      <c r="AO58">
        <f>SUMIFS('further data insights graphs'!$X$2:$X$3323,'further data insights graphs'!$X$2:$X$3323,"&lt;"&amp;0,'further data insights graphs'!$A$2:$A$3323,'tackle data and analsyis'!$AH58)</f>
        <v>-2.219236710764442</v>
      </c>
      <c r="AP58">
        <f>COUNTIFS('further data insights graphs'!$X$2:$X$3323,"&lt;"&amp;0,'further data insights graphs'!$A$2:$A$3323,'tackle data and analsyis'!$AH58)</f>
        <v>8</v>
      </c>
      <c r="AQ58" s="3">
        <f t="shared" si="5"/>
        <v>0.18172235689231894</v>
      </c>
      <c r="AR58" s="3">
        <f t="shared" si="6"/>
        <v>-0.27740458884555524</v>
      </c>
      <c r="AS58" s="3"/>
      <c r="AT58" s="3"/>
      <c r="AU58" s="3"/>
      <c r="AV58" s="3"/>
      <c r="AY58" t="s">
        <v>432</v>
      </c>
      <c r="AZ58">
        <v>7.7475660366675356</v>
      </c>
      <c r="BA58">
        <v>12</v>
      </c>
      <c r="BD58" t="s">
        <v>432</v>
      </c>
      <c r="BE58">
        <f>SUMIFS('further data insights graphs'!S$2:S$3323,'further data insights graphs'!$A$2:$A$3323,'tackle data and analsyis'!$BD58)</f>
        <v>5.7895505530800566</v>
      </c>
      <c r="BF58">
        <f>SUMIFS('further data insights graphs'!T$2:T$3323,'further data insights graphs'!$A$2:$A$3323,'tackle data and analsyis'!$BD58)</f>
        <v>0</v>
      </c>
      <c r="BG58">
        <f>SUMIFS('further data insights graphs'!U$2:U$3323,'further data insights graphs'!$A$2:$A$3323,'tackle data and analsyis'!$BD58)</f>
        <v>0</v>
      </c>
      <c r="BI58">
        <f>COUNTIFS('further data insights graphs'!S$2:S$3323,"&gt;"&amp;0,'further data insights graphs'!$A$2:$A$3323,'tackle data and analsyis'!$BD58)</f>
        <v>8</v>
      </c>
      <c r="BJ58">
        <f>COUNTIFS('further data insights graphs'!T$2:T$3323,"&gt;"&amp;0,'further data insights graphs'!$A$2:$A$3323,'tackle data and analsyis'!$BD58)</f>
        <v>0</v>
      </c>
      <c r="BK58">
        <f>COUNTIFS('further data insights graphs'!U$2:U$3323,"&gt;"&amp;0,'further data insights graphs'!$A$2:$A$3323,'tackle data and analsyis'!$BD58)</f>
        <v>0</v>
      </c>
      <c r="BN58" t="s">
        <v>483</v>
      </c>
      <c r="BO58">
        <v>4.5319565084985998</v>
      </c>
      <c r="BP58">
        <v>0.42437310480340901</v>
      </c>
      <c r="BQ58">
        <v>0</v>
      </c>
      <c r="BS58">
        <f>SUMIFS('further data insights graphs'!$K$2:$K$3323,'further data insights graphs'!$A$2:$A$3323,'tackle data and analsyis'!$BN58)</f>
        <v>1</v>
      </c>
      <c r="BT58">
        <f>SUMIFS('further data insights graphs'!$V$2:$V$3323,'further data insights graphs'!$A$2:$A$3323,'tackle data and analsyis'!$BN58)</f>
        <v>0.449844769245204</v>
      </c>
      <c r="BV58" t="s">
        <v>47</v>
      </c>
      <c r="BW58">
        <v>1.3761345050084151</v>
      </c>
      <c r="BX58">
        <v>0.61897893037989005</v>
      </c>
      <c r="BY58">
        <v>0</v>
      </c>
    </row>
    <row r="59" spans="1:77" x14ac:dyDescent="0.35">
      <c r="A59">
        <v>57</v>
      </c>
      <c r="B59">
        <v>2022102000</v>
      </c>
      <c r="C59">
        <v>866</v>
      </c>
      <c r="D59">
        <v>53489</v>
      </c>
      <c r="E59">
        <v>1</v>
      </c>
      <c r="F59">
        <v>0</v>
      </c>
      <c r="G59">
        <v>0</v>
      </c>
      <c r="H59">
        <v>0</v>
      </c>
      <c r="I59" t="s">
        <v>17</v>
      </c>
      <c r="M59" t="s">
        <v>65</v>
      </c>
      <c r="N59">
        <f t="shared" si="0"/>
        <v>2</v>
      </c>
      <c r="O59">
        <f t="shared" si="1"/>
        <v>3</v>
      </c>
      <c r="P59">
        <f t="shared" si="2"/>
        <v>5</v>
      </c>
      <c r="R59">
        <f>SUMIFS('further data insights graphs'!$E$2:$E$3323,'further data insights graphs'!$A$2:$A$3323,'tackle data and analsyis'!$M59)</f>
        <v>1.917577755303431</v>
      </c>
      <c r="S59">
        <f>COUNTIFS('further data insights graphs'!$E$2:$E$3323,"&gt;"&amp;0,'further data insights graphs'!$A$2:$A$3323,'tackle data and analsyis'!$M59)</f>
        <v>5</v>
      </c>
      <c r="V59">
        <f t="shared" si="3"/>
        <v>3</v>
      </c>
      <c r="W59" t="s">
        <v>274</v>
      </c>
      <c r="X59">
        <v>8</v>
      </c>
      <c r="Y59">
        <v>1</v>
      </c>
      <c r="Z59">
        <v>9</v>
      </c>
      <c r="AB59" t="s">
        <v>355</v>
      </c>
      <c r="AC59">
        <v>5</v>
      </c>
      <c r="AD59">
        <v>2</v>
      </c>
      <c r="AE59">
        <v>7</v>
      </c>
      <c r="AH59" t="s">
        <v>219</v>
      </c>
      <c r="AI59">
        <v>6.0185967554740385</v>
      </c>
      <c r="AJ59">
        <v>11</v>
      </c>
      <c r="AK59">
        <f>SUMIFS('further data insights graphs'!$X$2:$X$3323,'further data insights graphs'!$A$2:$A$3323,'tackle data and analsyis'!$AH59)</f>
        <v>1.4353337066558112</v>
      </c>
      <c r="AL59" s="1">
        <f t="shared" si="4"/>
        <v>0.13048488242325557</v>
      </c>
      <c r="AM59">
        <f>SUMIFS('further data insights graphs'!$X$2:$X$3323,'further data insights graphs'!$X$2:$X$3323,"&gt;="&amp;0,'further data insights graphs'!$A$2:$A$3323,'tackle data and analsyis'!$AH59)</f>
        <v>2.2667840862506945</v>
      </c>
      <c r="AN59">
        <f>COUNTIFS('further data insights graphs'!$X$2:$X$3323,"&gt;="&amp;0,'further data insights graphs'!$A$2:$A$3323,'tackle data and analsyis'!$AH59)</f>
        <v>5</v>
      </c>
      <c r="AO59">
        <f>SUMIFS('further data insights graphs'!$X$2:$X$3323,'further data insights graphs'!$X$2:$X$3323,"&lt;"&amp;0,'further data insights graphs'!$A$2:$A$3323,'tackle data and analsyis'!$AH59)</f>
        <v>-0.83145037959488377</v>
      </c>
      <c r="AP59">
        <f>COUNTIFS('further data insights graphs'!$X$2:$X$3323,"&lt;"&amp;0,'further data insights graphs'!$A$2:$A$3323,'tackle data and analsyis'!$AH59)</f>
        <v>6</v>
      </c>
      <c r="AQ59" s="3">
        <f t="shared" si="5"/>
        <v>0.45335681725013888</v>
      </c>
      <c r="AR59" s="3">
        <f t="shared" si="6"/>
        <v>-0.13857506326581395</v>
      </c>
      <c r="AS59" s="3"/>
      <c r="AT59" s="3"/>
      <c r="AU59" s="3"/>
      <c r="AV59" s="3"/>
      <c r="AY59" t="s">
        <v>10</v>
      </c>
      <c r="AZ59">
        <v>4.6500599631391948</v>
      </c>
      <c r="BA59">
        <v>11</v>
      </c>
      <c r="BD59" t="s">
        <v>10</v>
      </c>
      <c r="BE59">
        <f>SUMIFS('further data insights graphs'!S$2:S$3323,'further data insights graphs'!$A$2:$A$3323,'tackle data and analsyis'!$BD59)</f>
        <v>2.2807404158181255</v>
      </c>
      <c r="BF59">
        <f>SUMIFS('further data insights graphs'!T$2:T$3323,'further data insights graphs'!$A$2:$A$3323,'tackle data and analsyis'!$BD59)</f>
        <v>0</v>
      </c>
      <c r="BG59">
        <f>SUMIFS('further data insights graphs'!U$2:U$3323,'further data insights graphs'!$A$2:$A$3323,'tackle data and analsyis'!$BD59)</f>
        <v>0</v>
      </c>
      <c r="BI59">
        <f>COUNTIFS('further data insights graphs'!S$2:S$3323,"&gt;"&amp;0,'further data insights graphs'!$A$2:$A$3323,'tackle data and analsyis'!$BD59)</f>
        <v>6</v>
      </c>
      <c r="BJ59">
        <f>COUNTIFS('further data insights graphs'!T$2:T$3323,"&gt;"&amp;0,'further data insights graphs'!$A$2:$A$3323,'tackle data and analsyis'!$BD59)</f>
        <v>0</v>
      </c>
      <c r="BK59">
        <f>COUNTIFS('further data insights graphs'!U$2:U$3323,"&gt;"&amp;0,'further data insights graphs'!$A$2:$A$3323,'tackle data and analsyis'!$BD59)</f>
        <v>0</v>
      </c>
      <c r="BN59" t="s">
        <v>39</v>
      </c>
      <c r="BO59">
        <v>4.4933062126136925</v>
      </c>
      <c r="BP59">
        <v>1</v>
      </c>
      <c r="BQ59">
        <v>0</v>
      </c>
      <c r="BS59">
        <f>SUMIFS('further data insights graphs'!$K$2:$K$3323,'further data insights graphs'!$A$2:$A$3323,'tackle data and analsyis'!$BN59)</f>
        <v>1</v>
      </c>
      <c r="BT59">
        <f>SUMIFS('further data insights graphs'!$V$2:$V$3323,'further data insights graphs'!$A$2:$A$3323,'tackle data and analsyis'!$BN59)</f>
        <v>1</v>
      </c>
      <c r="BV59" t="s">
        <v>193</v>
      </c>
      <c r="BW59">
        <v>5.1617773466341035</v>
      </c>
      <c r="BX59">
        <v>0.60807021220028801</v>
      </c>
      <c r="BY59">
        <v>0.412493182239278</v>
      </c>
    </row>
    <row r="60" spans="1:77" x14ac:dyDescent="0.35">
      <c r="A60">
        <v>58</v>
      </c>
      <c r="B60">
        <v>2022102000</v>
      </c>
      <c r="C60">
        <v>2532</v>
      </c>
      <c r="D60">
        <v>53489</v>
      </c>
      <c r="E60">
        <v>0</v>
      </c>
      <c r="F60">
        <v>1</v>
      </c>
      <c r="G60">
        <v>0</v>
      </c>
      <c r="H60">
        <v>0</v>
      </c>
      <c r="I60" t="s">
        <v>17</v>
      </c>
      <c r="M60" t="s">
        <v>66</v>
      </c>
      <c r="N60">
        <f t="shared" si="0"/>
        <v>5</v>
      </c>
      <c r="O60">
        <f t="shared" si="1"/>
        <v>3</v>
      </c>
      <c r="P60">
        <f t="shared" si="2"/>
        <v>8</v>
      </c>
      <c r="R60">
        <f>SUMIFS('further data insights graphs'!$E$2:$E$3323,'further data insights graphs'!$A$2:$A$3323,'tackle data and analsyis'!$M60)</f>
        <v>7.0267447058992323</v>
      </c>
      <c r="S60">
        <f>COUNTIFS('further data insights graphs'!$E$2:$E$3323,"&gt;"&amp;0,'further data insights graphs'!$A$2:$A$3323,'tackle data and analsyis'!$M60)</f>
        <v>10</v>
      </c>
      <c r="V60">
        <f t="shared" si="3"/>
        <v>3</v>
      </c>
      <c r="W60" t="s">
        <v>333</v>
      </c>
      <c r="X60">
        <v>5</v>
      </c>
      <c r="Y60">
        <v>4</v>
      </c>
      <c r="Z60">
        <v>9</v>
      </c>
      <c r="AB60" t="s">
        <v>417</v>
      </c>
      <c r="AC60">
        <v>5</v>
      </c>
      <c r="AD60">
        <v>2</v>
      </c>
      <c r="AE60">
        <v>7</v>
      </c>
      <c r="AH60" t="s">
        <v>64</v>
      </c>
      <c r="AI60">
        <v>6.0030847714610438</v>
      </c>
      <c r="AJ60">
        <v>10</v>
      </c>
      <c r="AK60">
        <f>SUMIFS('further data insights graphs'!$X$2:$X$3323,'further data insights graphs'!$A$2:$A$3323,'tackle data and analsyis'!$AH60)</f>
        <v>-1.6033459713143319</v>
      </c>
      <c r="AL60" s="1">
        <f t="shared" si="4"/>
        <v>-0.16033459713143319</v>
      </c>
      <c r="AM60">
        <f>SUMIFS('further data insights graphs'!$X$2:$X$3323,'further data insights graphs'!$X$2:$X$3323,"&gt;="&amp;0,'further data insights graphs'!$A$2:$A$3323,'tackle data and analsyis'!$AH60)</f>
        <v>1.2687503639969102</v>
      </c>
      <c r="AN60">
        <f>COUNTIFS('further data insights graphs'!$X$2:$X$3323,"&gt;="&amp;0,'further data insights graphs'!$A$2:$A$3323,'tackle data and analsyis'!$AH60)</f>
        <v>2</v>
      </c>
      <c r="AO60">
        <f>SUMIFS('further data insights graphs'!$X$2:$X$3323,'further data insights graphs'!$X$2:$X$3323,"&lt;"&amp;0,'further data insights graphs'!$A$2:$A$3323,'tackle data and analsyis'!$AH60)</f>
        <v>-2.8720963353112419</v>
      </c>
      <c r="AP60">
        <f>COUNTIFS('further data insights graphs'!$X$2:$X$3323,"&lt;"&amp;0,'further data insights graphs'!$A$2:$A$3323,'tackle data and analsyis'!$AH60)</f>
        <v>8</v>
      </c>
      <c r="AQ60" s="3">
        <f t="shared" si="5"/>
        <v>0.63437518199845511</v>
      </c>
      <c r="AR60" s="3">
        <f t="shared" si="6"/>
        <v>-0.35901204191390523</v>
      </c>
      <c r="AS60" s="3"/>
      <c r="AT60" s="3"/>
      <c r="AU60" s="3"/>
      <c r="AV60" s="3"/>
      <c r="AY60" t="s">
        <v>15</v>
      </c>
      <c r="AZ60">
        <v>4.3994442153360129</v>
      </c>
      <c r="BA60">
        <v>11</v>
      </c>
      <c r="BD60" t="s">
        <v>15</v>
      </c>
      <c r="BE60">
        <f>SUMIFS('further data insights graphs'!S$2:S$3323,'further data insights graphs'!$A$2:$A$3323,'tackle data and analsyis'!$BD60)</f>
        <v>3.1492077948936741</v>
      </c>
      <c r="BF60">
        <f>SUMIFS('further data insights graphs'!T$2:T$3323,'further data insights graphs'!$A$2:$A$3323,'tackle data and analsyis'!$BD60)</f>
        <v>0</v>
      </c>
      <c r="BG60">
        <f>SUMIFS('further data insights graphs'!U$2:U$3323,'further data insights graphs'!$A$2:$A$3323,'tackle data and analsyis'!$BD60)</f>
        <v>0</v>
      </c>
      <c r="BI60">
        <f>COUNTIFS('further data insights graphs'!S$2:S$3323,"&gt;"&amp;0,'further data insights graphs'!$A$2:$A$3323,'tackle data and analsyis'!$BD60)</f>
        <v>8</v>
      </c>
      <c r="BJ60">
        <f>COUNTIFS('further data insights graphs'!T$2:T$3323,"&gt;"&amp;0,'further data insights graphs'!$A$2:$A$3323,'tackle data and analsyis'!$BD60)</f>
        <v>0</v>
      </c>
      <c r="BK60">
        <f>COUNTIFS('further data insights graphs'!U$2:U$3323,"&gt;"&amp;0,'further data insights graphs'!$A$2:$A$3323,'tackle data and analsyis'!$BD60)</f>
        <v>0</v>
      </c>
      <c r="BN60" t="s">
        <v>77</v>
      </c>
      <c r="BO60">
        <v>4.4905955890414528</v>
      </c>
      <c r="BP60">
        <v>0.24679081484759699</v>
      </c>
      <c r="BQ60">
        <v>0</v>
      </c>
      <c r="BS60">
        <f>SUMIFS('further data insights graphs'!$K$2:$K$3323,'further data insights graphs'!$A$2:$A$3323,'tackle data and analsyis'!$BN60)</f>
        <v>2</v>
      </c>
      <c r="BT60">
        <f>SUMIFS('further data insights graphs'!$V$2:$V$3323,'further data insights graphs'!$A$2:$A$3323,'tackle data and analsyis'!$BN60)</f>
        <v>1.3540104241740469</v>
      </c>
      <c r="BV60" t="s">
        <v>194</v>
      </c>
      <c r="BW60">
        <v>5.4552886241678245</v>
      </c>
      <c r="BX60">
        <v>0.60044849926916699</v>
      </c>
      <c r="BY60">
        <v>0</v>
      </c>
    </row>
    <row r="61" spans="1:77" x14ac:dyDescent="0.35">
      <c r="A61">
        <v>59</v>
      </c>
      <c r="B61">
        <v>2022102000</v>
      </c>
      <c r="C61">
        <v>3319</v>
      </c>
      <c r="D61">
        <v>53489</v>
      </c>
      <c r="E61">
        <v>0</v>
      </c>
      <c r="F61">
        <v>1</v>
      </c>
      <c r="G61">
        <v>0</v>
      </c>
      <c r="H61">
        <v>0</v>
      </c>
      <c r="I61" t="s">
        <v>17</v>
      </c>
      <c r="M61" t="s">
        <v>67</v>
      </c>
      <c r="N61">
        <f t="shared" si="0"/>
        <v>1</v>
      </c>
      <c r="O61">
        <f t="shared" si="1"/>
        <v>0</v>
      </c>
      <c r="P61">
        <f t="shared" si="2"/>
        <v>1</v>
      </c>
      <c r="R61">
        <f>SUMIFS('further data insights graphs'!$E$2:$E$3323,'further data insights graphs'!$A$2:$A$3323,'tackle data and analsyis'!$M61)</f>
        <v>1.0057662165731189</v>
      </c>
      <c r="S61">
        <f>COUNTIFS('further data insights graphs'!$E$2:$E$3323,"&gt;"&amp;0,'further data insights graphs'!$A$2:$A$3323,'tackle data and analsyis'!$M61)</f>
        <v>2</v>
      </c>
      <c r="V61">
        <f t="shared" si="3"/>
        <v>3</v>
      </c>
      <c r="W61" t="s">
        <v>343</v>
      </c>
      <c r="X61">
        <v>5</v>
      </c>
      <c r="Y61">
        <v>4</v>
      </c>
      <c r="Z61">
        <v>9</v>
      </c>
      <c r="AB61" t="s">
        <v>39</v>
      </c>
      <c r="AC61">
        <v>5</v>
      </c>
      <c r="AD61">
        <v>1</v>
      </c>
      <c r="AE61">
        <v>6</v>
      </c>
      <c r="AH61" t="s">
        <v>137</v>
      </c>
      <c r="AI61">
        <v>5.9106918162947384</v>
      </c>
      <c r="AJ61">
        <v>14</v>
      </c>
      <c r="AK61">
        <f>SUMIFS('further data insights graphs'!$X$2:$X$3323,'further data insights graphs'!$A$2:$A$3323,'tackle data and analsyis'!$AH61)</f>
        <v>-0.52767594600709378</v>
      </c>
      <c r="AL61" s="1">
        <f t="shared" si="4"/>
        <v>-3.7691139000506697E-2</v>
      </c>
      <c r="AM61">
        <f>SUMIFS('further data insights graphs'!$X$2:$X$3323,'further data insights graphs'!$X$2:$X$3323,"&gt;="&amp;0,'further data insights graphs'!$A$2:$A$3323,'tackle data and analsyis'!$AH61)</f>
        <v>1.296945419373162</v>
      </c>
      <c r="AN61">
        <f>COUNTIFS('further data insights graphs'!$X$2:$X$3323,"&gt;="&amp;0,'further data insights graphs'!$A$2:$A$3323,'tackle data and analsyis'!$AH61)</f>
        <v>5</v>
      </c>
      <c r="AO61">
        <f>SUMIFS('further data insights graphs'!$X$2:$X$3323,'further data insights graphs'!$X$2:$X$3323,"&lt;"&amp;0,'further data insights graphs'!$A$2:$A$3323,'tackle data and analsyis'!$AH61)</f>
        <v>-1.8246213653802559</v>
      </c>
      <c r="AP61">
        <f>COUNTIFS('further data insights graphs'!$X$2:$X$3323,"&lt;"&amp;0,'further data insights graphs'!$A$2:$A$3323,'tackle data and analsyis'!$AH61)</f>
        <v>9</v>
      </c>
      <c r="AQ61" s="3">
        <f t="shared" si="5"/>
        <v>0.25938908387463239</v>
      </c>
      <c r="AR61" s="3">
        <f t="shared" si="6"/>
        <v>-0.20273570726447288</v>
      </c>
      <c r="AS61" s="3"/>
      <c r="AT61" s="3"/>
      <c r="AU61" s="3"/>
      <c r="AV61" s="3"/>
      <c r="AY61" t="s">
        <v>43</v>
      </c>
      <c r="AZ61">
        <v>4.9809063650780008</v>
      </c>
      <c r="BA61">
        <v>11</v>
      </c>
      <c r="BD61" t="s">
        <v>43</v>
      </c>
      <c r="BE61">
        <f>SUMIFS('further data insights graphs'!S$2:S$3323,'further data insights graphs'!$A$2:$A$3323,'tackle data and analsyis'!$BD61)</f>
        <v>1.807736366142195</v>
      </c>
      <c r="BF61">
        <f>SUMIFS('further data insights graphs'!T$2:T$3323,'further data insights graphs'!$A$2:$A$3323,'tackle data and analsyis'!$BD61)</f>
        <v>0</v>
      </c>
      <c r="BG61">
        <f>SUMIFS('further data insights graphs'!U$2:U$3323,'further data insights graphs'!$A$2:$A$3323,'tackle data and analsyis'!$BD61)</f>
        <v>0</v>
      </c>
      <c r="BI61">
        <f>COUNTIFS('further data insights graphs'!S$2:S$3323,"&gt;"&amp;0,'further data insights graphs'!$A$2:$A$3323,'tackle data and analsyis'!$BD61)</f>
        <v>5</v>
      </c>
      <c r="BJ61">
        <f>COUNTIFS('further data insights graphs'!T$2:T$3323,"&gt;"&amp;0,'further data insights graphs'!$A$2:$A$3323,'tackle data and analsyis'!$BD61)</f>
        <v>0</v>
      </c>
      <c r="BK61">
        <f>COUNTIFS('further data insights graphs'!U$2:U$3323,"&gt;"&amp;0,'further data insights graphs'!$A$2:$A$3323,'tackle data and analsyis'!$BD61)</f>
        <v>0</v>
      </c>
      <c r="BN61" t="s">
        <v>492</v>
      </c>
      <c r="BO61">
        <v>4.4297820720837375</v>
      </c>
      <c r="BP61">
        <v>1</v>
      </c>
      <c r="BQ61">
        <v>0.33510536144518799</v>
      </c>
      <c r="BS61">
        <f>SUMIFS('further data insights graphs'!$K$2:$K$3323,'further data insights graphs'!$A$2:$A$3323,'tackle data and analsyis'!$BN61)</f>
        <v>2</v>
      </c>
      <c r="BT61">
        <f>SUMIFS('further data insights graphs'!$V$2:$V$3323,'further data insights graphs'!$A$2:$A$3323,'tackle data and analsyis'!$BN61)</f>
        <v>1.7627419380889449</v>
      </c>
      <c r="BV61" t="s">
        <v>274</v>
      </c>
      <c r="BW61">
        <v>6.2962425392442283</v>
      </c>
      <c r="BX61">
        <v>0.59270124517720701</v>
      </c>
      <c r="BY61">
        <v>0</v>
      </c>
    </row>
    <row r="62" spans="1:77" x14ac:dyDescent="0.35">
      <c r="A62">
        <v>60</v>
      </c>
      <c r="B62">
        <v>2022102000</v>
      </c>
      <c r="C62">
        <v>3351</v>
      </c>
      <c r="D62">
        <v>53489</v>
      </c>
      <c r="E62">
        <v>0</v>
      </c>
      <c r="F62">
        <v>1</v>
      </c>
      <c r="G62">
        <v>0</v>
      </c>
      <c r="H62">
        <v>0</v>
      </c>
      <c r="I62" t="s">
        <v>17</v>
      </c>
      <c r="M62" t="s">
        <v>68</v>
      </c>
      <c r="N62">
        <f t="shared" si="0"/>
        <v>0</v>
      </c>
      <c r="O62">
        <f t="shared" si="1"/>
        <v>2</v>
      </c>
      <c r="P62">
        <f t="shared" si="2"/>
        <v>2</v>
      </c>
      <c r="R62">
        <f>SUMIFS('further data insights graphs'!$E$2:$E$3323,'further data insights graphs'!$A$2:$A$3323,'tackle data and analsyis'!$M62)</f>
        <v>1.430775899676465</v>
      </c>
      <c r="S62">
        <f>COUNTIFS('further data insights graphs'!$E$2:$E$3323,"&gt;"&amp;0,'further data insights graphs'!$A$2:$A$3323,'tackle data and analsyis'!$M62)</f>
        <v>3</v>
      </c>
      <c r="V62">
        <f t="shared" si="3"/>
        <v>2</v>
      </c>
      <c r="W62" t="s">
        <v>456</v>
      </c>
      <c r="X62">
        <v>4</v>
      </c>
      <c r="Y62">
        <v>5</v>
      </c>
      <c r="Z62">
        <v>9</v>
      </c>
      <c r="AB62" t="s">
        <v>114</v>
      </c>
      <c r="AC62">
        <v>5</v>
      </c>
      <c r="AD62">
        <v>1</v>
      </c>
      <c r="AE62">
        <v>6</v>
      </c>
      <c r="AH62" t="s">
        <v>142</v>
      </c>
      <c r="AI62">
        <v>5.8618168702167042</v>
      </c>
      <c r="AJ62">
        <v>11</v>
      </c>
      <c r="AK62">
        <f>SUMIFS('further data insights graphs'!$X$2:$X$3323,'further data insights graphs'!$A$2:$A$3323,'tackle data and analsyis'!$AH62)</f>
        <v>-3.2098543775336572</v>
      </c>
      <c r="AL62" s="1">
        <f t="shared" si="4"/>
        <v>-0.29180494341215063</v>
      </c>
      <c r="AM62">
        <f>SUMIFS('further data insights graphs'!$X$2:$X$3323,'further data insights graphs'!$X$2:$X$3323,"&gt;="&amp;0,'further data insights graphs'!$A$2:$A$3323,'tackle data and analsyis'!$AH62)</f>
        <v>0.25428619716042061</v>
      </c>
      <c r="AN62">
        <f>COUNTIFS('further data insights graphs'!$X$2:$X$3323,"&gt;="&amp;0,'further data insights graphs'!$A$2:$A$3323,'tackle data and analsyis'!$AH62)</f>
        <v>1</v>
      </c>
      <c r="AO62">
        <f>SUMIFS('further data insights graphs'!$X$2:$X$3323,'further data insights graphs'!$X$2:$X$3323,"&lt;"&amp;0,'further data insights graphs'!$A$2:$A$3323,'tackle data and analsyis'!$AH62)</f>
        <v>-3.4641405746940781</v>
      </c>
      <c r="AP62">
        <f>COUNTIFS('further data insights graphs'!$X$2:$X$3323,"&lt;"&amp;0,'further data insights graphs'!$A$2:$A$3323,'tackle data and analsyis'!$AH62)</f>
        <v>10</v>
      </c>
      <c r="AQ62" s="3">
        <f t="shared" si="5"/>
        <v>0.25428619716042061</v>
      </c>
      <c r="AR62" s="3">
        <f t="shared" si="6"/>
        <v>-0.34641405746940779</v>
      </c>
      <c r="AS62" s="3"/>
      <c r="AT62" s="3"/>
      <c r="AU62" s="3"/>
      <c r="AV62" s="3"/>
      <c r="AY62" t="s">
        <v>61</v>
      </c>
      <c r="AZ62">
        <v>5.7175603572283222</v>
      </c>
      <c r="BA62">
        <v>11</v>
      </c>
      <c r="BD62" t="s">
        <v>61</v>
      </c>
      <c r="BE62">
        <f>SUMIFS('further data insights graphs'!S$2:S$3323,'further data insights graphs'!$A$2:$A$3323,'tackle data and analsyis'!$BD62)</f>
        <v>4.935982366929248</v>
      </c>
      <c r="BF62">
        <f>SUMIFS('further data insights graphs'!T$2:T$3323,'further data insights graphs'!$A$2:$A$3323,'tackle data and analsyis'!$BD62)</f>
        <v>1</v>
      </c>
      <c r="BG62">
        <f>SUMIFS('further data insights graphs'!U$2:U$3323,'further data insights graphs'!$A$2:$A$3323,'tackle data and analsyis'!$BD62)</f>
        <v>0</v>
      </c>
      <c r="BI62">
        <f>COUNTIFS('further data insights graphs'!S$2:S$3323,"&gt;"&amp;0,'further data insights graphs'!$A$2:$A$3323,'tackle data and analsyis'!$BD62)</f>
        <v>9</v>
      </c>
      <c r="BJ62">
        <f>COUNTIFS('further data insights graphs'!T$2:T$3323,"&gt;"&amp;0,'further data insights graphs'!$A$2:$A$3323,'tackle data and analsyis'!$BD62)</f>
        <v>1</v>
      </c>
      <c r="BK62">
        <f>COUNTIFS('further data insights graphs'!U$2:U$3323,"&gt;"&amp;0,'further data insights graphs'!$A$2:$A$3323,'tackle data and analsyis'!$BD62)</f>
        <v>0</v>
      </c>
      <c r="BN62" t="s">
        <v>64</v>
      </c>
      <c r="BO62">
        <v>4.3692751603791447</v>
      </c>
      <c r="BP62">
        <v>0.91624626955750199</v>
      </c>
      <c r="BQ62">
        <v>1</v>
      </c>
      <c r="BS62">
        <f>SUMIFS('further data insights graphs'!$K$2:$K$3323,'further data insights graphs'!$A$2:$A$3323,'tackle data and analsyis'!$BN62)</f>
        <v>1</v>
      </c>
      <c r="BT62">
        <f>SUMIFS('further data insights graphs'!$V$2:$V$3323,'further data insights graphs'!$A$2:$A$3323,'tackle data and analsyis'!$BN62)</f>
        <v>0.370991278995223</v>
      </c>
      <c r="BV62" t="s">
        <v>359</v>
      </c>
      <c r="BW62">
        <v>5.4945361658458838</v>
      </c>
      <c r="BX62">
        <v>0.57654774319496105</v>
      </c>
      <c r="BY62">
        <v>0.29892676160193099</v>
      </c>
    </row>
    <row r="63" spans="1:77" x14ac:dyDescent="0.35">
      <c r="A63">
        <v>61</v>
      </c>
      <c r="B63">
        <v>2022103006</v>
      </c>
      <c r="C63">
        <v>255</v>
      </c>
      <c r="D63">
        <v>53489</v>
      </c>
      <c r="E63">
        <v>1</v>
      </c>
      <c r="F63">
        <v>0</v>
      </c>
      <c r="G63">
        <v>0</v>
      </c>
      <c r="H63">
        <v>0</v>
      </c>
      <c r="I63" t="s">
        <v>17</v>
      </c>
      <c r="M63" t="s">
        <v>69</v>
      </c>
      <c r="N63">
        <f t="shared" si="0"/>
        <v>5</v>
      </c>
      <c r="O63">
        <f t="shared" si="1"/>
        <v>2</v>
      </c>
      <c r="P63">
        <f t="shared" si="2"/>
        <v>7</v>
      </c>
      <c r="R63">
        <f>SUMIFS('further data insights graphs'!$E$2:$E$3323,'further data insights graphs'!$A$2:$A$3323,'tackle data and analsyis'!$M63)</f>
        <v>6.2774485745952395</v>
      </c>
      <c r="S63">
        <f>COUNTIFS('further data insights graphs'!$E$2:$E$3323,"&gt;"&amp;0,'further data insights graphs'!$A$2:$A$3323,'tackle data and analsyis'!$M63)</f>
        <v>12</v>
      </c>
      <c r="V63">
        <f t="shared" si="3"/>
        <v>3</v>
      </c>
      <c r="W63" t="s">
        <v>11</v>
      </c>
      <c r="X63">
        <v>4</v>
      </c>
      <c r="Y63">
        <v>4</v>
      </c>
      <c r="Z63">
        <v>8</v>
      </c>
      <c r="AB63" t="s">
        <v>121</v>
      </c>
      <c r="AC63">
        <v>5</v>
      </c>
      <c r="AD63">
        <v>1</v>
      </c>
      <c r="AE63">
        <v>6</v>
      </c>
      <c r="AH63" t="s">
        <v>111</v>
      </c>
      <c r="AI63">
        <v>5.8554461951356576</v>
      </c>
      <c r="AJ63">
        <v>9</v>
      </c>
      <c r="AK63">
        <f>SUMIFS('further data insights graphs'!$X$2:$X$3323,'further data insights graphs'!$A$2:$A$3323,'tackle data and analsyis'!$AH63)</f>
        <v>0.85448827423832741</v>
      </c>
      <c r="AL63" s="1">
        <f t="shared" si="4"/>
        <v>9.4943141582036372E-2</v>
      </c>
      <c r="AM63">
        <f>SUMIFS('further data insights graphs'!$X$2:$X$3323,'further data insights graphs'!$X$2:$X$3323,"&gt;="&amp;0,'further data insights graphs'!$A$2:$A$3323,'tackle data and analsyis'!$AH63)</f>
        <v>2.2824934442383276</v>
      </c>
      <c r="AN63">
        <f>COUNTIFS('further data insights graphs'!$X$2:$X$3323,"&gt;="&amp;0,'further data insights graphs'!$A$2:$A$3323,'tackle data and analsyis'!$AH63)</f>
        <v>7</v>
      </c>
      <c r="AO63">
        <f>SUMIFS('further data insights graphs'!$X$2:$X$3323,'further data insights graphs'!$X$2:$X$3323,"&lt;"&amp;0,'further data insights graphs'!$A$2:$A$3323,'tackle data and analsyis'!$AH63)</f>
        <v>-1.42800517</v>
      </c>
      <c r="AP63">
        <f>COUNTIFS('further data insights graphs'!$X$2:$X$3323,"&lt;"&amp;0,'further data insights graphs'!$A$2:$A$3323,'tackle data and analsyis'!$AH63)</f>
        <v>2</v>
      </c>
      <c r="AQ63" s="3">
        <f t="shared" si="5"/>
        <v>0.32607049203404681</v>
      </c>
      <c r="AR63" s="3">
        <f t="shared" si="6"/>
        <v>-0.71400258500000002</v>
      </c>
      <c r="AS63" s="3"/>
      <c r="AT63" s="3"/>
      <c r="AU63" s="3"/>
      <c r="AV63" s="3"/>
      <c r="AY63" t="s">
        <v>63</v>
      </c>
      <c r="AZ63">
        <v>6.877374947355265</v>
      </c>
      <c r="BA63">
        <v>11</v>
      </c>
      <c r="BD63" t="s">
        <v>63</v>
      </c>
      <c r="BE63">
        <f>SUMIFS('further data insights graphs'!S$2:S$3323,'further data insights graphs'!$A$2:$A$3323,'tackle data and analsyis'!$BD63)</f>
        <v>6.7170940742004079</v>
      </c>
      <c r="BF63">
        <f>SUMIFS('further data insights graphs'!T$2:T$3323,'further data insights graphs'!$A$2:$A$3323,'tackle data and analsyis'!$BD63)</f>
        <v>0</v>
      </c>
      <c r="BG63">
        <f>SUMIFS('further data insights graphs'!U$2:U$3323,'further data insights graphs'!$A$2:$A$3323,'tackle data and analsyis'!$BD63)</f>
        <v>0</v>
      </c>
      <c r="BI63">
        <f>COUNTIFS('further data insights graphs'!S$2:S$3323,"&gt;"&amp;0,'further data insights graphs'!$A$2:$A$3323,'tackle data and analsyis'!$BD63)</f>
        <v>10</v>
      </c>
      <c r="BJ63">
        <f>COUNTIFS('further data insights graphs'!T$2:T$3323,"&gt;"&amp;0,'further data insights graphs'!$A$2:$A$3323,'tackle data and analsyis'!$BD63)</f>
        <v>0</v>
      </c>
      <c r="BK63">
        <f>COUNTIFS('further data insights graphs'!U$2:U$3323,"&gt;"&amp;0,'further data insights graphs'!$A$2:$A$3323,'tackle data and analsyis'!$BD63)</f>
        <v>0</v>
      </c>
      <c r="BN63" t="s">
        <v>116</v>
      </c>
      <c r="BO63">
        <v>4.2979028248239688</v>
      </c>
      <c r="BP63">
        <v>0.260950802782424</v>
      </c>
      <c r="BQ63">
        <v>0</v>
      </c>
      <c r="BS63">
        <f>SUMIFS('further data insights graphs'!$K$2:$K$3323,'further data insights graphs'!$A$2:$A$3323,'tackle data and analsyis'!$BN63)</f>
        <v>1</v>
      </c>
      <c r="BT63">
        <f>SUMIFS('further data insights graphs'!$V$2:$V$3323,'further data insights graphs'!$A$2:$A$3323,'tackle data and analsyis'!$BN63)</f>
        <v>0.260950802782424</v>
      </c>
      <c r="BV63" t="s">
        <v>31</v>
      </c>
      <c r="BW63">
        <v>1.2535225033835782</v>
      </c>
      <c r="BX63">
        <v>0.56935424020997105</v>
      </c>
      <c r="BY63">
        <v>0</v>
      </c>
    </row>
    <row r="64" spans="1:77" x14ac:dyDescent="0.35">
      <c r="A64">
        <v>62</v>
      </c>
      <c r="B64">
        <v>2022103006</v>
      </c>
      <c r="C64">
        <v>1504</v>
      </c>
      <c r="D64">
        <v>53489</v>
      </c>
      <c r="E64">
        <v>0</v>
      </c>
      <c r="F64">
        <v>1</v>
      </c>
      <c r="G64">
        <v>0</v>
      </c>
      <c r="H64">
        <v>0</v>
      </c>
      <c r="I64" t="s">
        <v>17</v>
      </c>
      <c r="M64" t="s">
        <v>70</v>
      </c>
      <c r="N64">
        <f t="shared" si="0"/>
        <v>5</v>
      </c>
      <c r="O64">
        <f t="shared" si="1"/>
        <v>2</v>
      </c>
      <c r="P64">
        <f t="shared" si="2"/>
        <v>7</v>
      </c>
      <c r="R64">
        <f>SUMIFS('further data insights graphs'!$E$2:$E$3323,'further data insights graphs'!$A$2:$A$3323,'tackle data and analsyis'!$M64)</f>
        <v>4.9783460056540889</v>
      </c>
      <c r="S64">
        <f>COUNTIFS('further data insights graphs'!$E$2:$E$3323,"&gt;"&amp;0,'further data insights graphs'!$A$2:$A$3323,'tackle data and analsyis'!$M64)</f>
        <v>10</v>
      </c>
      <c r="V64">
        <f t="shared" si="3"/>
        <v>3</v>
      </c>
      <c r="W64" t="s">
        <v>15</v>
      </c>
      <c r="X64">
        <v>4</v>
      </c>
      <c r="Y64">
        <v>4</v>
      </c>
      <c r="Z64">
        <v>8</v>
      </c>
      <c r="AB64" t="s">
        <v>132</v>
      </c>
      <c r="AC64">
        <v>5</v>
      </c>
      <c r="AD64">
        <v>1</v>
      </c>
      <c r="AE64">
        <v>6</v>
      </c>
      <c r="AH64" t="s">
        <v>195</v>
      </c>
      <c r="AI64">
        <v>5.8496123371375504</v>
      </c>
      <c r="AJ64">
        <v>11</v>
      </c>
      <c r="AK64">
        <f>SUMIFS('further data insights graphs'!$X$2:$X$3323,'further data insights graphs'!$A$2:$A$3323,'tackle data and analsyis'!$AH64)</f>
        <v>-2.3035601269873474</v>
      </c>
      <c r="AL64" s="1">
        <f t="shared" si="4"/>
        <v>-0.20941455699884975</v>
      </c>
      <c r="AM64">
        <f>SUMIFS('further data insights graphs'!$X$2:$X$3323,'further data insights graphs'!$X$2:$X$3323,"&gt;="&amp;0,'further data insights graphs'!$A$2:$A$3323,'tackle data and analsyis'!$AH64)</f>
        <v>0.29787803681841291</v>
      </c>
      <c r="AN64">
        <f>COUNTIFS('further data insights graphs'!$X$2:$X$3323,"&gt;="&amp;0,'further data insights graphs'!$A$2:$A$3323,'tackle data and analsyis'!$AH64)</f>
        <v>3</v>
      </c>
      <c r="AO64">
        <f>SUMIFS('further data insights graphs'!$X$2:$X$3323,'further data insights graphs'!$X$2:$X$3323,"&lt;"&amp;0,'further data insights graphs'!$A$2:$A$3323,'tackle data and analsyis'!$AH64)</f>
        <v>-2.6014381638057604</v>
      </c>
      <c r="AP64">
        <f>COUNTIFS('further data insights graphs'!$X$2:$X$3323,"&lt;"&amp;0,'further data insights graphs'!$A$2:$A$3323,'tackle data and analsyis'!$AH64)</f>
        <v>8</v>
      </c>
      <c r="AQ64" s="3">
        <f t="shared" si="5"/>
        <v>9.9292678939470969E-2</v>
      </c>
      <c r="AR64" s="3">
        <f t="shared" si="6"/>
        <v>-0.32517977047572005</v>
      </c>
      <c r="AS64" s="3"/>
      <c r="AT64" s="3"/>
      <c r="AU64" s="3"/>
      <c r="AV64" s="3"/>
      <c r="AY64" t="s">
        <v>72</v>
      </c>
      <c r="AZ64">
        <v>4.9473630455133906</v>
      </c>
      <c r="BA64">
        <v>11</v>
      </c>
      <c r="BD64" t="s">
        <v>72</v>
      </c>
      <c r="BE64">
        <f>SUMIFS('further data insights graphs'!S$2:S$3323,'further data insights graphs'!$A$2:$A$3323,'tackle data and analsyis'!$BD64)</f>
        <v>3.9498736258433951</v>
      </c>
      <c r="BF64">
        <f>SUMIFS('further data insights graphs'!T$2:T$3323,'further data insights graphs'!$A$2:$A$3323,'tackle data and analsyis'!$BD64)</f>
        <v>0.440248522848598</v>
      </c>
      <c r="BG64">
        <f>SUMIFS('further data insights graphs'!U$2:U$3323,'further data insights graphs'!$A$2:$A$3323,'tackle data and analsyis'!$BD64)</f>
        <v>0</v>
      </c>
      <c r="BI64">
        <f>COUNTIFS('further data insights graphs'!S$2:S$3323,"&gt;"&amp;0,'further data insights graphs'!$A$2:$A$3323,'tackle data and analsyis'!$BD64)</f>
        <v>8</v>
      </c>
      <c r="BJ64">
        <f>COUNTIFS('further data insights graphs'!T$2:T$3323,"&gt;"&amp;0,'further data insights graphs'!$A$2:$A$3323,'tackle data and analsyis'!$BD64)</f>
        <v>1</v>
      </c>
      <c r="BK64">
        <f>COUNTIFS('further data insights graphs'!U$2:U$3323,"&gt;"&amp;0,'further data insights graphs'!$A$2:$A$3323,'tackle data and analsyis'!$BD64)</f>
        <v>0</v>
      </c>
      <c r="BN64" t="s">
        <v>200</v>
      </c>
      <c r="BO64">
        <v>4.2322252027633116</v>
      </c>
      <c r="BP64">
        <v>0</v>
      </c>
      <c r="BQ64">
        <v>0</v>
      </c>
      <c r="BS64">
        <f>SUMIFS('further data insights graphs'!$K$2:$K$3323,'further data insights graphs'!$A$2:$A$3323,'tackle data and analsyis'!$BN64)</f>
        <v>1</v>
      </c>
      <c r="BT64">
        <f>SUMIFS('further data insights graphs'!$V$2:$V$3323,'further data insights graphs'!$A$2:$A$3323,'tackle data and analsyis'!$BN64)</f>
        <v>0.20855345310767201</v>
      </c>
      <c r="BV64" t="s">
        <v>502</v>
      </c>
      <c r="BW64">
        <v>1.842276636130088</v>
      </c>
      <c r="BX64">
        <v>0.56553987637212799</v>
      </c>
      <c r="BY64">
        <v>0</v>
      </c>
    </row>
    <row r="65" spans="1:77" x14ac:dyDescent="0.35">
      <c r="A65">
        <v>63</v>
      </c>
      <c r="B65">
        <v>2022103006</v>
      </c>
      <c r="C65">
        <v>1549</v>
      </c>
      <c r="D65">
        <v>53489</v>
      </c>
      <c r="E65">
        <v>1</v>
      </c>
      <c r="F65">
        <v>0</v>
      </c>
      <c r="G65">
        <v>0</v>
      </c>
      <c r="H65">
        <v>0</v>
      </c>
      <c r="I65" t="s">
        <v>17</v>
      </c>
      <c r="M65" t="s">
        <v>71</v>
      </c>
      <c r="N65">
        <f t="shared" si="0"/>
        <v>3</v>
      </c>
      <c r="O65">
        <f t="shared" si="1"/>
        <v>4</v>
      </c>
      <c r="P65">
        <f t="shared" si="2"/>
        <v>7</v>
      </c>
      <c r="R65">
        <f>SUMIFS('further data insights graphs'!$E$2:$E$3323,'further data insights graphs'!$A$2:$A$3323,'tackle data and analsyis'!$M65)</f>
        <v>4.3907199140309707</v>
      </c>
      <c r="S65">
        <f>COUNTIFS('further data insights graphs'!$E$2:$E$3323,"&gt;"&amp;0,'further data insights graphs'!$A$2:$A$3323,'tackle data and analsyis'!$M65)</f>
        <v>9</v>
      </c>
      <c r="V65">
        <f t="shared" si="3"/>
        <v>3</v>
      </c>
      <c r="W65" t="s">
        <v>17</v>
      </c>
      <c r="X65">
        <v>3</v>
      </c>
      <c r="Y65">
        <v>5</v>
      </c>
      <c r="Z65">
        <v>8</v>
      </c>
      <c r="AB65" t="s">
        <v>160</v>
      </c>
      <c r="AC65">
        <v>5</v>
      </c>
      <c r="AD65">
        <v>1</v>
      </c>
      <c r="AE65">
        <v>6</v>
      </c>
      <c r="AH65" t="s">
        <v>308</v>
      </c>
      <c r="AI65">
        <v>5.8438051375680242</v>
      </c>
      <c r="AJ65">
        <v>11</v>
      </c>
      <c r="AK65">
        <f>SUMIFS('further data insights graphs'!$X$2:$X$3323,'further data insights graphs'!$A$2:$A$3323,'tackle data and analsyis'!$AH65)</f>
        <v>-1.8207097629860274</v>
      </c>
      <c r="AL65" s="1">
        <f t="shared" si="4"/>
        <v>-0.16551906936236613</v>
      </c>
      <c r="AM65">
        <f>SUMIFS('further data insights graphs'!$X$2:$X$3323,'further data insights graphs'!$X$2:$X$3323,"&gt;="&amp;0,'further data insights graphs'!$A$2:$A$3323,'tackle data and analsyis'!$AH65)</f>
        <v>4.8124022795040432E-2</v>
      </c>
      <c r="AN65">
        <f>COUNTIFS('further data insights graphs'!$X$2:$X$3323,"&gt;="&amp;0,'further data insights graphs'!$A$2:$A$3323,'tackle data and analsyis'!$AH65)</f>
        <v>1</v>
      </c>
      <c r="AO65">
        <f>SUMIFS('further data insights graphs'!$X$2:$X$3323,'further data insights graphs'!$X$2:$X$3323,"&lt;"&amp;0,'further data insights graphs'!$A$2:$A$3323,'tackle data and analsyis'!$AH65)</f>
        <v>-1.8688337857810675</v>
      </c>
      <c r="AP65">
        <f>COUNTIFS('further data insights graphs'!$X$2:$X$3323,"&lt;"&amp;0,'further data insights graphs'!$A$2:$A$3323,'tackle data and analsyis'!$AH65)</f>
        <v>10</v>
      </c>
      <c r="AQ65" s="3">
        <f t="shared" si="5"/>
        <v>4.8124022795040432E-2</v>
      </c>
      <c r="AR65" s="3">
        <f t="shared" si="6"/>
        <v>-0.18688337857810675</v>
      </c>
      <c r="AS65" s="3"/>
      <c r="AT65" s="3"/>
      <c r="AU65" s="3"/>
      <c r="AV65" s="3"/>
      <c r="AY65" t="s">
        <v>142</v>
      </c>
      <c r="AZ65">
        <v>5.8618168702167042</v>
      </c>
      <c r="BA65">
        <v>11</v>
      </c>
      <c r="BD65" t="s">
        <v>142</v>
      </c>
      <c r="BE65">
        <f>SUMIFS('further data insights graphs'!S$2:S$3323,'further data insights graphs'!$A$2:$A$3323,'tackle data and analsyis'!$BD65)</f>
        <v>5.4475130534202609</v>
      </c>
      <c r="BF65">
        <f>SUMIFS('further data insights graphs'!T$2:T$3323,'further data insights graphs'!$A$2:$A$3323,'tackle data and analsyis'!$BD65)</f>
        <v>0.27450666767351001</v>
      </c>
      <c r="BG65">
        <f>SUMIFS('further data insights graphs'!U$2:U$3323,'further data insights graphs'!$A$2:$A$3323,'tackle data and analsyis'!$BD65)</f>
        <v>0</v>
      </c>
      <c r="BI65">
        <f>COUNTIFS('further data insights graphs'!S$2:S$3323,"&gt;"&amp;0,'further data insights graphs'!$A$2:$A$3323,'tackle data and analsyis'!$BD65)</f>
        <v>10</v>
      </c>
      <c r="BJ65">
        <f>COUNTIFS('further data insights graphs'!T$2:T$3323,"&gt;"&amp;0,'further data insights graphs'!$A$2:$A$3323,'tackle data and analsyis'!$BD65)</f>
        <v>1</v>
      </c>
      <c r="BK65">
        <f>COUNTIFS('further data insights graphs'!U$2:U$3323,"&gt;"&amp;0,'further data insights graphs'!$A$2:$A$3323,'tackle data and analsyis'!$BD65)</f>
        <v>0</v>
      </c>
      <c r="BN65" t="s">
        <v>301</v>
      </c>
      <c r="BO65">
        <v>4.1847929209388282</v>
      </c>
      <c r="BP65">
        <v>0</v>
      </c>
      <c r="BQ65">
        <v>0</v>
      </c>
      <c r="BS65">
        <f>SUMIFS('further data insights graphs'!$K$2:$K$3323,'further data insights graphs'!$A$2:$A$3323,'tackle data and analsyis'!$BN65)</f>
        <v>1</v>
      </c>
      <c r="BT65">
        <f>SUMIFS('further data insights graphs'!$V$2:$V$3323,'further data insights graphs'!$A$2:$A$3323,'tackle data and analsyis'!$BN65)</f>
        <v>0.51844331897274798</v>
      </c>
      <c r="BV65" t="s">
        <v>190</v>
      </c>
      <c r="BW65">
        <v>3.9215688744521602</v>
      </c>
      <c r="BX65">
        <v>0.56015298189488905</v>
      </c>
      <c r="BY65">
        <v>0.26866477699837898</v>
      </c>
    </row>
    <row r="66" spans="1:77" x14ac:dyDescent="0.35">
      <c r="A66">
        <v>64</v>
      </c>
      <c r="B66">
        <v>2022110700</v>
      </c>
      <c r="C66">
        <v>546</v>
      </c>
      <c r="D66">
        <v>53489</v>
      </c>
      <c r="E66">
        <v>0</v>
      </c>
      <c r="F66">
        <v>1</v>
      </c>
      <c r="G66">
        <v>0</v>
      </c>
      <c r="H66">
        <v>0</v>
      </c>
      <c r="I66" t="s">
        <v>17</v>
      </c>
      <c r="M66" t="s">
        <v>72</v>
      </c>
      <c r="N66">
        <f t="shared" si="0"/>
        <v>2</v>
      </c>
      <c r="O66">
        <f t="shared" si="1"/>
        <v>7</v>
      </c>
      <c r="P66">
        <f t="shared" si="2"/>
        <v>9</v>
      </c>
      <c r="R66">
        <f>SUMIFS('further data insights graphs'!$E$2:$E$3323,'further data insights graphs'!$A$2:$A$3323,'tackle data and analsyis'!$M66)</f>
        <v>4.9473630455133906</v>
      </c>
      <c r="S66">
        <f>COUNTIFS('further data insights graphs'!$E$2:$E$3323,"&gt;"&amp;0,'further data insights graphs'!$A$2:$A$3323,'tackle data and analsyis'!$M66)</f>
        <v>11</v>
      </c>
      <c r="V66">
        <f t="shared" si="3"/>
        <v>3</v>
      </c>
      <c r="W66" t="s">
        <v>26</v>
      </c>
      <c r="X66">
        <v>4</v>
      </c>
      <c r="Y66">
        <v>4</v>
      </c>
      <c r="Z66">
        <v>8</v>
      </c>
      <c r="AB66" t="s">
        <v>230</v>
      </c>
      <c r="AC66">
        <v>5</v>
      </c>
      <c r="AD66">
        <v>1</v>
      </c>
      <c r="AE66">
        <v>6</v>
      </c>
      <c r="AH66" t="s">
        <v>17</v>
      </c>
      <c r="AI66">
        <v>5.8290362283056325</v>
      </c>
      <c r="AJ66">
        <v>12</v>
      </c>
      <c r="AK66">
        <f>SUMIFS('further data insights graphs'!$X$2:$X$3323,'further data insights graphs'!$A$2:$A$3323,'tackle data and analsyis'!$AH66)</f>
        <v>-1.3498454711197041</v>
      </c>
      <c r="AL66" s="1">
        <f t="shared" si="4"/>
        <v>-0.11248712259330867</v>
      </c>
      <c r="AM66">
        <f>SUMIFS('further data insights graphs'!$X$2:$X$3323,'further data insights graphs'!$X$2:$X$3323,"&gt;="&amp;0,'further data insights graphs'!$A$2:$A$3323,'tackle data and analsyis'!$AH66)</f>
        <v>0.68572249510393735</v>
      </c>
      <c r="AN66">
        <f>COUNTIFS('further data insights graphs'!$X$2:$X$3323,"&gt;="&amp;0,'further data insights graphs'!$A$2:$A$3323,'tackle data and analsyis'!$AH66)</f>
        <v>3</v>
      </c>
      <c r="AO66">
        <f>SUMIFS('further data insights graphs'!$X$2:$X$3323,'further data insights graphs'!$X$2:$X$3323,"&lt;"&amp;0,'further data insights graphs'!$A$2:$A$3323,'tackle data and analsyis'!$AH66)</f>
        <v>-2.0355679662236414</v>
      </c>
      <c r="AP66">
        <f>COUNTIFS('further data insights graphs'!$X$2:$X$3323,"&lt;"&amp;0,'further data insights graphs'!$A$2:$A$3323,'tackle data and analsyis'!$AH66)</f>
        <v>9</v>
      </c>
      <c r="AQ66" s="3">
        <f t="shared" si="5"/>
        <v>0.22857416503464578</v>
      </c>
      <c r="AR66" s="3">
        <f t="shared" si="6"/>
        <v>-0.2261742184692935</v>
      </c>
      <c r="AS66" s="3"/>
      <c r="AT66" s="3"/>
      <c r="AU66" s="3"/>
      <c r="AV66" s="3"/>
      <c r="AY66" t="s">
        <v>167</v>
      </c>
      <c r="AZ66">
        <v>5.7482830449876214</v>
      </c>
      <c r="BA66">
        <v>11</v>
      </c>
      <c r="BD66" t="s">
        <v>167</v>
      </c>
      <c r="BE66">
        <f>SUMIFS('further data insights graphs'!S$2:S$3323,'further data insights graphs'!$A$2:$A$3323,'tackle data and analsyis'!$BD66)</f>
        <v>3.9700203543179589</v>
      </c>
      <c r="BF66">
        <f>SUMIFS('further data insights graphs'!T$2:T$3323,'further data insights graphs'!$A$2:$A$3323,'tackle data and analsyis'!$BD66)</f>
        <v>0</v>
      </c>
      <c r="BG66">
        <f>SUMIFS('further data insights graphs'!U$2:U$3323,'further data insights graphs'!$A$2:$A$3323,'tackle data and analsyis'!$BD66)</f>
        <v>0.41562101873301899</v>
      </c>
      <c r="BI66">
        <f>COUNTIFS('further data insights graphs'!S$2:S$3323,"&gt;"&amp;0,'further data insights graphs'!$A$2:$A$3323,'tackle data and analsyis'!$BD66)</f>
        <v>7</v>
      </c>
      <c r="BJ66">
        <f>COUNTIFS('further data insights graphs'!T$2:T$3323,"&gt;"&amp;0,'further data insights graphs'!$A$2:$A$3323,'tackle data and analsyis'!$BD66)</f>
        <v>0</v>
      </c>
      <c r="BK66">
        <f>COUNTIFS('further data insights graphs'!U$2:U$3323,"&gt;"&amp;0,'further data insights graphs'!$A$2:$A$3323,'tackle data and analsyis'!$BD66)</f>
        <v>1</v>
      </c>
      <c r="BN66" t="s">
        <v>137</v>
      </c>
      <c r="BO66">
        <v>4.1485939558423359</v>
      </c>
      <c r="BP66">
        <v>0</v>
      </c>
      <c r="BQ66">
        <v>0</v>
      </c>
      <c r="BS66">
        <f>SUMIFS('further data insights graphs'!$K$2:$K$3323,'further data insights graphs'!$A$2:$A$3323,'tackle data and analsyis'!$BN66)</f>
        <v>2</v>
      </c>
      <c r="BT66">
        <f>SUMIFS('further data insights graphs'!$V$2:$V$3323,'further data insights graphs'!$A$2:$A$3323,'tackle data and analsyis'!$BN66)</f>
        <v>0.56016879699280098</v>
      </c>
      <c r="BV66" t="s">
        <v>488</v>
      </c>
      <c r="BW66">
        <v>1.1689660203864429</v>
      </c>
      <c r="BX66">
        <v>0.55748473460812997</v>
      </c>
      <c r="BY66">
        <v>0</v>
      </c>
    </row>
    <row r="67" spans="1:77" x14ac:dyDescent="0.35">
      <c r="A67">
        <v>65</v>
      </c>
      <c r="B67">
        <v>2022102000</v>
      </c>
      <c r="C67">
        <v>1083</v>
      </c>
      <c r="D67">
        <v>37084</v>
      </c>
      <c r="E67">
        <v>0</v>
      </c>
      <c r="F67">
        <v>1</v>
      </c>
      <c r="G67">
        <v>0</v>
      </c>
      <c r="H67">
        <v>0</v>
      </c>
      <c r="I67" t="s">
        <v>18</v>
      </c>
      <c r="M67" t="s">
        <v>73</v>
      </c>
      <c r="N67">
        <f t="shared" ref="N67:N130" si="7">SUMIFS(E$2:E$2763,$I$2:$I$2763,$M67)</f>
        <v>3</v>
      </c>
      <c r="O67">
        <f t="shared" ref="O67:O130" si="8">SUMIFS(F$2:F$2763,$I$2:$I$2763,$M67)</f>
        <v>1</v>
      </c>
      <c r="P67">
        <f t="shared" ref="P67:P130" si="9">SUM(N67:O67)</f>
        <v>4</v>
      </c>
      <c r="R67">
        <f>SUMIFS('further data insights graphs'!$E$2:$E$3323,'further data insights graphs'!$A$2:$A$3323,'tackle data and analsyis'!$M67)</f>
        <v>3.0772896748206007</v>
      </c>
      <c r="S67">
        <f>COUNTIFS('further data insights graphs'!$E$2:$E$3323,"&gt;"&amp;0,'further data insights graphs'!$A$2:$A$3323,'tackle data and analsyis'!$M67)</f>
        <v>4</v>
      </c>
      <c r="V67">
        <f t="shared" ref="V67:V130" si="10">COUNTIFS($Z$596:$Z$1704,W67)</f>
        <v>3</v>
      </c>
      <c r="W67" t="s">
        <v>33</v>
      </c>
      <c r="X67">
        <v>6</v>
      </c>
      <c r="Y67">
        <v>2</v>
      </c>
      <c r="Z67">
        <v>8</v>
      </c>
      <c r="AB67" t="s">
        <v>263</v>
      </c>
      <c r="AC67">
        <v>5</v>
      </c>
      <c r="AD67">
        <v>1</v>
      </c>
      <c r="AE67">
        <v>6</v>
      </c>
      <c r="AH67" t="s">
        <v>167</v>
      </c>
      <c r="AI67">
        <v>5.7482830449876214</v>
      </c>
      <c r="AJ67">
        <v>11</v>
      </c>
      <c r="AK67">
        <f>SUMIFS('further data insights graphs'!$X$2:$X$3323,'further data insights graphs'!$A$2:$A$3323,'tackle data and analsyis'!$AH67)</f>
        <v>-1.449737852745985</v>
      </c>
      <c r="AL67" s="1">
        <f t="shared" ref="AL67:AL130" si="11">AK67/AJ67</f>
        <v>-0.13179435024963501</v>
      </c>
      <c r="AM67">
        <f>SUMIFS('further data insights graphs'!$X$2:$X$3323,'further data insights graphs'!$X$2:$X$3323,"&gt;="&amp;0,'further data insights graphs'!$A$2:$A$3323,'tackle data and analsyis'!$AH67)</f>
        <v>1.1495733773826873</v>
      </c>
      <c r="AN67">
        <f>COUNTIFS('further data insights graphs'!$X$2:$X$3323,"&gt;="&amp;0,'further data insights graphs'!$A$2:$A$3323,'tackle data and analsyis'!$AH67)</f>
        <v>4</v>
      </c>
      <c r="AO67">
        <f>SUMIFS('further data insights graphs'!$X$2:$X$3323,'further data insights graphs'!$X$2:$X$3323,"&lt;"&amp;0,'further data insights graphs'!$A$2:$A$3323,'tackle data and analsyis'!$AH67)</f>
        <v>-2.5993112301286727</v>
      </c>
      <c r="AP67">
        <f>COUNTIFS('further data insights graphs'!$X$2:$X$3323,"&lt;"&amp;0,'further data insights graphs'!$A$2:$A$3323,'tackle data and analsyis'!$AH67)</f>
        <v>7</v>
      </c>
      <c r="AQ67" s="3">
        <f t="shared" ref="AQ67:AQ130" si="12">AM67/AN67</f>
        <v>0.28739334434567182</v>
      </c>
      <c r="AR67" s="3">
        <f t="shared" ref="AR67:AR130" si="13">AO67/AP67</f>
        <v>-0.37133017573266752</v>
      </c>
      <c r="AS67" s="3"/>
      <c r="AT67" s="3"/>
      <c r="AU67" s="3"/>
      <c r="AV67" s="3"/>
      <c r="AY67" t="s">
        <v>195</v>
      </c>
      <c r="AZ67">
        <v>5.8496123371375504</v>
      </c>
      <c r="BA67">
        <v>11</v>
      </c>
      <c r="BD67" t="s">
        <v>195</v>
      </c>
      <c r="BE67">
        <f>SUMIFS('further data insights graphs'!S$2:S$3323,'further data insights graphs'!$A$2:$A$3323,'tackle data and analsyis'!$BD67)</f>
        <v>4.6537745087803035</v>
      </c>
      <c r="BF67">
        <f>SUMIFS('further data insights graphs'!T$2:T$3323,'further data insights graphs'!$A$2:$A$3323,'tackle data and analsyis'!$BD67)</f>
        <v>0.81878769637437798</v>
      </c>
      <c r="BG67">
        <f>SUMIFS('further data insights graphs'!U$2:U$3323,'further data insights graphs'!$A$2:$A$3323,'tackle data and analsyis'!$BD67)</f>
        <v>1</v>
      </c>
      <c r="BI67">
        <f>COUNTIFS('further data insights graphs'!S$2:S$3323,"&gt;"&amp;0,'further data insights graphs'!$A$2:$A$3323,'tackle data and analsyis'!$BD67)</f>
        <v>8</v>
      </c>
      <c r="BJ67">
        <f>COUNTIFS('further data insights graphs'!T$2:T$3323,"&gt;"&amp;0,'further data insights graphs'!$A$2:$A$3323,'tackle data and analsyis'!$BD67)</f>
        <v>1</v>
      </c>
      <c r="BK67">
        <f>COUNTIFS('further data insights graphs'!U$2:U$3323,"&gt;"&amp;0,'further data insights graphs'!$A$2:$A$3323,'tackle data and analsyis'!$BD67)</f>
        <v>1</v>
      </c>
      <c r="BN67" t="s">
        <v>330</v>
      </c>
      <c r="BO67">
        <v>4.086532893158866</v>
      </c>
      <c r="BP67">
        <v>0</v>
      </c>
      <c r="BQ67">
        <v>0</v>
      </c>
      <c r="BS67">
        <f>SUMIFS('further data insights graphs'!$K$2:$K$3323,'further data insights graphs'!$A$2:$A$3323,'tackle data and analsyis'!$BN67)</f>
        <v>2</v>
      </c>
      <c r="BT67">
        <f>SUMIFS('further data insights graphs'!$V$2:$V$3323,'further data insights graphs'!$A$2:$A$3323,'tackle data and analsyis'!$BN67)</f>
        <v>1.328882644863135</v>
      </c>
      <c r="BV67" t="s">
        <v>316</v>
      </c>
      <c r="BW67">
        <v>1.5550608611571199</v>
      </c>
      <c r="BX67">
        <v>0.55506086115711994</v>
      </c>
      <c r="BY67">
        <v>0</v>
      </c>
    </row>
    <row r="68" spans="1:77" x14ac:dyDescent="0.35">
      <c r="A68">
        <v>66</v>
      </c>
      <c r="B68">
        <v>2022102000</v>
      </c>
      <c r="C68">
        <v>2031</v>
      </c>
      <c r="D68">
        <v>37084</v>
      </c>
      <c r="E68">
        <v>1</v>
      </c>
      <c r="F68">
        <v>0</v>
      </c>
      <c r="G68">
        <v>0</v>
      </c>
      <c r="H68">
        <v>0</v>
      </c>
      <c r="I68" t="s">
        <v>18</v>
      </c>
      <c r="M68" t="s">
        <v>74</v>
      </c>
      <c r="N68">
        <f t="shared" si="7"/>
        <v>6</v>
      </c>
      <c r="O68">
        <f t="shared" si="8"/>
        <v>7</v>
      </c>
      <c r="P68">
        <f t="shared" si="9"/>
        <v>13</v>
      </c>
      <c r="R68">
        <f>SUMIFS('further data insights graphs'!$E$2:$E$3323,'further data insights graphs'!$A$2:$A$3323,'tackle data and analsyis'!$M68)</f>
        <v>7.6905642083446493</v>
      </c>
      <c r="S68">
        <f>COUNTIFS('further data insights graphs'!$E$2:$E$3323,"&gt;"&amp;0,'further data insights graphs'!$A$2:$A$3323,'tackle data and analsyis'!$M68)</f>
        <v>15</v>
      </c>
      <c r="V68">
        <f t="shared" si="10"/>
        <v>2</v>
      </c>
      <c r="W68" t="s">
        <v>40</v>
      </c>
      <c r="X68">
        <v>2</v>
      </c>
      <c r="Y68">
        <v>6</v>
      </c>
      <c r="Z68">
        <v>8</v>
      </c>
      <c r="AB68" t="s">
        <v>326</v>
      </c>
      <c r="AC68">
        <v>5</v>
      </c>
      <c r="AD68">
        <v>1</v>
      </c>
      <c r="AE68">
        <v>6</v>
      </c>
      <c r="AH68" t="s">
        <v>61</v>
      </c>
      <c r="AI68">
        <v>5.7175603572283222</v>
      </c>
      <c r="AJ68">
        <v>11</v>
      </c>
      <c r="AK68">
        <f>SUMIFS('further data insights graphs'!$X$2:$X$3323,'further data insights graphs'!$A$2:$A$3323,'tackle data and analsyis'!$AH68)</f>
        <v>-1.9606054539475566</v>
      </c>
      <c r="AL68" s="1">
        <f t="shared" si="11"/>
        <v>-0.17823685944977788</v>
      </c>
      <c r="AM68">
        <f>SUMIFS('further data insights graphs'!$X$2:$X$3323,'further data insights graphs'!$X$2:$X$3323,"&gt;="&amp;0,'further data insights graphs'!$A$2:$A$3323,'tackle data and analsyis'!$AH68)</f>
        <v>0.55921887682893867</v>
      </c>
      <c r="AN68">
        <f>COUNTIFS('further data insights graphs'!$X$2:$X$3323,"&gt;="&amp;0,'further data insights graphs'!$A$2:$A$3323,'tackle data and analsyis'!$AH68)</f>
        <v>2</v>
      </c>
      <c r="AO68">
        <f>SUMIFS('further data insights graphs'!$X$2:$X$3323,'further data insights graphs'!$X$2:$X$3323,"&lt;"&amp;0,'further data insights graphs'!$A$2:$A$3323,'tackle data and analsyis'!$AH68)</f>
        <v>-2.5198243307764949</v>
      </c>
      <c r="AP68">
        <f>COUNTIFS('further data insights graphs'!$X$2:$X$3323,"&lt;"&amp;0,'further data insights graphs'!$A$2:$A$3323,'tackle data and analsyis'!$AH68)</f>
        <v>9</v>
      </c>
      <c r="AQ68" s="3">
        <f t="shared" si="12"/>
        <v>0.27960943841446934</v>
      </c>
      <c r="AR68" s="3">
        <f t="shared" si="13"/>
        <v>-0.27998048119738833</v>
      </c>
      <c r="AS68" s="3"/>
      <c r="AT68" s="3"/>
      <c r="AU68" s="3"/>
      <c r="AV68" s="3"/>
      <c r="AY68" t="s">
        <v>200</v>
      </c>
      <c r="AZ68">
        <v>5.0728343136388228</v>
      </c>
      <c r="BA68">
        <v>11</v>
      </c>
      <c r="BD68" t="s">
        <v>200</v>
      </c>
      <c r="BE68">
        <f>SUMIFS('further data insights graphs'!S$2:S$3323,'further data insights graphs'!$A$2:$A$3323,'tackle data and analsyis'!$BD68)</f>
        <v>4.2322252027633116</v>
      </c>
      <c r="BF68">
        <f>SUMIFS('further data insights graphs'!T$2:T$3323,'further data insights graphs'!$A$2:$A$3323,'tackle data and analsyis'!$BD68)</f>
        <v>0</v>
      </c>
      <c r="BG68">
        <f>SUMIFS('further data insights graphs'!U$2:U$3323,'further data insights graphs'!$A$2:$A$3323,'tackle data and analsyis'!$BD68)</f>
        <v>0</v>
      </c>
      <c r="BI68">
        <f>COUNTIFS('further data insights graphs'!S$2:S$3323,"&gt;"&amp;0,'further data insights graphs'!$A$2:$A$3323,'tackle data and analsyis'!$BD68)</f>
        <v>10</v>
      </c>
      <c r="BJ68">
        <f>COUNTIFS('further data insights graphs'!T$2:T$3323,"&gt;"&amp;0,'further data insights graphs'!$A$2:$A$3323,'tackle data and analsyis'!$BD68)</f>
        <v>0</v>
      </c>
      <c r="BK68">
        <f>COUNTIFS('further data insights graphs'!U$2:U$3323,"&gt;"&amp;0,'further data insights graphs'!$A$2:$A$3323,'tackle data and analsyis'!$BD68)</f>
        <v>0</v>
      </c>
      <c r="BN68" t="s">
        <v>273</v>
      </c>
      <c r="BO68">
        <v>4.0862562848849837</v>
      </c>
      <c r="BP68">
        <v>0</v>
      </c>
      <c r="BQ68">
        <v>0</v>
      </c>
      <c r="BS68">
        <f>SUMIFS('further data insights graphs'!$K$2:$K$3323,'further data insights graphs'!$A$2:$A$3323,'tackle data and analsyis'!$BN68)</f>
        <v>2</v>
      </c>
      <c r="BT68">
        <f>SUMIFS('further data insights graphs'!$V$2:$V$3323,'further data insights graphs'!$A$2:$A$3323,'tackle data and analsyis'!$BN68)</f>
        <v>1.6193196017466711</v>
      </c>
      <c r="BV68" t="s">
        <v>325</v>
      </c>
      <c r="BW68">
        <v>0.54630146133511004</v>
      </c>
      <c r="BX68">
        <v>0.54630146133511004</v>
      </c>
      <c r="BY68">
        <v>0</v>
      </c>
    </row>
    <row r="69" spans="1:77" x14ac:dyDescent="0.35">
      <c r="A69">
        <v>67</v>
      </c>
      <c r="B69">
        <v>2022110608</v>
      </c>
      <c r="C69">
        <v>907</v>
      </c>
      <c r="D69">
        <v>37084</v>
      </c>
      <c r="E69">
        <v>0</v>
      </c>
      <c r="F69">
        <v>1</v>
      </c>
      <c r="G69">
        <v>0</v>
      </c>
      <c r="H69">
        <v>0</v>
      </c>
      <c r="I69" t="s">
        <v>18</v>
      </c>
      <c r="M69" t="s">
        <v>75</v>
      </c>
      <c r="N69">
        <f t="shared" si="7"/>
        <v>0</v>
      </c>
      <c r="O69">
        <f t="shared" si="8"/>
        <v>3</v>
      </c>
      <c r="P69">
        <f t="shared" si="9"/>
        <v>3</v>
      </c>
      <c r="R69">
        <f>SUMIFS('further data insights graphs'!$E$2:$E$3323,'further data insights graphs'!$A$2:$A$3323,'tackle data and analsyis'!$M69)</f>
        <v>3.3002301888894556</v>
      </c>
      <c r="S69">
        <f>COUNTIFS('further data insights graphs'!$E$2:$E$3323,"&gt;"&amp;0,'further data insights graphs'!$A$2:$A$3323,'tackle data and analsyis'!$M69)</f>
        <v>10</v>
      </c>
      <c r="V69">
        <f t="shared" si="10"/>
        <v>3</v>
      </c>
      <c r="W69" t="s">
        <v>66</v>
      </c>
      <c r="X69">
        <v>5</v>
      </c>
      <c r="Y69">
        <v>3</v>
      </c>
      <c r="Z69">
        <v>8</v>
      </c>
      <c r="AB69" t="s">
        <v>347</v>
      </c>
      <c r="AC69">
        <v>5</v>
      </c>
      <c r="AD69">
        <v>1</v>
      </c>
      <c r="AE69">
        <v>6</v>
      </c>
      <c r="AH69" t="s">
        <v>456</v>
      </c>
      <c r="AI69">
        <v>5.7115211094041403</v>
      </c>
      <c r="AJ69">
        <v>10</v>
      </c>
      <c r="AK69">
        <f>SUMIFS('further data insights graphs'!$X$2:$X$3323,'further data insights graphs'!$A$2:$A$3323,'tackle data and analsyis'!$AH69)</f>
        <v>1.7056565163282604</v>
      </c>
      <c r="AL69" s="1">
        <f t="shared" si="11"/>
        <v>0.17056565163282605</v>
      </c>
      <c r="AM69">
        <f>SUMIFS('further data insights graphs'!$X$2:$X$3323,'further data insights graphs'!$X$2:$X$3323,"&gt;="&amp;0,'further data insights graphs'!$A$2:$A$3323,'tackle data and analsyis'!$AH69)</f>
        <v>2.2633978017061316</v>
      </c>
      <c r="AN69">
        <f>COUNTIFS('further data insights graphs'!$X$2:$X$3323,"&gt;="&amp;0,'further data insights graphs'!$A$2:$A$3323,'tackle data and analsyis'!$AH69)</f>
        <v>5</v>
      </c>
      <c r="AO69">
        <f>SUMIFS('further data insights graphs'!$X$2:$X$3323,'further data insights graphs'!$X$2:$X$3323,"&lt;"&amp;0,'further data insights graphs'!$A$2:$A$3323,'tackle data and analsyis'!$AH69)</f>
        <v>-0.55774128537787093</v>
      </c>
      <c r="AP69">
        <f>COUNTIFS('further data insights graphs'!$X$2:$X$3323,"&lt;"&amp;0,'further data insights graphs'!$A$2:$A$3323,'tackle data and analsyis'!$AH69)</f>
        <v>5</v>
      </c>
      <c r="AQ69" s="3">
        <f t="shared" si="12"/>
        <v>0.45267956034122631</v>
      </c>
      <c r="AR69" s="3">
        <f t="shared" si="13"/>
        <v>-0.11154825707557418</v>
      </c>
      <c r="AS69" s="3"/>
      <c r="AT69" s="3"/>
      <c r="AU69" s="3"/>
      <c r="AV69" s="3"/>
      <c r="AY69" t="s">
        <v>209</v>
      </c>
      <c r="AZ69">
        <v>6.8359780666694263</v>
      </c>
      <c r="BA69">
        <v>11</v>
      </c>
      <c r="BD69" t="s">
        <v>209</v>
      </c>
      <c r="BE69">
        <f>SUMIFS('further data insights graphs'!S$2:S$3323,'further data insights graphs'!$A$2:$A$3323,'tackle data and analsyis'!$BD69)</f>
        <v>5.3842044060777843</v>
      </c>
      <c r="BF69">
        <f>SUMIFS('further data insights graphs'!T$2:T$3323,'further data insights graphs'!$A$2:$A$3323,'tackle data and analsyis'!$BD69)</f>
        <v>0.76762394423110503</v>
      </c>
      <c r="BG69">
        <f>SUMIFS('further data insights graphs'!U$2:U$3323,'further data insights graphs'!$A$2:$A$3323,'tackle data and analsyis'!$BD69)</f>
        <v>1</v>
      </c>
      <c r="BI69">
        <f>COUNTIFS('further data insights graphs'!S$2:S$3323,"&gt;"&amp;0,'further data insights graphs'!$A$2:$A$3323,'tackle data and analsyis'!$BD69)</f>
        <v>9</v>
      </c>
      <c r="BJ69">
        <f>COUNTIFS('further data insights graphs'!T$2:T$3323,"&gt;"&amp;0,'further data insights graphs'!$A$2:$A$3323,'tackle data and analsyis'!$BD69)</f>
        <v>1</v>
      </c>
      <c r="BK69">
        <f>COUNTIFS('further data insights graphs'!U$2:U$3323,"&gt;"&amp;0,'further data insights graphs'!$A$2:$A$3323,'tackle data and analsyis'!$BD69)</f>
        <v>1</v>
      </c>
      <c r="BN69" t="s">
        <v>213</v>
      </c>
      <c r="BO69">
        <v>4.0300949297322886</v>
      </c>
      <c r="BP69">
        <v>0</v>
      </c>
      <c r="BQ69">
        <v>0.29950544710963201</v>
      </c>
      <c r="BS69">
        <f>SUMIFS('further data insights graphs'!$K$2:$K$3323,'further data insights graphs'!$A$2:$A$3323,'tackle data and analsyis'!$BN69)</f>
        <v>0</v>
      </c>
      <c r="BT69">
        <f>SUMIFS('further data insights graphs'!$V$2:$V$3323,'further data insights graphs'!$A$2:$A$3323,'tackle data and analsyis'!$BN69)</f>
        <v>0</v>
      </c>
      <c r="BV69" t="s">
        <v>80</v>
      </c>
      <c r="BW69">
        <v>0.54427128523459201</v>
      </c>
      <c r="BX69">
        <v>0.54427128523459201</v>
      </c>
      <c r="BY69">
        <v>0</v>
      </c>
    </row>
    <row r="70" spans="1:77" x14ac:dyDescent="0.35">
      <c r="A70">
        <v>68</v>
      </c>
      <c r="B70">
        <v>2022110608</v>
      </c>
      <c r="C70">
        <v>1361</v>
      </c>
      <c r="D70">
        <v>37084</v>
      </c>
      <c r="E70">
        <v>1</v>
      </c>
      <c r="F70">
        <v>0</v>
      </c>
      <c r="G70">
        <v>0</v>
      </c>
      <c r="H70">
        <v>0</v>
      </c>
      <c r="I70" t="s">
        <v>18</v>
      </c>
      <c r="M70" t="s">
        <v>76</v>
      </c>
      <c r="N70">
        <f t="shared" si="7"/>
        <v>1</v>
      </c>
      <c r="O70">
        <f t="shared" si="8"/>
        <v>2</v>
      </c>
      <c r="P70">
        <f t="shared" si="9"/>
        <v>3</v>
      </c>
      <c r="R70">
        <f>SUMIFS('further data insights graphs'!$E$2:$E$3323,'further data insights graphs'!$A$2:$A$3323,'tackle data and analsyis'!$M70)</f>
        <v>3.5710067951182443</v>
      </c>
      <c r="S70">
        <f>COUNTIFS('further data insights graphs'!$E$2:$E$3323,"&gt;"&amp;0,'further data insights graphs'!$A$2:$A$3323,'tackle data and analsyis'!$M70)</f>
        <v>6</v>
      </c>
      <c r="V70">
        <f t="shared" si="10"/>
        <v>3</v>
      </c>
      <c r="W70" t="s">
        <v>102</v>
      </c>
      <c r="X70">
        <v>4</v>
      </c>
      <c r="Y70">
        <v>4</v>
      </c>
      <c r="Z70">
        <v>8</v>
      </c>
      <c r="AB70" t="s">
        <v>396</v>
      </c>
      <c r="AC70">
        <v>5</v>
      </c>
      <c r="AD70">
        <v>1</v>
      </c>
      <c r="AE70">
        <v>6</v>
      </c>
      <c r="AH70" t="s">
        <v>493</v>
      </c>
      <c r="AI70">
        <v>5.7111538429615907</v>
      </c>
      <c r="AJ70">
        <v>10</v>
      </c>
      <c r="AK70">
        <f>SUMIFS('further data insights graphs'!$X$2:$X$3323,'further data insights graphs'!$A$2:$A$3323,'tackle data and analsyis'!$AH70)</f>
        <v>-1.8837646015065757</v>
      </c>
      <c r="AL70" s="1">
        <f t="shared" si="11"/>
        <v>-0.18837646015065757</v>
      </c>
      <c r="AM70">
        <f>SUMIFS('further data insights graphs'!$X$2:$X$3323,'further data insights graphs'!$X$2:$X$3323,"&gt;="&amp;0,'further data insights graphs'!$A$2:$A$3323,'tackle data and analsyis'!$AH70)</f>
        <v>3.7223826483592647E-2</v>
      </c>
      <c r="AN70">
        <f>COUNTIFS('further data insights graphs'!$X$2:$X$3323,"&gt;="&amp;0,'further data insights graphs'!$A$2:$A$3323,'tackle data and analsyis'!$AH70)</f>
        <v>1</v>
      </c>
      <c r="AO70">
        <f>SUMIFS('further data insights graphs'!$X$2:$X$3323,'further data insights graphs'!$X$2:$X$3323,"&lt;"&amp;0,'further data insights graphs'!$A$2:$A$3323,'tackle data and analsyis'!$AH70)</f>
        <v>-1.9209884279901683</v>
      </c>
      <c r="AP70">
        <f>COUNTIFS('further data insights graphs'!$X$2:$X$3323,"&lt;"&amp;0,'further data insights graphs'!$A$2:$A$3323,'tackle data and analsyis'!$AH70)</f>
        <v>9</v>
      </c>
      <c r="AQ70" s="3">
        <f t="shared" si="12"/>
        <v>3.7223826483592647E-2</v>
      </c>
      <c r="AR70" s="3">
        <f t="shared" si="13"/>
        <v>-0.21344315866557426</v>
      </c>
      <c r="AS70" s="3"/>
      <c r="AT70" s="3"/>
      <c r="AU70" s="3"/>
      <c r="AV70" s="3"/>
      <c r="AY70" t="s">
        <v>219</v>
      </c>
      <c r="AZ70">
        <v>6.0185967554740385</v>
      </c>
      <c r="BA70">
        <v>11</v>
      </c>
      <c r="BD70" t="s">
        <v>219</v>
      </c>
      <c r="BE70">
        <f>SUMIFS('further data insights graphs'!S$2:S$3323,'further data insights graphs'!$A$2:$A$3323,'tackle data and analsyis'!$BD70)</f>
        <v>2.3638285013164304</v>
      </c>
      <c r="BF70">
        <f>SUMIFS('further data insights graphs'!T$2:T$3323,'further data insights graphs'!$A$2:$A$3323,'tackle data and analsyis'!$BD70)</f>
        <v>0</v>
      </c>
      <c r="BG70">
        <f>SUMIFS('further data insights graphs'!U$2:U$3323,'further data insights graphs'!$A$2:$A$3323,'tackle data and analsyis'!$BD70)</f>
        <v>0</v>
      </c>
      <c r="BI70">
        <f>COUNTIFS('further data insights graphs'!S$2:S$3323,"&gt;"&amp;0,'further data insights graphs'!$A$2:$A$3323,'tackle data and analsyis'!$BD70)</f>
        <v>6</v>
      </c>
      <c r="BJ70">
        <f>COUNTIFS('further data insights graphs'!T$2:T$3323,"&gt;"&amp;0,'further data insights graphs'!$A$2:$A$3323,'tackle data and analsyis'!$BD70)</f>
        <v>0</v>
      </c>
      <c r="BK70">
        <f>COUNTIFS('further data insights graphs'!U$2:U$3323,"&gt;"&amp;0,'further data insights graphs'!$A$2:$A$3323,'tackle data and analsyis'!$BD70)</f>
        <v>0</v>
      </c>
      <c r="BN70" t="s">
        <v>226</v>
      </c>
      <c r="BO70">
        <v>4.028265427216561</v>
      </c>
      <c r="BP70">
        <v>0</v>
      </c>
      <c r="BQ70">
        <v>0</v>
      </c>
      <c r="BS70">
        <f>SUMIFS('further data insights graphs'!$K$2:$K$3323,'further data insights graphs'!$A$2:$A$3323,'tackle data and analsyis'!$BN70)</f>
        <v>1</v>
      </c>
      <c r="BT70">
        <f>SUMIFS('further data insights graphs'!$V$2:$V$3323,'further data insights graphs'!$A$2:$A$3323,'tackle data and analsyis'!$BN70)</f>
        <v>0.179846093115137</v>
      </c>
      <c r="BV70" t="s">
        <v>249</v>
      </c>
      <c r="BW70">
        <v>1.020142064486961</v>
      </c>
      <c r="BX70">
        <v>0.540971283904222</v>
      </c>
      <c r="BY70">
        <v>0.540971283904222</v>
      </c>
    </row>
    <row r="71" spans="1:77" x14ac:dyDescent="0.35">
      <c r="A71">
        <v>69</v>
      </c>
      <c r="B71">
        <v>2022110608</v>
      </c>
      <c r="C71">
        <v>2614</v>
      </c>
      <c r="D71">
        <v>37084</v>
      </c>
      <c r="E71">
        <v>1</v>
      </c>
      <c r="F71">
        <v>0</v>
      </c>
      <c r="G71">
        <v>0</v>
      </c>
      <c r="H71">
        <v>0</v>
      </c>
      <c r="I71" t="s">
        <v>18</v>
      </c>
      <c r="M71" t="s">
        <v>77</v>
      </c>
      <c r="N71">
        <f t="shared" si="7"/>
        <v>9</v>
      </c>
      <c r="O71">
        <f t="shared" si="8"/>
        <v>12</v>
      </c>
      <c r="P71">
        <f t="shared" si="9"/>
        <v>21</v>
      </c>
      <c r="R71">
        <f>SUMIFS('further data insights graphs'!$E$2:$E$3323,'further data insights graphs'!$A$2:$A$3323,'tackle data and analsyis'!$M71)</f>
        <v>13.111861890309953</v>
      </c>
      <c r="S71">
        <f>COUNTIFS('further data insights graphs'!$E$2:$E$3323,"&gt;"&amp;0,'further data insights graphs'!$A$2:$A$3323,'tackle data and analsyis'!$M71)</f>
        <v>22</v>
      </c>
      <c r="V71">
        <f t="shared" si="10"/>
        <v>3</v>
      </c>
      <c r="W71" t="s">
        <v>150</v>
      </c>
      <c r="X71">
        <v>3</v>
      </c>
      <c r="Y71">
        <v>5</v>
      </c>
      <c r="Z71">
        <v>8</v>
      </c>
      <c r="AB71" t="s">
        <v>428</v>
      </c>
      <c r="AC71">
        <v>5</v>
      </c>
      <c r="AD71">
        <v>1</v>
      </c>
      <c r="AE71">
        <v>6</v>
      </c>
      <c r="AH71" t="s">
        <v>146</v>
      </c>
      <c r="AI71">
        <v>5.6090671543409734</v>
      </c>
      <c r="AJ71">
        <v>13</v>
      </c>
      <c r="AK71">
        <f>SUMIFS('further data insights graphs'!$X$2:$X$3323,'further data insights graphs'!$A$2:$A$3323,'tackle data and analsyis'!$AH71)</f>
        <v>-2.7699890428507965</v>
      </c>
      <c r="AL71" s="1">
        <f t="shared" si="11"/>
        <v>-0.21307608021929203</v>
      </c>
      <c r="AM71">
        <f>SUMIFS('further data insights graphs'!$X$2:$X$3323,'further data insights graphs'!$X$2:$X$3323,"&gt;="&amp;0,'further data insights graphs'!$A$2:$A$3323,'tackle data and analsyis'!$AH71)</f>
        <v>4.6515316927221509E-2</v>
      </c>
      <c r="AN71">
        <f>COUNTIFS('further data insights graphs'!$X$2:$X$3323,"&gt;="&amp;0,'further data insights graphs'!$A$2:$A$3323,'tackle data and analsyis'!$AH71)</f>
        <v>1</v>
      </c>
      <c r="AO71">
        <f>SUMIFS('further data insights graphs'!$X$2:$X$3323,'further data insights graphs'!$X$2:$X$3323,"&lt;"&amp;0,'further data insights graphs'!$A$2:$A$3323,'tackle data and analsyis'!$AH71)</f>
        <v>-2.8165043597780182</v>
      </c>
      <c r="AP71">
        <f>COUNTIFS('further data insights graphs'!$X$2:$X$3323,"&lt;"&amp;0,'further data insights graphs'!$A$2:$A$3323,'tackle data and analsyis'!$AH71)</f>
        <v>12</v>
      </c>
      <c r="AQ71" s="3">
        <f t="shared" si="12"/>
        <v>4.6515316927221509E-2</v>
      </c>
      <c r="AR71" s="3">
        <f t="shared" si="13"/>
        <v>-0.23470869664816818</v>
      </c>
      <c r="AS71" s="3"/>
      <c r="AT71" s="3"/>
      <c r="AU71" s="3"/>
      <c r="AV71" s="3"/>
      <c r="AY71" t="s">
        <v>233</v>
      </c>
      <c r="AZ71">
        <v>6.7046621188360147</v>
      </c>
      <c r="BA71">
        <v>11</v>
      </c>
      <c r="BD71" t="s">
        <v>233</v>
      </c>
      <c r="BE71">
        <f>SUMIFS('further data insights graphs'!S$2:S$3323,'further data insights graphs'!$A$2:$A$3323,'tackle data and analsyis'!$BD71)</f>
        <v>2.716903594446924</v>
      </c>
      <c r="BF71">
        <f>SUMIFS('further data insights graphs'!T$2:T$3323,'further data insights graphs'!$A$2:$A$3323,'tackle data and analsyis'!$BD71)</f>
        <v>0</v>
      </c>
      <c r="BG71">
        <f>SUMIFS('further data insights graphs'!U$2:U$3323,'further data insights graphs'!$A$2:$A$3323,'tackle data and analsyis'!$BD71)</f>
        <v>0</v>
      </c>
      <c r="BI71">
        <f>COUNTIFS('further data insights graphs'!S$2:S$3323,"&gt;"&amp;0,'further data insights graphs'!$A$2:$A$3323,'tackle data and analsyis'!$BD71)</f>
        <v>5</v>
      </c>
      <c r="BJ71">
        <f>COUNTIFS('further data insights graphs'!T$2:T$3323,"&gt;"&amp;0,'further data insights graphs'!$A$2:$A$3323,'tackle data and analsyis'!$BD71)</f>
        <v>0</v>
      </c>
      <c r="BK71">
        <f>COUNTIFS('further data insights graphs'!U$2:U$3323,"&gt;"&amp;0,'further data insights graphs'!$A$2:$A$3323,'tackle data and analsyis'!$BD71)</f>
        <v>0</v>
      </c>
      <c r="BN71" t="s">
        <v>167</v>
      </c>
      <c r="BO71">
        <v>3.9700203543179589</v>
      </c>
      <c r="BP71">
        <v>0</v>
      </c>
      <c r="BQ71">
        <v>0.41562101873301899</v>
      </c>
      <c r="BS71">
        <f>SUMIFS('further data insights graphs'!$K$2:$K$3323,'further data insights graphs'!$A$2:$A$3323,'tackle data and analsyis'!$BN71)</f>
        <v>1</v>
      </c>
      <c r="BT71">
        <f>SUMIFS('further data insights graphs'!$V$2:$V$3323,'further data insights graphs'!$A$2:$A$3323,'tackle data and analsyis'!$BN71)</f>
        <v>1</v>
      </c>
      <c r="BV71" t="s">
        <v>351</v>
      </c>
      <c r="BW71">
        <v>5.4496073089397479</v>
      </c>
      <c r="BX71">
        <v>0.53222384217272101</v>
      </c>
      <c r="BY71">
        <v>0.64788904785609602</v>
      </c>
    </row>
    <row r="72" spans="1:77" x14ac:dyDescent="0.35">
      <c r="A72">
        <v>70</v>
      </c>
      <c r="B72">
        <v>2022102000</v>
      </c>
      <c r="C72">
        <v>1206</v>
      </c>
      <c r="D72">
        <v>43409</v>
      </c>
      <c r="E72">
        <v>1</v>
      </c>
      <c r="F72">
        <v>0</v>
      </c>
      <c r="G72">
        <v>0</v>
      </c>
      <c r="H72">
        <v>0</v>
      </c>
      <c r="I72" t="s">
        <v>19</v>
      </c>
      <c r="M72" t="s">
        <v>78</v>
      </c>
      <c r="N72">
        <f t="shared" si="7"/>
        <v>3</v>
      </c>
      <c r="O72">
        <f t="shared" si="8"/>
        <v>1</v>
      </c>
      <c r="P72">
        <f t="shared" si="9"/>
        <v>4</v>
      </c>
      <c r="R72">
        <f>SUMIFS('further data insights graphs'!$E$2:$E$3323,'further data insights graphs'!$A$2:$A$3323,'tackle data and analsyis'!$M72)</f>
        <v>2.4536570538215039</v>
      </c>
      <c r="S72">
        <f>COUNTIFS('further data insights graphs'!$E$2:$E$3323,"&gt;"&amp;0,'further data insights graphs'!$A$2:$A$3323,'tackle data and analsyis'!$M72)</f>
        <v>5</v>
      </c>
      <c r="V72">
        <f t="shared" si="10"/>
        <v>3</v>
      </c>
      <c r="W72" t="s">
        <v>191</v>
      </c>
      <c r="X72">
        <v>3</v>
      </c>
      <c r="Y72">
        <v>5</v>
      </c>
      <c r="Z72">
        <v>8</v>
      </c>
      <c r="AB72" t="s">
        <v>559</v>
      </c>
      <c r="AC72">
        <v>5</v>
      </c>
      <c r="AD72">
        <v>1</v>
      </c>
      <c r="AE72">
        <v>6</v>
      </c>
      <c r="AH72" t="s">
        <v>163</v>
      </c>
      <c r="AI72">
        <v>5.5777991101361888</v>
      </c>
      <c r="AJ72">
        <v>13</v>
      </c>
      <c r="AK72">
        <f>SUMIFS('further data insights graphs'!$X$2:$X$3323,'further data insights graphs'!$A$2:$A$3323,'tackle data and analsyis'!$AH72)</f>
        <v>5.3692797964938706E-2</v>
      </c>
      <c r="AL72" s="1">
        <f t="shared" si="11"/>
        <v>4.1302152280722083E-3</v>
      </c>
      <c r="AM72">
        <f>SUMIFS('further data insights graphs'!$X$2:$X$3323,'further data insights graphs'!$X$2:$X$3323,"&gt;="&amp;0,'further data insights graphs'!$A$2:$A$3323,'tackle data and analsyis'!$AH72)</f>
        <v>1.6075983530452977</v>
      </c>
      <c r="AN72">
        <f>COUNTIFS('further data insights graphs'!$X$2:$X$3323,"&gt;="&amp;0,'further data insights graphs'!$A$2:$A$3323,'tackle data and analsyis'!$AH72)</f>
        <v>6</v>
      </c>
      <c r="AO72">
        <f>SUMIFS('further data insights graphs'!$X$2:$X$3323,'further data insights graphs'!$X$2:$X$3323,"&lt;"&amp;0,'further data insights graphs'!$A$2:$A$3323,'tackle data and analsyis'!$AH72)</f>
        <v>-1.5539055550803591</v>
      </c>
      <c r="AP72">
        <f>COUNTIFS('further data insights graphs'!$X$2:$X$3323,"&lt;"&amp;0,'further data insights graphs'!$A$2:$A$3323,'tackle data and analsyis'!$AH72)</f>
        <v>7</v>
      </c>
      <c r="AQ72" s="3">
        <f t="shared" si="12"/>
        <v>0.26793305884088298</v>
      </c>
      <c r="AR72" s="3">
        <f t="shared" si="13"/>
        <v>-0.22198650786862273</v>
      </c>
      <c r="AS72" s="3"/>
      <c r="AT72" s="3"/>
      <c r="AU72" s="3"/>
      <c r="AV72" s="3"/>
      <c r="AY72" t="s">
        <v>265</v>
      </c>
      <c r="AZ72">
        <v>6.3009152196637981</v>
      </c>
      <c r="BA72">
        <v>11</v>
      </c>
      <c r="BD72" t="s">
        <v>265</v>
      </c>
      <c r="BE72">
        <f>SUMIFS('further data insights graphs'!S$2:S$3323,'further data insights graphs'!$A$2:$A$3323,'tackle data and analsyis'!$BD72)</f>
        <v>0</v>
      </c>
      <c r="BF72">
        <f>SUMIFS('further data insights graphs'!T$2:T$3323,'further data insights graphs'!$A$2:$A$3323,'tackle data and analsyis'!$BD72)</f>
        <v>0</v>
      </c>
      <c r="BG72">
        <f>SUMIFS('further data insights graphs'!U$2:U$3323,'further data insights graphs'!$A$2:$A$3323,'tackle data and analsyis'!$BD72)</f>
        <v>0.40005417068216498</v>
      </c>
      <c r="BI72">
        <f>COUNTIFS('further data insights graphs'!S$2:S$3323,"&gt;"&amp;0,'further data insights graphs'!$A$2:$A$3323,'tackle data and analsyis'!$BD72)</f>
        <v>0</v>
      </c>
      <c r="BJ72">
        <f>COUNTIFS('further data insights graphs'!T$2:T$3323,"&gt;"&amp;0,'further data insights graphs'!$A$2:$A$3323,'tackle data and analsyis'!$BD72)</f>
        <v>0</v>
      </c>
      <c r="BK72">
        <f>COUNTIFS('further data insights graphs'!U$2:U$3323,"&gt;"&amp;0,'further data insights graphs'!$A$2:$A$3323,'tackle data and analsyis'!$BD72)</f>
        <v>1</v>
      </c>
      <c r="BN72" t="s">
        <v>72</v>
      </c>
      <c r="BO72">
        <v>3.9498736258433951</v>
      </c>
      <c r="BP72">
        <v>0.440248522848598</v>
      </c>
      <c r="BQ72">
        <v>0</v>
      </c>
      <c r="BS72">
        <f>SUMIFS('further data insights graphs'!$K$2:$K$3323,'further data insights graphs'!$A$2:$A$3323,'tackle data and analsyis'!$BN72)</f>
        <v>1</v>
      </c>
      <c r="BT72">
        <f>SUMIFS('further data insights graphs'!$V$2:$V$3323,'further data insights graphs'!$A$2:$A$3323,'tackle data and analsyis'!$BN72)</f>
        <v>0.538994349819225</v>
      </c>
      <c r="BV72" t="s">
        <v>269</v>
      </c>
      <c r="BW72">
        <v>1.200855670083357</v>
      </c>
      <c r="BX72">
        <v>0.51234360276104296</v>
      </c>
      <c r="BY72">
        <v>0</v>
      </c>
    </row>
    <row r="73" spans="1:77" x14ac:dyDescent="0.35">
      <c r="A73">
        <v>71</v>
      </c>
      <c r="B73">
        <v>2022102000</v>
      </c>
      <c r="C73">
        <v>3319</v>
      </c>
      <c r="D73">
        <v>43409</v>
      </c>
      <c r="E73">
        <v>0</v>
      </c>
      <c r="F73">
        <v>1</v>
      </c>
      <c r="G73">
        <v>0</v>
      </c>
      <c r="H73">
        <v>0</v>
      </c>
      <c r="I73" t="s">
        <v>19</v>
      </c>
      <c r="M73" t="s">
        <v>79</v>
      </c>
      <c r="N73">
        <f t="shared" si="7"/>
        <v>5</v>
      </c>
      <c r="O73">
        <f t="shared" si="8"/>
        <v>4</v>
      </c>
      <c r="P73">
        <f t="shared" si="9"/>
        <v>9</v>
      </c>
      <c r="R73">
        <f>SUMIFS('further data insights graphs'!$E$2:$E$3323,'further data insights graphs'!$A$2:$A$3323,'tackle data and analsyis'!$M73)</f>
        <v>4.6082020240015193</v>
      </c>
      <c r="S73">
        <f>COUNTIFS('further data insights graphs'!$E$2:$E$3323,"&gt;"&amp;0,'further data insights graphs'!$A$2:$A$3323,'tackle data and analsyis'!$M73)</f>
        <v>10</v>
      </c>
      <c r="V73">
        <f t="shared" si="10"/>
        <v>3</v>
      </c>
      <c r="W73" t="s">
        <v>209</v>
      </c>
      <c r="X73">
        <v>4</v>
      </c>
      <c r="Y73">
        <v>4</v>
      </c>
      <c r="Z73">
        <v>8</v>
      </c>
      <c r="AB73" t="s">
        <v>25</v>
      </c>
      <c r="AC73">
        <v>5</v>
      </c>
      <c r="AD73">
        <v>0</v>
      </c>
      <c r="AE73">
        <v>5</v>
      </c>
      <c r="AH73" t="s">
        <v>211</v>
      </c>
      <c r="AI73">
        <v>5.5601657367076296</v>
      </c>
      <c r="AJ73">
        <v>7</v>
      </c>
      <c r="AK73">
        <f>SUMIFS('further data insights graphs'!$X$2:$X$3323,'further data insights graphs'!$A$2:$A$3323,'tackle data and analsyis'!$AH73)</f>
        <v>-3.5266019234656558</v>
      </c>
      <c r="AL73" s="1">
        <f t="shared" si="11"/>
        <v>-0.50380027478080802</v>
      </c>
      <c r="AM73">
        <f>SUMIFS('further data insights graphs'!$X$2:$X$3323,'further data insights graphs'!$X$2:$X$3323,"&gt;="&amp;0,'further data insights graphs'!$A$2:$A$3323,'tackle data and analsyis'!$AH73)</f>
        <v>0</v>
      </c>
      <c r="AN73">
        <f>COUNTIFS('further data insights graphs'!$X$2:$X$3323,"&gt;="&amp;0,'further data insights graphs'!$A$2:$A$3323,'tackle data and analsyis'!$AH73)</f>
        <v>0</v>
      </c>
      <c r="AO73">
        <f>SUMIFS('further data insights graphs'!$X$2:$X$3323,'further data insights graphs'!$X$2:$X$3323,"&lt;"&amp;0,'further data insights graphs'!$A$2:$A$3323,'tackle data and analsyis'!$AH73)</f>
        <v>-3.5266019234656558</v>
      </c>
      <c r="AP73">
        <f>COUNTIFS('further data insights graphs'!$X$2:$X$3323,"&lt;"&amp;0,'further data insights graphs'!$A$2:$A$3323,'tackle data and analsyis'!$AH73)</f>
        <v>7</v>
      </c>
      <c r="AQ73" s="3" t="e">
        <f t="shared" si="12"/>
        <v>#DIV/0!</v>
      </c>
      <c r="AR73" s="3">
        <f t="shared" si="13"/>
        <v>-0.50380027478080802</v>
      </c>
      <c r="AS73" s="3"/>
      <c r="AT73" s="3"/>
      <c r="AU73" s="3"/>
      <c r="AV73" s="3"/>
      <c r="AY73" t="s">
        <v>270</v>
      </c>
      <c r="AZ73">
        <v>4.010839181999784</v>
      </c>
      <c r="BA73">
        <v>11</v>
      </c>
      <c r="BD73" t="s">
        <v>270</v>
      </c>
      <c r="BE73">
        <f>SUMIFS('further data insights graphs'!S$2:S$3323,'further data insights graphs'!$A$2:$A$3323,'tackle data and analsyis'!$BD73)</f>
        <v>2.9863476991511928</v>
      </c>
      <c r="BF73">
        <f>SUMIFS('further data insights graphs'!T$2:T$3323,'further data insights graphs'!$A$2:$A$3323,'tackle data and analsyis'!$BD73)</f>
        <v>0</v>
      </c>
      <c r="BG73">
        <f>SUMIFS('further data insights graphs'!U$2:U$3323,'further data insights graphs'!$A$2:$A$3323,'tackle data and analsyis'!$BD73)</f>
        <v>0</v>
      </c>
      <c r="BI73">
        <f>COUNTIFS('further data insights graphs'!S$2:S$3323,"&gt;"&amp;0,'further data insights graphs'!$A$2:$A$3323,'tackle data and analsyis'!$BD73)</f>
        <v>8</v>
      </c>
      <c r="BJ73">
        <f>COUNTIFS('further data insights graphs'!T$2:T$3323,"&gt;"&amp;0,'further data insights graphs'!$A$2:$A$3323,'tackle data and analsyis'!$BD73)</f>
        <v>0</v>
      </c>
      <c r="BK73">
        <f>COUNTIFS('further data insights graphs'!U$2:U$3323,"&gt;"&amp;0,'further data insights graphs'!$A$2:$A$3323,'tackle data and analsyis'!$BD73)</f>
        <v>0</v>
      </c>
      <c r="BN73" t="s">
        <v>250</v>
      </c>
      <c r="BO73">
        <v>3.9361566688046512</v>
      </c>
      <c r="BP73">
        <v>1.1354387212867669</v>
      </c>
      <c r="BQ73">
        <v>0</v>
      </c>
      <c r="BS73">
        <f>SUMIFS('further data insights graphs'!$K$2:$K$3323,'further data insights graphs'!$A$2:$A$3323,'tackle data and analsyis'!$BN73)</f>
        <v>0</v>
      </c>
      <c r="BT73">
        <f>SUMIFS('further data insights graphs'!$V$2:$V$3323,'further data insights graphs'!$A$2:$A$3323,'tackle data and analsyis'!$BN73)</f>
        <v>0</v>
      </c>
      <c r="BV73" t="s">
        <v>417</v>
      </c>
      <c r="BW73">
        <v>0.48884987339209202</v>
      </c>
      <c r="BX73">
        <v>0.48884987339209202</v>
      </c>
      <c r="BY73">
        <v>0</v>
      </c>
    </row>
    <row r="74" spans="1:77" x14ac:dyDescent="0.35">
      <c r="A74">
        <v>72</v>
      </c>
      <c r="B74">
        <v>2022103006</v>
      </c>
      <c r="C74">
        <v>1483</v>
      </c>
      <c r="D74">
        <v>43409</v>
      </c>
      <c r="E74">
        <v>0</v>
      </c>
      <c r="F74">
        <v>1</v>
      </c>
      <c r="G74">
        <v>0</v>
      </c>
      <c r="H74">
        <v>0</v>
      </c>
      <c r="I74" t="s">
        <v>19</v>
      </c>
      <c r="M74" t="s">
        <v>80</v>
      </c>
      <c r="N74">
        <f t="shared" si="7"/>
        <v>2</v>
      </c>
      <c r="O74">
        <f t="shared" si="8"/>
        <v>1</v>
      </c>
      <c r="P74">
        <f t="shared" si="9"/>
        <v>3</v>
      </c>
      <c r="R74">
        <f>SUMIFS('further data insights graphs'!$E$2:$E$3323,'further data insights graphs'!$A$2:$A$3323,'tackle data and analsyis'!$M74)</f>
        <v>2.5442712852345921</v>
      </c>
      <c r="S74">
        <f>COUNTIFS('further data insights graphs'!$E$2:$E$3323,"&gt;"&amp;0,'further data insights graphs'!$A$2:$A$3323,'tackle data and analsyis'!$M74)</f>
        <v>3</v>
      </c>
      <c r="V74">
        <f t="shared" si="10"/>
        <v>3</v>
      </c>
      <c r="W74" t="s">
        <v>219</v>
      </c>
      <c r="X74">
        <v>4</v>
      </c>
      <c r="Y74">
        <v>4</v>
      </c>
      <c r="Z74">
        <v>8</v>
      </c>
      <c r="AB74" t="s">
        <v>38</v>
      </c>
      <c r="AC74">
        <v>5</v>
      </c>
      <c r="AD74">
        <v>0</v>
      </c>
      <c r="AE74">
        <v>5</v>
      </c>
      <c r="AH74" t="s">
        <v>331</v>
      </c>
      <c r="AI74">
        <v>5.5337928691897993</v>
      </c>
      <c r="AJ74">
        <v>10</v>
      </c>
      <c r="AK74">
        <f>SUMIFS('further data insights graphs'!$X$2:$X$3323,'further data insights graphs'!$A$2:$A$3323,'tackle data and analsyis'!$AH74)</f>
        <v>-0.4286287472652629</v>
      </c>
      <c r="AL74" s="1">
        <f t="shared" si="11"/>
        <v>-4.2862874726526293E-2</v>
      </c>
      <c r="AM74">
        <f>SUMIFS('further data insights graphs'!$X$2:$X$3323,'further data insights graphs'!$X$2:$X$3323,"&gt;="&amp;0,'further data insights graphs'!$A$2:$A$3323,'tackle data and analsyis'!$AH74)</f>
        <v>1.0030189827178086</v>
      </c>
      <c r="AN74">
        <f>COUNTIFS('further data insights graphs'!$X$2:$X$3323,"&gt;="&amp;0,'further data insights graphs'!$A$2:$A$3323,'tackle data and analsyis'!$AH74)</f>
        <v>3</v>
      </c>
      <c r="AO74">
        <f>SUMIFS('further data insights graphs'!$X$2:$X$3323,'further data insights graphs'!$X$2:$X$3323,"&lt;"&amp;0,'further data insights graphs'!$A$2:$A$3323,'tackle data and analsyis'!$AH74)</f>
        <v>-1.4316477299830714</v>
      </c>
      <c r="AP74">
        <f>COUNTIFS('further data insights graphs'!$X$2:$X$3323,"&lt;"&amp;0,'further data insights graphs'!$A$2:$A$3323,'tackle data and analsyis'!$AH74)</f>
        <v>7</v>
      </c>
      <c r="AQ74" s="3">
        <f t="shared" si="12"/>
        <v>0.3343396609059362</v>
      </c>
      <c r="AR74" s="3">
        <f t="shared" si="13"/>
        <v>-0.20452110428329592</v>
      </c>
      <c r="AS74" s="3"/>
      <c r="AT74" s="3"/>
      <c r="AU74" s="3"/>
      <c r="AV74" s="3"/>
      <c r="AY74" t="s">
        <v>277</v>
      </c>
      <c r="AZ74">
        <v>5.2690596061603161</v>
      </c>
      <c r="BA74">
        <v>11</v>
      </c>
      <c r="BD74" t="s">
        <v>277</v>
      </c>
      <c r="BE74">
        <f>SUMIFS('further data insights graphs'!S$2:S$3323,'further data insights graphs'!$A$2:$A$3323,'tackle data and analsyis'!$BD74)</f>
        <v>1.730166957126086</v>
      </c>
      <c r="BF74">
        <f>SUMIFS('further data insights graphs'!T$2:T$3323,'further data insights graphs'!$A$2:$A$3323,'tackle data and analsyis'!$BD74)</f>
        <v>0</v>
      </c>
      <c r="BG74">
        <f>SUMIFS('further data insights graphs'!U$2:U$3323,'further data insights graphs'!$A$2:$A$3323,'tackle data and analsyis'!$BD74)</f>
        <v>0.31587409263287602</v>
      </c>
      <c r="BI74">
        <f>COUNTIFS('further data insights graphs'!S$2:S$3323,"&gt;"&amp;0,'further data insights graphs'!$A$2:$A$3323,'tackle data and analsyis'!$BD74)</f>
        <v>3</v>
      </c>
      <c r="BJ74">
        <f>COUNTIFS('further data insights graphs'!T$2:T$3323,"&gt;"&amp;0,'further data insights graphs'!$A$2:$A$3323,'tackle data and analsyis'!$BD74)</f>
        <v>0</v>
      </c>
      <c r="BK74">
        <f>COUNTIFS('further data insights graphs'!U$2:U$3323,"&gt;"&amp;0,'further data insights graphs'!$A$2:$A$3323,'tackle data and analsyis'!$BD74)</f>
        <v>1</v>
      </c>
      <c r="BN74" t="s">
        <v>141</v>
      </c>
      <c r="BO74">
        <v>3.9352986154544505</v>
      </c>
      <c r="BP74">
        <v>0.95742747305808096</v>
      </c>
      <c r="BQ74">
        <v>0</v>
      </c>
      <c r="BS74">
        <f>SUMIFS('further data insights graphs'!$K$2:$K$3323,'further data insights graphs'!$A$2:$A$3323,'tackle data and analsyis'!$BN74)</f>
        <v>1</v>
      </c>
      <c r="BT74">
        <f>SUMIFS('further data insights graphs'!$V$2:$V$3323,'further data insights graphs'!$A$2:$A$3323,'tackle data and analsyis'!$BN74)</f>
        <v>0.48434979629497399</v>
      </c>
      <c r="BV74" t="s">
        <v>559</v>
      </c>
      <c r="BW74">
        <v>2.8409207333733777</v>
      </c>
      <c r="BX74">
        <v>0.48738100273399998</v>
      </c>
      <c r="BY74">
        <v>0.66177958606465903</v>
      </c>
    </row>
    <row r="75" spans="1:77" x14ac:dyDescent="0.35">
      <c r="A75">
        <v>73</v>
      </c>
      <c r="B75">
        <v>2022102000</v>
      </c>
      <c r="C75">
        <v>1206</v>
      </c>
      <c r="D75">
        <v>37724</v>
      </c>
      <c r="E75">
        <v>0</v>
      </c>
      <c r="F75">
        <v>1</v>
      </c>
      <c r="G75">
        <v>0</v>
      </c>
      <c r="H75">
        <v>0</v>
      </c>
      <c r="I75" t="s">
        <v>20</v>
      </c>
      <c r="M75" t="s">
        <v>81</v>
      </c>
      <c r="N75">
        <f t="shared" si="7"/>
        <v>1</v>
      </c>
      <c r="O75">
        <f t="shared" si="8"/>
        <v>0</v>
      </c>
      <c r="P75">
        <f t="shared" si="9"/>
        <v>1</v>
      </c>
      <c r="R75">
        <f>SUMIFS('further data insights graphs'!$E$2:$E$3323,'further data insights graphs'!$A$2:$A$3323,'tackle data and analsyis'!$M75)</f>
        <v>0.47955360654241497</v>
      </c>
      <c r="S75">
        <f>COUNTIFS('further data insights graphs'!$E$2:$E$3323,"&gt;"&amp;0,'further data insights graphs'!$A$2:$A$3323,'tackle data and analsyis'!$M75)</f>
        <v>2</v>
      </c>
      <c r="V75">
        <f t="shared" si="10"/>
        <v>3</v>
      </c>
      <c r="W75" t="s">
        <v>233</v>
      </c>
      <c r="X75">
        <v>5</v>
      </c>
      <c r="Y75">
        <v>3</v>
      </c>
      <c r="Z75">
        <v>8</v>
      </c>
      <c r="AB75" t="s">
        <v>276</v>
      </c>
      <c r="AC75">
        <v>5</v>
      </c>
      <c r="AD75">
        <v>0</v>
      </c>
      <c r="AE75">
        <v>5</v>
      </c>
      <c r="AH75" t="s">
        <v>26</v>
      </c>
      <c r="AI75">
        <v>5.5228228240741881</v>
      </c>
      <c r="AJ75">
        <v>12</v>
      </c>
      <c r="AK75">
        <f>SUMIFS('further data insights graphs'!$X$2:$X$3323,'further data insights graphs'!$A$2:$A$3323,'tackle data and analsyis'!$AH75)</f>
        <v>-1.9628763195708878</v>
      </c>
      <c r="AL75" s="1">
        <f t="shared" si="11"/>
        <v>-0.16357302663090731</v>
      </c>
      <c r="AM75">
        <f>SUMIFS('further data insights graphs'!$X$2:$X$3323,'further data insights graphs'!$X$2:$X$3323,"&gt;="&amp;0,'further data insights graphs'!$A$2:$A$3323,'tackle data and analsyis'!$AH75)</f>
        <v>0.74271524732804617</v>
      </c>
      <c r="AN75">
        <f>COUNTIFS('further data insights graphs'!$X$2:$X$3323,"&gt;="&amp;0,'further data insights graphs'!$A$2:$A$3323,'tackle data and analsyis'!$AH75)</f>
        <v>3</v>
      </c>
      <c r="AO75">
        <f>SUMIFS('further data insights graphs'!$X$2:$X$3323,'further data insights graphs'!$X$2:$X$3323,"&lt;"&amp;0,'further data insights graphs'!$A$2:$A$3323,'tackle data and analsyis'!$AH75)</f>
        <v>-2.7055915668989337</v>
      </c>
      <c r="AP75">
        <f>COUNTIFS('further data insights graphs'!$X$2:$X$3323,"&lt;"&amp;0,'further data insights graphs'!$A$2:$A$3323,'tackle data and analsyis'!$AH75)</f>
        <v>9</v>
      </c>
      <c r="AQ75" s="3">
        <f t="shared" si="12"/>
        <v>0.24757174910934873</v>
      </c>
      <c r="AR75" s="3">
        <f t="shared" si="13"/>
        <v>-0.30062128521099263</v>
      </c>
      <c r="AS75" s="3"/>
      <c r="AT75" s="3"/>
      <c r="AU75" s="3"/>
      <c r="AV75" s="3"/>
      <c r="AY75" t="s">
        <v>308</v>
      </c>
      <c r="AZ75">
        <v>5.8438051375680242</v>
      </c>
      <c r="BA75">
        <v>11</v>
      </c>
      <c r="BD75" t="s">
        <v>308</v>
      </c>
      <c r="BE75">
        <f>SUMIFS('further data insights graphs'!S$2:S$3323,'further data insights graphs'!$A$2:$A$3323,'tackle data and analsyis'!$BD75)</f>
        <v>5.3500445229609044</v>
      </c>
      <c r="BF75">
        <f>SUMIFS('further data insights graphs'!T$2:T$3323,'further data insights graphs'!$A$2:$A$3323,'tackle data and analsyis'!$BD75)</f>
        <v>0.81353067711031202</v>
      </c>
      <c r="BG75">
        <f>SUMIFS('further data insights graphs'!U$2:U$3323,'further data insights graphs'!$A$2:$A$3323,'tackle data and analsyis'!$BD75)</f>
        <v>1.562167672000913</v>
      </c>
      <c r="BI75">
        <f>COUNTIFS('further data insights graphs'!S$2:S$3323,"&gt;"&amp;0,'further data insights graphs'!$A$2:$A$3323,'tackle data and analsyis'!$BD75)</f>
        <v>10</v>
      </c>
      <c r="BJ75">
        <f>COUNTIFS('further data insights graphs'!T$2:T$3323,"&gt;"&amp;0,'further data insights graphs'!$A$2:$A$3323,'tackle data and analsyis'!$BD75)</f>
        <v>1</v>
      </c>
      <c r="BK75">
        <f>COUNTIFS('further data insights graphs'!U$2:U$3323,"&gt;"&amp;0,'further data insights graphs'!$A$2:$A$3323,'tackle data and analsyis'!$BD75)</f>
        <v>2</v>
      </c>
      <c r="BN75" t="s">
        <v>190</v>
      </c>
      <c r="BO75">
        <v>3.9215688744521602</v>
      </c>
      <c r="BP75">
        <v>0.56015298189488905</v>
      </c>
      <c r="BQ75">
        <v>0.26866477699837898</v>
      </c>
      <c r="BS75">
        <f>SUMIFS('further data insights graphs'!$K$2:$K$3323,'further data insights graphs'!$A$2:$A$3323,'tackle data and analsyis'!$BN75)</f>
        <v>2</v>
      </c>
      <c r="BT75">
        <f>SUMIFS('further data insights graphs'!$V$2:$V$3323,'further data insights graphs'!$A$2:$A$3323,'tackle data and analsyis'!$BN75)</f>
        <v>1.7600530908593068</v>
      </c>
      <c r="BV75" t="s">
        <v>509</v>
      </c>
      <c r="BW75">
        <v>1.559263888663873</v>
      </c>
      <c r="BX75">
        <v>0.47939024791526302</v>
      </c>
      <c r="BY75">
        <v>0</v>
      </c>
    </row>
    <row r="76" spans="1:77" x14ac:dyDescent="0.35">
      <c r="A76">
        <v>74</v>
      </c>
      <c r="B76">
        <v>2022103006</v>
      </c>
      <c r="C76">
        <v>2317</v>
      </c>
      <c r="D76">
        <v>37724</v>
      </c>
      <c r="E76">
        <v>1</v>
      </c>
      <c r="F76">
        <v>0</v>
      </c>
      <c r="G76">
        <v>0</v>
      </c>
      <c r="H76">
        <v>0</v>
      </c>
      <c r="I76" t="s">
        <v>20</v>
      </c>
      <c r="M76" t="s">
        <v>82</v>
      </c>
      <c r="N76">
        <f t="shared" si="7"/>
        <v>2</v>
      </c>
      <c r="O76">
        <f t="shared" si="8"/>
        <v>0</v>
      </c>
      <c r="P76">
        <f t="shared" si="9"/>
        <v>2</v>
      </c>
      <c r="R76">
        <f>SUMIFS('further data insights graphs'!$E$2:$E$3323,'further data insights graphs'!$A$2:$A$3323,'tackle data and analsyis'!$M76)</f>
        <v>2.1601124249111643</v>
      </c>
      <c r="S76">
        <f>COUNTIFS('further data insights graphs'!$E$2:$E$3323,"&gt;"&amp;0,'further data insights graphs'!$A$2:$A$3323,'tackle data and analsyis'!$M76)</f>
        <v>4</v>
      </c>
      <c r="V76">
        <f t="shared" si="10"/>
        <v>3</v>
      </c>
      <c r="W76" t="s">
        <v>257</v>
      </c>
      <c r="X76">
        <v>2</v>
      </c>
      <c r="Y76">
        <v>6</v>
      </c>
      <c r="Z76">
        <v>8</v>
      </c>
      <c r="AB76" t="s">
        <v>354</v>
      </c>
      <c r="AC76">
        <v>5</v>
      </c>
      <c r="AD76">
        <v>0</v>
      </c>
      <c r="AE76">
        <v>5</v>
      </c>
      <c r="AH76" t="s">
        <v>221</v>
      </c>
      <c r="AI76">
        <v>5.5053349980405368</v>
      </c>
      <c r="AJ76">
        <v>10</v>
      </c>
      <c r="AK76">
        <f>SUMIFS('further data insights graphs'!$X$2:$X$3323,'further data insights graphs'!$A$2:$A$3323,'tackle data and analsyis'!$AH76)</f>
        <v>-1.7575893702747907</v>
      </c>
      <c r="AL76" s="1">
        <f t="shared" si="11"/>
        <v>-0.17575893702747908</v>
      </c>
      <c r="AM76">
        <f>SUMIFS('further data insights graphs'!$X$2:$X$3323,'further data insights graphs'!$X$2:$X$3323,"&gt;="&amp;0,'further data insights graphs'!$A$2:$A$3323,'tackle data and analsyis'!$AH76)</f>
        <v>0.12714725027910959</v>
      </c>
      <c r="AN76">
        <f>COUNTIFS('further data insights graphs'!$X$2:$X$3323,"&gt;="&amp;0,'further data insights graphs'!$A$2:$A$3323,'tackle data and analsyis'!$AH76)</f>
        <v>2</v>
      </c>
      <c r="AO76">
        <f>SUMIFS('further data insights graphs'!$X$2:$X$3323,'further data insights graphs'!$X$2:$X$3323,"&lt;"&amp;0,'further data insights graphs'!$A$2:$A$3323,'tackle data and analsyis'!$AH76)</f>
        <v>-1.8847366205539</v>
      </c>
      <c r="AP76">
        <f>COUNTIFS('further data insights graphs'!$X$2:$X$3323,"&lt;"&amp;0,'further data insights graphs'!$A$2:$A$3323,'tackle data and analsyis'!$AH76)</f>
        <v>8</v>
      </c>
      <c r="AQ76" s="3">
        <f t="shared" si="12"/>
        <v>6.3573625139554793E-2</v>
      </c>
      <c r="AR76" s="3">
        <f t="shared" si="13"/>
        <v>-0.2355920775692375</v>
      </c>
      <c r="AS76" s="3"/>
      <c r="AT76" s="3"/>
      <c r="AU76" s="3"/>
      <c r="AV76" s="3"/>
      <c r="AY76" t="s">
        <v>324</v>
      </c>
      <c r="AZ76">
        <v>5.2048107430247921</v>
      </c>
      <c r="BA76">
        <v>11</v>
      </c>
      <c r="BD76" t="s">
        <v>324</v>
      </c>
      <c r="BE76">
        <f>SUMIFS('further data insights graphs'!S$2:S$3323,'further data insights graphs'!$A$2:$A$3323,'tackle data and analsyis'!$BD76)</f>
        <v>1.316678987951154</v>
      </c>
      <c r="BF76">
        <f>SUMIFS('further data insights graphs'!T$2:T$3323,'further data insights graphs'!$A$2:$A$3323,'tackle data and analsyis'!$BD76)</f>
        <v>0</v>
      </c>
      <c r="BG76">
        <f>SUMIFS('further data insights graphs'!U$2:U$3323,'further data insights graphs'!$A$2:$A$3323,'tackle data and analsyis'!$BD76)</f>
        <v>1</v>
      </c>
      <c r="BI76">
        <f>COUNTIFS('further data insights graphs'!S$2:S$3323,"&gt;"&amp;0,'further data insights graphs'!$A$2:$A$3323,'tackle data and analsyis'!$BD76)</f>
        <v>3</v>
      </c>
      <c r="BJ76">
        <f>COUNTIFS('further data insights graphs'!T$2:T$3323,"&gt;"&amp;0,'further data insights graphs'!$A$2:$A$3323,'tackle data and analsyis'!$BD76)</f>
        <v>0</v>
      </c>
      <c r="BK76">
        <f>COUNTIFS('further data insights graphs'!U$2:U$3323,"&gt;"&amp;0,'further data insights graphs'!$A$2:$A$3323,'tackle data and analsyis'!$BD76)</f>
        <v>1</v>
      </c>
      <c r="BN76" t="s">
        <v>241</v>
      </c>
      <c r="BO76">
        <v>3.894710698815893</v>
      </c>
      <c r="BP76">
        <v>0</v>
      </c>
      <c r="BQ76">
        <v>1</v>
      </c>
      <c r="BS76">
        <f>SUMIFS('further data insights graphs'!$K$2:$K$3323,'further data insights graphs'!$A$2:$A$3323,'tackle data and analsyis'!$BN76)</f>
        <v>2</v>
      </c>
      <c r="BT76">
        <f>SUMIFS('further data insights graphs'!$V$2:$V$3323,'further data insights graphs'!$A$2:$A$3323,'tackle data and analsyis'!$BN76)</f>
        <v>2</v>
      </c>
      <c r="BV76" t="s">
        <v>328</v>
      </c>
      <c r="BW76">
        <v>1.3727248192158881</v>
      </c>
      <c r="BX76">
        <v>0.47075102882091302</v>
      </c>
      <c r="BY76">
        <v>0</v>
      </c>
    </row>
    <row r="77" spans="1:77" x14ac:dyDescent="0.35">
      <c r="A77">
        <v>75</v>
      </c>
      <c r="B77">
        <v>2022102000</v>
      </c>
      <c r="C77">
        <v>1256</v>
      </c>
      <c r="D77">
        <v>37097</v>
      </c>
      <c r="E77">
        <v>1</v>
      </c>
      <c r="F77">
        <v>0</v>
      </c>
      <c r="G77">
        <v>0</v>
      </c>
      <c r="H77">
        <v>0</v>
      </c>
      <c r="I77" t="s">
        <v>21</v>
      </c>
      <c r="M77" t="s">
        <v>83</v>
      </c>
      <c r="N77">
        <f t="shared" si="7"/>
        <v>2</v>
      </c>
      <c r="O77">
        <f t="shared" si="8"/>
        <v>3</v>
      </c>
      <c r="P77">
        <f t="shared" si="9"/>
        <v>5</v>
      </c>
      <c r="R77">
        <f>SUMIFS('further data insights graphs'!$E$2:$E$3323,'further data insights graphs'!$A$2:$A$3323,'tackle data and analsyis'!$M77)</f>
        <v>2.3327750652594155</v>
      </c>
      <c r="S77">
        <f>COUNTIFS('further data insights graphs'!$E$2:$E$3323,"&gt;"&amp;0,'further data insights graphs'!$A$2:$A$3323,'tackle data and analsyis'!$M77)</f>
        <v>5</v>
      </c>
      <c r="V77">
        <f t="shared" si="10"/>
        <v>2</v>
      </c>
      <c r="W77" t="s">
        <v>308</v>
      </c>
      <c r="X77">
        <v>3</v>
      </c>
      <c r="Y77">
        <v>5</v>
      </c>
      <c r="Z77">
        <v>8</v>
      </c>
      <c r="AB77" t="s">
        <v>500</v>
      </c>
      <c r="AC77">
        <v>5</v>
      </c>
      <c r="AD77">
        <v>0</v>
      </c>
      <c r="AE77">
        <v>5</v>
      </c>
      <c r="AH77" t="s">
        <v>499</v>
      </c>
      <c r="AI77">
        <v>5.4789433638162475</v>
      </c>
      <c r="AJ77">
        <v>11</v>
      </c>
      <c r="AK77">
        <f>SUMIFS('further data insights graphs'!$X$2:$X$3323,'further data insights graphs'!$A$2:$A$3323,'tackle data and analsyis'!$AH77)</f>
        <v>0.21020670216961634</v>
      </c>
      <c r="AL77" s="1">
        <f t="shared" si="11"/>
        <v>1.9109700197237848E-2</v>
      </c>
      <c r="AM77">
        <f>SUMIFS('further data insights graphs'!$X$2:$X$3323,'further data insights graphs'!$X$2:$X$3323,"&gt;="&amp;0,'further data insights graphs'!$A$2:$A$3323,'tackle data and analsyis'!$AH77)</f>
        <v>1.8563917929547824</v>
      </c>
      <c r="AN77">
        <f>COUNTIFS('further data insights graphs'!$X$2:$X$3323,"&gt;="&amp;0,'further data insights graphs'!$A$2:$A$3323,'tackle data and analsyis'!$AH77)</f>
        <v>6</v>
      </c>
      <c r="AO77">
        <f>SUMIFS('further data insights graphs'!$X$2:$X$3323,'further data insights graphs'!$X$2:$X$3323,"&lt;"&amp;0,'further data insights graphs'!$A$2:$A$3323,'tackle data and analsyis'!$AH77)</f>
        <v>-1.6461850907851661</v>
      </c>
      <c r="AP77">
        <f>COUNTIFS('further data insights graphs'!$X$2:$X$3323,"&lt;"&amp;0,'further data insights graphs'!$A$2:$A$3323,'tackle data and analsyis'!$AH77)</f>
        <v>5</v>
      </c>
      <c r="AQ77" s="3">
        <f t="shared" si="12"/>
        <v>0.30939863215913038</v>
      </c>
      <c r="AR77" s="3">
        <f t="shared" si="13"/>
        <v>-0.32923701815703321</v>
      </c>
      <c r="AS77" s="3"/>
      <c r="AT77" s="3"/>
      <c r="AU77" s="3"/>
      <c r="AV77" s="3"/>
      <c r="AY77" t="s">
        <v>351</v>
      </c>
      <c r="AZ77">
        <v>6.565272514623123</v>
      </c>
      <c r="BA77">
        <v>11</v>
      </c>
      <c r="BD77" t="s">
        <v>351</v>
      </c>
      <c r="BE77">
        <f>SUMIFS('further data insights graphs'!S$2:S$3323,'further data insights graphs'!$A$2:$A$3323,'tackle data and analsyis'!$BD77)</f>
        <v>5.4496073089397479</v>
      </c>
      <c r="BF77">
        <f>SUMIFS('further data insights graphs'!T$2:T$3323,'further data insights graphs'!$A$2:$A$3323,'tackle data and analsyis'!$BD77)</f>
        <v>0.53222384217272101</v>
      </c>
      <c r="BG77">
        <f>SUMIFS('further data insights graphs'!U$2:U$3323,'further data insights graphs'!$A$2:$A$3323,'tackle data and analsyis'!$BD77)</f>
        <v>0.64788904785609602</v>
      </c>
      <c r="BI77">
        <f>COUNTIFS('further data insights graphs'!S$2:S$3323,"&gt;"&amp;0,'further data insights graphs'!$A$2:$A$3323,'tackle data and analsyis'!$BD77)</f>
        <v>9</v>
      </c>
      <c r="BJ77">
        <f>COUNTIFS('further data insights graphs'!T$2:T$3323,"&gt;"&amp;0,'further data insights graphs'!$A$2:$A$3323,'tackle data and analsyis'!$BD77)</f>
        <v>1</v>
      </c>
      <c r="BK77">
        <f>COUNTIFS('further data insights graphs'!U$2:U$3323,"&gt;"&amp;0,'further data insights graphs'!$A$2:$A$3323,'tackle data and analsyis'!$BD77)</f>
        <v>2</v>
      </c>
      <c r="BN77" t="s">
        <v>323</v>
      </c>
      <c r="BO77">
        <v>3.8253534161621108</v>
      </c>
      <c r="BP77">
        <v>0</v>
      </c>
      <c r="BQ77">
        <v>0</v>
      </c>
      <c r="BS77">
        <f>SUMIFS('further data insights graphs'!$K$2:$K$3323,'further data insights graphs'!$A$2:$A$3323,'tackle data and analsyis'!$BN77)</f>
        <v>1</v>
      </c>
      <c r="BT77">
        <f>SUMIFS('further data insights graphs'!$V$2:$V$3323,'further data insights graphs'!$A$2:$A$3323,'tackle data and analsyis'!$BN77)</f>
        <v>0.36914197978845698</v>
      </c>
      <c r="BV77" t="s">
        <v>414</v>
      </c>
      <c r="BW77">
        <v>2.4213045204399859</v>
      </c>
      <c r="BX77">
        <v>0.459028716095777</v>
      </c>
      <c r="BY77">
        <v>1.542536481722226</v>
      </c>
    </row>
    <row r="78" spans="1:77" x14ac:dyDescent="0.35">
      <c r="A78">
        <v>76</v>
      </c>
      <c r="B78">
        <v>2022102000</v>
      </c>
      <c r="C78">
        <v>3319</v>
      </c>
      <c r="D78">
        <v>37097</v>
      </c>
      <c r="E78">
        <v>0</v>
      </c>
      <c r="F78">
        <v>0</v>
      </c>
      <c r="G78">
        <v>0</v>
      </c>
      <c r="H78">
        <v>1</v>
      </c>
      <c r="I78" t="s">
        <v>21</v>
      </c>
      <c r="M78" t="s">
        <v>84</v>
      </c>
      <c r="N78">
        <f t="shared" si="7"/>
        <v>1</v>
      </c>
      <c r="O78">
        <f t="shared" si="8"/>
        <v>1</v>
      </c>
      <c r="P78">
        <f t="shared" si="9"/>
        <v>2</v>
      </c>
      <c r="R78">
        <f>SUMIFS('further data insights graphs'!$E$2:$E$3323,'further data insights graphs'!$A$2:$A$3323,'tackle data and analsyis'!$M78)</f>
        <v>0.90828571119081092</v>
      </c>
      <c r="S78">
        <f>COUNTIFS('further data insights graphs'!$E$2:$E$3323,"&gt;"&amp;0,'further data insights graphs'!$A$2:$A$3323,'tackle data and analsyis'!$M78)</f>
        <v>2</v>
      </c>
      <c r="V78">
        <f t="shared" si="10"/>
        <v>3</v>
      </c>
      <c r="W78" t="s">
        <v>334</v>
      </c>
      <c r="X78">
        <v>5</v>
      </c>
      <c r="Y78">
        <v>3</v>
      </c>
      <c r="Z78">
        <v>8</v>
      </c>
      <c r="AB78" t="s">
        <v>99</v>
      </c>
      <c r="AC78">
        <v>4</v>
      </c>
      <c r="AD78">
        <v>8</v>
      </c>
      <c r="AE78">
        <v>12</v>
      </c>
      <c r="AH78" t="s">
        <v>326</v>
      </c>
      <c r="AI78">
        <v>5.4238503311933632</v>
      </c>
      <c r="AJ78">
        <v>9</v>
      </c>
      <c r="AK78">
        <f>SUMIFS('further data insights graphs'!$X$2:$X$3323,'further data insights graphs'!$A$2:$A$3323,'tackle data and analsyis'!$AH78)</f>
        <v>-2.9653148104301561</v>
      </c>
      <c r="AL78" s="1">
        <f t="shared" si="11"/>
        <v>-0.32947942338112846</v>
      </c>
      <c r="AM78">
        <f>SUMIFS('further data insights graphs'!$X$2:$X$3323,'further data insights graphs'!$X$2:$X$3323,"&gt;="&amp;0,'further data insights graphs'!$A$2:$A$3323,'tackle data and analsyis'!$AH78)</f>
        <v>0.28416100022780616</v>
      </c>
      <c r="AN78">
        <f>COUNTIFS('further data insights graphs'!$X$2:$X$3323,"&gt;="&amp;0,'further data insights graphs'!$A$2:$A$3323,'tackle data and analsyis'!$AH78)</f>
        <v>3</v>
      </c>
      <c r="AO78">
        <f>SUMIFS('further data insights graphs'!$X$2:$X$3323,'further data insights graphs'!$X$2:$X$3323,"&lt;"&amp;0,'further data insights graphs'!$A$2:$A$3323,'tackle data and analsyis'!$AH78)</f>
        <v>-3.2494758106579615</v>
      </c>
      <c r="AP78">
        <f>COUNTIFS('further data insights graphs'!$X$2:$X$3323,"&lt;"&amp;0,'further data insights graphs'!$A$2:$A$3323,'tackle data and analsyis'!$AH78)</f>
        <v>6</v>
      </c>
      <c r="AQ78" s="3">
        <f t="shared" si="12"/>
        <v>9.472033340926872E-2</v>
      </c>
      <c r="AR78" s="3">
        <f t="shared" si="13"/>
        <v>-0.54157930177632696</v>
      </c>
      <c r="AS78" s="3"/>
      <c r="AT78" s="3"/>
      <c r="AU78" s="3"/>
      <c r="AV78" s="3"/>
      <c r="AY78" t="s">
        <v>457</v>
      </c>
      <c r="AZ78">
        <v>4.6398941569478236</v>
      </c>
      <c r="BA78">
        <v>11</v>
      </c>
      <c r="BD78" t="s">
        <v>457</v>
      </c>
      <c r="BE78">
        <f>SUMIFS('further data insights graphs'!S$2:S$3323,'further data insights graphs'!$A$2:$A$3323,'tackle data and analsyis'!$BD78)</f>
        <v>2.4213469482022068</v>
      </c>
      <c r="BF78">
        <f>SUMIFS('further data insights graphs'!T$2:T$3323,'further data insights graphs'!$A$2:$A$3323,'tackle data and analsyis'!$BD78)</f>
        <v>0</v>
      </c>
      <c r="BG78">
        <f>SUMIFS('further data insights graphs'!U$2:U$3323,'further data insights graphs'!$A$2:$A$3323,'tackle data and analsyis'!$BD78)</f>
        <v>0</v>
      </c>
      <c r="BI78">
        <f>COUNTIFS('further data insights graphs'!S$2:S$3323,"&gt;"&amp;0,'further data insights graphs'!$A$2:$A$3323,'tackle data and analsyis'!$BD78)</f>
        <v>5</v>
      </c>
      <c r="BJ78">
        <f>COUNTIFS('further data insights graphs'!T$2:T$3323,"&gt;"&amp;0,'further data insights graphs'!$A$2:$A$3323,'tackle data and analsyis'!$BD78)</f>
        <v>0</v>
      </c>
      <c r="BK78">
        <f>COUNTIFS('further data insights graphs'!U$2:U$3323,"&gt;"&amp;0,'further data insights graphs'!$A$2:$A$3323,'tackle data and analsyis'!$BD78)</f>
        <v>0</v>
      </c>
      <c r="BN78" t="s">
        <v>478</v>
      </c>
      <c r="BO78">
        <v>3.8079826489884128</v>
      </c>
      <c r="BP78">
        <v>0</v>
      </c>
      <c r="BQ78">
        <v>0</v>
      </c>
      <c r="BS78">
        <f>SUMIFS('further data insights graphs'!$K$2:$K$3323,'further data insights graphs'!$A$2:$A$3323,'tackle data and analsyis'!$BN78)</f>
        <v>1</v>
      </c>
      <c r="BT78">
        <f>SUMIFS('further data insights graphs'!$V$2:$V$3323,'further data insights graphs'!$A$2:$A$3323,'tackle data and analsyis'!$BN78)</f>
        <v>0.28393553403322702</v>
      </c>
      <c r="BV78" t="s">
        <v>177</v>
      </c>
      <c r="BW78">
        <v>0.45868796854100102</v>
      </c>
      <c r="BX78">
        <v>0.45868796854100102</v>
      </c>
      <c r="BY78">
        <v>0</v>
      </c>
    </row>
    <row r="79" spans="1:77" x14ac:dyDescent="0.35">
      <c r="A79">
        <v>77</v>
      </c>
      <c r="B79">
        <v>2022102000</v>
      </c>
      <c r="C79">
        <v>3939</v>
      </c>
      <c r="D79">
        <v>37097</v>
      </c>
      <c r="E79">
        <v>0</v>
      </c>
      <c r="F79">
        <v>0</v>
      </c>
      <c r="G79">
        <v>0</v>
      </c>
      <c r="H79">
        <v>1</v>
      </c>
      <c r="I79" t="s">
        <v>21</v>
      </c>
      <c r="M79" t="s">
        <v>85</v>
      </c>
      <c r="N79">
        <f t="shared" si="7"/>
        <v>0</v>
      </c>
      <c r="O79">
        <f t="shared" si="8"/>
        <v>1</v>
      </c>
      <c r="P79">
        <f t="shared" si="9"/>
        <v>1</v>
      </c>
      <c r="R79">
        <f>SUMIFS('further data insights graphs'!$E$2:$E$3323,'further data insights graphs'!$A$2:$A$3323,'tackle data and analsyis'!$M79)</f>
        <v>0.555385143770455</v>
      </c>
      <c r="S79">
        <f>COUNTIFS('further data insights graphs'!$E$2:$E$3323,"&gt;"&amp;0,'further data insights graphs'!$A$2:$A$3323,'tackle data and analsyis'!$M79)</f>
        <v>2</v>
      </c>
      <c r="V79">
        <f t="shared" si="10"/>
        <v>2</v>
      </c>
      <c r="W79" t="s">
        <v>487</v>
      </c>
      <c r="X79">
        <v>3</v>
      </c>
      <c r="Y79">
        <v>5</v>
      </c>
      <c r="Z79">
        <v>8</v>
      </c>
      <c r="AB79" t="s">
        <v>499</v>
      </c>
      <c r="AC79">
        <v>4</v>
      </c>
      <c r="AD79">
        <v>8</v>
      </c>
      <c r="AE79">
        <v>12</v>
      </c>
      <c r="AH79" t="s">
        <v>203</v>
      </c>
      <c r="AI79">
        <v>5.3609040747416925</v>
      </c>
      <c r="AJ79">
        <v>12</v>
      </c>
      <c r="AK79">
        <f>SUMIFS('further data insights graphs'!$X$2:$X$3323,'further data insights graphs'!$A$2:$A$3323,'tackle data and analsyis'!$AH79)</f>
        <v>5.0169201104531824</v>
      </c>
      <c r="AL79" s="1">
        <f t="shared" si="11"/>
        <v>0.41807667587109854</v>
      </c>
      <c r="AM79">
        <f>SUMIFS('further data insights graphs'!$X$2:$X$3323,'further data insights graphs'!$X$2:$X$3323,"&gt;="&amp;0,'further data insights graphs'!$A$2:$A$3323,'tackle data and analsyis'!$AH79)</f>
        <v>5.2552981712551166</v>
      </c>
      <c r="AN79">
        <f>COUNTIFS('further data insights graphs'!$X$2:$X$3323,"&gt;="&amp;0,'further data insights graphs'!$A$2:$A$3323,'tackle data and analsyis'!$AH79)</f>
        <v>9</v>
      </c>
      <c r="AO79">
        <f>SUMIFS('further data insights graphs'!$X$2:$X$3323,'further data insights graphs'!$X$2:$X$3323,"&lt;"&amp;0,'further data insights graphs'!$A$2:$A$3323,'tackle data and analsyis'!$AH79)</f>
        <v>-0.2383780608019328</v>
      </c>
      <c r="AP79">
        <f>COUNTIFS('further data insights graphs'!$X$2:$X$3323,"&lt;"&amp;0,'further data insights graphs'!$A$2:$A$3323,'tackle data and analsyis'!$AH79)</f>
        <v>3</v>
      </c>
      <c r="AQ79" s="3">
        <f t="shared" si="12"/>
        <v>0.58392201902834628</v>
      </c>
      <c r="AR79" s="3">
        <f t="shared" si="13"/>
        <v>-7.9459353600644267E-2</v>
      </c>
      <c r="AS79" s="3"/>
      <c r="AT79" s="3"/>
      <c r="AU79" s="3"/>
      <c r="AV79" s="3"/>
      <c r="AY79" t="s">
        <v>487</v>
      </c>
      <c r="AZ79">
        <v>3.9552731911583869</v>
      </c>
      <c r="BA79">
        <v>11</v>
      </c>
      <c r="BD79" t="s">
        <v>487</v>
      </c>
      <c r="BE79">
        <f>SUMIFS('further data insights graphs'!S$2:S$3323,'further data insights graphs'!$A$2:$A$3323,'tackle data and analsyis'!$BD79)</f>
        <v>3.1919279813304429</v>
      </c>
      <c r="BF79">
        <f>SUMIFS('further data insights graphs'!T$2:T$3323,'further data insights graphs'!$A$2:$A$3323,'tackle data and analsyis'!$BD79)</f>
        <v>0.63477125209678797</v>
      </c>
      <c r="BG79">
        <f>SUMIFS('further data insights graphs'!U$2:U$3323,'further data insights graphs'!$A$2:$A$3323,'tackle data and analsyis'!$BD79)</f>
        <v>0</v>
      </c>
      <c r="BI79">
        <f>COUNTIFS('further data insights graphs'!S$2:S$3323,"&gt;"&amp;0,'further data insights graphs'!$A$2:$A$3323,'tackle data and analsyis'!$BD79)</f>
        <v>9</v>
      </c>
      <c r="BJ79">
        <f>COUNTIFS('further data insights graphs'!T$2:T$3323,"&gt;"&amp;0,'further data insights graphs'!$A$2:$A$3323,'tackle data and analsyis'!$BD79)</f>
        <v>2</v>
      </c>
      <c r="BK79">
        <f>COUNTIFS('further data insights graphs'!U$2:U$3323,"&gt;"&amp;0,'further data insights graphs'!$A$2:$A$3323,'tackle data and analsyis'!$BD79)</f>
        <v>0</v>
      </c>
      <c r="BN79" t="s">
        <v>326</v>
      </c>
      <c r="BO79">
        <v>3.7466541319918649</v>
      </c>
      <c r="BP79">
        <v>2.3018791041661277</v>
      </c>
      <c r="BQ79">
        <v>0</v>
      </c>
      <c r="BS79">
        <f>SUMIFS('further data insights graphs'!$K$2:$K$3323,'further data insights graphs'!$A$2:$A$3323,'tackle data and analsyis'!$BN79)</f>
        <v>1</v>
      </c>
      <c r="BT79">
        <f>SUMIFS('further data insights graphs'!$V$2:$V$3323,'further data insights graphs'!$A$2:$A$3323,'tackle data and analsyis'!$BN79)</f>
        <v>1</v>
      </c>
      <c r="BV79" t="s">
        <v>307</v>
      </c>
      <c r="BW79">
        <v>1.9264958198701299</v>
      </c>
      <c r="BX79">
        <v>0.444939138842879</v>
      </c>
      <c r="BY79">
        <v>0</v>
      </c>
    </row>
    <row r="80" spans="1:77" x14ac:dyDescent="0.35">
      <c r="A80">
        <v>78</v>
      </c>
      <c r="B80">
        <v>2022110700</v>
      </c>
      <c r="C80">
        <v>950</v>
      </c>
      <c r="D80">
        <v>37097</v>
      </c>
      <c r="E80">
        <v>0</v>
      </c>
      <c r="F80">
        <v>1</v>
      </c>
      <c r="G80">
        <v>0</v>
      </c>
      <c r="H80">
        <v>0</v>
      </c>
      <c r="I80" t="s">
        <v>21</v>
      </c>
      <c r="M80" t="s">
        <v>86</v>
      </c>
      <c r="N80">
        <f t="shared" si="7"/>
        <v>7</v>
      </c>
      <c r="O80">
        <f t="shared" si="8"/>
        <v>8</v>
      </c>
      <c r="P80">
        <f t="shared" si="9"/>
        <v>15</v>
      </c>
      <c r="R80">
        <f>SUMIFS('further data insights graphs'!$E$2:$E$3323,'further data insights graphs'!$A$2:$A$3323,'tackle data and analsyis'!$M80)</f>
        <v>11.597233297999988</v>
      </c>
      <c r="S80">
        <f>COUNTIFS('further data insights graphs'!$E$2:$E$3323,"&gt;"&amp;0,'further data insights graphs'!$A$2:$A$3323,'tackle data and analsyis'!$M80)</f>
        <v>22</v>
      </c>
      <c r="V80">
        <f t="shared" si="10"/>
        <v>1</v>
      </c>
      <c r="W80" t="s">
        <v>492</v>
      </c>
      <c r="X80">
        <v>6</v>
      </c>
      <c r="Y80">
        <v>2</v>
      </c>
      <c r="Z80">
        <v>8</v>
      </c>
      <c r="AB80" t="s">
        <v>367</v>
      </c>
      <c r="AC80">
        <v>4</v>
      </c>
      <c r="AD80">
        <v>7</v>
      </c>
      <c r="AE80">
        <v>11</v>
      </c>
      <c r="AH80" t="s">
        <v>266</v>
      </c>
      <c r="AI80">
        <v>5.3053782332917088</v>
      </c>
      <c r="AJ80">
        <v>13</v>
      </c>
      <c r="AK80">
        <f>SUMIFS('further data insights graphs'!$X$2:$X$3323,'further data insights graphs'!$A$2:$A$3323,'tackle data and analsyis'!$AH80)</f>
        <v>1.3332396733326095</v>
      </c>
      <c r="AL80" s="1">
        <f t="shared" si="11"/>
        <v>0.10255689794866227</v>
      </c>
      <c r="AM80">
        <f>SUMIFS('further data insights graphs'!$X$2:$X$3323,'further data insights graphs'!$X$2:$X$3323,"&gt;="&amp;0,'further data insights graphs'!$A$2:$A$3323,'tackle data and analsyis'!$AH80)</f>
        <v>3.6466195699215467</v>
      </c>
      <c r="AN80">
        <f>COUNTIFS('further data insights graphs'!$X$2:$X$3323,"&gt;="&amp;0,'further data insights graphs'!$A$2:$A$3323,'tackle data and analsyis'!$AH80)</f>
        <v>5</v>
      </c>
      <c r="AO80">
        <f>SUMIFS('further data insights graphs'!$X$2:$X$3323,'further data insights graphs'!$X$2:$X$3323,"&lt;"&amp;0,'further data insights graphs'!$A$2:$A$3323,'tackle data and analsyis'!$AH80)</f>
        <v>-2.3133798965889372</v>
      </c>
      <c r="AP80">
        <f>COUNTIFS('further data insights graphs'!$X$2:$X$3323,"&lt;"&amp;0,'further data insights graphs'!$A$2:$A$3323,'tackle data and analsyis'!$AH80)</f>
        <v>8</v>
      </c>
      <c r="AQ80" s="3">
        <f t="shared" si="12"/>
        <v>0.72932391398430929</v>
      </c>
      <c r="AR80" s="3">
        <f t="shared" si="13"/>
        <v>-0.28917248707361715</v>
      </c>
      <c r="AS80" s="3"/>
      <c r="AT80" s="3"/>
      <c r="AU80" s="3"/>
      <c r="AV80" s="3"/>
      <c r="AY80" t="s">
        <v>499</v>
      </c>
      <c r="AZ80">
        <v>5.4789433638162475</v>
      </c>
      <c r="BA80">
        <v>11</v>
      </c>
      <c r="BD80" t="s">
        <v>499</v>
      </c>
      <c r="BE80">
        <f>SUMIFS('further data insights graphs'!S$2:S$3323,'further data insights graphs'!$A$2:$A$3323,'tackle data and analsyis'!$BD80)</f>
        <v>2.2047004823847312</v>
      </c>
      <c r="BF80">
        <f>SUMIFS('further data insights graphs'!T$2:T$3323,'further data insights graphs'!$A$2:$A$3323,'tackle data and analsyis'!$BD80)</f>
        <v>1.6757017451263641</v>
      </c>
      <c r="BG80">
        <f>SUMIFS('further data insights graphs'!U$2:U$3323,'further data insights graphs'!$A$2:$A$3323,'tackle data and analsyis'!$BD80)</f>
        <v>0</v>
      </c>
      <c r="BI80">
        <f>COUNTIFS('further data insights graphs'!S$2:S$3323,"&gt;"&amp;0,'further data insights graphs'!$A$2:$A$3323,'tackle data and analsyis'!$BD80)</f>
        <v>5</v>
      </c>
      <c r="BJ80">
        <f>COUNTIFS('further data insights graphs'!T$2:T$3323,"&gt;"&amp;0,'further data insights graphs'!$A$2:$A$3323,'tackle data and analsyis'!$BD80)</f>
        <v>4</v>
      </c>
      <c r="BK80">
        <f>COUNTIFS('further data insights graphs'!U$2:U$3323,"&gt;"&amp;0,'further data insights graphs'!$A$2:$A$3323,'tackle data and analsyis'!$BD80)</f>
        <v>0</v>
      </c>
      <c r="BN80" t="s">
        <v>224</v>
      </c>
      <c r="BO80">
        <v>3.746162903410494</v>
      </c>
      <c r="BP80">
        <v>0</v>
      </c>
      <c r="BQ80">
        <v>0</v>
      </c>
      <c r="BS80">
        <f>SUMIFS('further data insights graphs'!$K$2:$K$3323,'further data insights graphs'!$A$2:$A$3323,'tackle data and analsyis'!$BN80)</f>
        <v>2</v>
      </c>
      <c r="BT80">
        <f>SUMIFS('further data insights graphs'!$V$2:$V$3323,'further data insights graphs'!$A$2:$A$3323,'tackle data and analsyis'!$BN80)</f>
        <v>0.78152643576732994</v>
      </c>
      <c r="BV80" t="s">
        <v>72</v>
      </c>
      <c r="BW80">
        <v>3.9498736258433951</v>
      </c>
      <c r="BX80">
        <v>0.440248522848598</v>
      </c>
      <c r="BY80">
        <v>0</v>
      </c>
    </row>
    <row r="81" spans="1:77" x14ac:dyDescent="0.35">
      <c r="A81">
        <v>79</v>
      </c>
      <c r="B81">
        <v>2022110700</v>
      </c>
      <c r="C81">
        <v>2923</v>
      </c>
      <c r="D81">
        <v>37097</v>
      </c>
      <c r="E81">
        <v>1</v>
      </c>
      <c r="F81">
        <v>0</v>
      </c>
      <c r="G81">
        <v>0</v>
      </c>
      <c r="H81">
        <v>0</v>
      </c>
      <c r="I81" t="s">
        <v>21</v>
      </c>
      <c r="M81" t="s">
        <v>87</v>
      </c>
      <c r="N81">
        <f t="shared" si="7"/>
        <v>10</v>
      </c>
      <c r="O81">
        <f t="shared" si="8"/>
        <v>9</v>
      </c>
      <c r="P81">
        <f t="shared" si="9"/>
        <v>19</v>
      </c>
      <c r="R81">
        <f>SUMIFS('further data insights graphs'!$E$2:$E$3323,'further data insights graphs'!$A$2:$A$3323,'tackle data and analsyis'!$M81)</f>
        <v>10.467147826105768</v>
      </c>
      <c r="S81">
        <f>COUNTIFS('further data insights graphs'!$E$2:$E$3323,"&gt;"&amp;0,'further data insights graphs'!$A$2:$A$3323,'tackle data and analsyis'!$M81)</f>
        <v>23</v>
      </c>
      <c r="V81">
        <f t="shared" si="10"/>
        <v>2</v>
      </c>
      <c r="W81" t="s">
        <v>502</v>
      </c>
      <c r="X81">
        <v>5</v>
      </c>
      <c r="Y81">
        <v>3</v>
      </c>
      <c r="Z81">
        <v>8</v>
      </c>
      <c r="AB81" t="s">
        <v>111</v>
      </c>
      <c r="AC81">
        <v>4</v>
      </c>
      <c r="AD81">
        <v>6</v>
      </c>
      <c r="AE81">
        <v>10</v>
      </c>
      <c r="AH81" t="s">
        <v>116</v>
      </c>
      <c r="AI81">
        <v>5.2904988899544865</v>
      </c>
      <c r="AJ81">
        <v>12</v>
      </c>
      <c r="AK81">
        <f>SUMIFS('further data insights graphs'!$X$2:$X$3323,'further data insights graphs'!$A$2:$A$3323,'tackle data and analsyis'!$AH81)</f>
        <v>-2.1810142055369024</v>
      </c>
      <c r="AL81" s="1">
        <f t="shared" si="11"/>
        <v>-0.18175118379474187</v>
      </c>
      <c r="AM81">
        <f>SUMIFS('further data insights graphs'!$X$2:$X$3323,'further data insights graphs'!$X$2:$X$3323,"&gt;="&amp;0,'further data insights graphs'!$A$2:$A$3323,'tackle data and analsyis'!$AH81)</f>
        <v>0.48150845687412064</v>
      </c>
      <c r="AN81">
        <f>COUNTIFS('further data insights graphs'!$X$2:$X$3323,"&gt;="&amp;0,'further data insights graphs'!$A$2:$A$3323,'tackle data and analsyis'!$AH81)</f>
        <v>2</v>
      </c>
      <c r="AO81">
        <f>SUMIFS('further data insights graphs'!$X$2:$X$3323,'further data insights graphs'!$X$2:$X$3323,"&lt;"&amp;0,'further data insights graphs'!$A$2:$A$3323,'tackle data and analsyis'!$AH81)</f>
        <v>-2.662522662411023</v>
      </c>
      <c r="AP81">
        <f>COUNTIFS('further data insights graphs'!$X$2:$X$3323,"&lt;"&amp;0,'further data insights graphs'!$A$2:$A$3323,'tackle data and analsyis'!$AH81)</f>
        <v>10</v>
      </c>
      <c r="AQ81" s="3">
        <f t="shared" si="12"/>
        <v>0.24075422843706032</v>
      </c>
      <c r="AR81" s="3">
        <f t="shared" si="13"/>
        <v>-0.26625226624110232</v>
      </c>
      <c r="AS81" s="3"/>
      <c r="AT81" s="3"/>
      <c r="AU81" s="3"/>
      <c r="AV81" s="3"/>
      <c r="AY81" t="s">
        <v>11</v>
      </c>
      <c r="AZ81">
        <v>6.3156680233570857</v>
      </c>
      <c r="BA81">
        <v>10</v>
      </c>
      <c r="BD81" t="s">
        <v>11</v>
      </c>
      <c r="BE81">
        <f>SUMIFS('further data insights graphs'!S$2:S$3323,'further data insights graphs'!$A$2:$A$3323,'tackle data and analsyis'!$BD81)</f>
        <v>2.9511167491705312</v>
      </c>
      <c r="BF81">
        <f>SUMIFS('further data insights graphs'!T$2:T$3323,'further data insights graphs'!$A$2:$A$3323,'tackle data and analsyis'!$BD81)</f>
        <v>0</v>
      </c>
      <c r="BG81">
        <f>SUMIFS('further data insights graphs'!U$2:U$3323,'further data insights graphs'!$A$2:$A$3323,'tackle data and analsyis'!$BD81)</f>
        <v>0</v>
      </c>
      <c r="BI81">
        <f>COUNTIFS('further data insights graphs'!S$2:S$3323,"&gt;"&amp;0,'further data insights graphs'!$A$2:$A$3323,'tackle data and analsyis'!$BD81)</f>
        <v>5</v>
      </c>
      <c r="BJ81">
        <f>COUNTIFS('further data insights graphs'!T$2:T$3323,"&gt;"&amp;0,'further data insights graphs'!$A$2:$A$3323,'tackle data and analsyis'!$BD81)</f>
        <v>0</v>
      </c>
      <c r="BK81">
        <f>COUNTIFS('further data insights graphs'!U$2:U$3323,"&gt;"&amp;0,'further data insights graphs'!$A$2:$A$3323,'tackle data and analsyis'!$BD81)</f>
        <v>0</v>
      </c>
      <c r="BN81" t="s">
        <v>292</v>
      </c>
      <c r="BO81">
        <v>3.7337608565078351</v>
      </c>
      <c r="BP81">
        <v>0</v>
      </c>
      <c r="BQ81">
        <v>0</v>
      </c>
      <c r="BS81">
        <f>SUMIFS('further data insights graphs'!$K$2:$K$3323,'further data insights graphs'!$A$2:$A$3323,'tackle data and analsyis'!$BN81)</f>
        <v>1</v>
      </c>
      <c r="BT81">
        <f>SUMIFS('further data insights graphs'!$V$2:$V$3323,'further data insights graphs'!$A$2:$A$3323,'tackle data and analsyis'!$BN81)</f>
        <v>0.380680398253329</v>
      </c>
      <c r="BV81" t="s">
        <v>211</v>
      </c>
      <c r="BW81">
        <v>5.5601657367076296</v>
      </c>
      <c r="BX81">
        <v>0.43984701810511001</v>
      </c>
      <c r="BY81">
        <v>0</v>
      </c>
    </row>
    <row r="82" spans="1:77" x14ac:dyDescent="0.35">
      <c r="A82">
        <v>80</v>
      </c>
      <c r="B82">
        <v>2022102000</v>
      </c>
      <c r="C82">
        <v>1256</v>
      </c>
      <c r="D82">
        <v>46083</v>
      </c>
      <c r="E82">
        <v>0</v>
      </c>
      <c r="F82">
        <v>1</v>
      </c>
      <c r="G82">
        <v>0</v>
      </c>
      <c r="H82">
        <v>0</v>
      </c>
      <c r="I82" t="s">
        <v>22</v>
      </c>
      <c r="M82" t="s">
        <v>88</v>
      </c>
      <c r="N82">
        <f t="shared" si="7"/>
        <v>2</v>
      </c>
      <c r="O82">
        <f t="shared" si="8"/>
        <v>0</v>
      </c>
      <c r="P82">
        <f t="shared" si="9"/>
        <v>2</v>
      </c>
      <c r="R82">
        <f>SUMIFS('further data insights graphs'!$E$2:$E$3323,'further data insights graphs'!$A$2:$A$3323,'tackle data and analsyis'!$M82)</f>
        <v>1.024032078787636</v>
      </c>
      <c r="S82">
        <f>COUNTIFS('further data insights graphs'!$E$2:$E$3323,"&gt;"&amp;0,'further data insights graphs'!$A$2:$A$3323,'tackle data and analsyis'!$M82)</f>
        <v>2</v>
      </c>
      <c r="V82">
        <f t="shared" si="10"/>
        <v>3</v>
      </c>
      <c r="W82" t="s">
        <v>10</v>
      </c>
      <c r="X82">
        <v>1</v>
      </c>
      <c r="Y82">
        <v>6</v>
      </c>
      <c r="Z82">
        <v>7</v>
      </c>
      <c r="AB82" t="s">
        <v>146</v>
      </c>
      <c r="AC82">
        <v>4</v>
      </c>
      <c r="AD82">
        <v>6</v>
      </c>
      <c r="AE82">
        <v>10</v>
      </c>
      <c r="AH82" t="s">
        <v>277</v>
      </c>
      <c r="AI82">
        <v>5.2690596061603161</v>
      </c>
      <c r="AJ82">
        <v>11</v>
      </c>
      <c r="AK82">
        <f>SUMIFS('further data insights graphs'!$X$2:$X$3323,'further data insights graphs'!$A$2:$A$3323,'tackle data and analsyis'!$AH82)</f>
        <v>1.7276168186746375</v>
      </c>
      <c r="AL82" s="1">
        <f t="shared" si="11"/>
        <v>0.15705607442496705</v>
      </c>
      <c r="AM82">
        <f>SUMIFS('further data insights graphs'!$X$2:$X$3323,'further data insights graphs'!$X$2:$X$3323,"&gt;="&amp;0,'further data insights graphs'!$A$2:$A$3323,'tackle data and analsyis'!$AH82)</f>
        <v>2.3450007038503604</v>
      </c>
      <c r="AN82">
        <f>COUNTIFS('further data insights graphs'!$X$2:$X$3323,"&gt;="&amp;0,'further data insights graphs'!$A$2:$A$3323,'tackle data and analsyis'!$AH82)</f>
        <v>8</v>
      </c>
      <c r="AO82">
        <f>SUMIFS('further data insights graphs'!$X$2:$X$3323,'further data insights graphs'!$X$2:$X$3323,"&lt;"&amp;0,'further data insights graphs'!$A$2:$A$3323,'tackle data and analsyis'!$AH82)</f>
        <v>-0.61738388517572318</v>
      </c>
      <c r="AP82">
        <f>COUNTIFS('further data insights graphs'!$X$2:$X$3323,"&lt;"&amp;0,'further data insights graphs'!$A$2:$A$3323,'tackle data and analsyis'!$AH82)</f>
        <v>3</v>
      </c>
      <c r="AQ82" s="3">
        <f t="shared" si="12"/>
        <v>0.29312508798129505</v>
      </c>
      <c r="AR82" s="3">
        <f t="shared" si="13"/>
        <v>-0.20579462839190774</v>
      </c>
      <c r="AS82" s="3"/>
      <c r="AT82" s="3"/>
      <c r="AU82" s="3"/>
      <c r="AV82" s="3"/>
      <c r="AY82" t="s">
        <v>33</v>
      </c>
      <c r="AZ82">
        <v>6.4453169202168317</v>
      </c>
      <c r="BA82">
        <v>10</v>
      </c>
      <c r="BD82" t="s">
        <v>33</v>
      </c>
      <c r="BE82">
        <f>SUMIFS('further data insights graphs'!S$2:S$3323,'further data insights graphs'!$A$2:$A$3323,'tackle data and analsyis'!$BD82)</f>
        <v>3.2110084321831214</v>
      </c>
      <c r="BF82">
        <f>SUMIFS('further data insights graphs'!T$2:T$3323,'further data insights graphs'!$A$2:$A$3323,'tackle data and analsyis'!$BD82)</f>
        <v>0</v>
      </c>
      <c r="BG82">
        <f>SUMIFS('further data insights graphs'!U$2:U$3323,'further data insights graphs'!$A$2:$A$3323,'tackle data and analsyis'!$BD82)</f>
        <v>0</v>
      </c>
      <c r="BI82">
        <f>COUNTIFS('further data insights graphs'!S$2:S$3323,"&gt;"&amp;0,'further data insights graphs'!$A$2:$A$3323,'tackle data and analsyis'!$BD82)</f>
        <v>4</v>
      </c>
      <c r="BJ82">
        <f>COUNTIFS('further data insights graphs'!T$2:T$3323,"&gt;"&amp;0,'further data insights graphs'!$A$2:$A$3323,'tackle data and analsyis'!$BD82)</f>
        <v>0</v>
      </c>
      <c r="BK82">
        <f>COUNTIFS('further data insights graphs'!U$2:U$3323,"&gt;"&amp;0,'further data insights graphs'!$A$2:$A$3323,'tackle data and analsyis'!$BD82)</f>
        <v>0</v>
      </c>
      <c r="BN82" t="s">
        <v>435</v>
      </c>
      <c r="BO82">
        <v>3.716736981511906</v>
      </c>
      <c r="BP82">
        <v>0</v>
      </c>
      <c r="BQ82">
        <v>0</v>
      </c>
      <c r="BS82">
        <f>SUMIFS('further data insights graphs'!$K$2:$K$3323,'further data insights graphs'!$A$2:$A$3323,'tackle data and analsyis'!$BN82)</f>
        <v>0</v>
      </c>
      <c r="BT82">
        <f>SUMIFS('further data insights graphs'!$V$2:$V$3323,'further data insights graphs'!$A$2:$A$3323,'tackle data and analsyis'!$BN82)</f>
        <v>0</v>
      </c>
      <c r="BV82" t="s">
        <v>221</v>
      </c>
      <c r="BW82">
        <v>3.6603987594910876</v>
      </c>
      <c r="BX82">
        <v>0.43485714526036001</v>
      </c>
      <c r="BY82">
        <v>0</v>
      </c>
    </row>
    <row r="83" spans="1:77" x14ac:dyDescent="0.35">
      <c r="A83">
        <v>81</v>
      </c>
      <c r="B83">
        <v>2022102000</v>
      </c>
      <c r="C83">
        <v>1364</v>
      </c>
      <c r="D83">
        <v>46083</v>
      </c>
      <c r="E83">
        <v>0</v>
      </c>
      <c r="F83">
        <v>1</v>
      </c>
      <c r="G83">
        <v>0</v>
      </c>
      <c r="H83">
        <v>0</v>
      </c>
      <c r="I83" t="s">
        <v>22</v>
      </c>
      <c r="M83" t="s">
        <v>89</v>
      </c>
      <c r="N83">
        <f t="shared" si="7"/>
        <v>1</v>
      </c>
      <c r="O83">
        <f t="shared" si="8"/>
        <v>3</v>
      </c>
      <c r="P83">
        <f t="shared" si="9"/>
        <v>4</v>
      </c>
      <c r="R83">
        <f>SUMIFS('further data insights graphs'!$E$2:$E$3323,'further data insights graphs'!$A$2:$A$3323,'tackle data and analsyis'!$M83)</f>
        <v>2.7150553218464459</v>
      </c>
      <c r="S83">
        <f>COUNTIFS('further data insights graphs'!$E$2:$E$3323,"&gt;"&amp;0,'further data insights graphs'!$A$2:$A$3323,'tackle data and analsyis'!$M83)</f>
        <v>4</v>
      </c>
      <c r="V83">
        <f t="shared" si="10"/>
        <v>3</v>
      </c>
      <c r="W83" t="s">
        <v>64</v>
      </c>
      <c r="X83">
        <v>4</v>
      </c>
      <c r="Y83">
        <v>3</v>
      </c>
      <c r="Z83">
        <v>7</v>
      </c>
      <c r="AB83" t="s">
        <v>201</v>
      </c>
      <c r="AC83">
        <v>4</v>
      </c>
      <c r="AD83">
        <v>6</v>
      </c>
      <c r="AE83">
        <v>10</v>
      </c>
      <c r="AH83" t="s">
        <v>492</v>
      </c>
      <c r="AI83">
        <v>5.2521385009693891</v>
      </c>
      <c r="AJ83">
        <v>7</v>
      </c>
      <c r="AK83">
        <f>SUMIFS('further data insights graphs'!$X$2:$X$3323,'further data insights graphs'!$A$2:$A$3323,'tackle data and analsyis'!$AH83)</f>
        <v>-2.0747647994819225</v>
      </c>
      <c r="AL83" s="1">
        <f t="shared" si="11"/>
        <v>-0.29639497135456033</v>
      </c>
      <c r="AM83">
        <f>SUMIFS('further data insights graphs'!$X$2:$X$3323,'further data insights graphs'!$X$2:$X$3323,"&gt;="&amp;0,'further data insights graphs'!$A$2:$A$3323,'tackle data and analsyis'!$AH83)</f>
        <v>0.17231838351640716</v>
      </c>
      <c r="AN83">
        <f>COUNTIFS('further data insights graphs'!$X$2:$X$3323,"&gt;="&amp;0,'further data insights graphs'!$A$2:$A$3323,'tackle data and analsyis'!$AH83)</f>
        <v>1</v>
      </c>
      <c r="AO83">
        <f>SUMIFS('further data insights graphs'!$X$2:$X$3323,'further data insights graphs'!$X$2:$X$3323,"&lt;"&amp;0,'further data insights graphs'!$A$2:$A$3323,'tackle data and analsyis'!$AH83)</f>
        <v>-2.2470831829983298</v>
      </c>
      <c r="AP83">
        <f>COUNTIFS('further data insights graphs'!$X$2:$X$3323,"&lt;"&amp;0,'further data insights graphs'!$A$2:$A$3323,'tackle data and analsyis'!$AH83)</f>
        <v>6</v>
      </c>
      <c r="AQ83" s="3">
        <f t="shared" si="12"/>
        <v>0.17231838351640716</v>
      </c>
      <c r="AR83" s="3">
        <f t="shared" si="13"/>
        <v>-0.37451386383305496</v>
      </c>
      <c r="AS83" s="3"/>
      <c r="AT83" s="3"/>
      <c r="AU83" s="3"/>
      <c r="AV83" s="3"/>
      <c r="AY83" t="s">
        <v>40</v>
      </c>
      <c r="AZ83">
        <v>4.3292024219713339</v>
      </c>
      <c r="BA83">
        <v>10</v>
      </c>
      <c r="BD83" t="s">
        <v>40</v>
      </c>
      <c r="BE83">
        <f>SUMIFS('further data insights graphs'!S$2:S$3323,'further data insights graphs'!$A$2:$A$3323,'tackle data and analsyis'!$BD83)</f>
        <v>2.785303166631437</v>
      </c>
      <c r="BF83">
        <f>SUMIFS('further data insights graphs'!T$2:T$3323,'further data insights graphs'!$A$2:$A$3323,'tackle data and analsyis'!$BD83)</f>
        <v>0.225627421235195</v>
      </c>
      <c r="BG83">
        <f>SUMIFS('further data insights graphs'!U$2:U$3323,'further data insights graphs'!$A$2:$A$3323,'tackle data and analsyis'!$BD83)</f>
        <v>0</v>
      </c>
      <c r="BI83">
        <f>COUNTIFS('further data insights graphs'!S$2:S$3323,"&gt;"&amp;0,'further data insights graphs'!$A$2:$A$3323,'tackle data and analsyis'!$BD83)</f>
        <v>7</v>
      </c>
      <c r="BJ83">
        <f>COUNTIFS('further data insights graphs'!T$2:T$3323,"&gt;"&amp;0,'further data insights graphs'!$A$2:$A$3323,'tackle data and analsyis'!$BD83)</f>
        <v>1</v>
      </c>
      <c r="BK83">
        <f>COUNTIFS('further data insights graphs'!U$2:U$3323,"&gt;"&amp;0,'further data insights graphs'!$A$2:$A$3323,'tackle data and analsyis'!$BD83)</f>
        <v>0</v>
      </c>
      <c r="BN83" t="s">
        <v>331</v>
      </c>
      <c r="BO83">
        <v>3.7129942567735812</v>
      </c>
      <c r="BP83">
        <v>0</v>
      </c>
      <c r="BQ83">
        <v>0</v>
      </c>
      <c r="BS83">
        <f>SUMIFS('further data insights graphs'!$K$2:$K$3323,'further data insights graphs'!$A$2:$A$3323,'tackle data and analsyis'!$BN83)</f>
        <v>0</v>
      </c>
      <c r="BT83">
        <f>SUMIFS('further data insights graphs'!$V$2:$V$3323,'further data insights graphs'!$A$2:$A$3323,'tackle data and analsyis'!$BN83)</f>
        <v>0</v>
      </c>
      <c r="BV83" t="s">
        <v>23</v>
      </c>
      <c r="BW83">
        <v>2.3734646085160183</v>
      </c>
      <c r="BX83">
        <v>0.430645759790028</v>
      </c>
      <c r="BY83">
        <v>0</v>
      </c>
    </row>
    <row r="84" spans="1:77" x14ac:dyDescent="0.35">
      <c r="A84">
        <v>82</v>
      </c>
      <c r="B84">
        <v>2022103006</v>
      </c>
      <c r="C84">
        <v>918</v>
      </c>
      <c r="D84">
        <v>46083</v>
      </c>
      <c r="E84">
        <v>1</v>
      </c>
      <c r="F84">
        <v>0</v>
      </c>
      <c r="G84">
        <v>0</v>
      </c>
      <c r="H84">
        <v>0</v>
      </c>
      <c r="I84" t="s">
        <v>22</v>
      </c>
      <c r="M84" t="s">
        <v>90</v>
      </c>
      <c r="N84">
        <f t="shared" si="7"/>
        <v>3</v>
      </c>
      <c r="O84">
        <f t="shared" si="8"/>
        <v>4</v>
      </c>
      <c r="P84">
        <f t="shared" si="9"/>
        <v>7</v>
      </c>
      <c r="R84">
        <f>SUMIFS('further data insights graphs'!$E$2:$E$3323,'further data insights graphs'!$A$2:$A$3323,'tackle data and analsyis'!$M84)</f>
        <v>3.6607940443296734</v>
      </c>
      <c r="S84">
        <f>COUNTIFS('further data insights graphs'!$E$2:$E$3323,"&gt;"&amp;0,'further data insights graphs'!$A$2:$A$3323,'tackle data and analsyis'!$M84)</f>
        <v>10</v>
      </c>
      <c r="V84">
        <f t="shared" si="10"/>
        <v>3</v>
      </c>
      <c r="W84" t="s">
        <v>69</v>
      </c>
      <c r="X84">
        <v>5</v>
      </c>
      <c r="Y84">
        <v>2</v>
      </c>
      <c r="Z84">
        <v>7</v>
      </c>
      <c r="AB84" t="s">
        <v>213</v>
      </c>
      <c r="AC84">
        <v>4</v>
      </c>
      <c r="AD84">
        <v>6</v>
      </c>
      <c r="AE84">
        <v>10</v>
      </c>
      <c r="AH84" t="s">
        <v>237</v>
      </c>
      <c r="AI84">
        <v>5.2329750723228043</v>
      </c>
      <c r="AJ84">
        <v>10</v>
      </c>
      <c r="AK84">
        <f>SUMIFS('further data insights graphs'!$X$2:$X$3323,'further data insights graphs'!$A$2:$A$3323,'tackle data and analsyis'!$AH84)</f>
        <v>-2.0082466509492338</v>
      </c>
      <c r="AL84" s="1">
        <f t="shared" si="11"/>
        <v>-0.20082466509492339</v>
      </c>
      <c r="AM84">
        <f>SUMIFS('further data insights graphs'!$X$2:$X$3323,'further data insights graphs'!$X$2:$X$3323,"&gt;="&amp;0,'further data insights graphs'!$A$2:$A$3323,'tackle data and analsyis'!$AH84)</f>
        <v>0.16674245842045182</v>
      </c>
      <c r="AN84">
        <f>COUNTIFS('further data insights graphs'!$X$2:$X$3323,"&gt;="&amp;0,'further data insights graphs'!$A$2:$A$3323,'tackle data and analsyis'!$AH84)</f>
        <v>1</v>
      </c>
      <c r="AO84">
        <f>SUMIFS('further data insights graphs'!$X$2:$X$3323,'further data insights graphs'!$X$2:$X$3323,"&lt;"&amp;0,'further data insights graphs'!$A$2:$A$3323,'tackle data and analsyis'!$AH84)</f>
        <v>-2.1749891093696854</v>
      </c>
      <c r="AP84">
        <f>COUNTIFS('further data insights graphs'!$X$2:$X$3323,"&lt;"&amp;0,'further data insights graphs'!$A$2:$A$3323,'tackle data and analsyis'!$AH84)</f>
        <v>9</v>
      </c>
      <c r="AQ84" s="3">
        <f t="shared" si="12"/>
        <v>0.16674245842045182</v>
      </c>
      <c r="AR84" s="3">
        <f t="shared" si="13"/>
        <v>-0.24166545659663172</v>
      </c>
      <c r="AS84" s="3"/>
      <c r="AT84" s="3"/>
      <c r="AU84" s="3"/>
      <c r="AV84" s="3"/>
      <c r="AY84" t="s">
        <v>51</v>
      </c>
      <c r="AZ84">
        <v>4.8227016475937869</v>
      </c>
      <c r="BA84">
        <v>10</v>
      </c>
      <c r="BD84" t="s">
        <v>51</v>
      </c>
      <c r="BE84">
        <f>SUMIFS('further data insights graphs'!S$2:S$3323,'further data insights graphs'!$A$2:$A$3323,'tackle data and analsyis'!$BD84)</f>
        <v>1.994209811752802</v>
      </c>
      <c r="BF84">
        <f>SUMIFS('further data insights graphs'!T$2:T$3323,'further data insights graphs'!$A$2:$A$3323,'tackle data and analsyis'!$BD84)</f>
        <v>0</v>
      </c>
      <c r="BG84">
        <f>SUMIFS('further data insights graphs'!U$2:U$3323,'further data insights graphs'!$A$2:$A$3323,'tackle data and analsyis'!$BD84)</f>
        <v>0.571841074603474</v>
      </c>
      <c r="BI84">
        <f>COUNTIFS('further data insights graphs'!S$2:S$3323,"&gt;"&amp;0,'further data insights graphs'!$A$2:$A$3323,'tackle data and analsyis'!$BD84)</f>
        <v>3</v>
      </c>
      <c r="BJ84">
        <f>COUNTIFS('further data insights graphs'!T$2:T$3323,"&gt;"&amp;0,'further data insights graphs'!$A$2:$A$3323,'tackle data and analsyis'!$BD84)</f>
        <v>0</v>
      </c>
      <c r="BK84">
        <f>COUNTIFS('further data insights graphs'!U$2:U$3323,"&gt;"&amp;0,'further data insights graphs'!$A$2:$A$3323,'tackle data and analsyis'!$BD84)</f>
        <v>1</v>
      </c>
      <c r="BN84" t="s">
        <v>18</v>
      </c>
      <c r="BO84">
        <v>3.707850068163498</v>
      </c>
      <c r="BP84">
        <v>0</v>
      </c>
      <c r="BQ84">
        <v>0.43557405438326302</v>
      </c>
      <c r="BS84">
        <f>SUMIFS('further data insights graphs'!$K$2:$K$3323,'further data insights graphs'!$A$2:$A$3323,'tackle data and analsyis'!$BN84)</f>
        <v>1</v>
      </c>
      <c r="BT84">
        <f>SUMIFS('further data insights graphs'!$V$2:$V$3323,'further data insights graphs'!$A$2:$A$3323,'tackle data and analsyis'!$BN84)</f>
        <v>0.50367200450805605</v>
      </c>
      <c r="BV84" t="s">
        <v>483</v>
      </c>
      <c r="BW84">
        <v>4.5319565084985998</v>
      </c>
      <c r="BX84">
        <v>0.42437310480340901</v>
      </c>
      <c r="BY84">
        <v>0</v>
      </c>
    </row>
    <row r="85" spans="1:77" x14ac:dyDescent="0.35">
      <c r="A85">
        <v>83</v>
      </c>
      <c r="B85">
        <v>2022110700</v>
      </c>
      <c r="C85">
        <v>2286</v>
      </c>
      <c r="D85">
        <v>46083</v>
      </c>
      <c r="E85">
        <v>1</v>
      </c>
      <c r="F85">
        <v>0</v>
      </c>
      <c r="G85">
        <v>0</v>
      </c>
      <c r="H85">
        <v>0</v>
      </c>
      <c r="I85" t="s">
        <v>22</v>
      </c>
      <c r="M85" t="s">
        <v>91</v>
      </c>
      <c r="N85">
        <f t="shared" si="7"/>
        <v>3</v>
      </c>
      <c r="O85">
        <f t="shared" si="8"/>
        <v>8</v>
      </c>
      <c r="P85">
        <f t="shared" si="9"/>
        <v>11</v>
      </c>
      <c r="R85">
        <f>SUMIFS('further data insights graphs'!$E$2:$E$3323,'further data insights graphs'!$A$2:$A$3323,'tackle data and analsyis'!$M85)</f>
        <v>9.7780001370263321</v>
      </c>
      <c r="S85">
        <f>COUNTIFS('further data insights graphs'!$E$2:$E$3323,"&gt;"&amp;0,'further data insights graphs'!$A$2:$A$3323,'tackle data and analsyis'!$M85)</f>
        <v>23</v>
      </c>
      <c r="V85">
        <f t="shared" si="10"/>
        <v>3</v>
      </c>
      <c r="W85" t="s">
        <v>70</v>
      </c>
      <c r="X85">
        <v>5</v>
      </c>
      <c r="Y85">
        <v>2</v>
      </c>
      <c r="Z85">
        <v>7</v>
      </c>
      <c r="AB85" t="s">
        <v>63</v>
      </c>
      <c r="AC85">
        <v>4</v>
      </c>
      <c r="AD85">
        <v>5</v>
      </c>
      <c r="AE85">
        <v>9</v>
      </c>
      <c r="AH85" t="s">
        <v>301</v>
      </c>
      <c r="AI85">
        <v>5.2308752947724706</v>
      </c>
      <c r="AJ85">
        <v>10</v>
      </c>
      <c r="AK85">
        <f>SUMIFS('further data insights graphs'!$X$2:$X$3323,'further data insights graphs'!$A$2:$A$3323,'tackle data and analsyis'!$AH85)</f>
        <v>-1.2225577993528804</v>
      </c>
      <c r="AL85" s="1">
        <f t="shared" si="11"/>
        <v>-0.12225577993528805</v>
      </c>
      <c r="AM85">
        <f>SUMIFS('further data insights graphs'!$X$2:$X$3323,'further data insights graphs'!$X$2:$X$3323,"&gt;="&amp;0,'further data insights graphs'!$A$2:$A$3323,'tackle data and analsyis'!$AH85)</f>
        <v>0.48448855636931981</v>
      </c>
      <c r="AN85">
        <f>COUNTIFS('further data insights graphs'!$X$2:$X$3323,"&gt;="&amp;0,'further data insights graphs'!$A$2:$A$3323,'tackle data and analsyis'!$AH85)</f>
        <v>2</v>
      </c>
      <c r="AO85">
        <f>SUMIFS('further data insights graphs'!$X$2:$X$3323,'further data insights graphs'!$X$2:$X$3323,"&lt;"&amp;0,'further data insights graphs'!$A$2:$A$3323,'tackle data and analsyis'!$AH85)</f>
        <v>-1.7070463557222006</v>
      </c>
      <c r="AP85">
        <f>COUNTIFS('further data insights graphs'!$X$2:$X$3323,"&lt;"&amp;0,'further data insights graphs'!$A$2:$A$3323,'tackle data and analsyis'!$AH85)</f>
        <v>8</v>
      </c>
      <c r="AQ85" s="3">
        <f t="shared" si="12"/>
        <v>0.24224427818465991</v>
      </c>
      <c r="AR85" s="3">
        <f t="shared" si="13"/>
        <v>-0.21338079446527508</v>
      </c>
      <c r="AS85" s="3"/>
      <c r="AT85" s="3"/>
      <c r="AU85" s="3"/>
      <c r="AV85" s="3"/>
      <c r="AY85" t="s">
        <v>64</v>
      </c>
      <c r="AZ85">
        <v>6.0030847714610438</v>
      </c>
      <c r="BA85">
        <v>10</v>
      </c>
      <c r="BD85" t="s">
        <v>64</v>
      </c>
      <c r="BE85">
        <f>SUMIFS('further data insights graphs'!S$2:S$3323,'further data insights graphs'!$A$2:$A$3323,'tackle data and analsyis'!$BD85)</f>
        <v>4.3692751603791447</v>
      </c>
      <c r="BF85">
        <f>SUMIFS('further data insights graphs'!T$2:T$3323,'further data insights graphs'!$A$2:$A$3323,'tackle data and analsyis'!$BD85)</f>
        <v>0.91624626955750199</v>
      </c>
      <c r="BG85">
        <f>SUMIFS('further data insights graphs'!U$2:U$3323,'further data insights graphs'!$A$2:$A$3323,'tackle data and analsyis'!$BD85)</f>
        <v>1</v>
      </c>
      <c r="BI85">
        <f>COUNTIFS('further data insights graphs'!S$2:S$3323,"&gt;"&amp;0,'further data insights graphs'!$A$2:$A$3323,'tackle data and analsyis'!$BD85)</f>
        <v>8</v>
      </c>
      <c r="BJ85">
        <f>COUNTIFS('further data insights graphs'!T$2:T$3323,"&gt;"&amp;0,'further data insights graphs'!$A$2:$A$3323,'tackle data and analsyis'!$BD85)</f>
        <v>2</v>
      </c>
      <c r="BK85">
        <f>COUNTIFS('further data insights graphs'!U$2:U$3323,"&gt;"&amp;0,'further data insights graphs'!$A$2:$A$3323,'tackle data and analsyis'!$BD85)</f>
        <v>1</v>
      </c>
      <c r="BN85" t="s">
        <v>221</v>
      </c>
      <c r="BO85">
        <v>3.6603987594910876</v>
      </c>
      <c r="BP85">
        <v>0.43485714526036001</v>
      </c>
      <c r="BQ85">
        <v>0</v>
      </c>
      <c r="BS85">
        <f>SUMIFS('further data insights graphs'!$K$2:$K$3323,'further data insights graphs'!$A$2:$A$3323,'tackle data and analsyis'!$BN85)</f>
        <v>0</v>
      </c>
      <c r="BT85">
        <f>SUMIFS('further data insights graphs'!$V$2:$V$3323,'further data insights graphs'!$A$2:$A$3323,'tackle data and analsyis'!$BN85)</f>
        <v>0</v>
      </c>
      <c r="BV85" t="s">
        <v>57</v>
      </c>
      <c r="BW85">
        <v>0.42345225680503801</v>
      </c>
      <c r="BX85">
        <v>0.42345225680503801</v>
      </c>
      <c r="BY85">
        <v>0</v>
      </c>
    </row>
    <row r="86" spans="1:77" x14ac:dyDescent="0.35">
      <c r="A86">
        <v>84</v>
      </c>
      <c r="B86">
        <v>2022102000</v>
      </c>
      <c r="C86">
        <v>1364</v>
      </c>
      <c r="D86">
        <v>44851</v>
      </c>
      <c r="E86">
        <v>0</v>
      </c>
      <c r="F86">
        <v>1</v>
      </c>
      <c r="G86">
        <v>0</v>
      </c>
      <c r="H86">
        <v>0</v>
      </c>
      <c r="I86" t="s">
        <v>23</v>
      </c>
      <c r="M86" t="s">
        <v>92</v>
      </c>
      <c r="N86">
        <f t="shared" si="7"/>
        <v>3</v>
      </c>
      <c r="O86">
        <f t="shared" si="8"/>
        <v>3</v>
      </c>
      <c r="P86">
        <f t="shared" si="9"/>
        <v>6</v>
      </c>
      <c r="R86">
        <f>SUMIFS('further data insights graphs'!$E$2:$E$3323,'further data insights graphs'!$A$2:$A$3323,'tackle data and analsyis'!$M86)</f>
        <v>3.6562290235353494</v>
      </c>
      <c r="S86">
        <f>COUNTIFS('further data insights graphs'!$E$2:$E$3323,"&gt;"&amp;0,'further data insights graphs'!$A$2:$A$3323,'tackle data and analsyis'!$M86)</f>
        <v>10</v>
      </c>
      <c r="V86">
        <f t="shared" si="10"/>
        <v>3</v>
      </c>
      <c r="W86" t="s">
        <v>71</v>
      </c>
      <c r="X86">
        <v>3</v>
      </c>
      <c r="Y86">
        <v>4</v>
      </c>
      <c r="Z86">
        <v>7</v>
      </c>
      <c r="AB86" t="s">
        <v>104</v>
      </c>
      <c r="AC86">
        <v>4</v>
      </c>
      <c r="AD86">
        <v>5</v>
      </c>
      <c r="AE86">
        <v>9</v>
      </c>
      <c r="AH86" t="s">
        <v>324</v>
      </c>
      <c r="AI86">
        <v>5.2048107430247921</v>
      </c>
      <c r="AJ86">
        <v>11</v>
      </c>
      <c r="AK86">
        <f>SUMIFS('further data insights graphs'!$X$2:$X$3323,'further data insights graphs'!$A$2:$A$3323,'tackle data and analsyis'!$AH86)</f>
        <v>3.4165849382705265</v>
      </c>
      <c r="AL86" s="1">
        <f t="shared" si="11"/>
        <v>0.31059863075186606</v>
      </c>
      <c r="AM86">
        <f>SUMIFS('further data insights graphs'!$X$2:$X$3323,'further data insights graphs'!$X$2:$X$3323,"&gt;="&amp;0,'further data insights graphs'!$A$2:$A$3323,'tackle data and analsyis'!$AH86)</f>
        <v>3.5932313973029779</v>
      </c>
      <c r="AN86">
        <f>COUNTIFS('further data insights graphs'!$X$2:$X$3323,"&gt;="&amp;0,'further data insights graphs'!$A$2:$A$3323,'tackle data and analsyis'!$AH86)</f>
        <v>8</v>
      </c>
      <c r="AO86">
        <f>SUMIFS('further data insights graphs'!$X$2:$X$3323,'further data insights graphs'!$X$2:$X$3323,"&lt;"&amp;0,'further data insights graphs'!$A$2:$A$3323,'tackle data and analsyis'!$AH86)</f>
        <v>-0.17664645903245166</v>
      </c>
      <c r="AP86">
        <f>COUNTIFS('further data insights graphs'!$X$2:$X$3323,"&lt;"&amp;0,'further data insights graphs'!$A$2:$A$3323,'tackle data and analsyis'!$AH86)</f>
        <v>3</v>
      </c>
      <c r="AQ86" s="3">
        <f t="shared" si="12"/>
        <v>0.44915392466287224</v>
      </c>
      <c r="AR86" s="3">
        <f t="shared" si="13"/>
        <v>-5.8882153010817222E-2</v>
      </c>
      <c r="AS86" s="3"/>
      <c r="AT86" s="3"/>
      <c r="AU86" s="3"/>
      <c r="AV86" s="3"/>
      <c r="AY86" t="s">
        <v>66</v>
      </c>
      <c r="AZ86">
        <v>7.0267447058992323</v>
      </c>
      <c r="BA86">
        <v>10</v>
      </c>
      <c r="BD86" t="s">
        <v>66</v>
      </c>
      <c r="BE86">
        <f>SUMIFS('further data insights graphs'!S$2:S$3323,'further data insights graphs'!$A$2:$A$3323,'tackle data and analsyis'!$BD86)</f>
        <v>1.0870084023927209</v>
      </c>
      <c r="BF86">
        <f>SUMIFS('further data insights graphs'!T$2:T$3323,'further data insights graphs'!$A$2:$A$3323,'tackle data and analsyis'!$BD86)</f>
        <v>1.1466895712999829</v>
      </c>
      <c r="BG86">
        <f>SUMIFS('further data insights graphs'!U$2:U$3323,'further data insights graphs'!$A$2:$A$3323,'tackle data and analsyis'!$BD86)</f>
        <v>0</v>
      </c>
      <c r="BI86">
        <f>COUNTIFS('further data insights graphs'!S$2:S$3323,"&gt;"&amp;0,'further data insights graphs'!$A$2:$A$3323,'tackle data and analsyis'!$BD86)</f>
        <v>2</v>
      </c>
      <c r="BJ86">
        <f>COUNTIFS('further data insights graphs'!T$2:T$3323,"&gt;"&amp;0,'further data insights graphs'!$A$2:$A$3323,'tackle data and analsyis'!$BD86)</f>
        <v>2</v>
      </c>
      <c r="BK86">
        <f>COUNTIFS('further data insights graphs'!U$2:U$3323,"&gt;"&amp;0,'further data insights graphs'!$A$2:$A$3323,'tackle data and analsyis'!$BD86)</f>
        <v>0</v>
      </c>
      <c r="BN86" t="s">
        <v>74</v>
      </c>
      <c r="BO86">
        <v>3.655805831790806</v>
      </c>
      <c r="BP86">
        <v>0.28270179984466398</v>
      </c>
      <c r="BQ86">
        <v>0</v>
      </c>
      <c r="BS86">
        <f>SUMIFS('further data insights graphs'!$K$2:$K$3323,'further data insights graphs'!$A$2:$A$3323,'tackle data and analsyis'!$BN86)</f>
        <v>1</v>
      </c>
      <c r="BT86">
        <f>SUMIFS('further data insights graphs'!$V$2:$V$3323,'further data insights graphs'!$A$2:$A$3323,'tackle data and analsyis'!$BN86)</f>
        <v>0.40796870991552098</v>
      </c>
      <c r="BV86" t="s">
        <v>158</v>
      </c>
      <c r="BW86">
        <v>1.0954015294977379</v>
      </c>
      <c r="BX86">
        <v>0.42313986095962303</v>
      </c>
      <c r="BY86">
        <v>0</v>
      </c>
    </row>
    <row r="87" spans="1:77" x14ac:dyDescent="0.35">
      <c r="A87">
        <v>85</v>
      </c>
      <c r="B87">
        <v>2022102000</v>
      </c>
      <c r="C87">
        <v>3319</v>
      </c>
      <c r="D87">
        <v>44851</v>
      </c>
      <c r="E87">
        <v>0</v>
      </c>
      <c r="F87">
        <v>0</v>
      </c>
      <c r="G87">
        <v>0</v>
      </c>
      <c r="H87">
        <v>1</v>
      </c>
      <c r="I87" t="s">
        <v>23</v>
      </c>
      <c r="M87" t="s">
        <v>93</v>
      </c>
      <c r="N87">
        <f t="shared" si="7"/>
        <v>2</v>
      </c>
      <c r="O87">
        <f t="shared" si="8"/>
        <v>3</v>
      </c>
      <c r="P87">
        <f t="shared" si="9"/>
        <v>5</v>
      </c>
      <c r="R87">
        <f>SUMIFS('further data insights graphs'!$E$2:$E$3323,'further data insights graphs'!$A$2:$A$3323,'tackle data and analsyis'!$M87)</f>
        <v>2.8609751497126581</v>
      </c>
      <c r="S87">
        <f>COUNTIFS('further data insights graphs'!$E$2:$E$3323,"&gt;"&amp;0,'further data insights graphs'!$A$2:$A$3323,'tackle data and analsyis'!$M87)</f>
        <v>5</v>
      </c>
      <c r="V87">
        <f t="shared" si="10"/>
        <v>3</v>
      </c>
      <c r="W87" t="s">
        <v>90</v>
      </c>
      <c r="X87">
        <v>3</v>
      </c>
      <c r="Y87">
        <v>4</v>
      </c>
      <c r="Z87">
        <v>7</v>
      </c>
      <c r="AB87" t="s">
        <v>179</v>
      </c>
      <c r="AC87">
        <v>4</v>
      </c>
      <c r="AD87">
        <v>5</v>
      </c>
      <c r="AE87">
        <v>9</v>
      </c>
      <c r="AH87" t="s">
        <v>502</v>
      </c>
      <c r="AI87">
        <v>5.1098593959636949</v>
      </c>
      <c r="AJ87">
        <v>8</v>
      </c>
      <c r="AK87">
        <f>SUMIFS('further data insights graphs'!$X$2:$X$3323,'further data insights graphs'!$A$2:$A$3323,'tackle data and analsyis'!$AH87)</f>
        <v>-1.8569407886097462</v>
      </c>
      <c r="AL87" s="1">
        <f t="shared" si="11"/>
        <v>-0.23211759857621828</v>
      </c>
      <c r="AM87">
        <f>SUMIFS('further data insights graphs'!$X$2:$X$3323,'further data insights graphs'!$X$2:$X$3323,"&gt;="&amp;0,'further data insights graphs'!$A$2:$A$3323,'tackle data and analsyis'!$AH87)</f>
        <v>1.1117179010681779</v>
      </c>
      <c r="AN87">
        <f>COUNTIFS('further data insights graphs'!$X$2:$X$3323,"&gt;="&amp;0,'further data insights graphs'!$A$2:$A$3323,'tackle data and analsyis'!$AH87)</f>
        <v>5</v>
      </c>
      <c r="AO87">
        <f>SUMIFS('further data insights graphs'!$X$2:$X$3323,'further data insights graphs'!$X$2:$X$3323,"&lt;"&amp;0,'further data insights graphs'!$A$2:$A$3323,'tackle data and analsyis'!$AH87)</f>
        <v>-2.9686586896779241</v>
      </c>
      <c r="AP87">
        <f>COUNTIFS('further data insights graphs'!$X$2:$X$3323,"&lt;"&amp;0,'further data insights graphs'!$A$2:$A$3323,'tackle data and analsyis'!$AH87)</f>
        <v>3</v>
      </c>
      <c r="AQ87" s="3">
        <f t="shared" si="12"/>
        <v>0.22234358021363559</v>
      </c>
      <c r="AR87" s="3">
        <f t="shared" si="13"/>
        <v>-0.989552896559308</v>
      </c>
      <c r="AS87" s="3"/>
      <c r="AT87" s="3"/>
      <c r="AU87" s="3"/>
      <c r="AV87" s="3"/>
      <c r="AY87" t="s">
        <v>70</v>
      </c>
      <c r="AZ87">
        <v>4.9783460056540889</v>
      </c>
      <c r="BA87">
        <v>10</v>
      </c>
      <c r="BD87" t="s">
        <v>70</v>
      </c>
      <c r="BE87">
        <f>SUMIFS('further data insights graphs'!S$2:S$3323,'further data insights graphs'!$A$2:$A$3323,'tackle data and analsyis'!$BD87)</f>
        <v>1.5738690492759579</v>
      </c>
      <c r="BF87">
        <f>SUMIFS('further data insights graphs'!T$2:T$3323,'further data insights graphs'!$A$2:$A$3323,'tackle data and analsyis'!$BD87)</f>
        <v>0</v>
      </c>
      <c r="BG87">
        <f>SUMIFS('further data insights graphs'!U$2:U$3323,'further data insights graphs'!$A$2:$A$3323,'tackle data and analsyis'!$BD87)</f>
        <v>0</v>
      </c>
      <c r="BI87">
        <f>COUNTIFS('further data insights graphs'!S$2:S$3323,"&gt;"&amp;0,'further data insights graphs'!$A$2:$A$3323,'tackle data and analsyis'!$BD87)</f>
        <v>3</v>
      </c>
      <c r="BJ87">
        <f>COUNTIFS('further data insights graphs'!T$2:T$3323,"&gt;"&amp;0,'further data insights graphs'!$A$2:$A$3323,'tackle data and analsyis'!$BD87)</f>
        <v>0</v>
      </c>
      <c r="BK87">
        <f>COUNTIFS('further data insights graphs'!U$2:U$3323,"&gt;"&amp;0,'further data insights graphs'!$A$2:$A$3323,'tackle data and analsyis'!$BD87)</f>
        <v>0</v>
      </c>
      <c r="BN87" t="s">
        <v>174</v>
      </c>
      <c r="BO87">
        <v>3.6479211855148383</v>
      </c>
      <c r="BP87">
        <v>0</v>
      </c>
      <c r="BQ87">
        <v>0</v>
      </c>
      <c r="BS87">
        <f>SUMIFS('further data insights graphs'!$K$2:$K$3323,'further data insights graphs'!$A$2:$A$3323,'tackle data and analsyis'!$BN87)</f>
        <v>1</v>
      </c>
      <c r="BT87">
        <f>SUMIFS('further data insights graphs'!$V$2:$V$3323,'further data insights graphs'!$A$2:$A$3323,'tackle data and analsyis'!$BN87)</f>
        <v>0.74012032508707404</v>
      </c>
      <c r="BV87" t="s">
        <v>379</v>
      </c>
      <c r="BW87">
        <v>0.58796799365133801</v>
      </c>
      <c r="BX87">
        <v>0.40875729283457901</v>
      </c>
      <c r="BY87">
        <v>0</v>
      </c>
    </row>
    <row r="88" spans="1:77" x14ac:dyDescent="0.35">
      <c r="A88">
        <v>86</v>
      </c>
      <c r="B88">
        <v>2022110700</v>
      </c>
      <c r="C88">
        <v>1004</v>
      </c>
      <c r="D88">
        <v>44851</v>
      </c>
      <c r="E88">
        <v>1</v>
      </c>
      <c r="F88">
        <v>0</v>
      </c>
      <c r="G88">
        <v>0</v>
      </c>
      <c r="H88">
        <v>0</v>
      </c>
      <c r="I88" t="s">
        <v>23</v>
      </c>
      <c r="M88" t="s">
        <v>94</v>
      </c>
      <c r="N88">
        <f t="shared" si="7"/>
        <v>3</v>
      </c>
      <c r="O88">
        <f t="shared" si="8"/>
        <v>1</v>
      </c>
      <c r="P88">
        <f t="shared" si="9"/>
        <v>4</v>
      </c>
      <c r="R88">
        <f>SUMIFS('further data insights graphs'!$E$2:$E$3323,'further data insights graphs'!$A$2:$A$3323,'tackle data and analsyis'!$M88)</f>
        <v>2.0110990555749511</v>
      </c>
      <c r="S88">
        <f>COUNTIFS('further data insights graphs'!$E$2:$E$3323,"&gt;"&amp;0,'further data insights graphs'!$A$2:$A$3323,'tackle data and analsyis'!$M88)</f>
        <v>3</v>
      </c>
      <c r="V88">
        <f t="shared" si="10"/>
        <v>3</v>
      </c>
      <c r="W88" t="s">
        <v>136</v>
      </c>
      <c r="X88">
        <v>7</v>
      </c>
      <c r="Y88">
        <v>0</v>
      </c>
      <c r="Z88">
        <v>7</v>
      </c>
      <c r="AB88" t="s">
        <v>200</v>
      </c>
      <c r="AC88">
        <v>4</v>
      </c>
      <c r="AD88">
        <v>5</v>
      </c>
      <c r="AE88">
        <v>9</v>
      </c>
      <c r="AH88" t="s">
        <v>191</v>
      </c>
      <c r="AI88">
        <v>5.0809039809258696</v>
      </c>
      <c r="AJ88">
        <v>8</v>
      </c>
      <c r="AK88">
        <f>SUMIFS('further data insights graphs'!$X$2:$X$3323,'further data insights graphs'!$A$2:$A$3323,'tackle data and analsyis'!$AH88)</f>
        <v>0.76781005794755264</v>
      </c>
      <c r="AL88" s="1">
        <f t="shared" si="11"/>
        <v>9.597625724344408E-2</v>
      </c>
      <c r="AM88">
        <f>SUMIFS('further data insights graphs'!$X$2:$X$3323,'further data insights graphs'!$X$2:$X$3323,"&gt;="&amp;0,'further data insights graphs'!$A$2:$A$3323,'tackle data and analsyis'!$AH88)</f>
        <v>2.0221930053135595</v>
      </c>
      <c r="AN88">
        <f>COUNTIFS('further data insights graphs'!$X$2:$X$3323,"&gt;="&amp;0,'further data insights graphs'!$A$2:$A$3323,'tackle data and analsyis'!$AH88)</f>
        <v>3</v>
      </c>
      <c r="AO88">
        <f>SUMIFS('further data insights graphs'!$X$2:$X$3323,'further data insights graphs'!$X$2:$X$3323,"&lt;"&amp;0,'further data insights graphs'!$A$2:$A$3323,'tackle data and analsyis'!$AH88)</f>
        <v>-1.2543829473660071</v>
      </c>
      <c r="AP88">
        <f>COUNTIFS('further data insights graphs'!$X$2:$X$3323,"&lt;"&amp;0,'further data insights graphs'!$A$2:$A$3323,'tackle data and analsyis'!$AH88)</f>
        <v>5</v>
      </c>
      <c r="AQ88" s="3">
        <f t="shared" si="12"/>
        <v>0.6740643351045198</v>
      </c>
      <c r="AR88" s="3">
        <f t="shared" si="13"/>
        <v>-0.25087658947320141</v>
      </c>
      <c r="AS88" s="3"/>
      <c r="AT88" s="3"/>
      <c r="AU88" s="3"/>
      <c r="AV88" s="3"/>
      <c r="AY88" t="s">
        <v>75</v>
      </c>
      <c r="AZ88">
        <v>3.3002301888894556</v>
      </c>
      <c r="BA88">
        <v>10</v>
      </c>
      <c r="BD88" t="s">
        <v>75</v>
      </c>
      <c r="BE88">
        <f>SUMIFS('further data insights graphs'!S$2:S$3323,'further data insights graphs'!$A$2:$A$3323,'tackle data and analsyis'!$BD88)</f>
        <v>2.9340397999713543</v>
      </c>
      <c r="BF88">
        <f>SUMIFS('further data insights graphs'!T$2:T$3323,'further data insights graphs'!$A$2:$A$3323,'tackle data and analsyis'!$BD88)</f>
        <v>0</v>
      </c>
      <c r="BG88">
        <f>SUMIFS('further data insights graphs'!U$2:U$3323,'further data insights graphs'!$A$2:$A$3323,'tackle data and analsyis'!$BD88)</f>
        <v>0</v>
      </c>
      <c r="BI88">
        <f>COUNTIFS('further data insights graphs'!S$2:S$3323,"&gt;"&amp;0,'further data insights graphs'!$A$2:$A$3323,'tackle data and analsyis'!$BD88)</f>
        <v>9</v>
      </c>
      <c r="BJ88">
        <f>COUNTIFS('further data insights graphs'!T$2:T$3323,"&gt;"&amp;0,'further data insights graphs'!$A$2:$A$3323,'tackle data and analsyis'!$BD88)</f>
        <v>0</v>
      </c>
      <c r="BK88">
        <f>COUNTIFS('further data insights graphs'!U$2:U$3323,"&gt;"&amp;0,'further data insights graphs'!$A$2:$A$3323,'tackle data and analsyis'!$BD88)</f>
        <v>0</v>
      </c>
      <c r="BN88" t="s">
        <v>191</v>
      </c>
      <c r="BO88">
        <v>3.6010889782675166</v>
      </c>
      <c r="BP88">
        <v>0</v>
      </c>
      <c r="BQ88">
        <v>0</v>
      </c>
      <c r="BS88">
        <f>SUMIFS('further data insights graphs'!$K$2:$K$3323,'further data insights graphs'!$A$2:$A$3323,'tackle data and analsyis'!$BN88)</f>
        <v>1</v>
      </c>
      <c r="BT88">
        <f>SUMIFS('further data insights graphs'!$V$2:$V$3323,'further data insights graphs'!$A$2:$A$3323,'tackle data and analsyis'!$BN88)</f>
        <v>0.87619770368133998</v>
      </c>
      <c r="BV88" t="s">
        <v>275</v>
      </c>
      <c r="BW88">
        <v>2.657514731656744</v>
      </c>
      <c r="BX88">
        <v>0.40729875482279199</v>
      </c>
      <c r="BY88">
        <v>0</v>
      </c>
    </row>
    <row r="89" spans="1:77" x14ac:dyDescent="0.35">
      <c r="A89">
        <v>87</v>
      </c>
      <c r="B89">
        <v>2022110700</v>
      </c>
      <c r="C89">
        <v>2043</v>
      </c>
      <c r="D89">
        <v>44851</v>
      </c>
      <c r="E89">
        <v>1</v>
      </c>
      <c r="F89">
        <v>0</v>
      </c>
      <c r="G89">
        <v>0</v>
      </c>
      <c r="H89">
        <v>0</v>
      </c>
      <c r="I89" t="s">
        <v>23</v>
      </c>
      <c r="M89" t="s">
        <v>95</v>
      </c>
      <c r="N89">
        <f t="shared" si="7"/>
        <v>7</v>
      </c>
      <c r="O89">
        <f t="shared" si="8"/>
        <v>4</v>
      </c>
      <c r="P89">
        <f t="shared" si="9"/>
        <v>11</v>
      </c>
      <c r="R89">
        <f>SUMIFS('further data insights graphs'!$E$2:$E$3323,'further data insights graphs'!$A$2:$A$3323,'tackle data and analsyis'!$M89)</f>
        <v>9.2649540590448467</v>
      </c>
      <c r="S89">
        <f>COUNTIFS('further data insights graphs'!$E$2:$E$3323,"&gt;"&amp;0,'further data insights graphs'!$A$2:$A$3323,'tackle data and analsyis'!$M89)</f>
        <v>16</v>
      </c>
      <c r="V89">
        <f t="shared" si="10"/>
        <v>3</v>
      </c>
      <c r="W89" t="s">
        <v>137</v>
      </c>
      <c r="X89">
        <v>4</v>
      </c>
      <c r="Y89">
        <v>3</v>
      </c>
      <c r="Z89">
        <v>7</v>
      </c>
      <c r="AB89" t="s">
        <v>221</v>
      </c>
      <c r="AC89">
        <v>4</v>
      </c>
      <c r="AD89">
        <v>5</v>
      </c>
      <c r="AE89">
        <v>9</v>
      </c>
      <c r="AH89" t="s">
        <v>207</v>
      </c>
      <c r="AI89">
        <v>5.0771613027276583</v>
      </c>
      <c r="AJ89">
        <v>8</v>
      </c>
      <c r="AK89">
        <f>SUMIFS('further data insights graphs'!$X$2:$X$3323,'further data insights graphs'!$A$2:$A$3323,'tackle data and analsyis'!$AH89)</f>
        <v>-0.40447527873473832</v>
      </c>
      <c r="AL89" s="1">
        <f t="shared" si="11"/>
        <v>-5.055940984184229E-2</v>
      </c>
      <c r="AM89">
        <f>SUMIFS('further data insights graphs'!$X$2:$X$3323,'further data insights graphs'!$X$2:$X$3323,"&gt;="&amp;0,'further data insights graphs'!$A$2:$A$3323,'tackle data and analsyis'!$AH89)</f>
        <v>1.2973021487949219</v>
      </c>
      <c r="AN89">
        <f>COUNTIFS('further data insights graphs'!$X$2:$X$3323,"&gt;="&amp;0,'further data insights graphs'!$A$2:$A$3323,'tackle data and analsyis'!$AH89)</f>
        <v>3</v>
      </c>
      <c r="AO89">
        <f>SUMIFS('further data insights graphs'!$X$2:$X$3323,'further data insights graphs'!$X$2:$X$3323,"&lt;"&amp;0,'further data insights graphs'!$A$2:$A$3323,'tackle data and analsyis'!$AH89)</f>
        <v>-1.7017774275296604</v>
      </c>
      <c r="AP89">
        <f>COUNTIFS('further data insights graphs'!$X$2:$X$3323,"&lt;"&amp;0,'further data insights graphs'!$A$2:$A$3323,'tackle data and analsyis'!$AH89)</f>
        <v>5</v>
      </c>
      <c r="AQ89" s="3">
        <f t="shared" si="12"/>
        <v>0.43243404959830728</v>
      </c>
      <c r="AR89" s="3">
        <f t="shared" si="13"/>
        <v>-0.34035548550593209</v>
      </c>
      <c r="AS89" s="3"/>
      <c r="AT89" s="3"/>
      <c r="AU89" s="3"/>
      <c r="AV89" s="3"/>
      <c r="AY89" t="s">
        <v>79</v>
      </c>
      <c r="AZ89">
        <v>4.6082020240015193</v>
      </c>
      <c r="BA89">
        <v>10</v>
      </c>
      <c r="BD89" t="s">
        <v>79</v>
      </c>
      <c r="BE89">
        <f>SUMIFS('further data insights graphs'!S$2:S$3323,'further data insights graphs'!$A$2:$A$3323,'tackle data and analsyis'!$BD89)</f>
        <v>3.5636121133879017</v>
      </c>
      <c r="BF89">
        <f>SUMIFS('further data insights graphs'!T$2:T$3323,'further data insights graphs'!$A$2:$A$3323,'tackle data and analsyis'!$BD89)</f>
        <v>0.25895285797209699</v>
      </c>
      <c r="BG89">
        <f>SUMIFS('further data insights graphs'!U$2:U$3323,'further data insights graphs'!$A$2:$A$3323,'tackle data and analsyis'!$BD89)</f>
        <v>0</v>
      </c>
      <c r="BI89">
        <f>COUNTIFS('further data insights graphs'!S$2:S$3323,"&gt;"&amp;0,'further data insights graphs'!$A$2:$A$3323,'tackle data and analsyis'!$BD89)</f>
        <v>8</v>
      </c>
      <c r="BJ89">
        <f>COUNTIFS('further data insights graphs'!T$2:T$3323,"&gt;"&amp;0,'further data insights graphs'!$A$2:$A$3323,'tackle data and analsyis'!$BD89)</f>
        <v>1</v>
      </c>
      <c r="BK89">
        <f>COUNTIFS('further data insights graphs'!U$2:U$3323,"&gt;"&amp;0,'further data insights graphs'!$A$2:$A$3323,'tackle data and analsyis'!$BD89)</f>
        <v>0</v>
      </c>
      <c r="BN89" t="s">
        <v>79</v>
      </c>
      <c r="BO89">
        <v>3.5636121133879017</v>
      </c>
      <c r="BP89">
        <v>0.25895285797209699</v>
      </c>
      <c r="BQ89">
        <v>0</v>
      </c>
      <c r="BS89">
        <f>SUMIFS('further data insights graphs'!$K$2:$K$3323,'further data insights graphs'!$A$2:$A$3323,'tackle data and analsyis'!$BN89)</f>
        <v>1</v>
      </c>
      <c r="BT89">
        <f>SUMIFS('further data insights graphs'!$V$2:$V$3323,'further data insights graphs'!$A$2:$A$3323,'tackle data and analsyis'!$BN89)</f>
        <v>0.298865119931433</v>
      </c>
      <c r="BV89" t="s">
        <v>199</v>
      </c>
      <c r="BW89">
        <v>3.0521439314656322</v>
      </c>
      <c r="BX89">
        <v>0.39192978779971099</v>
      </c>
      <c r="BY89">
        <v>0</v>
      </c>
    </row>
    <row r="90" spans="1:77" x14ac:dyDescent="0.35">
      <c r="A90">
        <v>88</v>
      </c>
      <c r="B90">
        <v>2022110700</v>
      </c>
      <c r="C90">
        <v>2902</v>
      </c>
      <c r="D90">
        <v>44851</v>
      </c>
      <c r="E90">
        <v>1</v>
      </c>
      <c r="F90">
        <v>0</v>
      </c>
      <c r="G90">
        <v>0</v>
      </c>
      <c r="H90">
        <v>0</v>
      </c>
      <c r="I90" t="s">
        <v>23</v>
      </c>
      <c r="M90" t="s">
        <v>96</v>
      </c>
      <c r="N90">
        <f t="shared" si="7"/>
        <v>5</v>
      </c>
      <c r="O90">
        <f t="shared" si="8"/>
        <v>4</v>
      </c>
      <c r="P90">
        <f t="shared" si="9"/>
        <v>9</v>
      </c>
      <c r="R90">
        <f>SUMIFS('further data insights graphs'!$E$2:$E$3323,'further data insights graphs'!$A$2:$A$3323,'tackle data and analsyis'!$M90)</f>
        <v>0</v>
      </c>
      <c r="S90">
        <f>COUNTIFS('further data insights graphs'!$E$2:$E$3323,"&gt;"&amp;0,'further data insights graphs'!$A$2:$A$3323,'tackle data and analsyis'!$M90)</f>
        <v>0</v>
      </c>
      <c r="V90">
        <f t="shared" si="10"/>
        <v>3</v>
      </c>
      <c r="W90" t="s">
        <v>148</v>
      </c>
      <c r="X90">
        <v>3</v>
      </c>
      <c r="Y90">
        <v>4</v>
      </c>
      <c r="Z90">
        <v>7</v>
      </c>
      <c r="AB90" t="s">
        <v>456</v>
      </c>
      <c r="AC90">
        <v>4</v>
      </c>
      <c r="AD90">
        <v>5</v>
      </c>
      <c r="AE90">
        <v>9</v>
      </c>
      <c r="AH90" t="s">
        <v>200</v>
      </c>
      <c r="AI90">
        <v>5.0728343136388228</v>
      </c>
      <c r="AJ90">
        <v>11</v>
      </c>
      <c r="AK90">
        <f>SUMIFS('further data insights graphs'!$X$2:$X$3323,'further data insights graphs'!$A$2:$A$3323,'tackle data and analsyis'!$AH90)</f>
        <v>-2.5788815713778845</v>
      </c>
      <c r="AL90" s="1">
        <f t="shared" si="11"/>
        <v>-0.23444377921617132</v>
      </c>
      <c r="AM90">
        <f>SUMIFS('further data insights graphs'!$X$2:$X$3323,'further data insights graphs'!$X$2:$X$3323,"&gt;="&amp;0,'further data insights graphs'!$A$2:$A$3323,'tackle data and analsyis'!$AH90)</f>
        <v>3.898002798395717E-3</v>
      </c>
      <c r="AN90">
        <f>COUNTIFS('further data insights graphs'!$X$2:$X$3323,"&gt;="&amp;0,'further data insights graphs'!$A$2:$A$3323,'tackle data and analsyis'!$AH90)</f>
        <v>1</v>
      </c>
      <c r="AO90">
        <f>SUMIFS('further data insights graphs'!$X$2:$X$3323,'further data insights graphs'!$X$2:$X$3323,"&lt;"&amp;0,'further data insights graphs'!$A$2:$A$3323,'tackle data and analsyis'!$AH90)</f>
        <v>-2.5827795741762802</v>
      </c>
      <c r="AP90">
        <f>COUNTIFS('further data insights graphs'!$X$2:$X$3323,"&lt;"&amp;0,'further data insights graphs'!$A$2:$A$3323,'tackle data and analsyis'!$AH90)</f>
        <v>10</v>
      </c>
      <c r="AQ90" s="3">
        <f t="shared" si="12"/>
        <v>3.898002798395717E-3</v>
      </c>
      <c r="AR90" s="3">
        <f t="shared" si="13"/>
        <v>-0.25827795741762805</v>
      </c>
      <c r="AS90" s="3"/>
      <c r="AT90" s="3"/>
      <c r="AU90" s="3"/>
      <c r="AV90" s="3"/>
      <c r="AY90" t="s">
        <v>90</v>
      </c>
      <c r="AZ90">
        <v>3.6607940443296734</v>
      </c>
      <c r="BA90">
        <v>10</v>
      </c>
      <c r="BD90" t="s">
        <v>90</v>
      </c>
      <c r="BE90">
        <f>SUMIFS('further data insights graphs'!S$2:S$3323,'further data insights graphs'!$A$2:$A$3323,'tackle data and analsyis'!$BD90)</f>
        <v>2.6113604930163201</v>
      </c>
      <c r="BF90">
        <f>SUMIFS('further data insights graphs'!T$2:T$3323,'further data insights graphs'!$A$2:$A$3323,'tackle data and analsyis'!$BD90)</f>
        <v>0</v>
      </c>
      <c r="BG90">
        <f>SUMIFS('further data insights graphs'!U$2:U$3323,'further data insights graphs'!$A$2:$A$3323,'tackle data and analsyis'!$BD90)</f>
        <v>0.40148010165466003</v>
      </c>
      <c r="BI90">
        <f>COUNTIFS('further data insights graphs'!S$2:S$3323,"&gt;"&amp;0,'further data insights graphs'!$A$2:$A$3323,'tackle data and analsyis'!$BD90)</f>
        <v>8</v>
      </c>
      <c r="BJ90">
        <f>COUNTIFS('further data insights graphs'!T$2:T$3323,"&gt;"&amp;0,'further data insights graphs'!$A$2:$A$3323,'tackle data and analsyis'!$BD90)</f>
        <v>0</v>
      </c>
      <c r="BK90">
        <f>COUNTIFS('further data insights graphs'!U$2:U$3323,"&gt;"&amp;0,'further data insights graphs'!$A$2:$A$3323,'tackle data and analsyis'!$BD90)</f>
        <v>1</v>
      </c>
      <c r="BN90" t="s">
        <v>222</v>
      </c>
      <c r="BO90">
        <v>3.4838641959005519</v>
      </c>
      <c r="BP90">
        <v>0.27345541890430802</v>
      </c>
      <c r="BQ90">
        <v>0</v>
      </c>
      <c r="BS90">
        <f>SUMIFS('further data insights graphs'!$K$2:$K$3323,'further data insights graphs'!$A$2:$A$3323,'tackle data and analsyis'!$BN90)</f>
        <v>0</v>
      </c>
      <c r="BT90">
        <f>SUMIFS('further data insights graphs'!$V$2:$V$3323,'further data insights graphs'!$A$2:$A$3323,'tackle data and analsyis'!$BN90)</f>
        <v>0</v>
      </c>
      <c r="BV90" t="s">
        <v>83</v>
      </c>
      <c r="BW90">
        <v>1.6155588553518792</v>
      </c>
      <c r="BX90">
        <v>0.38455234962180002</v>
      </c>
      <c r="BY90">
        <v>0</v>
      </c>
    </row>
    <row r="91" spans="1:77" x14ac:dyDescent="0.35">
      <c r="A91">
        <v>89</v>
      </c>
      <c r="B91">
        <v>2022110700</v>
      </c>
      <c r="C91">
        <v>3630</v>
      </c>
      <c r="D91">
        <v>44851</v>
      </c>
      <c r="E91">
        <v>0</v>
      </c>
      <c r="F91">
        <v>1</v>
      </c>
      <c r="G91">
        <v>0</v>
      </c>
      <c r="H91">
        <v>0</v>
      </c>
      <c r="I91" t="s">
        <v>23</v>
      </c>
      <c r="M91" t="s">
        <v>97</v>
      </c>
      <c r="N91">
        <f t="shared" si="7"/>
        <v>3</v>
      </c>
      <c r="O91">
        <f t="shared" si="8"/>
        <v>2</v>
      </c>
      <c r="P91">
        <f t="shared" si="9"/>
        <v>5</v>
      </c>
      <c r="R91">
        <f>SUMIFS('further data insights graphs'!$E$2:$E$3323,'further data insights graphs'!$A$2:$A$3323,'tackle data and analsyis'!$M91)</f>
        <v>2.9510962351769585</v>
      </c>
      <c r="S91">
        <f>COUNTIFS('further data insights graphs'!$E$2:$E$3323,"&gt;"&amp;0,'further data insights graphs'!$A$2:$A$3323,'tackle data and analsyis'!$M91)</f>
        <v>6</v>
      </c>
      <c r="V91">
        <f t="shared" si="10"/>
        <v>3</v>
      </c>
      <c r="W91" t="s">
        <v>167</v>
      </c>
      <c r="X91">
        <v>5</v>
      </c>
      <c r="Y91">
        <v>2</v>
      </c>
      <c r="Z91">
        <v>7</v>
      </c>
      <c r="AB91" t="s">
        <v>11</v>
      </c>
      <c r="AC91">
        <v>4</v>
      </c>
      <c r="AD91">
        <v>4</v>
      </c>
      <c r="AE91">
        <v>8</v>
      </c>
      <c r="AH91" t="s">
        <v>223</v>
      </c>
      <c r="AI91">
        <v>5.0407482289145422</v>
      </c>
      <c r="AJ91">
        <v>10</v>
      </c>
      <c r="AK91">
        <f>SUMIFS('further data insights graphs'!$X$2:$X$3323,'further data insights graphs'!$A$2:$A$3323,'tackle data and analsyis'!$AH91)</f>
        <v>-2.5224858572713535</v>
      </c>
      <c r="AL91" s="1">
        <f t="shared" si="11"/>
        <v>-0.25224858572713538</v>
      </c>
      <c r="AM91">
        <f>SUMIFS('further data insights graphs'!$X$2:$X$3323,'further data insights graphs'!$X$2:$X$3323,"&gt;="&amp;0,'further data insights graphs'!$A$2:$A$3323,'tackle data and analsyis'!$AH91)</f>
        <v>0.33542539967754281</v>
      </c>
      <c r="AN91">
        <f>COUNTIFS('further data insights graphs'!$X$2:$X$3323,"&gt;="&amp;0,'further data insights graphs'!$A$2:$A$3323,'tackle data and analsyis'!$AH91)</f>
        <v>1</v>
      </c>
      <c r="AO91">
        <f>SUMIFS('further data insights graphs'!$X$2:$X$3323,'further data insights graphs'!$X$2:$X$3323,"&lt;"&amp;0,'further data insights graphs'!$A$2:$A$3323,'tackle data and analsyis'!$AH91)</f>
        <v>-2.8579112569488965</v>
      </c>
      <c r="AP91">
        <f>COUNTIFS('further data insights graphs'!$X$2:$X$3323,"&lt;"&amp;0,'further data insights graphs'!$A$2:$A$3323,'tackle data and analsyis'!$AH91)</f>
        <v>9</v>
      </c>
      <c r="AQ91" s="3">
        <f t="shared" si="12"/>
        <v>0.33542539967754281</v>
      </c>
      <c r="AR91" s="3">
        <f t="shared" si="13"/>
        <v>-0.31754569521654408</v>
      </c>
      <c r="AS91" s="3"/>
      <c r="AT91" s="3"/>
      <c r="AU91" s="3"/>
      <c r="AV91" s="3"/>
      <c r="AY91" t="s">
        <v>92</v>
      </c>
      <c r="AZ91">
        <v>3.6562290235353494</v>
      </c>
      <c r="BA91">
        <v>10</v>
      </c>
      <c r="BD91" t="s">
        <v>92</v>
      </c>
      <c r="BE91">
        <f>SUMIFS('further data insights graphs'!S$2:S$3323,'further data insights graphs'!$A$2:$A$3323,'tackle data and analsyis'!$BD91)</f>
        <v>2.3855240716168358</v>
      </c>
      <c r="BF91">
        <f>SUMIFS('further data insights graphs'!T$2:T$3323,'further data insights graphs'!$A$2:$A$3323,'tackle data and analsyis'!$BD91)</f>
        <v>0</v>
      </c>
      <c r="BG91">
        <f>SUMIFS('further data insights graphs'!U$2:U$3323,'further data insights graphs'!$A$2:$A$3323,'tackle data and analsyis'!$BD91)</f>
        <v>0.58732057634826496</v>
      </c>
      <c r="BI91">
        <f>COUNTIFS('further data insights graphs'!S$2:S$3323,"&gt;"&amp;0,'further data insights graphs'!$A$2:$A$3323,'tackle data and analsyis'!$BD91)</f>
        <v>6</v>
      </c>
      <c r="BJ91">
        <f>COUNTIFS('further data insights graphs'!T$2:T$3323,"&gt;"&amp;0,'further data insights graphs'!$A$2:$A$3323,'tackle data and analsyis'!$BD91)</f>
        <v>0</v>
      </c>
      <c r="BK91">
        <f>COUNTIFS('further data insights graphs'!U$2:U$3323,"&gt;"&amp;0,'further data insights graphs'!$A$2:$A$3323,'tackle data and analsyis'!$BD91)</f>
        <v>1</v>
      </c>
      <c r="BN91" t="s">
        <v>118</v>
      </c>
      <c r="BO91">
        <v>3.4702306142499335</v>
      </c>
      <c r="BP91">
        <v>0</v>
      </c>
      <c r="BQ91">
        <v>0</v>
      </c>
      <c r="BS91">
        <f>SUMIFS('further data insights graphs'!$K$2:$K$3323,'further data insights graphs'!$A$2:$A$3323,'tackle data and analsyis'!$BN91)</f>
        <v>2</v>
      </c>
      <c r="BT91">
        <f>SUMIFS('further data insights graphs'!$V$2:$V$3323,'further data insights graphs'!$A$2:$A$3323,'tackle data and analsyis'!$BN91)</f>
        <v>1.0342792046916269</v>
      </c>
      <c r="BV91" t="s">
        <v>223</v>
      </c>
      <c r="BW91">
        <v>4.7056671585449106</v>
      </c>
      <c r="BX91">
        <v>0.35694801285999</v>
      </c>
      <c r="BY91">
        <v>0.35694801285999</v>
      </c>
    </row>
    <row r="92" spans="1:77" x14ac:dyDescent="0.35">
      <c r="A92">
        <v>90</v>
      </c>
      <c r="B92">
        <v>2022102000</v>
      </c>
      <c r="C92">
        <v>1597</v>
      </c>
      <c r="D92">
        <v>52522</v>
      </c>
      <c r="E92">
        <v>1</v>
      </c>
      <c r="F92">
        <v>0</v>
      </c>
      <c r="G92">
        <v>0</v>
      </c>
      <c r="H92">
        <v>0</v>
      </c>
      <c r="I92" t="s">
        <v>24</v>
      </c>
      <c r="M92" t="s">
        <v>98</v>
      </c>
      <c r="N92">
        <f t="shared" si="7"/>
        <v>3</v>
      </c>
      <c r="O92">
        <f t="shared" si="8"/>
        <v>3</v>
      </c>
      <c r="P92">
        <f t="shared" si="9"/>
        <v>6</v>
      </c>
      <c r="R92">
        <f>SUMIFS('further data insights graphs'!$E$2:$E$3323,'further data insights graphs'!$A$2:$A$3323,'tackle data and analsyis'!$M92)</f>
        <v>4.0021109480461785</v>
      </c>
      <c r="S92">
        <f>COUNTIFS('further data insights graphs'!$E$2:$E$3323,"&gt;"&amp;0,'further data insights graphs'!$A$2:$A$3323,'tackle data and analsyis'!$M92)</f>
        <v>8</v>
      </c>
      <c r="V92">
        <f t="shared" si="10"/>
        <v>2</v>
      </c>
      <c r="W92" t="s">
        <v>168</v>
      </c>
      <c r="X92">
        <v>4</v>
      </c>
      <c r="Y92">
        <v>3</v>
      </c>
      <c r="Z92">
        <v>7</v>
      </c>
      <c r="AB92" t="s">
        <v>15</v>
      </c>
      <c r="AC92">
        <v>4</v>
      </c>
      <c r="AD92">
        <v>4</v>
      </c>
      <c r="AE92">
        <v>8</v>
      </c>
      <c r="AH92" t="s">
        <v>43</v>
      </c>
      <c r="AI92">
        <v>4.9809063650780008</v>
      </c>
      <c r="AJ92">
        <v>11</v>
      </c>
      <c r="AK92">
        <f>SUMIFS('further data insights graphs'!$X$2:$X$3323,'further data insights graphs'!$A$2:$A$3323,'tackle data and analsyis'!$AH92)</f>
        <v>0.37185802205307528</v>
      </c>
      <c r="AL92" s="1">
        <f t="shared" si="11"/>
        <v>3.3805274732097754E-2</v>
      </c>
      <c r="AM92">
        <f>SUMIFS('further data insights graphs'!$X$2:$X$3323,'further data insights graphs'!$X$2:$X$3323,"&gt;="&amp;0,'further data insights graphs'!$A$2:$A$3323,'tackle data and analsyis'!$AH92)</f>
        <v>1.6275919642781627</v>
      </c>
      <c r="AN92">
        <f>COUNTIFS('further data insights graphs'!$X$2:$X$3323,"&gt;="&amp;0,'further data insights graphs'!$A$2:$A$3323,'tackle data and analsyis'!$AH92)</f>
        <v>6</v>
      </c>
      <c r="AO92">
        <f>SUMIFS('further data insights graphs'!$X$2:$X$3323,'further data insights graphs'!$X$2:$X$3323,"&lt;"&amp;0,'further data insights graphs'!$A$2:$A$3323,'tackle data and analsyis'!$AH92)</f>
        <v>-1.2557339422250875</v>
      </c>
      <c r="AP92">
        <f>COUNTIFS('further data insights graphs'!$X$2:$X$3323,"&lt;"&amp;0,'further data insights graphs'!$A$2:$A$3323,'tackle data and analsyis'!$AH92)</f>
        <v>5</v>
      </c>
      <c r="AQ92" s="3">
        <f t="shared" si="12"/>
        <v>0.27126532737969378</v>
      </c>
      <c r="AR92" s="3">
        <f t="shared" si="13"/>
        <v>-0.25114678844501748</v>
      </c>
      <c r="AS92" s="3"/>
      <c r="AT92" s="3"/>
      <c r="AU92" s="3"/>
      <c r="AV92" s="3"/>
      <c r="AY92" t="s">
        <v>218</v>
      </c>
      <c r="AZ92">
        <v>6.8330737896844935</v>
      </c>
      <c r="BA92">
        <v>10</v>
      </c>
      <c r="BD92" t="s">
        <v>218</v>
      </c>
      <c r="BE92">
        <f>SUMIFS('further data insights graphs'!S$2:S$3323,'further data insights graphs'!$A$2:$A$3323,'tackle data and analsyis'!$BD92)</f>
        <v>5.8330737896844944</v>
      </c>
      <c r="BF92">
        <f>SUMIFS('further data insights graphs'!T$2:T$3323,'further data insights graphs'!$A$2:$A$3323,'tackle data and analsyis'!$BD92)</f>
        <v>0.33744408206190202</v>
      </c>
      <c r="BG92">
        <f>SUMIFS('further data insights graphs'!U$2:U$3323,'further data insights graphs'!$A$2:$A$3323,'tackle data and analsyis'!$BD92)</f>
        <v>1</v>
      </c>
      <c r="BI92">
        <f>COUNTIFS('further data insights graphs'!S$2:S$3323,"&gt;"&amp;0,'further data insights graphs'!$A$2:$A$3323,'tackle data and analsyis'!$BD92)</f>
        <v>9</v>
      </c>
      <c r="BJ92">
        <f>COUNTIFS('further data insights graphs'!T$2:T$3323,"&gt;"&amp;0,'further data insights graphs'!$A$2:$A$3323,'tackle data and analsyis'!$BD92)</f>
        <v>1</v>
      </c>
      <c r="BK92">
        <f>COUNTIFS('further data insights graphs'!U$2:U$3323,"&gt;"&amp;0,'further data insights graphs'!$A$2:$A$3323,'tackle data and analsyis'!$BD92)</f>
        <v>1</v>
      </c>
      <c r="BN92" t="s">
        <v>462</v>
      </c>
      <c r="BO92">
        <v>3.4332424549854235</v>
      </c>
      <c r="BP92">
        <v>0</v>
      </c>
      <c r="BQ92">
        <v>0</v>
      </c>
      <c r="BS92">
        <f>SUMIFS('further data insights graphs'!$K$2:$K$3323,'further data insights graphs'!$A$2:$A$3323,'tackle data and analsyis'!$BN92)</f>
        <v>1</v>
      </c>
      <c r="BT92">
        <f>SUMIFS('further data insights graphs'!$V$2:$V$3323,'further data insights graphs'!$A$2:$A$3323,'tackle data and analsyis'!$BN92)</f>
        <v>1</v>
      </c>
      <c r="BV92" t="s">
        <v>449</v>
      </c>
      <c r="BW92">
        <v>1.6592191950107991</v>
      </c>
      <c r="BX92">
        <v>0.35450113211385298</v>
      </c>
      <c r="BY92">
        <v>0</v>
      </c>
    </row>
    <row r="93" spans="1:77" x14ac:dyDescent="0.35">
      <c r="A93">
        <v>91</v>
      </c>
      <c r="B93">
        <v>2022103005</v>
      </c>
      <c r="C93">
        <v>1020</v>
      </c>
      <c r="D93">
        <v>52522</v>
      </c>
      <c r="E93">
        <v>0</v>
      </c>
      <c r="F93">
        <v>0</v>
      </c>
      <c r="G93">
        <v>0</v>
      </c>
      <c r="H93">
        <v>1</v>
      </c>
      <c r="I93" t="s">
        <v>24</v>
      </c>
      <c r="M93" t="s">
        <v>99</v>
      </c>
      <c r="N93">
        <f t="shared" si="7"/>
        <v>4</v>
      </c>
      <c r="O93">
        <f t="shared" si="8"/>
        <v>8</v>
      </c>
      <c r="P93">
        <f t="shared" si="9"/>
        <v>12</v>
      </c>
      <c r="R93">
        <f>SUMIFS('further data insights graphs'!$E$2:$E$3323,'further data insights graphs'!$A$2:$A$3323,'tackle data and analsyis'!$M93)</f>
        <v>7.6871804168546847</v>
      </c>
      <c r="S93">
        <f>COUNTIFS('further data insights graphs'!$E$2:$E$3323,"&gt;"&amp;0,'further data insights graphs'!$A$2:$A$3323,'tackle data and analsyis'!$M93)</f>
        <v>15</v>
      </c>
      <c r="V93">
        <f t="shared" si="10"/>
        <v>3</v>
      </c>
      <c r="W93" t="s">
        <v>189</v>
      </c>
      <c r="X93">
        <v>5</v>
      </c>
      <c r="Y93">
        <v>2</v>
      </c>
      <c r="Z93">
        <v>7</v>
      </c>
      <c r="AB93" t="s">
        <v>26</v>
      </c>
      <c r="AC93">
        <v>4</v>
      </c>
      <c r="AD93">
        <v>4</v>
      </c>
      <c r="AE93">
        <v>8</v>
      </c>
      <c r="AH93" t="s">
        <v>70</v>
      </c>
      <c r="AI93">
        <v>4.9783460056540889</v>
      </c>
      <c r="AJ93">
        <v>10</v>
      </c>
      <c r="AK93">
        <f>SUMIFS('further data insights graphs'!$X$2:$X$3323,'further data insights graphs'!$A$2:$A$3323,'tackle data and analsyis'!$AH93)</f>
        <v>2.3803659338169743</v>
      </c>
      <c r="AL93" s="1">
        <f t="shared" si="11"/>
        <v>0.23803659338169741</v>
      </c>
      <c r="AM93">
        <f>SUMIFS('further data insights graphs'!$X$2:$X$3323,'further data insights graphs'!$X$2:$X$3323,"&gt;="&amp;0,'further data insights graphs'!$A$2:$A$3323,'tackle data and analsyis'!$AH93)</f>
        <v>3.0687488916382017</v>
      </c>
      <c r="AN93">
        <f>COUNTIFS('further data insights graphs'!$X$2:$X$3323,"&gt;="&amp;0,'further data insights graphs'!$A$2:$A$3323,'tackle data and analsyis'!$AH93)</f>
        <v>7</v>
      </c>
      <c r="AO93">
        <f>SUMIFS('further data insights graphs'!$X$2:$X$3323,'further data insights graphs'!$X$2:$X$3323,"&lt;"&amp;0,'further data insights graphs'!$A$2:$A$3323,'tackle data and analsyis'!$AH93)</f>
        <v>-0.68838295782122749</v>
      </c>
      <c r="AP93">
        <f>COUNTIFS('further data insights graphs'!$X$2:$X$3323,"&lt;"&amp;0,'further data insights graphs'!$A$2:$A$3323,'tackle data and analsyis'!$AH93)</f>
        <v>3</v>
      </c>
      <c r="AQ93" s="3">
        <f t="shared" si="12"/>
        <v>0.43839269880545739</v>
      </c>
      <c r="AR93" s="3">
        <f t="shared" si="13"/>
        <v>-0.22946098594040917</v>
      </c>
      <c r="AS93" s="3"/>
      <c r="AT93" s="3"/>
      <c r="AU93" s="3"/>
      <c r="AV93" s="3"/>
      <c r="AY93" t="s">
        <v>221</v>
      </c>
      <c r="AZ93">
        <v>5.5053349980405368</v>
      </c>
      <c r="BA93">
        <v>10</v>
      </c>
      <c r="BD93" t="s">
        <v>221</v>
      </c>
      <c r="BE93">
        <f>SUMIFS('further data insights graphs'!S$2:S$3323,'further data insights graphs'!$A$2:$A$3323,'tackle data and analsyis'!$BD93)</f>
        <v>3.6603987594910876</v>
      </c>
      <c r="BF93">
        <f>SUMIFS('further data insights graphs'!T$2:T$3323,'further data insights graphs'!$A$2:$A$3323,'tackle data and analsyis'!$BD93)</f>
        <v>0.43485714526036001</v>
      </c>
      <c r="BG93">
        <f>SUMIFS('further data insights graphs'!U$2:U$3323,'further data insights graphs'!$A$2:$A$3323,'tackle data and analsyis'!$BD93)</f>
        <v>0</v>
      </c>
      <c r="BI93">
        <f>COUNTIFS('further data insights graphs'!S$2:S$3323,"&gt;"&amp;0,'further data insights graphs'!$A$2:$A$3323,'tackle data and analsyis'!$BD93)</f>
        <v>8</v>
      </c>
      <c r="BJ93">
        <f>COUNTIFS('further data insights graphs'!T$2:T$3323,"&gt;"&amp;0,'further data insights graphs'!$A$2:$A$3323,'tackle data and analsyis'!$BD93)</f>
        <v>1</v>
      </c>
      <c r="BK93">
        <f>COUNTIFS('further data insights graphs'!U$2:U$3323,"&gt;"&amp;0,'further data insights graphs'!$A$2:$A$3323,'tackle data and analsyis'!$BD93)</f>
        <v>0</v>
      </c>
      <c r="BN93" t="s">
        <v>108</v>
      </c>
      <c r="BO93">
        <v>3.4270351080417916</v>
      </c>
      <c r="BP93">
        <v>0</v>
      </c>
      <c r="BQ93">
        <v>0.86061703447735405</v>
      </c>
      <c r="BS93">
        <f>SUMIFS('further data insights graphs'!$K$2:$K$3323,'further data insights graphs'!$A$2:$A$3323,'tackle data and analsyis'!$BN93)</f>
        <v>1</v>
      </c>
      <c r="BT93">
        <f>SUMIFS('further data insights graphs'!$V$2:$V$3323,'further data insights graphs'!$A$2:$A$3323,'tackle data and analsyis'!$BN93)</f>
        <v>1</v>
      </c>
      <c r="BV93" t="s">
        <v>386</v>
      </c>
      <c r="BW93">
        <v>0.74635336488035398</v>
      </c>
      <c r="BX93">
        <v>0.34970939357905095</v>
      </c>
      <c r="BY93">
        <v>0.31673262795749302</v>
      </c>
    </row>
    <row r="94" spans="1:77" x14ac:dyDescent="0.35">
      <c r="A94">
        <v>92</v>
      </c>
      <c r="B94">
        <v>2022103005</v>
      </c>
      <c r="C94">
        <v>1041</v>
      </c>
      <c r="D94">
        <v>52522</v>
      </c>
      <c r="E94">
        <v>1</v>
      </c>
      <c r="F94">
        <v>0</v>
      </c>
      <c r="G94">
        <v>0</v>
      </c>
      <c r="H94">
        <v>0</v>
      </c>
      <c r="I94" t="s">
        <v>24</v>
      </c>
      <c r="M94" t="s">
        <v>100</v>
      </c>
      <c r="N94">
        <f t="shared" si="7"/>
        <v>2</v>
      </c>
      <c r="O94">
        <f t="shared" si="8"/>
        <v>1</v>
      </c>
      <c r="P94">
        <f t="shared" si="9"/>
        <v>3</v>
      </c>
      <c r="R94">
        <f>SUMIFS('further data insights graphs'!$E$2:$E$3323,'further data insights graphs'!$A$2:$A$3323,'tackle data and analsyis'!$M94)</f>
        <v>4.0356641383817404</v>
      </c>
      <c r="S94">
        <f>COUNTIFS('further data insights graphs'!$E$2:$E$3323,"&gt;"&amp;0,'further data insights graphs'!$A$2:$A$3323,'tackle data and analsyis'!$M94)</f>
        <v>9</v>
      </c>
      <c r="V94">
        <f t="shared" si="10"/>
        <v>3</v>
      </c>
      <c r="W94" t="s">
        <v>211</v>
      </c>
      <c r="X94">
        <v>5</v>
      </c>
      <c r="Y94">
        <v>2</v>
      </c>
      <c r="Z94">
        <v>7</v>
      </c>
      <c r="AB94" t="s">
        <v>102</v>
      </c>
      <c r="AC94">
        <v>4</v>
      </c>
      <c r="AD94">
        <v>4</v>
      </c>
      <c r="AE94">
        <v>8</v>
      </c>
      <c r="AH94" t="s">
        <v>104</v>
      </c>
      <c r="AI94">
        <v>4.965822892107453</v>
      </c>
      <c r="AJ94">
        <v>14</v>
      </c>
      <c r="AK94">
        <f>SUMIFS('further data insights graphs'!$X$2:$X$3323,'further data insights graphs'!$A$2:$A$3323,'tackle data and analsyis'!$AH94)</f>
        <v>1.4394461937455592</v>
      </c>
      <c r="AL94" s="1">
        <f t="shared" si="11"/>
        <v>0.10281758526753994</v>
      </c>
      <c r="AM94">
        <f>SUMIFS('further data insights graphs'!$X$2:$X$3323,'further data insights graphs'!$X$2:$X$3323,"&gt;="&amp;0,'further data insights graphs'!$A$2:$A$3323,'tackle data and analsyis'!$AH94)</f>
        <v>2.1856044619239254</v>
      </c>
      <c r="AN94">
        <f>COUNTIFS('further data insights graphs'!$X$2:$X$3323,"&gt;="&amp;0,'further data insights graphs'!$A$2:$A$3323,'tackle data and analsyis'!$AH94)</f>
        <v>9</v>
      </c>
      <c r="AO94">
        <f>SUMIFS('further data insights graphs'!$X$2:$X$3323,'further data insights graphs'!$X$2:$X$3323,"&lt;"&amp;0,'further data insights graphs'!$A$2:$A$3323,'tackle data and analsyis'!$AH94)</f>
        <v>-0.74615826817836639</v>
      </c>
      <c r="AP94">
        <f>COUNTIFS('further data insights graphs'!$X$2:$X$3323,"&lt;"&amp;0,'further data insights graphs'!$A$2:$A$3323,'tackle data and analsyis'!$AH94)</f>
        <v>5</v>
      </c>
      <c r="AQ94" s="3">
        <f t="shared" si="12"/>
        <v>0.24284494021376948</v>
      </c>
      <c r="AR94" s="3">
        <f t="shared" si="13"/>
        <v>-0.14923165363567328</v>
      </c>
      <c r="AS94" s="3"/>
      <c r="AT94" s="3"/>
      <c r="AU94" s="3"/>
      <c r="AV94" s="3"/>
      <c r="AY94" t="s">
        <v>223</v>
      </c>
      <c r="AZ94">
        <v>5.0407482289145422</v>
      </c>
      <c r="BA94">
        <v>10</v>
      </c>
      <c r="BD94" t="s">
        <v>223</v>
      </c>
      <c r="BE94">
        <f>SUMIFS('further data insights graphs'!S$2:S$3323,'further data insights graphs'!$A$2:$A$3323,'tackle data and analsyis'!$BD94)</f>
        <v>4.7056671585449106</v>
      </c>
      <c r="BF94">
        <f>SUMIFS('further data insights graphs'!T$2:T$3323,'further data insights graphs'!$A$2:$A$3323,'tackle data and analsyis'!$BD94)</f>
        <v>0.35694801285999</v>
      </c>
      <c r="BG94">
        <f>SUMIFS('further data insights graphs'!U$2:U$3323,'further data insights graphs'!$A$2:$A$3323,'tackle data and analsyis'!$BD94)</f>
        <v>0.35694801285999</v>
      </c>
      <c r="BI94">
        <f>COUNTIFS('further data insights graphs'!S$2:S$3323,"&gt;"&amp;0,'further data insights graphs'!$A$2:$A$3323,'tackle data and analsyis'!$BD94)</f>
        <v>9</v>
      </c>
      <c r="BJ94">
        <f>COUNTIFS('further data insights graphs'!T$2:T$3323,"&gt;"&amp;0,'further data insights graphs'!$A$2:$A$3323,'tackle data and analsyis'!$BD94)</f>
        <v>1</v>
      </c>
      <c r="BK94">
        <f>COUNTIFS('further data insights graphs'!U$2:U$3323,"&gt;"&amp;0,'further data insights graphs'!$A$2:$A$3323,'tackle data and analsyis'!$BD94)</f>
        <v>1</v>
      </c>
      <c r="BN94" t="s">
        <v>99</v>
      </c>
      <c r="BO94">
        <v>3.4089765953420059</v>
      </c>
      <c r="BP94">
        <v>0</v>
      </c>
      <c r="BQ94">
        <v>0.96921932460456994</v>
      </c>
      <c r="BS94">
        <f>SUMIFS('further data insights graphs'!$K$2:$K$3323,'further data insights graphs'!$A$2:$A$3323,'tackle data and analsyis'!$BN94)</f>
        <v>0</v>
      </c>
      <c r="BT94">
        <f>SUMIFS('further data insights graphs'!$V$2:$V$3323,'further data insights graphs'!$A$2:$A$3323,'tackle data and analsyis'!$BN94)</f>
        <v>0</v>
      </c>
      <c r="BV94" t="s">
        <v>102</v>
      </c>
      <c r="BW94">
        <v>1.8768656093314779</v>
      </c>
      <c r="BX94">
        <v>0.34806909937053498</v>
      </c>
      <c r="BY94">
        <v>0.72263357571912301</v>
      </c>
    </row>
    <row r="95" spans="1:77" x14ac:dyDescent="0.35">
      <c r="A95">
        <v>93</v>
      </c>
      <c r="B95">
        <v>2022103005</v>
      </c>
      <c r="C95">
        <v>2663</v>
      </c>
      <c r="D95">
        <v>52522</v>
      </c>
      <c r="E95">
        <v>1</v>
      </c>
      <c r="F95">
        <v>0</v>
      </c>
      <c r="G95">
        <v>0</v>
      </c>
      <c r="H95">
        <v>0</v>
      </c>
      <c r="I95" t="s">
        <v>24</v>
      </c>
      <c r="M95" t="s">
        <v>101</v>
      </c>
      <c r="N95">
        <f t="shared" si="7"/>
        <v>1</v>
      </c>
      <c r="O95">
        <f t="shared" si="8"/>
        <v>0</v>
      </c>
      <c r="P95">
        <f t="shared" si="9"/>
        <v>1</v>
      </c>
      <c r="R95">
        <f>SUMIFS('further data insights graphs'!$E$2:$E$3323,'further data insights graphs'!$A$2:$A$3323,'tackle data and analsyis'!$M95)</f>
        <v>1.7600039617834309</v>
      </c>
      <c r="S95">
        <f>COUNTIFS('further data insights graphs'!$E$2:$E$3323,"&gt;"&amp;0,'further data insights graphs'!$A$2:$A$3323,'tackle data and analsyis'!$M95)</f>
        <v>6</v>
      </c>
      <c r="V95">
        <f t="shared" si="10"/>
        <v>3</v>
      </c>
      <c r="W95" t="s">
        <v>218</v>
      </c>
      <c r="X95">
        <v>4</v>
      </c>
      <c r="Y95">
        <v>3</v>
      </c>
      <c r="Z95">
        <v>7</v>
      </c>
      <c r="AB95" t="s">
        <v>209</v>
      </c>
      <c r="AC95">
        <v>4</v>
      </c>
      <c r="AD95">
        <v>4</v>
      </c>
      <c r="AE95">
        <v>8</v>
      </c>
      <c r="AH95" t="s">
        <v>72</v>
      </c>
      <c r="AI95">
        <v>4.9473630455133906</v>
      </c>
      <c r="AJ95">
        <v>11</v>
      </c>
      <c r="AK95">
        <f>SUMIFS('further data insights graphs'!$X$2:$X$3323,'further data insights graphs'!$A$2:$A$3323,'tackle data and analsyis'!$AH95)</f>
        <v>-1.9288088097840925</v>
      </c>
      <c r="AL95" s="1">
        <f t="shared" si="11"/>
        <v>-0.1753462554349175</v>
      </c>
      <c r="AM95">
        <f>SUMIFS('further data insights graphs'!$X$2:$X$3323,'further data insights graphs'!$X$2:$X$3323,"&gt;="&amp;0,'further data insights graphs'!$A$2:$A$3323,'tackle data and analsyis'!$AH95)</f>
        <v>0.45628047670260929</v>
      </c>
      <c r="AN95">
        <f>COUNTIFS('further data insights graphs'!$X$2:$X$3323,"&gt;="&amp;0,'further data insights graphs'!$A$2:$A$3323,'tackle data and analsyis'!$AH95)</f>
        <v>3</v>
      </c>
      <c r="AO95">
        <f>SUMIFS('further data insights graphs'!$X$2:$X$3323,'further data insights graphs'!$X$2:$X$3323,"&lt;"&amp;0,'further data insights graphs'!$A$2:$A$3323,'tackle data and analsyis'!$AH95)</f>
        <v>-2.3850892864867017</v>
      </c>
      <c r="AP95">
        <f>COUNTIFS('further data insights graphs'!$X$2:$X$3323,"&lt;"&amp;0,'further data insights graphs'!$A$2:$A$3323,'tackle data and analsyis'!$AH95)</f>
        <v>8</v>
      </c>
      <c r="AQ95" s="3">
        <f t="shared" si="12"/>
        <v>0.1520934922342031</v>
      </c>
      <c r="AR95" s="3">
        <f t="shared" si="13"/>
        <v>-0.29813616081083771</v>
      </c>
      <c r="AS95" s="3"/>
      <c r="AT95" s="3"/>
      <c r="AU95" s="3"/>
      <c r="AV95" s="3"/>
      <c r="AY95" t="s">
        <v>224</v>
      </c>
      <c r="AZ95">
        <v>4.1417356545084374</v>
      </c>
      <c r="BA95">
        <v>10</v>
      </c>
      <c r="BD95" t="s">
        <v>224</v>
      </c>
      <c r="BE95">
        <f>SUMIFS('further data insights graphs'!S$2:S$3323,'further data insights graphs'!$A$2:$A$3323,'tackle data and analsyis'!$BD95)</f>
        <v>3.746162903410494</v>
      </c>
      <c r="BF95">
        <f>SUMIFS('further data insights graphs'!T$2:T$3323,'further data insights graphs'!$A$2:$A$3323,'tackle data and analsyis'!$BD95)</f>
        <v>0</v>
      </c>
      <c r="BG95">
        <f>SUMIFS('further data insights graphs'!U$2:U$3323,'further data insights graphs'!$A$2:$A$3323,'tackle data and analsyis'!$BD95)</f>
        <v>0</v>
      </c>
      <c r="BI95">
        <f>COUNTIFS('further data insights graphs'!S$2:S$3323,"&gt;"&amp;0,'further data insights graphs'!$A$2:$A$3323,'tackle data and analsyis'!$BD95)</f>
        <v>8</v>
      </c>
      <c r="BJ95">
        <f>COUNTIFS('further data insights graphs'!T$2:T$3323,"&gt;"&amp;0,'further data insights graphs'!$A$2:$A$3323,'tackle data and analsyis'!$BD95)</f>
        <v>0</v>
      </c>
      <c r="BK95">
        <f>COUNTIFS('further data insights graphs'!U$2:U$3323,"&gt;"&amp;0,'further data insights graphs'!$A$2:$A$3323,'tackle data and analsyis'!$BD95)</f>
        <v>0</v>
      </c>
      <c r="BN95" t="s">
        <v>242</v>
      </c>
      <c r="BO95">
        <v>3.4069853605591378</v>
      </c>
      <c r="BP95">
        <v>0</v>
      </c>
      <c r="BQ95">
        <v>0</v>
      </c>
      <c r="BS95">
        <f>SUMIFS('further data insights graphs'!$K$2:$K$3323,'further data insights graphs'!$A$2:$A$3323,'tackle data and analsyis'!$BN95)</f>
        <v>1</v>
      </c>
      <c r="BT95">
        <f>SUMIFS('further data insights graphs'!$V$2:$V$3323,'further data insights graphs'!$A$2:$A$3323,'tackle data and analsyis'!$BN95)</f>
        <v>0.17392093935266201</v>
      </c>
      <c r="BV95" t="s">
        <v>460</v>
      </c>
      <c r="BW95">
        <v>0.34652096568052099</v>
      </c>
      <c r="BX95">
        <v>0.34652096568052099</v>
      </c>
      <c r="BY95">
        <v>0</v>
      </c>
    </row>
    <row r="96" spans="1:77" x14ac:dyDescent="0.35">
      <c r="A96">
        <v>94</v>
      </c>
      <c r="B96">
        <v>2022103005</v>
      </c>
      <c r="C96">
        <v>4200</v>
      </c>
      <c r="D96">
        <v>52522</v>
      </c>
      <c r="E96">
        <v>0</v>
      </c>
      <c r="F96">
        <v>1</v>
      </c>
      <c r="G96">
        <v>0</v>
      </c>
      <c r="H96">
        <v>0</v>
      </c>
      <c r="I96" t="s">
        <v>24</v>
      </c>
      <c r="M96" t="s">
        <v>102</v>
      </c>
      <c r="N96">
        <f t="shared" si="7"/>
        <v>4</v>
      </c>
      <c r="O96">
        <f t="shared" si="8"/>
        <v>4</v>
      </c>
      <c r="P96">
        <f t="shared" si="9"/>
        <v>8</v>
      </c>
      <c r="R96">
        <f>SUMIFS('further data insights graphs'!$E$2:$E$3323,'further data insights graphs'!$A$2:$A$3323,'tackle data and analsyis'!$M96)</f>
        <v>3.0953441261460855</v>
      </c>
      <c r="S96">
        <f>COUNTIFS('further data insights graphs'!$E$2:$E$3323,"&gt;"&amp;0,'further data insights graphs'!$A$2:$A$3323,'tackle data and analsyis'!$M96)</f>
        <v>7</v>
      </c>
      <c r="V96">
        <f t="shared" si="10"/>
        <v>3</v>
      </c>
      <c r="W96" t="s">
        <v>229</v>
      </c>
      <c r="X96">
        <v>2</v>
      </c>
      <c r="Y96">
        <v>5</v>
      </c>
      <c r="Z96">
        <v>7</v>
      </c>
      <c r="AB96" t="s">
        <v>219</v>
      </c>
      <c r="AC96">
        <v>4</v>
      </c>
      <c r="AD96">
        <v>4</v>
      </c>
      <c r="AE96">
        <v>8</v>
      </c>
      <c r="AH96" t="s">
        <v>124</v>
      </c>
      <c r="AI96">
        <v>4.9208856102182246</v>
      </c>
      <c r="AJ96">
        <v>7</v>
      </c>
      <c r="AK96">
        <f>SUMIFS('further data insights graphs'!$X$2:$X$3323,'further data insights graphs'!$A$2:$A$3323,'tackle data and analsyis'!$AH96)</f>
        <v>0.26294005202658599</v>
      </c>
      <c r="AL96" s="1">
        <f t="shared" si="11"/>
        <v>3.7562864575226569E-2</v>
      </c>
      <c r="AM96">
        <f>SUMIFS('further data insights graphs'!$X$2:$X$3323,'further data insights graphs'!$X$2:$X$3323,"&gt;="&amp;0,'further data insights graphs'!$A$2:$A$3323,'tackle data and analsyis'!$AH96)</f>
        <v>1.8283196918239675</v>
      </c>
      <c r="AN96">
        <f>COUNTIFS('further data insights graphs'!$X$2:$X$3323,"&gt;="&amp;0,'further data insights graphs'!$A$2:$A$3323,'tackle data and analsyis'!$AH96)</f>
        <v>4</v>
      </c>
      <c r="AO96">
        <f>SUMIFS('further data insights graphs'!$X$2:$X$3323,'further data insights graphs'!$X$2:$X$3323,"&lt;"&amp;0,'further data insights graphs'!$A$2:$A$3323,'tackle data and analsyis'!$AH96)</f>
        <v>-1.5653796397973814</v>
      </c>
      <c r="AP96">
        <f>COUNTIFS('further data insights graphs'!$X$2:$X$3323,"&lt;"&amp;0,'further data insights graphs'!$A$2:$A$3323,'tackle data and analsyis'!$AH96)</f>
        <v>3</v>
      </c>
      <c r="AQ96" s="3">
        <f t="shared" si="12"/>
        <v>0.45707992295599187</v>
      </c>
      <c r="AR96" s="3">
        <f t="shared" si="13"/>
        <v>-0.52179321326579375</v>
      </c>
      <c r="AS96" s="3"/>
      <c r="AT96" s="3"/>
      <c r="AU96" s="3"/>
      <c r="AV96" s="3"/>
      <c r="AY96" t="s">
        <v>237</v>
      </c>
      <c r="AZ96">
        <v>5.2329750723228043</v>
      </c>
      <c r="BA96">
        <v>10</v>
      </c>
      <c r="BD96" t="s">
        <v>237</v>
      </c>
      <c r="BE96">
        <f>SUMIFS('further data insights graphs'!S$2:S$3323,'further data insights graphs'!$A$2:$A$3323,'tackle data and analsyis'!$BD96)</f>
        <v>4.9182541623287479</v>
      </c>
      <c r="BF96">
        <f>SUMIFS('further data insights graphs'!T$2:T$3323,'further data insights graphs'!$A$2:$A$3323,'tackle data and analsyis'!$BD96)</f>
        <v>1.8829301430007501</v>
      </c>
      <c r="BG96">
        <f>SUMIFS('further data insights graphs'!U$2:U$3323,'further data insights graphs'!$A$2:$A$3323,'tackle data and analsyis'!$BD96)</f>
        <v>0</v>
      </c>
      <c r="BI96">
        <f>COUNTIFS('further data insights graphs'!S$2:S$3323,"&gt;"&amp;0,'further data insights graphs'!$A$2:$A$3323,'tackle data and analsyis'!$BD96)</f>
        <v>9</v>
      </c>
      <c r="BJ96">
        <f>COUNTIFS('further data insights graphs'!T$2:T$3323,"&gt;"&amp;0,'further data insights graphs'!$A$2:$A$3323,'tackle data and analsyis'!$BD96)</f>
        <v>3</v>
      </c>
      <c r="BK96">
        <f>COUNTIFS('further data insights graphs'!U$2:U$3323,"&gt;"&amp;0,'further data insights graphs'!$A$2:$A$3323,'tackle data and analsyis'!$BD96)</f>
        <v>0</v>
      </c>
      <c r="BN96" t="s">
        <v>322</v>
      </c>
      <c r="BO96">
        <v>3.381610451339121</v>
      </c>
      <c r="BP96">
        <v>0</v>
      </c>
      <c r="BQ96">
        <v>0</v>
      </c>
      <c r="BS96">
        <f>SUMIFS('further data insights graphs'!$K$2:$K$3323,'further data insights graphs'!$A$2:$A$3323,'tackle data and analsyis'!$BN96)</f>
        <v>1</v>
      </c>
      <c r="BT96">
        <f>SUMIFS('further data insights graphs'!$V$2:$V$3323,'further data insights graphs'!$A$2:$A$3323,'tackle data and analsyis'!$BN96)</f>
        <v>0.29351687811801602</v>
      </c>
      <c r="BV96" t="s">
        <v>255</v>
      </c>
      <c r="BW96">
        <v>2.8243135160585839</v>
      </c>
      <c r="BX96">
        <v>0.34602510361264299</v>
      </c>
      <c r="BY96">
        <v>0</v>
      </c>
    </row>
    <row r="97" spans="1:77" x14ac:dyDescent="0.35">
      <c r="A97">
        <v>95</v>
      </c>
      <c r="B97">
        <v>2022110608</v>
      </c>
      <c r="C97">
        <v>4034</v>
      </c>
      <c r="D97">
        <v>52522</v>
      </c>
      <c r="E97">
        <v>0</v>
      </c>
      <c r="F97">
        <v>1</v>
      </c>
      <c r="G97">
        <v>0</v>
      </c>
      <c r="H97">
        <v>0</v>
      </c>
      <c r="I97" t="s">
        <v>24</v>
      </c>
      <c r="M97" t="s">
        <v>103</v>
      </c>
      <c r="N97">
        <f t="shared" si="7"/>
        <v>1</v>
      </c>
      <c r="O97">
        <f t="shared" si="8"/>
        <v>2</v>
      </c>
      <c r="P97">
        <f t="shared" si="9"/>
        <v>3</v>
      </c>
      <c r="R97">
        <f>SUMIFS('further data insights graphs'!$E$2:$E$3323,'further data insights graphs'!$A$2:$A$3323,'tackle data and analsyis'!$M97)</f>
        <v>1.3728384470761501</v>
      </c>
      <c r="S97">
        <f>COUNTIFS('further data insights graphs'!$E$2:$E$3323,"&gt;"&amp;0,'further data insights graphs'!$A$2:$A$3323,'tackle data and analsyis'!$M97)</f>
        <v>4</v>
      </c>
      <c r="V97">
        <f t="shared" si="10"/>
        <v>2</v>
      </c>
      <c r="W97" t="s">
        <v>241</v>
      </c>
      <c r="X97">
        <v>3</v>
      </c>
      <c r="Y97">
        <v>4</v>
      </c>
      <c r="Z97">
        <v>7</v>
      </c>
      <c r="AB97" t="s">
        <v>64</v>
      </c>
      <c r="AC97">
        <v>4</v>
      </c>
      <c r="AD97">
        <v>3</v>
      </c>
      <c r="AE97">
        <v>7</v>
      </c>
      <c r="AH97" t="s">
        <v>229</v>
      </c>
      <c r="AI97">
        <v>4.9167569648822314</v>
      </c>
      <c r="AJ97">
        <v>7</v>
      </c>
      <c r="AK97">
        <f>SUMIFS('further data insights graphs'!$X$2:$X$3323,'further data insights graphs'!$A$2:$A$3323,'tackle data and analsyis'!$AH97)</f>
        <v>0.17343730472297389</v>
      </c>
      <c r="AL97" s="1">
        <f t="shared" si="11"/>
        <v>2.4776757817567698E-2</v>
      </c>
      <c r="AM97">
        <f>SUMIFS('further data insights graphs'!$X$2:$X$3323,'further data insights graphs'!$X$2:$X$3323,"&gt;="&amp;0,'further data insights graphs'!$A$2:$A$3323,'tackle data and analsyis'!$AH97)</f>
        <v>1.2307530428860394</v>
      </c>
      <c r="AN97">
        <f>COUNTIFS('further data insights graphs'!$X$2:$X$3323,"&gt;="&amp;0,'further data insights graphs'!$A$2:$A$3323,'tackle data and analsyis'!$AH97)</f>
        <v>4</v>
      </c>
      <c r="AO97">
        <f>SUMIFS('further data insights graphs'!$X$2:$X$3323,'further data insights graphs'!$X$2:$X$3323,"&lt;"&amp;0,'further data insights graphs'!$A$2:$A$3323,'tackle data and analsyis'!$AH97)</f>
        <v>-1.0573157381630653</v>
      </c>
      <c r="AP97">
        <f>COUNTIFS('further data insights graphs'!$X$2:$X$3323,"&lt;"&amp;0,'further data insights graphs'!$A$2:$A$3323,'tackle data and analsyis'!$AH97)</f>
        <v>3</v>
      </c>
      <c r="AQ97" s="3">
        <f t="shared" si="12"/>
        <v>0.30768826072150984</v>
      </c>
      <c r="AR97" s="3">
        <f t="shared" si="13"/>
        <v>-0.35243857938768847</v>
      </c>
      <c r="AS97" s="3"/>
      <c r="AT97" s="3"/>
      <c r="AU97" s="3"/>
      <c r="AV97" s="3"/>
      <c r="AY97" t="s">
        <v>301</v>
      </c>
      <c r="AZ97">
        <v>5.2308752947724706</v>
      </c>
      <c r="BA97">
        <v>10</v>
      </c>
      <c r="BD97" t="s">
        <v>301</v>
      </c>
      <c r="BE97">
        <f>SUMIFS('further data insights graphs'!S$2:S$3323,'further data insights graphs'!$A$2:$A$3323,'tackle data and analsyis'!$BD97)</f>
        <v>4.1847929209388282</v>
      </c>
      <c r="BF97">
        <f>SUMIFS('further data insights graphs'!T$2:T$3323,'further data insights graphs'!$A$2:$A$3323,'tackle data and analsyis'!$BD97)</f>
        <v>0</v>
      </c>
      <c r="BG97">
        <f>SUMIFS('further data insights graphs'!U$2:U$3323,'further data insights graphs'!$A$2:$A$3323,'tackle data and analsyis'!$BD97)</f>
        <v>0</v>
      </c>
      <c r="BI97">
        <f>COUNTIFS('further data insights graphs'!S$2:S$3323,"&gt;"&amp;0,'further data insights graphs'!$A$2:$A$3323,'tackle data and analsyis'!$BD97)</f>
        <v>8</v>
      </c>
      <c r="BJ97">
        <f>COUNTIFS('further data insights graphs'!T$2:T$3323,"&gt;"&amp;0,'further data insights graphs'!$A$2:$A$3323,'tackle data and analsyis'!$BD97)</f>
        <v>0</v>
      </c>
      <c r="BK97">
        <f>COUNTIFS('further data insights graphs'!U$2:U$3323,"&gt;"&amp;0,'further data insights graphs'!$A$2:$A$3323,'tackle data and analsyis'!$BD97)</f>
        <v>0</v>
      </c>
      <c r="BN97" t="s">
        <v>100</v>
      </c>
      <c r="BO97">
        <v>3.3589092301924182</v>
      </c>
      <c r="BP97">
        <v>0</v>
      </c>
      <c r="BQ97">
        <v>0.67099155097042595</v>
      </c>
      <c r="BS97">
        <f>SUMIFS('further data insights graphs'!$K$2:$K$3323,'further data insights graphs'!$A$2:$A$3323,'tackle data and analsyis'!$BN97)</f>
        <v>1</v>
      </c>
      <c r="BT97">
        <f>SUMIFS('further data insights graphs'!$V$2:$V$3323,'further data insights graphs'!$A$2:$A$3323,'tackle data and analsyis'!$BN97)</f>
        <v>1</v>
      </c>
      <c r="BV97" t="s">
        <v>218</v>
      </c>
      <c r="BW97">
        <v>5.8330737896844944</v>
      </c>
      <c r="BX97">
        <v>0.33744408206190202</v>
      </c>
      <c r="BY97">
        <v>1</v>
      </c>
    </row>
    <row r="98" spans="1:77" x14ac:dyDescent="0.35">
      <c r="A98">
        <v>96</v>
      </c>
      <c r="B98">
        <v>2022102000</v>
      </c>
      <c r="C98">
        <v>1597</v>
      </c>
      <c r="D98">
        <v>53565</v>
      </c>
      <c r="E98">
        <v>0</v>
      </c>
      <c r="F98">
        <v>0</v>
      </c>
      <c r="G98">
        <v>0</v>
      </c>
      <c r="H98">
        <v>1</v>
      </c>
      <c r="I98" t="s">
        <v>25</v>
      </c>
      <c r="M98" t="s">
        <v>104</v>
      </c>
      <c r="N98">
        <f t="shared" si="7"/>
        <v>4</v>
      </c>
      <c r="O98">
        <f t="shared" si="8"/>
        <v>5</v>
      </c>
      <c r="P98">
        <f t="shared" si="9"/>
        <v>9</v>
      </c>
      <c r="R98">
        <f>SUMIFS('further data insights graphs'!$E$2:$E$3323,'further data insights graphs'!$A$2:$A$3323,'tackle data and analsyis'!$M98)</f>
        <v>4.965822892107453</v>
      </c>
      <c r="S98">
        <f>COUNTIFS('further data insights graphs'!$E$2:$E$3323,"&gt;"&amp;0,'further data insights graphs'!$A$2:$A$3323,'tackle data and analsyis'!$M98)</f>
        <v>14</v>
      </c>
      <c r="V98">
        <f t="shared" si="10"/>
        <v>3</v>
      </c>
      <c r="W98" t="s">
        <v>252</v>
      </c>
      <c r="X98">
        <v>4</v>
      </c>
      <c r="Y98">
        <v>3</v>
      </c>
      <c r="Z98">
        <v>7</v>
      </c>
      <c r="AB98" t="s">
        <v>137</v>
      </c>
      <c r="AC98">
        <v>4</v>
      </c>
      <c r="AD98">
        <v>3</v>
      </c>
      <c r="AE98">
        <v>7</v>
      </c>
      <c r="AH98" t="s">
        <v>269</v>
      </c>
      <c r="AI98">
        <v>4.9084646479731626</v>
      </c>
      <c r="AJ98">
        <v>8</v>
      </c>
      <c r="AK98">
        <f>SUMIFS('further data insights graphs'!$X$2:$X$3323,'further data insights graphs'!$A$2:$A$3323,'tackle data and analsyis'!$AH98)</f>
        <v>2.5124590784978333</v>
      </c>
      <c r="AL98" s="1">
        <f t="shared" si="11"/>
        <v>0.31405738481222917</v>
      </c>
      <c r="AM98">
        <f>SUMIFS('further data insights graphs'!$X$2:$X$3323,'further data insights graphs'!$X$2:$X$3323,"&gt;="&amp;0,'further data insights graphs'!$A$2:$A$3323,'tackle data and analsyis'!$AH98)</f>
        <v>3.6577679662510905</v>
      </c>
      <c r="AN98">
        <f>COUNTIFS('further data insights graphs'!$X$2:$X$3323,"&gt;="&amp;0,'further data insights graphs'!$A$2:$A$3323,'tackle data and analsyis'!$AH98)</f>
        <v>6</v>
      </c>
      <c r="AO98">
        <f>SUMIFS('further data insights graphs'!$X$2:$X$3323,'further data insights graphs'!$X$2:$X$3323,"&lt;"&amp;0,'further data insights graphs'!$A$2:$A$3323,'tackle data and analsyis'!$AH98)</f>
        <v>-1.1453088877532573</v>
      </c>
      <c r="AP98">
        <f>COUNTIFS('further data insights graphs'!$X$2:$X$3323,"&lt;"&amp;0,'further data insights graphs'!$A$2:$A$3323,'tackle data and analsyis'!$AH98)</f>
        <v>2</v>
      </c>
      <c r="AQ98" s="3">
        <f t="shared" si="12"/>
        <v>0.60962799437518178</v>
      </c>
      <c r="AR98" s="3">
        <f t="shared" si="13"/>
        <v>-0.57265444387662867</v>
      </c>
      <c r="AS98" s="3"/>
      <c r="AT98" s="3"/>
      <c r="AU98" s="3"/>
      <c r="AV98" s="3"/>
      <c r="AY98" t="s">
        <v>331</v>
      </c>
      <c r="AZ98">
        <v>5.5337928691897993</v>
      </c>
      <c r="BA98">
        <v>10</v>
      </c>
      <c r="BD98" t="s">
        <v>331</v>
      </c>
      <c r="BE98">
        <f>SUMIFS('further data insights graphs'!S$2:S$3323,'further data insights graphs'!$A$2:$A$3323,'tackle data and analsyis'!$BD98)</f>
        <v>3.7129942567735812</v>
      </c>
      <c r="BF98">
        <f>SUMIFS('further data insights graphs'!T$2:T$3323,'further data insights graphs'!$A$2:$A$3323,'tackle data and analsyis'!$BD98)</f>
        <v>0</v>
      </c>
      <c r="BG98">
        <f>SUMIFS('further data insights graphs'!U$2:U$3323,'further data insights graphs'!$A$2:$A$3323,'tackle data and analsyis'!$BD98)</f>
        <v>0</v>
      </c>
      <c r="BI98">
        <f>COUNTIFS('further data insights graphs'!S$2:S$3323,"&gt;"&amp;0,'further data insights graphs'!$A$2:$A$3323,'tackle data and analsyis'!$BD98)</f>
        <v>7</v>
      </c>
      <c r="BJ98">
        <f>COUNTIFS('further data insights graphs'!T$2:T$3323,"&gt;"&amp;0,'further data insights graphs'!$A$2:$A$3323,'tackle data and analsyis'!$BD98)</f>
        <v>0</v>
      </c>
      <c r="BK98">
        <f>COUNTIFS('further data insights graphs'!U$2:U$3323,"&gt;"&amp;0,'further data insights graphs'!$A$2:$A$3323,'tackle data and analsyis'!$BD98)</f>
        <v>0</v>
      </c>
      <c r="BN98" t="s">
        <v>192</v>
      </c>
      <c r="BO98">
        <v>3.2945791476476067</v>
      </c>
      <c r="BP98">
        <v>1</v>
      </c>
      <c r="BQ98">
        <v>2</v>
      </c>
      <c r="BS98">
        <f>SUMIFS('further data insights graphs'!$K$2:$K$3323,'further data insights graphs'!$A$2:$A$3323,'tackle data and analsyis'!$BN98)</f>
        <v>2</v>
      </c>
      <c r="BT98">
        <f>SUMIFS('further data insights graphs'!$V$2:$V$3323,'further data insights graphs'!$A$2:$A$3323,'tackle data and analsyis'!$BN98)</f>
        <v>2</v>
      </c>
      <c r="BV98" t="s">
        <v>448</v>
      </c>
      <c r="BW98">
        <v>1.1568688439507469</v>
      </c>
      <c r="BX98">
        <v>0.335728950327569</v>
      </c>
      <c r="BY98">
        <v>0</v>
      </c>
    </row>
    <row r="99" spans="1:77" x14ac:dyDescent="0.35">
      <c r="A99">
        <v>97</v>
      </c>
      <c r="B99">
        <v>2022103005</v>
      </c>
      <c r="C99">
        <v>230</v>
      </c>
      <c r="D99">
        <v>53565</v>
      </c>
      <c r="E99">
        <v>1</v>
      </c>
      <c r="F99">
        <v>0</v>
      </c>
      <c r="G99">
        <v>0</v>
      </c>
      <c r="H99">
        <v>0</v>
      </c>
      <c r="I99" t="s">
        <v>25</v>
      </c>
      <c r="M99" t="s">
        <v>105</v>
      </c>
      <c r="N99">
        <f t="shared" si="7"/>
        <v>5</v>
      </c>
      <c r="O99">
        <f t="shared" si="8"/>
        <v>5</v>
      </c>
      <c r="P99">
        <f t="shared" si="9"/>
        <v>10</v>
      </c>
      <c r="R99">
        <f>SUMIFS('further data insights graphs'!$E$2:$E$3323,'further data insights graphs'!$A$2:$A$3323,'tackle data and analsyis'!$M99)</f>
        <v>7.0007266341277594</v>
      </c>
      <c r="S99">
        <f>COUNTIFS('further data insights graphs'!$E$2:$E$3323,"&gt;"&amp;0,'further data insights graphs'!$A$2:$A$3323,'tackle data and analsyis'!$M99)</f>
        <v>13</v>
      </c>
      <c r="V99">
        <f t="shared" si="10"/>
        <v>3</v>
      </c>
      <c r="W99" t="s">
        <v>262</v>
      </c>
      <c r="X99">
        <v>3</v>
      </c>
      <c r="Y99">
        <v>4</v>
      </c>
      <c r="Z99">
        <v>7</v>
      </c>
      <c r="AB99" t="s">
        <v>168</v>
      </c>
      <c r="AC99">
        <v>4</v>
      </c>
      <c r="AD99">
        <v>3</v>
      </c>
      <c r="AE99">
        <v>7</v>
      </c>
      <c r="AH99" t="s">
        <v>39</v>
      </c>
      <c r="AI99">
        <v>4.8888968185630901</v>
      </c>
      <c r="AJ99">
        <v>7</v>
      </c>
      <c r="AK99">
        <f>SUMIFS('further data insights graphs'!$X$2:$X$3323,'further data insights graphs'!$A$2:$A$3323,'tackle data and analsyis'!$AH99)</f>
        <v>-4.0508205656280332</v>
      </c>
      <c r="AL99" s="1">
        <f t="shared" si="11"/>
        <v>-0.57868865223257615</v>
      </c>
      <c r="AM99">
        <f>SUMIFS('further data insights graphs'!$X$2:$X$3323,'further data insights graphs'!$X$2:$X$3323,"&gt;="&amp;0,'further data insights graphs'!$A$2:$A$3323,'tackle data and analsyis'!$AH99)</f>
        <v>0.1303646293241702</v>
      </c>
      <c r="AN99">
        <f>COUNTIFS('further data insights graphs'!$X$2:$X$3323,"&gt;="&amp;0,'further data insights graphs'!$A$2:$A$3323,'tackle data and analsyis'!$AH99)</f>
        <v>1</v>
      </c>
      <c r="AO99">
        <f>SUMIFS('further data insights graphs'!$X$2:$X$3323,'further data insights graphs'!$X$2:$X$3323,"&lt;"&amp;0,'further data insights graphs'!$A$2:$A$3323,'tackle data and analsyis'!$AH99)</f>
        <v>-4.1811851949522039</v>
      </c>
      <c r="AP99">
        <f>COUNTIFS('further data insights graphs'!$X$2:$X$3323,"&lt;"&amp;0,'further data insights graphs'!$A$2:$A$3323,'tackle data and analsyis'!$AH99)</f>
        <v>6</v>
      </c>
      <c r="AQ99" s="3">
        <f t="shared" si="12"/>
        <v>0.1303646293241702</v>
      </c>
      <c r="AR99" s="3">
        <f t="shared" si="13"/>
        <v>-0.69686419915870068</v>
      </c>
      <c r="AS99" s="3"/>
      <c r="AT99" s="3"/>
      <c r="AU99" s="3"/>
      <c r="AV99" s="3"/>
      <c r="AY99" t="s">
        <v>355</v>
      </c>
      <c r="AZ99">
        <v>4.5044285969457505</v>
      </c>
      <c r="BA99">
        <v>10</v>
      </c>
      <c r="BD99" t="s">
        <v>355</v>
      </c>
      <c r="BE99">
        <f>SUMIFS('further data insights graphs'!S$2:S$3323,'further data insights graphs'!$A$2:$A$3323,'tackle data and analsyis'!$BD99)</f>
        <v>2.322970866235738</v>
      </c>
      <c r="BF99">
        <f>SUMIFS('further data insights graphs'!T$2:T$3323,'further data insights graphs'!$A$2:$A$3323,'tackle data and analsyis'!$BD99)</f>
        <v>0.78551868223444998</v>
      </c>
      <c r="BG99">
        <f>SUMIFS('further data insights graphs'!U$2:U$3323,'further data insights graphs'!$A$2:$A$3323,'tackle data and analsyis'!$BD99)</f>
        <v>0</v>
      </c>
      <c r="BI99">
        <f>COUNTIFS('further data insights graphs'!S$2:S$3323,"&gt;"&amp;0,'further data insights graphs'!$A$2:$A$3323,'tackle data and analsyis'!$BD99)</f>
        <v>5</v>
      </c>
      <c r="BJ99">
        <f>COUNTIFS('further data insights graphs'!T$2:T$3323,"&gt;"&amp;0,'further data insights graphs'!$A$2:$A$3323,'tackle data and analsyis'!$BD99)</f>
        <v>1</v>
      </c>
      <c r="BK99">
        <f>COUNTIFS('further data insights graphs'!U$2:U$3323,"&gt;"&amp;0,'further data insights graphs'!$A$2:$A$3323,'tackle data and analsyis'!$BD99)</f>
        <v>0</v>
      </c>
      <c r="BN99" t="s">
        <v>382</v>
      </c>
      <c r="BO99">
        <v>3.2833836176695064</v>
      </c>
      <c r="BP99">
        <v>0.24593946641256401</v>
      </c>
      <c r="BQ99">
        <v>0.59301711037793603</v>
      </c>
      <c r="BS99">
        <f>SUMIFS('further data insights graphs'!$K$2:$K$3323,'further data insights graphs'!$A$2:$A$3323,'tackle data and analsyis'!$BN99)</f>
        <v>0</v>
      </c>
      <c r="BT99">
        <f>SUMIFS('further data insights graphs'!$V$2:$V$3323,'further data insights graphs'!$A$2:$A$3323,'tackle data and analsyis'!$BN99)</f>
        <v>0</v>
      </c>
      <c r="BV99" t="s">
        <v>505</v>
      </c>
      <c r="BW99">
        <v>2.3452279463708141</v>
      </c>
      <c r="BX99">
        <v>0.32100025213510502</v>
      </c>
      <c r="BY99">
        <v>0</v>
      </c>
    </row>
    <row r="100" spans="1:77" x14ac:dyDescent="0.35">
      <c r="A100">
        <v>98</v>
      </c>
      <c r="B100">
        <v>2022103005</v>
      </c>
      <c r="C100">
        <v>3904</v>
      </c>
      <c r="D100">
        <v>53565</v>
      </c>
      <c r="E100">
        <v>1</v>
      </c>
      <c r="F100">
        <v>0</v>
      </c>
      <c r="G100">
        <v>0</v>
      </c>
      <c r="H100">
        <v>0</v>
      </c>
      <c r="I100" t="s">
        <v>25</v>
      </c>
      <c r="M100" t="s">
        <v>106</v>
      </c>
      <c r="N100">
        <f t="shared" si="7"/>
        <v>2</v>
      </c>
      <c r="O100">
        <f t="shared" si="8"/>
        <v>2</v>
      </c>
      <c r="P100">
        <f t="shared" si="9"/>
        <v>4</v>
      </c>
      <c r="R100">
        <f>SUMIFS('further data insights graphs'!$E$2:$E$3323,'further data insights graphs'!$A$2:$A$3323,'tackle data and analsyis'!$M100)</f>
        <v>2.0212753741028182</v>
      </c>
      <c r="S100">
        <f>COUNTIFS('further data insights graphs'!$E$2:$E$3323,"&gt;"&amp;0,'further data insights graphs'!$A$2:$A$3323,'tackle data and analsyis'!$M100)</f>
        <v>4</v>
      </c>
      <c r="V100">
        <f t="shared" si="10"/>
        <v>3</v>
      </c>
      <c r="W100" t="s">
        <v>273</v>
      </c>
      <c r="X100">
        <v>2</v>
      </c>
      <c r="Y100">
        <v>5</v>
      </c>
      <c r="Z100">
        <v>7</v>
      </c>
      <c r="AB100" t="s">
        <v>218</v>
      </c>
      <c r="AC100">
        <v>4</v>
      </c>
      <c r="AD100">
        <v>3</v>
      </c>
      <c r="AE100">
        <v>7</v>
      </c>
      <c r="AH100" t="s">
        <v>23</v>
      </c>
      <c r="AI100">
        <v>4.8699650332590521</v>
      </c>
      <c r="AJ100">
        <v>9</v>
      </c>
      <c r="AK100">
        <f>SUMIFS('further data insights graphs'!$X$2:$X$3323,'further data insights graphs'!$A$2:$A$3323,'tackle data and analsyis'!$AH100)</f>
        <v>0.56325869088652269</v>
      </c>
      <c r="AL100" s="1">
        <f t="shared" si="11"/>
        <v>6.2584298987391415E-2</v>
      </c>
      <c r="AM100">
        <f>SUMIFS('further data insights graphs'!$X$2:$X$3323,'further data insights graphs'!$X$2:$X$3323,"&gt;="&amp;0,'further data insights graphs'!$A$2:$A$3323,'tackle data and analsyis'!$AH100)</f>
        <v>1.8892285577759806</v>
      </c>
      <c r="AN100">
        <f>COUNTIFS('further data insights graphs'!$X$2:$X$3323,"&gt;="&amp;0,'further data insights graphs'!$A$2:$A$3323,'tackle data and analsyis'!$AH100)</f>
        <v>4</v>
      </c>
      <c r="AO100">
        <f>SUMIFS('further data insights graphs'!$X$2:$X$3323,'further data insights graphs'!$X$2:$X$3323,"&lt;"&amp;0,'further data insights graphs'!$A$2:$A$3323,'tackle data and analsyis'!$AH100)</f>
        <v>-1.3259698668894579</v>
      </c>
      <c r="AP100">
        <f>COUNTIFS('further data insights graphs'!$X$2:$X$3323,"&lt;"&amp;0,'further data insights graphs'!$A$2:$A$3323,'tackle data and analsyis'!$AH100)</f>
        <v>5</v>
      </c>
      <c r="AQ100" s="3">
        <f t="shared" si="12"/>
        <v>0.47230713944399516</v>
      </c>
      <c r="AR100" s="3">
        <f t="shared" si="13"/>
        <v>-0.26519397337789158</v>
      </c>
      <c r="AS100" s="3"/>
      <c r="AT100" s="3"/>
      <c r="AU100" s="3"/>
      <c r="AV100" s="3"/>
      <c r="AY100" t="s">
        <v>422</v>
      </c>
      <c r="AZ100">
        <v>3.931219754856055</v>
      </c>
      <c r="BA100">
        <v>10</v>
      </c>
      <c r="BD100" t="s">
        <v>422</v>
      </c>
      <c r="BE100">
        <f>SUMIFS('further data insights graphs'!S$2:S$3323,'further data insights graphs'!$A$2:$A$3323,'tackle data and analsyis'!$BD100)</f>
        <v>1.080250879052651</v>
      </c>
      <c r="BF100">
        <f>SUMIFS('further data insights graphs'!T$2:T$3323,'further data insights graphs'!$A$2:$A$3323,'tackle data and analsyis'!$BD100)</f>
        <v>0</v>
      </c>
      <c r="BG100">
        <f>SUMIFS('further data insights graphs'!U$2:U$3323,'further data insights graphs'!$A$2:$A$3323,'tackle data and analsyis'!$BD100)</f>
        <v>0</v>
      </c>
      <c r="BI100">
        <f>COUNTIFS('further data insights graphs'!S$2:S$3323,"&gt;"&amp;0,'further data insights graphs'!$A$2:$A$3323,'tackle data and analsyis'!$BD100)</f>
        <v>2</v>
      </c>
      <c r="BJ100">
        <f>COUNTIFS('further data insights graphs'!T$2:T$3323,"&gt;"&amp;0,'further data insights graphs'!$A$2:$A$3323,'tackle data and analsyis'!$BD100)</f>
        <v>0</v>
      </c>
      <c r="BK100">
        <f>COUNTIFS('further data insights graphs'!U$2:U$3323,"&gt;"&amp;0,'further data insights graphs'!$A$2:$A$3323,'tackle data and analsyis'!$BD100)</f>
        <v>0</v>
      </c>
      <c r="BN100" t="s">
        <v>477</v>
      </c>
      <c r="BO100">
        <v>3.2720344217827941</v>
      </c>
      <c r="BP100">
        <v>0.14647339611128399</v>
      </c>
      <c r="BQ100">
        <v>0</v>
      </c>
      <c r="BS100">
        <f>SUMIFS('further data insights graphs'!$K$2:$K$3323,'further data insights graphs'!$A$2:$A$3323,'tackle data and analsyis'!$BN100)</f>
        <v>0</v>
      </c>
      <c r="BT100">
        <f>SUMIFS('further data insights graphs'!$V$2:$V$3323,'further data insights graphs'!$A$2:$A$3323,'tackle data and analsyis'!$BN100)</f>
        <v>0</v>
      </c>
      <c r="BV100" t="s">
        <v>349</v>
      </c>
      <c r="BW100">
        <v>1.9529970501021561</v>
      </c>
      <c r="BX100">
        <v>0.30474836317262599</v>
      </c>
      <c r="BY100">
        <v>0.64014430694184299</v>
      </c>
    </row>
    <row r="101" spans="1:77" x14ac:dyDescent="0.35">
      <c r="A101">
        <v>99</v>
      </c>
      <c r="B101">
        <v>2022110608</v>
      </c>
      <c r="C101">
        <v>221</v>
      </c>
      <c r="D101">
        <v>53565</v>
      </c>
      <c r="E101">
        <v>1</v>
      </c>
      <c r="F101">
        <v>0</v>
      </c>
      <c r="G101">
        <v>0</v>
      </c>
      <c r="H101">
        <v>0</v>
      </c>
      <c r="I101" t="s">
        <v>25</v>
      </c>
      <c r="M101" t="s">
        <v>107</v>
      </c>
      <c r="N101">
        <f t="shared" si="7"/>
        <v>0</v>
      </c>
      <c r="O101">
        <f t="shared" si="8"/>
        <v>1</v>
      </c>
      <c r="P101">
        <f t="shared" si="9"/>
        <v>1</v>
      </c>
      <c r="R101">
        <f>SUMIFS('further data insights graphs'!$E$2:$E$3323,'further data insights graphs'!$A$2:$A$3323,'tackle data and analsyis'!$M101)</f>
        <v>0.93440370407045503</v>
      </c>
      <c r="S101">
        <f>COUNTIFS('further data insights graphs'!$E$2:$E$3323,"&gt;"&amp;0,'further data insights graphs'!$A$2:$A$3323,'tackle data and analsyis'!$M101)</f>
        <v>2</v>
      </c>
      <c r="V101">
        <f t="shared" si="10"/>
        <v>2</v>
      </c>
      <c r="W101" t="s">
        <v>280</v>
      </c>
      <c r="X101">
        <v>4</v>
      </c>
      <c r="Y101">
        <v>3</v>
      </c>
      <c r="Z101">
        <v>7</v>
      </c>
      <c r="AB101" t="s">
        <v>252</v>
      </c>
      <c r="AC101">
        <v>4</v>
      </c>
      <c r="AD101">
        <v>3</v>
      </c>
      <c r="AE101">
        <v>7</v>
      </c>
      <c r="AH101" t="s">
        <v>483</v>
      </c>
      <c r="AI101">
        <v>4.8546767669545536</v>
      </c>
      <c r="AJ101">
        <v>9</v>
      </c>
      <c r="AK101">
        <f>SUMIFS('further data insights graphs'!$X$2:$X$3323,'further data insights graphs'!$A$2:$A$3323,'tackle data and analsyis'!$AH101)</f>
        <v>-2.217636290847762</v>
      </c>
      <c r="AL101" s="1">
        <f t="shared" si="11"/>
        <v>-0.246404032316418</v>
      </c>
      <c r="AM101">
        <f>SUMIFS('further data insights graphs'!$X$2:$X$3323,'further data insights graphs'!$X$2:$X$3323,"&gt;="&amp;0,'further data insights graphs'!$A$2:$A$3323,'tackle data and analsyis'!$AH101)</f>
        <v>0.19403255409823866</v>
      </c>
      <c r="AN101">
        <f>COUNTIFS('further data insights graphs'!$X$2:$X$3323,"&gt;="&amp;0,'further data insights graphs'!$A$2:$A$3323,'tackle data and analsyis'!$AH101)</f>
        <v>1</v>
      </c>
      <c r="AO101">
        <f>SUMIFS('further data insights graphs'!$X$2:$X$3323,'further data insights graphs'!$X$2:$X$3323,"&lt;"&amp;0,'further data insights graphs'!$A$2:$A$3323,'tackle data and analsyis'!$AH101)</f>
        <v>-2.4116688449460009</v>
      </c>
      <c r="AP101">
        <f>COUNTIFS('further data insights graphs'!$X$2:$X$3323,"&lt;"&amp;0,'further data insights graphs'!$A$2:$A$3323,'tackle data and analsyis'!$AH101)</f>
        <v>8</v>
      </c>
      <c r="AQ101" s="3">
        <f t="shared" si="12"/>
        <v>0.19403255409823866</v>
      </c>
      <c r="AR101" s="3">
        <f t="shared" si="13"/>
        <v>-0.30145860561825011</v>
      </c>
      <c r="AS101" s="3"/>
      <c r="AT101" s="3"/>
      <c r="AU101" s="3"/>
      <c r="AV101" s="3"/>
      <c r="AY101" t="s">
        <v>456</v>
      </c>
      <c r="AZ101">
        <v>5.7115211094041403</v>
      </c>
      <c r="BA101">
        <v>10</v>
      </c>
      <c r="BD101" t="s">
        <v>456</v>
      </c>
      <c r="BE101">
        <f>SUMIFS('further data insights graphs'!S$2:S$3323,'further data insights graphs'!$A$2:$A$3323,'tackle data and analsyis'!$BD101)</f>
        <v>2.3597256842010568</v>
      </c>
      <c r="BF101">
        <f>SUMIFS('further data insights graphs'!T$2:T$3323,'further data insights graphs'!$A$2:$A$3323,'tackle data and analsyis'!$BD101)</f>
        <v>0</v>
      </c>
      <c r="BG101">
        <f>SUMIFS('further data insights graphs'!U$2:U$3323,'further data insights graphs'!$A$2:$A$3323,'tackle data and analsyis'!$BD101)</f>
        <v>1.2365898217869429</v>
      </c>
      <c r="BI101">
        <f>COUNTIFS('further data insights graphs'!S$2:S$3323,"&gt;"&amp;0,'further data insights graphs'!$A$2:$A$3323,'tackle data and analsyis'!$BD101)</f>
        <v>5</v>
      </c>
      <c r="BJ101">
        <f>COUNTIFS('further data insights graphs'!T$2:T$3323,"&gt;"&amp;0,'further data insights graphs'!$A$2:$A$3323,'tackle data and analsyis'!$BD101)</f>
        <v>0</v>
      </c>
      <c r="BK101">
        <f>COUNTIFS('further data insights graphs'!U$2:U$3323,"&gt;"&amp;0,'further data insights graphs'!$A$2:$A$3323,'tackle data and analsyis'!$BD101)</f>
        <v>2</v>
      </c>
      <c r="BN101" t="s">
        <v>33</v>
      </c>
      <c r="BO101">
        <v>3.2110084321831214</v>
      </c>
      <c r="BP101">
        <v>0</v>
      </c>
      <c r="BQ101">
        <v>0</v>
      </c>
      <c r="BS101">
        <f>SUMIFS('further data insights graphs'!$K$2:$K$3323,'further data insights graphs'!$A$2:$A$3323,'tackle data and analsyis'!$BN101)</f>
        <v>2</v>
      </c>
      <c r="BT101">
        <f>SUMIFS('further data insights graphs'!$V$2:$V$3323,'further data insights graphs'!$A$2:$A$3323,'tackle data and analsyis'!$BN101)</f>
        <v>2</v>
      </c>
      <c r="BV101" t="s">
        <v>74</v>
      </c>
      <c r="BW101">
        <v>3.655805831790806</v>
      </c>
      <c r="BX101">
        <v>0.28270179984466398</v>
      </c>
      <c r="BY101">
        <v>0</v>
      </c>
    </row>
    <row r="102" spans="1:77" x14ac:dyDescent="0.35">
      <c r="A102">
        <v>100</v>
      </c>
      <c r="B102">
        <v>2022110608</v>
      </c>
      <c r="C102">
        <v>822</v>
      </c>
      <c r="D102">
        <v>53565</v>
      </c>
      <c r="E102">
        <v>1</v>
      </c>
      <c r="F102">
        <v>0</v>
      </c>
      <c r="G102">
        <v>0</v>
      </c>
      <c r="H102">
        <v>0</v>
      </c>
      <c r="I102" t="s">
        <v>25</v>
      </c>
      <c r="M102" t="s">
        <v>108</v>
      </c>
      <c r="N102">
        <f t="shared" si="7"/>
        <v>2</v>
      </c>
      <c r="O102">
        <f t="shared" si="8"/>
        <v>3</v>
      </c>
      <c r="P102">
        <f t="shared" si="9"/>
        <v>5</v>
      </c>
      <c r="R102">
        <f>SUMIFS('further data insights graphs'!$E$2:$E$3323,'further data insights graphs'!$A$2:$A$3323,'tackle data and analsyis'!$M102)</f>
        <v>4.1933480174173026</v>
      </c>
      <c r="S102">
        <f>COUNTIFS('further data insights graphs'!$E$2:$E$3323,"&gt;"&amp;0,'further data insights graphs'!$A$2:$A$3323,'tackle data and analsyis'!$M102)</f>
        <v>9</v>
      </c>
      <c r="V102">
        <f t="shared" si="10"/>
        <v>2</v>
      </c>
      <c r="W102" t="s">
        <v>301</v>
      </c>
      <c r="X102">
        <v>3</v>
      </c>
      <c r="Y102">
        <v>4</v>
      </c>
      <c r="Z102">
        <v>7</v>
      </c>
      <c r="AB102" t="s">
        <v>280</v>
      </c>
      <c r="AC102">
        <v>4</v>
      </c>
      <c r="AD102">
        <v>3</v>
      </c>
      <c r="AE102">
        <v>7</v>
      </c>
      <c r="AH102" t="s">
        <v>435</v>
      </c>
      <c r="AI102">
        <v>4.8470145366907218</v>
      </c>
      <c r="AJ102">
        <v>8</v>
      </c>
      <c r="AK102">
        <f>SUMIFS('further data insights graphs'!$X$2:$X$3323,'further data insights graphs'!$A$2:$A$3323,'tackle data and analsyis'!$AH102)</f>
        <v>-0.3230806170883247</v>
      </c>
      <c r="AL102" s="1">
        <f t="shared" si="11"/>
        <v>-4.0385077136040587E-2</v>
      </c>
      <c r="AM102">
        <f>SUMIFS('further data insights graphs'!$X$2:$X$3323,'further data insights graphs'!$X$2:$X$3323,"&gt;="&amp;0,'further data insights graphs'!$A$2:$A$3323,'tackle data and analsyis'!$AH102)</f>
        <v>1.4029903359602209</v>
      </c>
      <c r="AN102">
        <f>COUNTIFS('further data insights graphs'!$X$2:$X$3323,"&gt;="&amp;0,'further data insights graphs'!$A$2:$A$3323,'tackle data and analsyis'!$AH102)</f>
        <v>3</v>
      </c>
      <c r="AO102">
        <f>SUMIFS('further data insights graphs'!$X$2:$X$3323,'further data insights graphs'!$X$2:$X$3323,"&lt;"&amp;0,'further data insights graphs'!$A$2:$A$3323,'tackle data and analsyis'!$AH102)</f>
        <v>-1.7260709530485454</v>
      </c>
      <c r="AP102">
        <f>COUNTIFS('further data insights graphs'!$X$2:$X$3323,"&lt;"&amp;0,'further data insights graphs'!$A$2:$A$3323,'tackle data and analsyis'!$AH102)</f>
        <v>5</v>
      </c>
      <c r="AQ102" s="3">
        <f t="shared" si="12"/>
        <v>0.46766344532007365</v>
      </c>
      <c r="AR102" s="3">
        <f t="shared" si="13"/>
        <v>-0.34521419060970909</v>
      </c>
      <c r="AS102" s="3"/>
      <c r="AT102" s="3"/>
      <c r="AU102" s="3"/>
      <c r="AV102" s="3"/>
      <c r="AY102" t="s">
        <v>493</v>
      </c>
      <c r="AZ102">
        <v>5.7111538429615907</v>
      </c>
      <c r="BA102">
        <v>10</v>
      </c>
      <c r="BD102" t="s">
        <v>493</v>
      </c>
      <c r="BE102">
        <f>SUMIFS('further data insights graphs'!S$2:S$3323,'further data insights graphs'!$A$2:$A$3323,'tackle data and analsyis'!$BD102)</f>
        <v>5.5335102718472431</v>
      </c>
      <c r="BF102">
        <f>SUMIFS('further data insights graphs'!T$2:T$3323,'further data insights graphs'!$A$2:$A$3323,'tackle data and analsyis'!$BD102)</f>
        <v>0</v>
      </c>
      <c r="BG102">
        <f>SUMIFS('further data insights graphs'!U$2:U$3323,'further data insights graphs'!$A$2:$A$3323,'tackle data and analsyis'!$BD102)</f>
        <v>0.53586529418607298</v>
      </c>
      <c r="BI102">
        <f>COUNTIFS('further data insights graphs'!S$2:S$3323,"&gt;"&amp;0,'further data insights graphs'!$A$2:$A$3323,'tackle data and analsyis'!$BD102)</f>
        <v>9</v>
      </c>
      <c r="BJ102">
        <f>COUNTIFS('further data insights graphs'!T$2:T$3323,"&gt;"&amp;0,'further data insights graphs'!$A$2:$A$3323,'tackle data and analsyis'!$BD102)</f>
        <v>0</v>
      </c>
      <c r="BK102">
        <f>COUNTIFS('further data insights graphs'!U$2:U$3323,"&gt;"&amp;0,'further data insights graphs'!$A$2:$A$3323,'tackle data and analsyis'!$BD102)</f>
        <v>1</v>
      </c>
      <c r="BN102" t="s">
        <v>443</v>
      </c>
      <c r="BO102">
        <v>3.1936799864795611</v>
      </c>
      <c r="BP102">
        <v>0</v>
      </c>
      <c r="BQ102">
        <v>0</v>
      </c>
      <c r="BS102">
        <f>SUMIFS('further data insights graphs'!$K$2:$K$3323,'further data insights graphs'!$A$2:$A$3323,'tackle data and analsyis'!$BN102)</f>
        <v>2</v>
      </c>
      <c r="BT102">
        <f>SUMIFS('further data insights graphs'!$V$2:$V$3323,'further data insights graphs'!$A$2:$A$3323,'tackle data and analsyis'!$BN102)</f>
        <v>1.6938708014712431</v>
      </c>
      <c r="BV102" t="s">
        <v>142</v>
      </c>
      <c r="BW102">
        <v>5.4475130534202609</v>
      </c>
      <c r="BX102">
        <v>0.27450666767351001</v>
      </c>
      <c r="BY102">
        <v>0</v>
      </c>
    </row>
    <row r="103" spans="1:77" x14ac:dyDescent="0.35">
      <c r="A103">
        <v>101</v>
      </c>
      <c r="B103">
        <v>2022110608</v>
      </c>
      <c r="C103">
        <v>3100</v>
      </c>
      <c r="D103">
        <v>53565</v>
      </c>
      <c r="E103">
        <v>1</v>
      </c>
      <c r="F103">
        <v>0</v>
      </c>
      <c r="G103">
        <v>0</v>
      </c>
      <c r="H103">
        <v>0</v>
      </c>
      <c r="I103" t="s">
        <v>25</v>
      </c>
      <c r="M103" t="s">
        <v>109</v>
      </c>
      <c r="N103">
        <f t="shared" si="7"/>
        <v>2</v>
      </c>
      <c r="O103">
        <f t="shared" si="8"/>
        <v>1</v>
      </c>
      <c r="P103">
        <f t="shared" si="9"/>
        <v>3</v>
      </c>
      <c r="R103">
        <f>SUMIFS('further data insights graphs'!$E$2:$E$3323,'further data insights graphs'!$A$2:$A$3323,'tackle data and analsyis'!$M103)</f>
        <v>3.1737653033813604</v>
      </c>
      <c r="S103">
        <f>COUNTIFS('further data insights graphs'!$E$2:$E$3323,"&gt;"&amp;0,'further data insights graphs'!$A$2:$A$3323,'tackle data and analsyis'!$M103)</f>
        <v>8</v>
      </c>
      <c r="V103">
        <f t="shared" si="10"/>
        <v>3</v>
      </c>
      <c r="W103" t="s">
        <v>323</v>
      </c>
      <c r="X103">
        <v>6</v>
      </c>
      <c r="Y103">
        <v>1</v>
      </c>
      <c r="Z103">
        <v>7</v>
      </c>
      <c r="AB103" t="s">
        <v>483</v>
      </c>
      <c r="AC103">
        <v>4</v>
      </c>
      <c r="AD103">
        <v>3</v>
      </c>
      <c r="AE103">
        <v>7</v>
      </c>
      <c r="AH103" t="s">
        <v>396</v>
      </c>
      <c r="AI103">
        <v>4.8356664329232464</v>
      </c>
      <c r="AJ103">
        <v>8</v>
      </c>
      <c r="AK103">
        <f>SUMIFS('further data insights graphs'!$X$2:$X$3323,'further data insights graphs'!$A$2:$A$3323,'tackle data and analsyis'!$AH103)</f>
        <v>-1.5926546032591036</v>
      </c>
      <c r="AL103" s="1">
        <f t="shared" si="11"/>
        <v>-0.19908182540738795</v>
      </c>
      <c r="AM103">
        <f>SUMIFS('further data insights graphs'!$X$2:$X$3323,'further data insights graphs'!$X$2:$X$3323,"&gt;="&amp;0,'further data insights graphs'!$A$2:$A$3323,'tackle data and analsyis'!$AH103)</f>
        <v>0</v>
      </c>
      <c r="AN103">
        <f>COUNTIFS('further data insights graphs'!$X$2:$X$3323,"&gt;="&amp;0,'further data insights graphs'!$A$2:$A$3323,'tackle data and analsyis'!$AH103)</f>
        <v>0</v>
      </c>
      <c r="AO103">
        <f>SUMIFS('further data insights graphs'!$X$2:$X$3323,'further data insights graphs'!$X$2:$X$3323,"&lt;"&amp;0,'further data insights graphs'!$A$2:$A$3323,'tackle data and analsyis'!$AH103)</f>
        <v>-1.5926546032591036</v>
      </c>
      <c r="AP103">
        <f>COUNTIFS('further data insights graphs'!$X$2:$X$3323,"&lt;"&amp;0,'further data insights graphs'!$A$2:$A$3323,'tackle data and analsyis'!$AH103)</f>
        <v>8</v>
      </c>
      <c r="AQ103" s="3" t="e">
        <f t="shared" si="12"/>
        <v>#DIV/0!</v>
      </c>
      <c r="AR103" s="3">
        <f t="shared" si="13"/>
        <v>-0.19908182540738795</v>
      </c>
      <c r="AS103" s="3"/>
      <c r="AT103" s="3"/>
      <c r="AU103" s="3"/>
      <c r="AV103" s="3"/>
      <c r="AY103" t="s">
        <v>16</v>
      </c>
      <c r="AZ103">
        <v>4.6628638427804239</v>
      </c>
      <c r="BA103">
        <v>9</v>
      </c>
      <c r="BD103" t="s">
        <v>16</v>
      </c>
      <c r="BE103">
        <f>SUMIFS('further data insights graphs'!S$2:S$3323,'further data insights graphs'!$A$2:$A$3323,'tackle data and analsyis'!$BD103)</f>
        <v>1.3687250098483439</v>
      </c>
      <c r="BF103">
        <f>SUMIFS('further data insights graphs'!T$2:T$3323,'further data insights graphs'!$A$2:$A$3323,'tackle data and analsyis'!$BD103)</f>
        <v>0</v>
      </c>
      <c r="BG103">
        <f>SUMIFS('further data insights graphs'!U$2:U$3323,'further data insights graphs'!$A$2:$A$3323,'tackle data and analsyis'!$BD103)</f>
        <v>0.56442594561673598</v>
      </c>
      <c r="BI103">
        <f>COUNTIFS('further data insights graphs'!S$2:S$3323,"&gt;"&amp;0,'further data insights graphs'!$A$2:$A$3323,'tackle data and analsyis'!$BD103)</f>
        <v>2</v>
      </c>
      <c r="BJ103">
        <f>COUNTIFS('further data insights graphs'!T$2:T$3323,"&gt;"&amp;0,'further data insights graphs'!$A$2:$A$3323,'tackle data and analsyis'!$BD103)</f>
        <v>0</v>
      </c>
      <c r="BK103">
        <f>COUNTIFS('further data insights graphs'!U$2:U$3323,"&gt;"&amp;0,'further data insights graphs'!$A$2:$A$3323,'tackle data and analsyis'!$BD103)</f>
        <v>1</v>
      </c>
      <c r="BN103" t="s">
        <v>487</v>
      </c>
      <c r="BO103">
        <v>3.1919279813304429</v>
      </c>
      <c r="BP103">
        <v>0.63477125209678797</v>
      </c>
      <c r="BQ103">
        <v>0</v>
      </c>
      <c r="BS103">
        <f>SUMIFS('further data insights graphs'!$K$2:$K$3323,'further data insights graphs'!$A$2:$A$3323,'tackle data and analsyis'!$BN103)</f>
        <v>1</v>
      </c>
      <c r="BT103">
        <f>SUMIFS('further data insights graphs'!$V$2:$V$3323,'further data insights graphs'!$A$2:$A$3323,'tackle data and analsyis'!$BN103)</f>
        <v>0.50093856568236905</v>
      </c>
      <c r="BV103" t="s">
        <v>222</v>
      </c>
      <c r="BW103">
        <v>3.4838641959005519</v>
      </c>
      <c r="BX103">
        <v>0.27345541890430802</v>
      </c>
      <c r="BY103">
        <v>0</v>
      </c>
    </row>
    <row r="104" spans="1:77" x14ac:dyDescent="0.35">
      <c r="A104">
        <v>102</v>
      </c>
      <c r="B104">
        <v>2022102000</v>
      </c>
      <c r="C104">
        <v>1597</v>
      </c>
      <c r="D104">
        <v>42401</v>
      </c>
      <c r="E104">
        <v>0</v>
      </c>
      <c r="F104">
        <v>0</v>
      </c>
      <c r="G104">
        <v>0</v>
      </c>
      <c r="H104">
        <v>1</v>
      </c>
      <c r="I104" t="s">
        <v>26</v>
      </c>
      <c r="M104" t="s">
        <v>110</v>
      </c>
      <c r="N104">
        <f t="shared" si="7"/>
        <v>3</v>
      </c>
      <c r="O104">
        <f t="shared" si="8"/>
        <v>2</v>
      </c>
      <c r="P104">
        <f t="shared" si="9"/>
        <v>5</v>
      </c>
      <c r="R104">
        <f>SUMIFS('further data insights graphs'!$E$2:$E$3323,'further data insights graphs'!$A$2:$A$3323,'tackle data and analsyis'!$M104)</f>
        <v>3.6917434823926452</v>
      </c>
      <c r="S104">
        <f>COUNTIFS('further data insights graphs'!$E$2:$E$3323,"&gt;"&amp;0,'further data insights graphs'!$A$2:$A$3323,'tackle data and analsyis'!$M104)</f>
        <v>4</v>
      </c>
      <c r="V104">
        <f t="shared" si="10"/>
        <v>2</v>
      </c>
      <c r="W104" t="s">
        <v>348</v>
      </c>
      <c r="X104">
        <v>3</v>
      </c>
      <c r="Y104">
        <v>4</v>
      </c>
      <c r="Z104">
        <v>7</v>
      </c>
      <c r="AB104" t="s">
        <v>509</v>
      </c>
      <c r="AC104">
        <v>4</v>
      </c>
      <c r="AD104">
        <v>3</v>
      </c>
      <c r="AE104">
        <v>7</v>
      </c>
      <c r="AH104" t="s">
        <v>51</v>
      </c>
      <c r="AI104">
        <v>4.8227016475937869</v>
      </c>
      <c r="AJ104">
        <v>10</v>
      </c>
      <c r="AK104">
        <f>SUMIFS('further data insights graphs'!$X$2:$X$3323,'further data insights graphs'!$A$2:$A$3323,'tackle data and analsyis'!$AH104)</f>
        <v>0.77717453229073541</v>
      </c>
      <c r="AL104" s="1">
        <f t="shared" si="11"/>
        <v>7.7717453229073544E-2</v>
      </c>
      <c r="AM104">
        <f>SUMIFS('further data insights graphs'!$X$2:$X$3323,'further data insights graphs'!$X$2:$X$3323,"&gt;="&amp;0,'further data insights graphs'!$A$2:$A$3323,'tackle data and analsyis'!$AH104)</f>
        <v>1.65425225588599</v>
      </c>
      <c r="AN104">
        <f>COUNTIFS('further data insights graphs'!$X$2:$X$3323,"&gt;="&amp;0,'further data insights graphs'!$A$2:$A$3323,'tackle data and analsyis'!$AH104)</f>
        <v>7</v>
      </c>
      <c r="AO104">
        <f>SUMIFS('further data insights graphs'!$X$2:$X$3323,'further data insights graphs'!$X$2:$X$3323,"&lt;"&amp;0,'further data insights graphs'!$A$2:$A$3323,'tackle data and analsyis'!$AH104)</f>
        <v>-0.87707772359525449</v>
      </c>
      <c r="AP104">
        <f>COUNTIFS('further data insights graphs'!$X$2:$X$3323,"&lt;"&amp;0,'further data insights graphs'!$A$2:$A$3323,'tackle data and analsyis'!$AH104)</f>
        <v>3</v>
      </c>
      <c r="AQ104" s="3">
        <f t="shared" si="12"/>
        <v>0.23632175084085572</v>
      </c>
      <c r="AR104" s="3">
        <f t="shared" si="13"/>
        <v>-0.29235924119841816</v>
      </c>
      <c r="AS104" s="3"/>
      <c r="AT104" s="3"/>
      <c r="AU104" s="3"/>
      <c r="AV104" s="3"/>
      <c r="AY104" t="s">
        <v>23</v>
      </c>
      <c r="AZ104">
        <v>4.8699650332590521</v>
      </c>
      <c r="BA104">
        <v>9</v>
      </c>
      <c r="BD104" t="s">
        <v>23</v>
      </c>
      <c r="BE104">
        <f>SUMIFS('further data insights graphs'!S$2:S$3323,'further data insights graphs'!$A$2:$A$3323,'tackle data and analsyis'!$BD104)</f>
        <v>2.3734646085160183</v>
      </c>
      <c r="BF104">
        <f>SUMIFS('further data insights graphs'!T$2:T$3323,'further data insights graphs'!$A$2:$A$3323,'tackle data and analsyis'!$BD104)</f>
        <v>0.430645759790028</v>
      </c>
      <c r="BG104">
        <f>SUMIFS('further data insights graphs'!U$2:U$3323,'further data insights graphs'!$A$2:$A$3323,'tackle data and analsyis'!$BD104)</f>
        <v>0</v>
      </c>
      <c r="BI104">
        <f>COUNTIFS('further data insights graphs'!S$2:S$3323,"&gt;"&amp;0,'further data insights graphs'!$A$2:$A$3323,'tackle data and analsyis'!$BD104)</f>
        <v>5</v>
      </c>
      <c r="BJ104">
        <f>COUNTIFS('further data insights graphs'!T$2:T$3323,"&gt;"&amp;0,'further data insights graphs'!$A$2:$A$3323,'tackle data and analsyis'!$BD104)</f>
        <v>1</v>
      </c>
      <c r="BK104">
        <f>COUNTIFS('further data insights graphs'!U$2:U$3323,"&gt;"&amp;0,'further data insights graphs'!$A$2:$A$3323,'tackle data and analsyis'!$BD104)</f>
        <v>0</v>
      </c>
      <c r="BN104" t="s">
        <v>247</v>
      </c>
      <c r="BO104">
        <v>3.151758713715286</v>
      </c>
      <c r="BP104">
        <v>0.19858398082148501</v>
      </c>
      <c r="BQ104">
        <v>0</v>
      </c>
      <c r="BS104">
        <f>SUMIFS('further data insights graphs'!$K$2:$K$3323,'further data insights graphs'!$A$2:$A$3323,'tackle data and analsyis'!$BN104)</f>
        <v>3</v>
      </c>
      <c r="BT104">
        <f>SUMIFS('further data insights graphs'!$V$2:$V$3323,'further data insights graphs'!$A$2:$A$3323,'tackle data and analsyis'!$BN104)</f>
        <v>1.7589415305496359</v>
      </c>
      <c r="BV104" t="s">
        <v>260</v>
      </c>
      <c r="BW104">
        <v>6.357601897597088</v>
      </c>
      <c r="BX104">
        <v>0.27161553179754999</v>
      </c>
      <c r="BY104">
        <v>0</v>
      </c>
    </row>
    <row r="105" spans="1:77" x14ac:dyDescent="0.35">
      <c r="A105">
        <v>103</v>
      </c>
      <c r="B105">
        <v>2022102000</v>
      </c>
      <c r="C105">
        <v>2357</v>
      </c>
      <c r="D105">
        <v>42401</v>
      </c>
      <c r="E105">
        <v>0</v>
      </c>
      <c r="F105">
        <v>1</v>
      </c>
      <c r="G105">
        <v>0</v>
      </c>
      <c r="H105">
        <v>0</v>
      </c>
      <c r="I105" t="s">
        <v>26</v>
      </c>
      <c r="M105" t="s">
        <v>111</v>
      </c>
      <c r="N105">
        <f t="shared" si="7"/>
        <v>4</v>
      </c>
      <c r="O105">
        <f t="shared" si="8"/>
        <v>6</v>
      </c>
      <c r="P105">
        <f t="shared" si="9"/>
        <v>10</v>
      </c>
      <c r="R105">
        <f>SUMIFS('further data insights graphs'!$E$2:$E$3323,'further data insights graphs'!$A$2:$A$3323,'tackle data and analsyis'!$M105)</f>
        <v>5.8554461951356576</v>
      </c>
      <c r="S105">
        <f>COUNTIFS('further data insights graphs'!$E$2:$E$3323,"&gt;"&amp;0,'further data insights graphs'!$A$2:$A$3323,'tackle data and analsyis'!$M105)</f>
        <v>9</v>
      </c>
      <c r="V105">
        <f t="shared" si="10"/>
        <v>3</v>
      </c>
      <c r="W105" t="s">
        <v>355</v>
      </c>
      <c r="X105">
        <v>5</v>
      </c>
      <c r="Y105">
        <v>2</v>
      </c>
      <c r="Z105">
        <v>7</v>
      </c>
      <c r="AB105" t="s">
        <v>116</v>
      </c>
      <c r="AC105">
        <v>4</v>
      </c>
      <c r="AD105">
        <v>2</v>
      </c>
      <c r="AE105">
        <v>6</v>
      </c>
      <c r="AH105" t="s">
        <v>505</v>
      </c>
      <c r="AI105">
        <v>4.8219975428867823</v>
      </c>
      <c r="AJ105">
        <v>9</v>
      </c>
      <c r="AK105">
        <f>SUMIFS('further data insights graphs'!$X$2:$X$3323,'further data insights graphs'!$A$2:$A$3323,'tackle data and analsyis'!$AH105)</f>
        <v>0.87404388856148596</v>
      </c>
      <c r="AL105" s="1">
        <f t="shared" si="11"/>
        <v>9.7115987617942878E-2</v>
      </c>
      <c r="AM105">
        <f>SUMIFS('further data insights graphs'!$X$2:$X$3323,'further data insights graphs'!$X$2:$X$3323,"&gt;="&amp;0,'further data insights graphs'!$A$2:$A$3323,'tackle data and analsyis'!$AH105)</f>
        <v>2.0639549205890417</v>
      </c>
      <c r="AN105">
        <f>COUNTIFS('further data insights graphs'!$X$2:$X$3323,"&gt;="&amp;0,'further data insights graphs'!$A$2:$A$3323,'tackle data and analsyis'!$AH105)</f>
        <v>3</v>
      </c>
      <c r="AO105">
        <f>SUMIFS('further data insights graphs'!$X$2:$X$3323,'further data insights graphs'!$X$2:$X$3323,"&lt;"&amp;0,'further data insights graphs'!$A$2:$A$3323,'tackle data and analsyis'!$AH105)</f>
        <v>-1.1899110320275554</v>
      </c>
      <c r="AP105">
        <f>COUNTIFS('further data insights graphs'!$X$2:$X$3323,"&lt;"&amp;0,'further data insights graphs'!$A$2:$A$3323,'tackle data and analsyis'!$AH105)</f>
        <v>6</v>
      </c>
      <c r="AQ105" s="3">
        <f t="shared" si="12"/>
        <v>0.68798497352968058</v>
      </c>
      <c r="AR105" s="3">
        <f t="shared" si="13"/>
        <v>-0.19831850533792592</v>
      </c>
      <c r="AS105" s="3"/>
      <c r="AT105" s="3"/>
      <c r="AU105" s="3"/>
      <c r="AV105" s="3"/>
      <c r="AY105" t="s">
        <v>71</v>
      </c>
      <c r="AZ105">
        <v>4.3907199140309707</v>
      </c>
      <c r="BA105">
        <v>9</v>
      </c>
      <c r="BD105" t="s">
        <v>71</v>
      </c>
      <c r="BE105">
        <f>SUMIFS('further data insights graphs'!S$2:S$3323,'further data insights graphs'!$A$2:$A$3323,'tackle data and analsyis'!$BD105)</f>
        <v>2.194650385062439</v>
      </c>
      <c r="BF105">
        <f>SUMIFS('further data insights graphs'!T$2:T$3323,'further data insights graphs'!$A$2:$A$3323,'tackle data and analsyis'!$BD105)</f>
        <v>0</v>
      </c>
      <c r="BG105">
        <f>SUMIFS('further data insights graphs'!U$2:U$3323,'further data insights graphs'!$A$2:$A$3323,'tackle data and analsyis'!$BD105)</f>
        <v>0</v>
      </c>
      <c r="BI105">
        <f>COUNTIFS('further data insights graphs'!S$2:S$3323,"&gt;"&amp;0,'further data insights graphs'!$A$2:$A$3323,'tackle data and analsyis'!$BD105)</f>
        <v>4</v>
      </c>
      <c r="BJ105">
        <f>COUNTIFS('further data insights graphs'!T$2:T$3323,"&gt;"&amp;0,'further data insights graphs'!$A$2:$A$3323,'tackle data and analsyis'!$BD105)</f>
        <v>0</v>
      </c>
      <c r="BK105">
        <f>COUNTIFS('further data insights graphs'!U$2:U$3323,"&gt;"&amp;0,'further data insights graphs'!$A$2:$A$3323,'tackle data and analsyis'!$BD105)</f>
        <v>0</v>
      </c>
      <c r="BN105" t="s">
        <v>15</v>
      </c>
      <c r="BO105">
        <v>3.1492077948936741</v>
      </c>
      <c r="BP105">
        <v>0</v>
      </c>
      <c r="BQ105">
        <v>0</v>
      </c>
      <c r="BS105">
        <f>SUMIFS('further data insights graphs'!$K$2:$K$3323,'further data insights graphs'!$A$2:$A$3323,'tackle data and analsyis'!$BN105)</f>
        <v>2</v>
      </c>
      <c r="BT105">
        <f>SUMIFS('further data insights graphs'!$V$2:$V$3323,'further data insights graphs'!$A$2:$A$3323,'tackle data and analsyis'!$BN105)</f>
        <v>0.75616605070874299</v>
      </c>
      <c r="BV105" t="s">
        <v>258</v>
      </c>
      <c r="BW105">
        <v>2.4633427222968649</v>
      </c>
      <c r="BX105">
        <v>0.26841709883292503</v>
      </c>
      <c r="BY105">
        <v>0</v>
      </c>
    </row>
    <row r="106" spans="1:77" x14ac:dyDescent="0.35">
      <c r="A106">
        <v>104</v>
      </c>
      <c r="B106">
        <v>2022103005</v>
      </c>
      <c r="C106">
        <v>1498</v>
      </c>
      <c r="D106">
        <v>42401</v>
      </c>
      <c r="E106">
        <v>1</v>
      </c>
      <c r="F106">
        <v>0</v>
      </c>
      <c r="G106">
        <v>0</v>
      </c>
      <c r="H106">
        <v>0</v>
      </c>
      <c r="I106" t="s">
        <v>26</v>
      </c>
      <c r="M106" t="s">
        <v>112</v>
      </c>
      <c r="N106">
        <f t="shared" si="7"/>
        <v>11</v>
      </c>
      <c r="O106">
        <f t="shared" si="8"/>
        <v>3</v>
      </c>
      <c r="P106">
        <f t="shared" si="9"/>
        <v>14</v>
      </c>
      <c r="R106">
        <f>SUMIFS('further data insights graphs'!$E$2:$E$3323,'further data insights graphs'!$A$2:$A$3323,'tackle data and analsyis'!$M106)</f>
        <v>9.5971127103040672</v>
      </c>
      <c r="S106">
        <f>COUNTIFS('further data insights graphs'!$E$2:$E$3323,"&gt;"&amp;0,'further data insights graphs'!$A$2:$A$3323,'tackle data and analsyis'!$M106)</f>
        <v>16</v>
      </c>
      <c r="V106">
        <f t="shared" si="10"/>
        <v>2</v>
      </c>
      <c r="W106" t="s">
        <v>417</v>
      </c>
      <c r="X106">
        <v>5</v>
      </c>
      <c r="Y106">
        <v>2</v>
      </c>
      <c r="Z106">
        <v>7</v>
      </c>
      <c r="AB106" t="s">
        <v>164</v>
      </c>
      <c r="AC106">
        <v>4</v>
      </c>
      <c r="AD106">
        <v>2</v>
      </c>
      <c r="AE106">
        <v>6</v>
      </c>
      <c r="AH106" t="s">
        <v>192</v>
      </c>
      <c r="AI106">
        <v>4.7859704982580267</v>
      </c>
      <c r="AJ106">
        <v>7</v>
      </c>
      <c r="AK106">
        <f>SUMIFS('further data insights graphs'!$X$2:$X$3323,'further data insights graphs'!$A$2:$A$3323,'tackle data and analsyis'!$AH106)</f>
        <v>-3.0272018568238885</v>
      </c>
      <c r="AL106" s="1">
        <f t="shared" si="11"/>
        <v>-0.43245740811769834</v>
      </c>
      <c r="AM106">
        <f>SUMIFS('further data insights graphs'!$X$2:$X$3323,'further data insights graphs'!$X$2:$X$3323,"&gt;="&amp;0,'further data insights graphs'!$A$2:$A$3323,'tackle data and analsyis'!$AH106)</f>
        <v>0.86693095757428784</v>
      </c>
      <c r="AN106">
        <f>COUNTIFS('further data insights graphs'!$X$2:$X$3323,"&gt;="&amp;0,'further data insights graphs'!$A$2:$A$3323,'tackle data and analsyis'!$AH106)</f>
        <v>3</v>
      </c>
      <c r="AO106">
        <f>SUMIFS('further data insights graphs'!$X$2:$X$3323,'further data insights graphs'!$X$2:$X$3323,"&lt;"&amp;0,'further data insights graphs'!$A$2:$A$3323,'tackle data and analsyis'!$AH106)</f>
        <v>-3.8941328143981764</v>
      </c>
      <c r="AP106">
        <f>COUNTIFS('further data insights graphs'!$X$2:$X$3323,"&lt;"&amp;0,'further data insights graphs'!$A$2:$A$3323,'tackle data and analsyis'!$AH106)</f>
        <v>4</v>
      </c>
      <c r="AQ106" s="3">
        <f t="shared" si="12"/>
        <v>0.28897698585809595</v>
      </c>
      <c r="AR106" s="3">
        <f t="shared" si="13"/>
        <v>-0.97353320359954409</v>
      </c>
      <c r="AS106" s="3"/>
      <c r="AT106" s="3"/>
      <c r="AU106" s="3"/>
      <c r="AV106" s="3"/>
      <c r="AY106" t="s">
        <v>100</v>
      </c>
      <c r="AZ106">
        <v>4.0356641383817404</v>
      </c>
      <c r="BA106">
        <v>9</v>
      </c>
      <c r="BD106" t="s">
        <v>100</v>
      </c>
      <c r="BE106">
        <f>SUMIFS('further data insights graphs'!S$2:S$3323,'further data insights graphs'!$A$2:$A$3323,'tackle data and analsyis'!$BD106)</f>
        <v>3.3589092301924182</v>
      </c>
      <c r="BF106">
        <f>SUMIFS('further data insights graphs'!T$2:T$3323,'further data insights graphs'!$A$2:$A$3323,'tackle data and analsyis'!$BD106)</f>
        <v>0</v>
      </c>
      <c r="BG106">
        <f>SUMIFS('further data insights graphs'!U$2:U$3323,'further data insights graphs'!$A$2:$A$3323,'tackle data and analsyis'!$BD106)</f>
        <v>0.67099155097042595</v>
      </c>
      <c r="BI106">
        <f>COUNTIFS('further data insights graphs'!S$2:S$3323,"&gt;"&amp;0,'further data insights graphs'!$A$2:$A$3323,'tackle data and analsyis'!$BD106)</f>
        <v>6</v>
      </c>
      <c r="BJ106">
        <f>COUNTIFS('further data insights graphs'!T$2:T$3323,"&gt;"&amp;0,'further data insights graphs'!$A$2:$A$3323,'tackle data and analsyis'!$BD106)</f>
        <v>0</v>
      </c>
      <c r="BK106">
        <f>COUNTIFS('further data insights graphs'!U$2:U$3323,"&gt;"&amp;0,'further data insights graphs'!$A$2:$A$3323,'tackle data and analsyis'!$BD106)</f>
        <v>2</v>
      </c>
      <c r="BN106" t="s">
        <v>344</v>
      </c>
      <c r="BO106">
        <v>3.135537494387882</v>
      </c>
      <c r="BP106">
        <v>0</v>
      </c>
      <c r="BQ106">
        <v>0</v>
      </c>
      <c r="BS106">
        <f>SUMIFS('further data insights graphs'!$K$2:$K$3323,'further data insights graphs'!$A$2:$A$3323,'tackle data and analsyis'!$BN106)</f>
        <v>0</v>
      </c>
      <c r="BT106">
        <f>SUMIFS('further data insights graphs'!$V$2:$V$3323,'further data insights graphs'!$A$2:$A$3323,'tackle data and analsyis'!$BN106)</f>
        <v>0</v>
      </c>
      <c r="BV106" t="s">
        <v>208</v>
      </c>
      <c r="BW106">
        <v>2.5034641961384403</v>
      </c>
      <c r="BX106">
        <v>0.26259231197036598</v>
      </c>
      <c r="BY106">
        <v>0.40431121877718801</v>
      </c>
    </row>
    <row r="107" spans="1:77" x14ac:dyDescent="0.35">
      <c r="A107">
        <v>105</v>
      </c>
      <c r="B107">
        <v>2022103005</v>
      </c>
      <c r="C107">
        <v>2386</v>
      </c>
      <c r="D107">
        <v>42401</v>
      </c>
      <c r="E107">
        <v>1</v>
      </c>
      <c r="F107">
        <v>0</v>
      </c>
      <c r="G107">
        <v>0</v>
      </c>
      <c r="H107">
        <v>0</v>
      </c>
      <c r="I107" t="s">
        <v>26</v>
      </c>
      <c r="M107" t="s">
        <v>113</v>
      </c>
      <c r="N107">
        <f t="shared" si="7"/>
        <v>1</v>
      </c>
      <c r="O107">
        <f t="shared" si="8"/>
        <v>1</v>
      </c>
      <c r="P107">
        <f t="shared" si="9"/>
        <v>2</v>
      </c>
      <c r="R107">
        <f>SUMIFS('further data insights graphs'!$E$2:$E$3323,'further data insights graphs'!$A$2:$A$3323,'tackle data and analsyis'!$M107)</f>
        <v>2.7121573593077719</v>
      </c>
      <c r="S107">
        <f>COUNTIFS('further data insights graphs'!$E$2:$E$3323,"&gt;"&amp;0,'further data insights graphs'!$A$2:$A$3323,'tackle data and analsyis'!$M107)</f>
        <v>6</v>
      </c>
      <c r="V107">
        <f t="shared" si="10"/>
        <v>2</v>
      </c>
      <c r="W107" t="s">
        <v>424</v>
      </c>
      <c r="X107">
        <v>2</v>
      </c>
      <c r="Y107">
        <v>5</v>
      </c>
      <c r="Z107">
        <v>7</v>
      </c>
      <c r="AB107" t="s">
        <v>192</v>
      </c>
      <c r="AC107">
        <v>4</v>
      </c>
      <c r="AD107">
        <v>2</v>
      </c>
      <c r="AE107">
        <v>6</v>
      </c>
      <c r="AH107" t="s">
        <v>164</v>
      </c>
      <c r="AI107">
        <v>4.7836629151750412</v>
      </c>
      <c r="AJ107">
        <v>9</v>
      </c>
      <c r="AK107">
        <f>SUMIFS('further data insights graphs'!$X$2:$X$3323,'further data insights graphs'!$A$2:$A$3323,'tackle data and analsyis'!$AH107)</f>
        <v>0.12934731629568924</v>
      </c>
      <c r="AL107" s="1">
        <f t="shared" si="11"/>
        <v>1.4371924032854359E-2</v>
      </c>
      <c r="AM107">
        <f>SUMIFS('further data insights graphs'!$X$2:$X$3323,'further data insights graphs'!$X$2:$X$3323,"&gt;="&amp;0,'further data insights graphs'!$A$2:$A$3323,'tackle data and analsyis'!$AH107)</f>
        <v>1.0555624063879787</v>
      </c>
      <c r="AN107">
        <f>COUNTIFS('further data insights graphs'!$X$2:$X$3323,"&gt;="&amp;0,'further data insights graphs'!$A$2:$A$3323,'tackle data and analsyis'!$AH107)</f>
        <v>5</v>
      </c>
      <c r="AO107">
        <f>SUMIFS('further data insights graphs'!$X$2:$X$3323,'further data insights graphs'!$X$2:$X$3323,"&lt;"&amp;0,'further data insights graphs'!$A$2:$A$3323,'tackle data and analsyis'!$AH107)</f>
        <v>-0.92621509009228942</v>
      </c>
      <c r="AP107">
        <f>COUNTIFS('further data insights graphs'!$X$2:$X$3323,"&lt;"&amp;0,'further data insights graphs'!$A$2:$A$3323,'tackle data and analsyis'!$AH107)</f>
        <v>4</v>
      </c>
      <c r="AQ107" s="3">
        <f t="shared" si="12"/>
        <v>0.21111248127759574</v>
      </c>
      <c r="AR107" s="3">
        <f t="shared" si="13"/>
        <v>-0.23155377252307235</v>
      </c>
      <c r="AS107" s="3"/>
      <c r="AT107" s="3"/>
      <c r="AU107" s="3"/>
      <c r="AV107" s="3"/>
      <c r="AY107" t="s">
        <v>108</v>
      </c>
      <c r="AZ107">
        <v>4.1933480174173026</v>
      </c>
      <c r="BA107">
        <v>9</v>
      </c>
      <c r="BD107" t="s">
        <v>108</v>
      </c>
      <c r="BE107">
        <f>SUMIFS('further data insights graphs'!S$2:S$3323,'further data insights graphs'!$A$2:$A$3323,'tackle data and analsyis'!$BD107)</f>
        <v>3.4270351080417916</v>
      </c>
      <c r="BF107">
        <f>SUMIFS('further data insights graphs'!T$2:T$3323,'further data insights graphs'!$A$2:$A$3323,'tackle data and analsyis'!$BD107)</f>
        <v>0</v>
      </c>
      <c r="BG107">
        <f>SUMIFS('further data insights graphs'!U$2:U$3323,'further data insights graphs'!$A$2:$A$3323,'tackle data and analsyis'!$BD107)</f>
        <v>0.86061703447735405</v>
      </c>
      <c r="BI107">
        <f>COUNTIFS('further data insights graphs'!S$2:S$3323,"&gt;"&amp;0,'further data insights graphs'!$A$2:$A$3323,'tackle data and analsyis'!$BD107)</f>
        <v>7</v>
      </c>
      <c r="BJ107">
        <f>COUNTIFS('further data insights graphs'!T$2:T$3323,"&gt;"&amp;0,'further data insights graphs'!$A$2:$A$3323,'tackle data and analsyis'!$BD107)</f>
        <v>0</v>
      </c>
      <c r="BK107">
        <f>COUNTIFS('further data insights graphs'!U$2:U$3323,"&gt;"&amp;0,'further data insights graphs'!$A$2:$A$3323,'tackle data and analsyis'!$BD107)</f>
        <v>1</v>
      </c>
      <c r="BN107" t="s">
        <v>266</v>
      </c>
      <c r="BO107">
        <v>3.1011204926917388</v>
      </c>
      <c r="BP107">
        <v>0.82708502327830291</v>
      </c>
      <c r="BQ107">
        <v>0.27886996744634401</v>
      </c>
      <c r="BS107">
        <f>SUMIFS('further data insights graphs'!$K$2:$K$3323,'further data insights graphs'!$A$2:$A$3323,'tackle data and analsyis'!$BN107)</f>
        <v>2</v>
      </c>
      <c r="BT107">
        <f>SUMIFS('further data insights graphs'!$V$2:$V$3323,'further data insights graphs'!$A$2:$A$3323,'tackle data and analsyis'!$BN107)</f>
        <v>0.9733247646129719</v>
      </c>
      <c r="BV107" t="s">
        <v>116</v>
      </c>
      <c r="BW107">
        <v>4.2979028248239688</v>
      </c>
      <c r="BX107">
        <v>0.260950802782424</v>
      </c>
      <c r="BY107">
        <v>0</v>
      </c>
    </row>
    <row r="108" spans="1:77" x14ac:dyDescent="0.35">
      <c r="A108">
        <v>106</v>
      </c>
      <c r="B108">
        <v>2022103005</v>
      </c>
      <c r="C108">
        <v>3183</v>
      </c>
      <c r="D108">
        <v>42401</v>
      </c>
      <c r="E108">
        <v>0</v>
      </c>
      <c r="F108">
        <v>1</v>
      </c>
      <c r="G108">
        <v>0</v>
      </c>
      <c r="H108">
        <v>0</v>
      </c>
      <c r="I108" t="s">
        <v>26</v>
      </c>
      <c r="M108" t="s">
        <v>114</v>
      </c>
      <c r="N108">
        <f t="shared" si="7"/>
        <v>5</v>
      </c>
      <c r="O108">
        <f t="shared" si="8"/>
        <v>1</v>
      </c>
      <c r="P108">
        <f t="shared" si="9"/>
        <v>6</v>
      </c>
      <c r="R108">
        <f>SUMIFS('further data insights graphs'!$E$2:$E$3323,'further data insights graphs'!$A$2:$A$3323,'tackle data and analsyis'!$M108)</f>
        <v>4.7295708657634883</v>
      </c>
      <c r="S108">
        <f>COUNTIFS('further data insights graphs'!$E$2:$E$3323,"&gt;"&amp;0,'further data insights graphs'!$A$2:$A$3323,'tackle data and analsyis'!$M108)</f>
        <v>9</v>
      </c>
      <c r="V108">
        <f t="shared" si="10"/>
        <v>2</v>
      </c>
      <c r="W108" t="s">
        <v>438</v>
      </c>
      <c r="X108">
        <v>3</v>
      </c>
      <c r="Y108">
        <v>4</v>
      </c>
      <c r="Z108">
        <v>7</v>
      </c>
      <c r="AB108" t="s">
        <v>222</v>
      </c>
      <c r="AC108">
        <v>4</v>
      </c>
      <c r="AD108">
        <v>2</v>
      </c>
      <c r="AE108">
        <v>6</v>
      </c>
      <c r="AH108" t="s">
        <v>415</v>
      </c>
      <c r="AI108">
        <v>4.7571915707388195</v>
      </c>
      <c r="AJ108">
        <v>8</v>
      </c>
      <c r="AK108">
        <f>SUMIFS('further data insights graphs'!$X$2:$X$3323,'further data insights graphs'!$A$2:$A$3323,'tackle data and analsyis'!$AH108)</f>
        <v>0.27906272465758719</v>
      </c>
      <c r="AL108" s="1">
        <f t="shared" si="11"/>
        <v>3.4882840582198399E-2</v>
      </c>
      <c r="AM108">
        <f>SUMIFS('further data insights graphs'!$X$2:$X$3323,'further data insights graphs'!$X$2:$X$3323,"&gt;="&amp;0,'further data insights graphs'!$A$2:$A$3323,'tackle data and analsyis'!$AH108)</f>
        <v>2.1670392370570717</v>
      </c>
      <c r="AN108">
        <f>COUNTIFS('further data insights graphs'!$X$2:$X$3323,"&gt;="&amp;0,'further data insights graphs'!$A$2:$A$3323,'tackle data and analsyis'!$AH108)</f>
        <v>4</v>
      </c>
      <c r="AO108">
        <f>SUMIFS('further data insights graphs'!$X$2:$X$3323,'further data insights graphs'!$X$2:$X$3323,"&lt;"&amp;0,'further data insights graphs'!$A$2:$A$3323,'tackle data and analsyis'!$AH108)</f>
        <v>-1.8879765123994845</v>
      </c>
      <c r="AP108">
        <f>COUNTIFS('further data insights graphs'!$X$2:$X$3323,"&lt;"&amp;0,'further data insights graphs'!$A$2:$A$3323,'tackle data and analsyis'!$AH108)</f>
        <v>4</v>
      </c>
      <c r="AQ108" s="3">
        <f t="shared" si="12"/>
        <v>0.54175980926426792</v>
      </c>
      <c r="AR108" s="3">
        <f t="shared" si="13"/>
        <v>-0.47199412809987112</v>
      </c>
      <c r="AS108" s="3"/>
      <c r="AT108" s="3"/>
      <c r="AU108" s="3"/>
      <c r="AV108" s="3"/>
      <c r="AY108" t="s">
        <v>111</v>
      </c>
      <c r="AZ108">
        <v>5.8554461951356576</v>
      </c>
      <c r="BA108">
        <v>9</v>
      </c>
      <c r="BD108" t="s">
        <v>111</v>
      </c>
      <c r="BE108">
        <f>SUMIFS('further data insights graphs'!S$2:S$3323,'further data insights graphs'!$A$2:$A$3323,'tackle data and analsyis'!$BD108)</f>
        <v>2</v>
      </c>
      <c r="BF108">
        <f>SUMIFS('further data insights graphs'!T$2:T$3323,'further data insights graphs'!$A$2:$A$3323,'tackle data and analsyis'!$BD108)</f>
        <v>0</v>
      </c>
      <c r="BG108">
        <f>SUMIFS('further data insights graphs'!U$2:U$3323,'further data insights graphs'!$A$2:$A$3323,'tackle data and analsyis'!$BD108)</f>
        <v>0</v>
      </c>
      <c r="BI108">
        <f>COUNTIFS('further data insights graphs'!S$2:S$3323,"&gt;"&amp;0,'further data insights graphs'!$A$2:$A$3323,'tackle data and analsyis'!$BD108)</f>
        <v>2</v>
      </c>
      <c r="BJ108">
        <f>COUNTIFS('further data insights graphs'!T$2:T$3323,"&gt;"&amp;0,'further data insights graphs'!$A$2:$A$3323,'tackle data and analsyis'!$BD108)</f>
        <v>0</v>
      </c>
      <c r="BK108">
        <f>COUNTIFS('further data insights graphs'!U$2:U$3323,"&gt;"&amp;0,'further data insights graphs'!$A$2:$A$3323,'tackle data and analsyis'!$BD108)</f>
        <v>0</v>
      </c>
      <c r="BN108" t="s">
        <v>199</v>
      </c>
      <c r="BO108">
        <v>3.0521439314656322</v>
      </c>
      <c r="BP108">
        <v>0.39192978779971099</v>
      </c>
      <c r="BQ108">
        <v>0</v>
      </c>
      <c r="BS108">
        <f>SUMIFS('further data insights graphs'!$K$2:$K$3323,'further data insights graphs'!$A$2:$A$3323,'tackle data and analsyis'!$BN108)</f>
        <v>1</v>
      </c>
      <c r="BT108">
        <f>SUMIFS('further data insights graphs'!$V$2:$V$3323,'further data insights graphs'!$A$2:$A$3323,'tackle data and analsyis'!$BN108)</f>
        <v>0.239946909140692</v>
      </c>
      <c r="BV108" t="s">
        <v>79</v>
      </c>
      <c r="BW108">
        <v>3.5636121133879017</v>
      </c>
      <c r="BX108">
        <v>0.25895285797209699</v>
      </c>
      <c r="BY108">
        <v>0</v>
      </c>
    </row>
    <row r="109" spans="1:77" x14ac:dyDescent="0.35">
      <c r="A109">
        <v>107</v>
      </c>
      <c r="B109">
        <v>2022103005</v>
      </c>
      <c r="C109">
        <v>4200</v>
      </c>
      <c r="D109">
        <v>42401</v>
      </c>
      <c r="E109">
        <v>0</v>
      </c>
      <c r="F109">
        <v>1</v>
      </c>
      <c r="G109">
        <v>0</v>
      </c>
      <c r="H109">
        <v>0</v>
      </c>
      <c r="I109" t="s">
        <v>26</v>
      </c>
      <c r="M109" t="s">
        <v>115</v>
      </c>
      <c r="N109">
        <f t="shared" si="7"/>
        <v>3</v>
      </c>
      <c r="O109">
        <f t="shared" si="8"/>
        <v>1</v>
      </c>
      <c r="P109">
        <f t="shared" si="9"/>
        <v>4</v>
      </c>
      <c r="R109">
        <f>SUMIFS('further data insights graphs'!$E$2:$E$3323,'further data insights graphs'!$A$2:$A$3323,'tackle data and analsyis'!$M109)</f>
        <v>3.5391579013630436</v>
      </c>
      <c r="S109">
        <f>COUNTIFS('further data insights graphs'!$E$2:$E$3323,"&gt;"&amp;0,'further data insights graphs'!$A$2:$A$3323,'tackle data and analsyis'!$M109)</f>
        <v>6</v>
      </c>
      <c r="V109">
        <f t="shared" si="10"/>
        <v>2</v>
      </c>
      <c r="W109" t="s">
        <v>453</v>
      </c>
      <c r="X109">
        <v>3</v>
      </c>
      <c r="Y109">
        <v>4</v>
      </c>
      <c r="Z109">
        <v>7</v>
      </c>
      <c r="AB109" t="s">
        <v>237</v>
      </c>
      <c r="AC109">
        <v>4</v>
      </c>
      <c r="AD109">
        <v>2</v>
      </c>
      <c r="AE109">
        <v>6</v>
      </c>
      <c r="AH109" t="s">
        <v>382</v>
      </c>
      <c r="AI109">
        <v>4.7461661377001674</v>
      </c>
      <c r="AJ109">
        <v>9</v>
      </c>
      <c r="AK109">
        <f>SUMIFS('further data insights graphs'!$X$2:$X$3323,'further data insights graphs'!$A$2:$A$3323,'tackle data and analsyis'!$AH109)</f>
        <v>0.12327929477133406</v>
      </c>
      <c r="AL109" s="1">
        <f t="shared" si="11"/>
        <v>1.3697699419037118E-2</v>
      </c>
      <c r="AM109">
        <f>SUMIFS('further data insights graphs'!$X$2:$X$3323,'further data insights graphs'!$X$2:$X$3323,"&gt;="&amp;0,'further data insights graphs'!$A$2:$A$3323,'tackle data and analsyis'!$AH109)</f>
        <v>0.66211467194640117</v>
      </c>
      <c r="AN109">
        <f>COUNTIFS('further data insights graphs'!$X$2:$X$3323,"&gt;="&amp;0,'further data insights graphs'!$A$2:$A$3323,'tackle data and analsyis'!$AH109)</f>
        <v>4</v>
      </c>
      <c r="AO109">
        <f>SUMIFS('further data insights graphs'!$X$2:$X$3323,'further data insights graphs'!$X$2:$X$3323,"&lt;"&amp;0,'further data insights graphs'!$A$2:$A$3323,'tackle data and analsyis'!$AH109)</f>
        <v>-0.53883537717506724</v>
      </c>
      <c r="AP109">
        <f>COUNTIFS('further data insights graphs'!$X$2:$X$3323,"&lt;"&amp;0,'further data insights graphs'!$A$2:$A$3323,'tackle data and analsyis'!$AH109)</f>
        <v>5</v>
      </c>
      <c r="AQ109" s="3">
        <f t="shared" si="12"/>
        <v>0.16552866798660029</v>
      </c>
      <c r="AR109" s="3">
        <f t="shared" si="13"/>
        <v>-0.10776707543501345</v>
      </c>
      <c r="AS109" s="3"/>
      <c r="AT109" s="3"/>
      <c r="AU109" s="3"/>
      <c r="AV109" s="3"/>
      <c r="AY109" t="s">
        <v>114</v>
      </c>
      <c r="AZ109">
        <v>4.7295708657634883</v>
      </c>
      <c r="BA109">
        <v>9</v>
      </c>
      <c r="BD109" t="s">
        <v>114</v>
      </c>
      <c r="BE109">
        <f>SUMIFS('further data insights graphs'!S$2:S$3323,'further data insights graphs'!$A$2:$A$3323,'tackle data and analsyis'!$BD109)</f>
        <v>2.8393130744741502</v>
      </c>
      <c r="BF109">
        <f>SUMIFS('further data insights graphs'!T$2:T$3323,'further data insights graphs'!$A$2:$A$3323,'tackle data and analsyis'!$BD109)</f>
        <v>0</v>
      </c>
      <c r="BG109">
        <f>SUMIFS('further data insights graphs'!U$2:U$3323,'further data insights graphs'!$A$2:$A$3323,'tackle data and analsyis'!$BD109)</f>
        <v>0</v>
      </c>
      <c r="BI109">
        <f>COUNTIFS('further data insights graphs'!S$2:S$3323,"&gt;"&amp;0,'further data insights graphs'!$A$2:$A$3323,'tackle data and analsyis'!$BD109)</f>
        <v>4</v>
      </c>
      <c r="BJ109">
        <f>COUNTIFS('further data insights graphs'!T$2:T$3323,"&gt;"&amp;0,'further data insights graphs'!$A$2:$A$3323,'tackle data and analsyis'!$BD109)</f>
        <v>0</v>
      </c>
      <c r="BK109">
        <f>COUNTIFS('further data insights graphs'!U$2:U$3323,"&gt;"&amp;0,'further data insights graphs'!$A$2:$A$3323,'tackle data and analsyis'!$BD109)</f>
        <v>0</v>
      </c>
      <c r="BN109" t="s">
        <v>270</v>
      </c>
      <c r="BO109">
        <v>2.9863476991511928</v>
      </c>
      <c r="BP109">
        <v>0</v>
      </c>
      <c r="BQ109">
        <v>0</v>
      </c>
      <c r="BS109">
        <f>SUMIFS('further data insights graphs'!$K$2:$K$3323,'further data insights graphs'!$A$2:$A$3323,'tackle data and analsyis'!$BN109)</f>
        <v>1</v>
      </c>
      <c r="BT109">
        <f>SUMIFS('further data insights graphs'!$V$2:$V$3323,'further data insights graphs'!$A$2:$A$3323,'tackle data and analsyis'!$BN109)</f>
        <v>1</v>
      </c>
      <c r="BV109" t="s">
        <v>257</v>
      </c>
      <c r="BW109">
        <v>7.1478706441601538</v>
      </c>
      <c r="BX109">
        <v>0.25018776769107398</v>
      </c>
      <c r="BY109">
        <v>0</v>
      </c>
    </row>
    <row r="110" spans="1:77" x14ac:dyDescent="0.35">
      <c r="A110">
        <v>108</v>
      </c>
      <c r="B110">
        <v>2022110608</v>
      </c>
      <c r="C110">
        <v>91</v>
      </c>
      <c r="D110">
        <v>42401</v>
      </c>
      <c r="E110">
        <v>1</v>
      </c>
      <c r="F110">
        <v>0</v>
      </c>
      <c r="G110">
        <v>0</v>
      </c>
      <c r="H110">
        <v>0</v>
      </c>
      <c r="I110" t="s">
        <v>26</v>
      </c>
      <c r="M110" t="s">
        <v>116</v>
      </c>
      <c r="N110">
        <f t="shared" si="7"/>
        <v>4</v>
      </c>
      <c r="O110">
        <f t="shared" si="8"/>
        <v>2</v>
      </c>
      <c r="P110">
        <f t="shared" si="9"/>
        <v>6</v>
      </c>
      <c r="R110">
        <f>SUMIFS('further data insights graphs'!$E$2:$E$3323,'further data insights graphs'!$A$2:$A$3323,'tackle data and analsyis'!$M110)</f>
        <v>5.2904988899544865</v>
      </c>
      <c r="S110">
        <f>COUNTIFS('further data insights graphs'!$E$2:$E$3323,"&gt;"&amp;0,'further data insights graphs'!$A$2:$A$3323,'tackle data and analsyis'!$M110)</f>
        <v>12</v>
      </c>
      <c r="V110">
        <f t="shared" si="10"/>
        <v>2</v>
      </c>
      <c r="W110" t="s">
        <v>457</v>
      </c>
      <c r="X110">
        <v>2</v>
      </c>
      <c r="Y110">
        <v>5</v>
      </c>
      <c r="Z110">
        <v>7</v>
      </c>
      <c r="AB110" t="s">
        <v>266</v>
      </c>
      <c r="AC110">
        <v>4</v>
      </c>
      <c r="AD110">
        <v>2</v>
      </c>
      <c r="AE110">
        <v>6</v>
      </c>
      <c r="AH110" t="s">
        <v>343</v>
      </c>
      <c r="AI110">
        <v>4.7374533175547509</v>
      </c>
      <c r="AJ110">
        <v>7</v>
      </c>
      <c r="AK110">
        <f>SUMIFS('further data insights graphs'!$X$2:$X$3323,'further data insights graphs'!$A$2:$A$3323,'tackle data and analsyis'!$AH110)</f>
        <v>1.0128647015556247</v>
      </c>
      <c r="AL110" s="1">
        <f t="shared" si="11"/>
        <v>0.14469495736508925</v>
      </c>
      <c r="AM110">
        <f>SUMIFS('further data insights graphs'!$X$2:$X$3323,'further data insights graphs'!$X$2:$X$3323,"&gt;="&amp;0,'further data insights graphs'!$A$2:$A$3323,'tackle data and analsyis'!$AH110)</f>
        <v>1.4597886054834046</v>
      </c>
      <c r="AN110">
        <f>COUNTIFS('further data insights graphs'!$X$2:$X$3323,"&gt;="&amp;0,'further data insights graphs'!$A$2:$A$3323,'tackle data and analsyis'!$AH110)</f>
        <v>3</v>
      </c>
      <c r="AO110">
        <f>SUMIFS('further data insights graphs'!$X$2:$X$3323,'further data insights graphs'!$X$2:$X$3323,"&lt;"&amp;0,'further data insights graphs'!$A$2:$A$3323,'tackle data and analsyis'!$AH110)</f>
        <v>-0.44692390392777959</v>
      </c>
      <c r="AP110">
        <f>COUNTIFS('further data insights graphs'!$X$2:$X$3323,"&lt;"&amp;0,'further data insights graphs'!$A$2:$A$3323,'tackle data and analsyis'!$AH110)</f>
        <v>4</v>
      </c>
      <c r="AQ110" s="3">
        <f t="shared" si="12"/>
        <v>0.48659620182780156</v>
      </c>
      <c r="AR110" s="3">
        <f t="shared" si="13"/>
        <v>-0.1117309759819449</v>
      </c>
      <c r="AS110" s="3"/>
      <c r="AT110" s="3"/>
      <c r="AU110" s="3"/>
      <c r="AV110" s="3"/>
      <c r="AY110" t="s">
        <v>118</v>
      </c>
      <c r="AZ110">
        <v>4.213091349348316</v>
      </c>
      <c r="BA110">
        <v>9</v>
      </c>
      <c r="BD110" t="s">
        <v>118</v>
      </c>
      <c r="BE110">
        <f>SUMIFS('further data insights graphs'!S$2:S$3323,'further data insights graphs'!$A$2:$A$3323,'tackle data and analsyis'!$BD110)</f>
        <v>3.4702306142499335</v>
      </c>
      <c r="BF110">
        <f>SUMIFS('further data insights graphs'!T$2:T$3323,'further data insights graphs'!$A$2:$A$3323,'tackle data and analsyis'!$BD110)</f>
        <v>0</v>
      </c>
      <c r="BG110">
        <f>SUMIFS('further data insights graphs'!U$2:U$3323,'further data insights graphs'!$A$2:$A$3323,'tackle data and analsyis'!$BD110)</f>
        <v>0</v>
      </c>
      <c r="BI110">
        <f>COUNTIFS('further data insights graphs'!S$2:S$3323,"&gt;"&amp;0,'further data insights graphs'!$A$2:$A$3323,'tackle data and analsyis'!$BD110)</f>
        <v>7</v>
      </c>
      <c r="BJ110">
        <f>COUNTIFS('further data insights graphs'!T$2:T$3323,"&gt;"&amp;0,'further data insights graphs'!$A$2:$A$3323,'tackle data and analsyis'!$BD110)</f>
        <v>0</v>
      </c>
      <c r="BK110">
        <f>COUNTIFS('further data insights graphs'!U$2:U$3323,"&gt;"&amp;0,'further data insights graphs'!$A$2:$A$3323,'tackle data and analsyis'!$BD110)</f>
        <v>0</v>
      </c>
      <c r="BN110" t="s">
        <v>461</v>
      </c>
      <c r="BO110">
        <v>2.9718377844084358</v>
      </c>
      <c r="BP110">
        <v>0</v>
      </c>
      <c r="BQ110">
        <v>0</v>
      </c>
      <c r="BS110">
        <f>SUMIFS('further data insights graphs'!$K$2:$K$3323,'further data insights graphs'!$A$2:$A$3323,'tackle data and analsyis'!$BN110)</f>
        <v>1</v>
      </c>
      <c r="BT110">
        <f>SUMIFS('further data insights graphs'!$V$2:$V$3323,'further data insights graphs'!$A$2:$A$3323,'tackle data and analsyis'!$BN110)</f>
        <v>1</v>
      </c>
      <c r="BV110" t="s">
        <v>77</v>
      </c>
      <c r="BW110">
        <v>4.4905955890414528</v>
      </c>
      <c r="BX110">
        <v>0.24679081484759699</v>
      </c>
      <c r="BY110">
        <v>0</v>
      </c>
    </row>
    <row r="111" spans="1:77" x14ac:dyDescent="0.35">
      <c r="A111">
        <v>109</v>
      </c>
      <c r="B111">
        <v>2022110608</v>
      </c>
      <c r="C111">
        <v>1382</v>
      </c>
      <c r="D111">
        <v>42401</v>
      </c>
      <c r="E111">
        <v>1</v>
      </c>
      <c r="F111">
        <v>0</v>
      </c>
      <c r="G111">
        <v>0</v>
      </c>
      <c r="H111">
        <v>0</v>
      </c>
      <c r="I111" t="s">
        <v>26</v>
      </c>
      <c r="M111" t="s">
        <v>117</v>
      </c>
      <c r="N111">
        <f t="shared" si="7"/>
        <v>6</v>
      </c>
      <c r="O111">
        <f t="shared" si="8"/>
        <v>6</v>
      </c>
      <c r="P111">
        <f t="shared" si="9"/>
        <v>12</v>
      </c>
      <c r="R111">
        <f>SUMIFS('further data insights graphs'!$E$2:$E$3323,'further data insights graphs'!$A$2:$A$3323,'tackle data and analsyis'!$M111)</f>
        <v>8.8288917380202641</v>
      </c>
      <c r="S111">
        <f>COUNTIFS('further data insights graphs'!$E$2:$E$3323,"&gt;"&amp;0,'further data insights graphs'!$A$2:$A$3323,'tackle data and analsyis'!$M111)</f>
        <v>16</v>
      </c>
      <c r="V111">
        <f t="shared" si="10"/>
        <v>2</v>
      </c>
      <c r="W111" t="s">
        <v>480</v>
      </c>
      <c r="X111">
        <v>3</v>
      </c>
      <c r="Y111">
        <v>4</v>
      </c>
      <c r="Z111">
        <v>7</v>
      </c>
      <c r="AB111" t="s">
        <v>278</v>
      </c>
      <c r="AC111">
        <v>4</v>
      </c>
      <c r="AD111">
        <v>2</v>
      </c>
      <c r="AE111">
        <v>6</v>
      </c>
      <c r="AH111" t="s">
        <v>174</v>
      </c>
      <c r="AI111">
        <v>4.7333057589415972</v>
      </c>
      <c r="AJ111">
        <v>9</v>
      </c>
      <c r="AK111">
        <f>SUMIFS('further data insights graphs'!$X$2:$X$3323,'further data insights graphs'!$A$2:$A$3323,'tackle data and analsyis'!$AH111)</f>
        <v>-1.7968922648442909</v>
      </c>
      <c r="AL111" s="1">
        <f t="shared" si="11"/>
        <v>-0.19965469609381009</v>
      </c>
      <c r="AM111">
        <f>SUMIFS('further data insights graphs'!$X$2:$X$3323,'further data insights graphs'!$X$2:$X$3323,"&gt;="&amp;0,'further data insights graphs'!$A$2:$A$3323,'tackle data and analsyis'!$AH111)</f>
        <v>0.41086733032475298</v>
      </c>
      <c r="AN111">
        <f>COUNTIFS('further data insights graphs'!$X$2:$X$3323,"&gt;="&amp;0,'further data insights graphs'!$A$2:$A$3323,'tackle data and analsyis'!$AH111)</f>
        <v>2</v>
      </c>
      <c r="AO111">
        <f>SUMIFS('further data insights graphs'!$X$2:$X$3323,'further data insights graphs'!$X$2:$X$3323,"&lt;"&amp;0,'further data insights graphs'!$A$2:$A$3323,'tackle data and analsyis'!$AH111)</f>
        <v>-2.2077595951690441</v>
      </c>
      <c r="AP111">
        <f>COUNTIFS('further data insights graphs'!$X$2:$X$3323,"&lt;"&amp;0,'further data insights graphs'!$A$2:$A$3323,'tackle data and analsyis'!$AH111)</f>
        <v>7</v>
      </c>
      <c r="AQ111" s="3">
        <f t="shared" si="12"/>
        <v>0.20543366516237649</v>
      </c>
      <c r="AR111" s="3">
        <f t="shared" si="13"/>
        <v>-0.31539422788129201</v>
      </c>
      <c r="AS111" s="3"/>
      <c r="AT111" s="3"/>
      <c r="AU111" s="3"/>
      <c r="AV111" s="3"/>
      <c r="AY111" t="s">
        <v>150</v>
      </c>
      <c r="AZ111">
        <v>4.5064366796666411</v>
      </c>
      <c r="BA111">
        <v>9</v>
      </c>
      <c r="BD111" t="s">
        <v>150</v>
      </c>
      <c r="BE111">
        <f>SUMIFS('further data insights graphs'!S$2:S$3323,'further data insights graphs'!$A$2:$A$3323,'tackle data and analsyis'!$BD111)</f>
        <v>1.69846314370824</v>
      </c>
      <c r="BF111">
        <f>SUMIFS('further data insights graphs'!T$2:T$3323,'further data insights graphs'!$A$2:$A$3323,'tackle data and analsyis'!$BD111)</f>
        <v>0.18522293542677701</v>
      </c>
      <c r="BG111">
        <f>SUMIFS('further data insights graphs'!U$2:U$3323,'further data insights graphs'!$A$2:$A$3323,'tackle data and analsyis'!$BD111)</f>
        <v>0.36025277031214098</v>
      </c>
      <c r="BI111">
        <f>COUNTIFS('further data insights graphs'!S$2:S$3323,"&gt;"&amp;0,'further data insights graphs'!$A$2:$A$3323,'tackle data and analsyis'!$BD111)</f>
        <v>4</v>
      </c>
      <c r="BJ111">
        <f>COUNTIFS('further data insights graphs'!T$2:T$3323,"&gt;"&amp;0,'further data insights graphs'!$A$2:$A$3323,'tackle data and analsyis'!$BD111)</f>
        <v>1</v>
      </c>
      <c r="BK111">
        <f>COUNTIFS('further data insights graphs'!U$2:U$3323,"&gt;"&amp;0,'further data insights graphs'!$A$2:$A$3323,'tackle data and analsyis'!$BD111)</f>
        <v>1</v>
      </c>
      <c r="BN111" t="s">
        <v>239</v>
      </c>
      <c r="BO111">
        <v>2.9670985696858372</v>
      </c>
      <c r="BP111">
        <v>0</v>
      </c>
      <c r="BQ111">
        <v>1</v>
      </c>
      <c r="BS111">
        <f>SUMIFS('further data insights graphs'!$K$2:$K$3323,'further data insights graphs'!$A$2:$A$3323,'tackle data and analsyis'!$BN111)</f>
        <v>0</v>
      </c>
      <c r="BT111">
        <f>SUMIFS('further data insights graphs'!$V$2:$V$3323,'further data insights graphs'!$A$2:$A$3323,'tackle data and analsyis'!$BN111)</f>
        <v>0</v>
      </c>
      <c r="BV111" t="s">
        <v>382</v>
      </c>
      <c r="BW111">
        <v>3.2833836176695064</v>
      </c>
      <c r="BX111">
        <v>0.24593946641256401</v>
      </c>
      <c r="BY111">
        <v>0.59301711037793603</v>
      </c>
    </row>
    <row r="112" spans="1:77" x14ac:dyDescent="0.35">
      <c r="A112">
        <v>110</v>
      </c>
      <c r="B112">
        <v>2022110608</v>
      </c>
      <c r="C112">
        <v>4034</v>
      </c>
      <c r="D112">
        <v>42401</v>
      </c>
      <c r="E112">
        <v>0</v>
      </c>
      <c r="F112">
        <v>1</v>
      </c>
      <c r="G112">
        <v>0</v>
      </c>
      <c r="H112">
        <v>0</v>
      </c>
      <c r="I112" t="s">
        <v>26</v>
      </c>
      <c r="M112" t="s">
        <v>118</v>
      </c>
      <c r="N112">
        <f t="shared" si="7"/>
        <v>2</v>
      </c>
      <c r="O112">
        <f t="shared" si="8"/>
        <v>4</v>
      </c>
      <c r="P112">
        <f t="shared" si="9"/>
        <v>6</v>
      </c>
      <c r="R112">
        <f>SUMIFS('further data insights graphs'!$E$2:$E$3323,'further data insights graphs'!$A$2:$A$3323,'tackle data and analsyis'!$M112)</f>
        <v>4.213091349348316</v>
      </c>
      <c r="S112">
        <f>COUNTIFS('further data insights graphs'!$E$2:$E$3323,"&gt;"&amp;0,'further data insights graphs'!$A$2:$A$3323,'tackle data and analsyis'!$M112)</f>
        <v>9</v>
      </c>
      <c r="V112">
        <f t="shared" si="10"/>
        <v>2</v>
      </c>
      <c r="W112" t="s">
        <v>483</v>
      </c>
      <c r="X112">
        <v>4</v>
      </c>
      <c r="Y112">
        <v>3</v>
      </c>
      <c r="Z112">
        <v>7</v>
      </c>
      <c r="AB112" t="s">
        <v>331</v>
      </c>
      <c r="AC112">
        <v>4</v>
      </c>
      <c r="AD112">
        <v>2</v>
      </c>
      <c r="AE112">
        <v>6</v>
      </c>
      <c r="AH112" t="s">
        <v>114</v>
      </c>
      <c r="AI112">
        <v>4.7295708657634883</v>
      </c>
      <c r="AJ112">
        <v>9</v>
      </c>
      <c r="AK112">
        <f>SUMIFS('further data insights graphs'!$X$2:$X$3323,'further data insights graphs'!$A$2:$A$3323,'tackle data and analsyis'!$AH112)</f>
        <v>1.0512242945147154</v>
      </c>
      <c r="AL112" s="1">
        <f t="shared" si="11"/>
        <v>0.11680269939052394</v>
      </c>
      <c r="AM112">
        <f>SUMIFS('further data insights graphs'!$X$2:$X$3323,'further data insights graphs'!$X$2:$X$3323,"&gt;="&amp;0,'further data insights graphs'!$A$2:$A$3323,'tackle data and analsyis'!$AH112)</f>
        <v>2.5454991481426266</v>
      </c>
      <c r="AN112">
        <f>COUNTIFS('further data insights graphs'!$X$2:$X$3323,"&gt;="&amp;0,'further data insights graphs'!$A$2:$A$3323,'tackle data and analsyis'!$AH112)</f>
        <v>5</v>
      </c>
      <c r="AO112">
        <f>SUMIFS('further data insights graphs'!$X$2:$X$3323,'further data insights graphs'!$X$2:$X$3323,"&lt;"&amp;0,'further data insights graphs'!$A$2:$A$3323,'tackle data and analsyis'!$AH112)</f>
        <v>-1.4942748536279111</v>
      </c>
      <c r="AP112">
        <f>COUNTIFS('further data insights graphs'!$X$2:$X$3323,"&lt;"&amp;0,'further data insights graphs'!$A$2:$A$3323,'tackle data and analsyis'!$AH112)</f>
        <v>4</v>
      </c>
      <c r="AQ112" s="3">
        <f t="shared" si="12"/>
        <v>0.50909982962852529</v>
      </c>
      <c r="AR112" s="3">
        <f t="shared" si="13"/>
        <v>-0.37356871340697778</v>
      </c>
      <c r="AS112" s="3"/>
      <c r="AT112" s="3"/>
      <c r="AU112" s="3"/>
      <c r="AV112" s="3"/>
      <c r="AY112" t="s">
        <v>164</v>
      </c>
      <c r="AZ112">
        <v>4.7836629151750412</v>
      </c>
      <c r="BA112">
        <v>9</v>
      </c>
      <c r="BD112" t="s">
        <v>164</v>
      </c>
      <c r="BE112">
        <f>SUMIFS('further data insights graphs'!S$2:S$3323,'further data insights graphs'!$A$2:$A$3323,'tackle data and analsyis'!$BD112)</f>
        <v>2.5104060505188768</v>
      </c>
      <c r="BF112">
        <f>SUMIFS('further data insights graphs'!T$2:T$3323,'further data insights graphs'!$A$2:$A$3323,'tackle data and analsyis'!$BD112)</f>
        <v>0.16088918704910599</v>
      </c>
      <c r="BG112">
        <f>SUMIFS('further data insights graphs'!U$2:U$3323,'further data insights graphs'!$A$2:$A$3323,'tackle data and analsyis'!$BD112)</f>
        <v>0</v>
      </c>
      <c r="BI112">
        <f>COUNTIFS('further data insights graphs'!S$2:S$3323,"&gt;"&amp;0,'further data insights graphs'!$A$2:$A$3323,'tackle data and analsyis'!$BD112)</f>
        <v>4</v>
      </c>
      <c r="BJ112">
        <f>COUNTIFS('further data insights graphs'!T$2:T$3323,"&gt;"&amp;0,'further data insights graphs'!$A$2:$A$3323,'tackle data and analsyis'!$BD112)</f>
        <v>1</v>
      </c>
      <c r="BK112">
        <f>COUNTIFS('further data insights graphs'!U$2:U$3323,"&gt;"&amp;0,'further data insights graphs'!$A$2:$A$3323,'tackle data and analsyis'!$BD112)</f>
        <v>0</v>
      </c>
      <c r="BN112" t="s">
        <v>304</v>
      </c>
      <c r="BO112">
        <v>2.9563048204185129</v>
      </c>
      <c r="BP112">
        <v>0</v>
      </c>
      <c r="BQ112">
        <v>0</v>
      </c>
      <c r="BS112">
        <f>SUMIFS('further data insights graphs'!$K$2:$K$3323,'further data insights graphs'!$A$2:$A$3323,'tackle data and analsyis'!$BN112)</f>
        <v>0</v>
      </c>
      <c r="BT112">
        <f>SUMIFS('further data insights graphs'!$V$2:$V$3323,'further data insights graphs'!$A$2:$A$3323,'tackle data and analsyis'!$BN112)</f>
        <v>0</v>
      </c>
      <c r="BV112" t="s">
        <v>489</v>
      </c>
      <c r="BW112">
        <v>1.678342850609418</v>
      </c>
      <c r="BX112">
        <v>0.23689751238038601</v>
      </c>
      <c r="BY112">
        <v>0.739134516982213</v>
      </c>
    </row>
    <row r="113" spans="1:77" x14ac:dyDescent="0.35">
      <c r="A113">
        <v>111</v>
      </c>
      <c r="B113">
        <v>2022102000</v>
      </c>
      <c r="C113">
        <v>2119</v>
      </c>
      <c r="D113">
        <v>54721</v>
      </c>
      <c r="E113">
        <v>1</v>
      </c>
      <c r="F113">
        <v>0</v>
      </c>
      <c r="G113">
        <v>0</v>
      </c>
      <c r="H113">
        <v>0</v>
      </c>
      <c r="I113" t="s">
        <v>27</v>
      </c>
      <c r="M113" t="s">
        <v>119</v>
      </c>
      <c r="N113">
        <f t="shared" si="7"/>
        <v>0</v>
      </c>
      <c r="O113">
        <f t="shared" si="8"/>
        <v>0</v>
      </c>
      <c r="P113">
        <f t="shared" si="9"/>
        <v>0</v>
      </c>
      <c r="R113">
        <f>SUMIFS('further data insights graphs'!$E$2:$E$3323,'further data insights graphs'!$A$2:$A$3323,'tackle data and analsyis'!$M113)</f>
        <v>0</v>
      </c>
      <c r="S113">
        <f>COUNTIFS('further data insights graphs'!$E$2:$E$3323,"&gt;"&amp;0,'further data insights graphs'!$A$2:$A$3323,'tackle data and analsyis'!$M113)</f>
        <v>0</v>
      </c>
      <c r="V113">
        <f t="shared" si="10"/>
        <v>2</v>
      </c>
      <c r="W113" t="s">
        <v>509</v>
      </c>
      <c r="X113">
        <v>4</v>
      </c>
      <c r="Y113">
        <v>3</v>
      </c>
      <c r="Z113">
        <v>7</v>
      </c>
      <c r="AB113" t="s">
        <v>402</v>
      </c>
      <c r="AC113">
        <v>4</v>
      </c>
      <c r="AD113">
        <v>2</v>
      </c>
      <c r="AE113">
        <v>6</v>
      </c>
      <c r="AH113" t="s">
        <v>16</v>
      </c>
      <c r="AI113">
        <v>4.6628638427804239</v>
      </c>
      <c r="AJ113">
        <v>9</v>
      </c>
      <c r="AK113">
        <f>SUMIFS('further data insights graphs'!$X$2:$X$3323,'further data insights graphs'!$A$2:$A$3323,'tackle data and analsyis'!$AH113)</f>
        <v>0.99141286676855778</v>
      </c>
      <c r="AL113" s="1">
        <f t="shared" si="11"/>
        <v>0.11015698519650642</v>
      </c>
      <c r="AM113">
        <f>SUMIFS('further data insights graphs'!$X$2:$X$3323,'further data insights graphs'!$X$2:$X$3323,"&gt;="&amp;0,'further data insights graphs'!$A$2:$A$3323,'tackle data and analsyis'!$AH113)</f>
        <v>2.1380573067158677</v>
      </c>
      <c r="AN113">
        <f>COUNTIFS('further data insights graphs'!$X$2:$X$3323,"&gt;="&amp;0,'further data insights graphs'!$A$2:$A$3323,'tackle data and analsyis'!$AH113)</f>
        <v>7</v>
      </c>
      <c r="AO113">
        <f>SUMIFS('further data insights graphs'!$X$2:$X$3323,'further data insights graphs'!$X$2:$X$3323,"&lt;"&amp;0,'further data insights graphs'!$A$2:$A$3323,'tackle data and analsyis'!$AH113)</f>
        <v>-1.1466444399473097</v>
      </c>
      <c r="AP113">
        <f>COUNTIFS('further data insights graphs'!$X$2:$X$3323,"&lt;"&amp;0,'further data insights graphs'!$A$2:$A$3323,'tackle data and analsyis'!$AH113)</f>
        <v>2</v>
      </c>
      <c r="AQ113" s="3">
        <f t="shared" si="12"/>
        <v>0.30543675810226684</v>
      </c>
      <c r="AR113" s="3">
        <f t="shared" si="13"/>
        <v>-0.57332221997365485</v>
      </c>
      <c r="AS113" s="3"/>
      <c r="AT113" s="3"/>
      <c r="AU113" s="3"/>
      <c r="AV113" s="3"/>
      <c r="AY113" t="s">
        <v>174</v>
      </c>
      <c r="AZ113">
        <v>4.7333057589415972</v>
      </c>
      <c r="BA113">
        <v>9</v>
      </c>
      <c r="BD113" t="s">
        <v>174</v>
      </c>
      <c r="BE113">
        <f>SUMIFS('further data insights graphs'!S$2:S$3323,'further data insights graphs'!$A$2:$A$3323,'tackle data and analsyis'!$BD113)</f>
        <v>3.6479211855148383</v>
      </c>
      <c r="BF113">
        <f>SUMIFS('further data insights graphs'!T$2:T$3323,'further data insights graphs'!$A$2:$A$3323,'tackle data and analsyis'!$BD113)</f>
        <v>0</v>
      </c>
      <c r="BG113">
        <f>SUMIFS('further data insights graphs'!U$2:U$3323,'further data insights graphs'!$A$2:$A$3323,'tackle data and analsyis'!$BD113)</f>
        <v>0</v>
      </c>
      <c r="BI113">
        <f>COUNTIFS('further data insights graphs'!S$2:S$3323,"&gt;"&amp;0,'further data insights graphs'!$A$2:$A$3323,'tackle data and analsyis'!$BD113)</f>
        <v>7</v>
      </c>
      <c r="BJ113">
        <f>COUNTIFS('further data insights graphs'!T$2:T$3323,"&gt;"&amp;0,'further data insights graphs'!$A$2:$A$3323,'tackle data and analsyis'!$BD113)</f>
        <v>0</v>
      </c>
      <c r="BK113">
        <f>COUNTIFS('further data insights graphs'!U$2:U$3323,"&gt;"&amp;0,'further data insights graphs'!$A$2:$A$3323,'tackle data and analsyis'!$BD113)</f>
        <v>0</v>
      </c>
      <c r="BN113" t="s">
        <v>11</v>
      </c>
      <c r="BO113">
        <v>2.9511167491705312</v>
      </c>
      <c r="BP113">
        <v>0</v>
      </c>
      <c r="BQ113">
        <v>0</v>
      </c>
      <c r="BS113">
        <f>SUMIFS('further data insights graphs'!$K$2:$K$3323,'further data insights graphs'!$A$2:$A$3323,'tackle data and analsyis'!$BN113)</f>
        <v>0</v>
      </c>
      <c r="BT113">
        <f>SUMIFS('further data insights graphs'!$V$2:$V$3323,'further data insights graphs'!$A$2:$A$3323,'tackle data and analsyis'!$BN113)</f>
        <v>0</v>
      </c>
      <c r="BV113" t="s">
        <v>91</v>
      </c>
      <c r="BW113">
        <v>7.083801430550241</v>
      </c>
      <c r="BX113">
        <v>0.23660336939621501</v>
      </c>
      <c r="BY113">
        <v>1.010515153073869</v>
      </c>
    </row>
    <row r="114" spans="1:77" x14ac:dyDescent="0.35">
      <c r="A114">
        <v>112</v>
      </c>
      <c r="B114">
        <v>2022102000</v>
      </c>
      <c r="C114">
        <v>2220</v>
      </c>
      <c r="D114">
        <v>52665</v>
      </c>
      <c r="E114">
        <v>1</v>
      </c>
      <c r="F114">
        <v>0</v>
      </c>
      <c r="G114">
        <v>0</v>
      </c>
      <c r="H114">
        <v>0</v>
      </c>
      <c r="I114" t="s">
        <v>28</v>
      </c>
      <c r="M114" t="s">
        <v>120</v>
      </c>
      <c r="N114">
        <f t="shared" si="7"/>
        <v>0</v>
      </c>
      <c r="O114">
        <f t="shared" si="8"/>
        <v>1</v>
      </c>
      <c r="P114">
        <f t="shared" si="9"/>
        <v>1</v>
      </c>
      <c r="R114">
        <f>SUMIFS('further data insights graphs'!$E$2:$E$3323,'further data insights graphs'!$A$2:$A$3323,'tackle data and analsyis'!$M114)</f>
        <v>0.490394982418076</v>
      </c>
      <c r="S114">
        <f>COUNTIFS('further data insights graphs'!$E$2:$E$3323,"&gt;"&amp;0,'further data insights graphs'!$A$2:$A$3323,'tackle data and analsyis'!$M114)</f>
        <v>1</v>
      </c>
      <c r="V114">
        <f t="shared" si="10"/>
        <v>1</v>
      </c>
      <c r="W114" t="s">
        <v>39</v>
      </c>
      <c r="X114">
        <v>5</v>
      </c>
      <c r="Y114">
        <v>1</v>
      </c>
      <c r="Z114">
        <v>6</v>
      </c>
      <c r="AB114" t="s">
        <v>415</v>
      </c>
      <c r="AC114">
        <v>4</v>
      </c>
      <c r="AD114">
        <v>2</v>
      </c>
      <c r="AE114">
        <v>6</v>
      </c>
      <c r="AH114" t="s">
        <v>10</v>
      </c>
      <c r="AI114">
        <v>4.6500599631391948</v>
      </c>
      <c r="AJ114">
        <v>11</v>
      </c>
      <c r="AK114">
        <f>SUMIFS('further data insights graphs'!$X$2:$X$3323,'further data insights graphs'!$A$2:$A$3323,'tackle data and analsyis'!$AH114)</f>
        <v>0.96879572506748968</v>
      </c>
      <c r="AL114" s="1">
        <f t="shared" si="11"/>
        <v>8.8072338642499068E-2</v>
      </c>
      <c r="AM114">
        <f>SUMIFS('further data insights graphs'!$X$2:$X$3323,'further data insights graphs'!$X$2:$X$3323,"&gt;="&amp;0,'further data insights graphs'!$A$2:$A$3323,'tackle data and analsyis'!$AH114)</f>
        <v>1.7440491247580057</v>
      </c>
      <c r="AN114">
        <f>COUNTIFS('further data insights graphs'!$X$2:$X$3323,"&gt;="&amp;0,'further data insights graphs'!$A$2:$A$3323,'tackle data and analsyis'!$AH114)</f>
        <v>5</v>
      </c>
      <c r="AO114">
        <f>SUMIFS('further data insights graphs'!$X$2:$X$3323,'further data insights graphs'!$X$2:$X$3323,"&lt;"&amp;0,'further data insights graphs'!$A$2:$A$3323,'tackle data and analsyis'!$AH114)</f>
        <v>-0.77525339969051577</v>
      </c>
      <c r="AP114">
        <f>COUNTIFS('further data insights graphs'!$X$2:$X$3323,"&lt;"&amp;0,'further data insights graphs'!$A$2:$A$3323,'tackle data and analsyis'!$AH114)</f>
        <v>6</v>
      </c>
      <c r="AQ114" s="3">
        <f t="shared" si="12"/>
        <v>0.34880982495160112</v>
      </c>
      <c r="AR114" s="3">
        <f t="shared" si="13"/>
        <v>-0.1292088999484193</v>
      </c>
      <c r="AS114" s="3"/>
      <c r="AT114" s="3"/>
      <c r="AU114" s="3"/>
      <c r="AV114" s="3"/>
      <c r="AY114" t="s">
        <v>241</v>
      </c>
      <c r="AZ114">
        <v>4.5568181985323193</v>
      </c>
      <c r="BA114">
        <v>9</v>
      </c>
      <c r="BD114" t="s">
        <v>241</v>
      </c>
      <c r="BE114">
        <f>SUMIFS('further data insights graphs'!S$2:S$3323,'further data insights graphs'!$A$2:$A$3323,'tackle data and analsyis'!$BD114)</f>
        <v>3.894710698815893</v>
      </c>
      <c r="BF114">
        <f>SUMIFS('further data insights graphs'!T$2:T$3323,'further data insights graphs'!$A$2:$A$3323,'tackle data and analsyis'!$BD114)</f>
        <v>0</v>
      </c>
      <c r="BG114">
        <f>SUMIFS('further data insights graphs'!U$2:U$3323,'further data insights graphs'!$A$2:$A$3323,'tackle data and analsyis'!$BD114)</f>
        <v>1</v>
      </c>
      <c r="BI114">
        <f>COUNTIFS('further data insights graphs'!S$2:S$3323,"&gt;"&amp;0,'further data insights graphs'!$A$2:$A$3323,'tackle data and analsyis'!$BD114)</f>
        <v>7</v>
      </c>
      <c r="BJ114">
        <f>COUNTIFS('further data insights graphs'!T$2:T$3323,"&gt;"&amp;0,'further data insights graphs'!$A$2:$A$3323,'tackle data and analsyis'!$BD114)</f>
        <v>0</v>
      </c>
      <c r="BK114">
        <f>COUNTIFS('further data insights graphs'!U$2:U$3323,"&gt;"&amp;0,'further data insights graphs'!$A$2:$A$3323,'tackle data and analsyis'!$BD114)</f>
        <v>1</v>
      </c>
      <c r="BN114" t="s">
        <v>122</v>
      </c>
      <c r="BO114">
        <v>2.936348288712999</v>
      </c>
      <c r="BP114">
        <v>0</v>
      </c>
      <c r="BQ114">
        <v>0</v>
      </c>
      <c r="BS114">
        <f>SUMIFS('further data insights graphs'!$K$2:$K$3323,'further data insights graphs'!$A$2:$A$3323,'tackle data and analsyis'!$BN114)</f>
        <v>2</v>
      </c>
      <c r="BT114">
        <f>SUMIFS('further data insights graphs'!$V$2:$V$3323,'further data insights graphs'!$A$2:$A$3323,'tackle data and analsyis'!$BN114)</f>
        <v>1.492099475557475</v>
      </c>
      <c r="BV114" t="s">
        <v>204</v>
      </c>
      <c r="BW114">
        <v>0.67268506003008799</v>
      </c>
      <c r="BX114">
        <v>0.232376055768894</v>
      </c>
      <c r="BY114">
        <v>0.44030900426119401</v>
      </c>
    </row>
    <row r="115" spans="1:77" x14ac:dyDescent="0.35">
      <c r="A115">
        <v>113</v>
      </c>
      <c r="B115">
        <v>2022103006</v>
      </c>
      <c r="C115">
        <v>353</v>
      </c>
      <c r="D115">
        <v>52665</v>
      </c>
      <c r="E115">
        <v>0</v>
      </c>
      <c r="F115">
        <v>0</v>
      </c>
      <c r="G115">
        <v>0</v>
      </c>
      <c r="H115">
        <v>1</v>
      </c>
      <c r="I115" t="s">
        <v>28</v>
      </c>
      <c r="M115" t="s">
        <v>121</v>
      </c>
      <c r="N115">
        <f t="shared" si="7"/>
        <v>5</v>
      </c>
      <c r="O115">
        <f t="shared" si="8"/>
        <v>1</v>
      </c>
      <c r="P115">
        <f t="shared" si="9"/>
        <v>6</v>
      </c>
      <c r="R115">
        <f>SUMIFS('further data insights graphs'!$E$2:$E$3323,'further data insights graphs'!$A$2:$A$3323,'tackle data and analsyis'!$M115)</f>
        <v>6.2130756717615796</v>
      </c>
      <c r="S115">
        <f>COUNTIFS('further data insights graphs'!$E$2:$E$3323,"&gt;"&amp;0,'further data insights graphs'!$A$2:$A$3323,'tackle data and analsyis'!$M115)</f>
        <v>13</v>
      </c>
      <c r="V115">
        <f t="shared" si="10"/>
        <v>2</v>
      </c>
      <c r="W115" t="s">
        <v>43</v>
      </c>
      <c r="X115">
        <v>2</v>
      </c>
      <c r="Y115">
        <v>4</v>
      </c>
      <c r="Z115">
        <v>6</v>
      </c>
      <c r="AB115" t="s">
        <v>458</v>
      </c>
      <c r="AC115">
        <v>4</v>
      </c>
      <c r="AD115">
        <v>2</v>
      </c>
      <c r="AE115">
        <v>6</v>
      </c>
      <c r="AH115" t="s">
        <v>457</v>
      </c>
      <c r="AI115">
        <v>4.6398941569478236</v>
      </c>
      <c r="AJ115">
        <v>11</v>
      </c>
      <c r="AK115">
        <f>SUMIFS('further data insights graphs'!$X$2:$X$3323,'further data insights graphs'!$A$2:$A$3323,'tackle data and analsyis'!$AH115)</f>
        <v>0.92248102167603729</v>
      </c>
      <c r="AL115" s="1">
        <f t="shared" si="11"/>
        <v>8.3861911061457933E-2</v>
      </c>
      <c r="AM115">
        <f>SUMIFS('further data insights graphs'!$X$2:$X$3323,'further data insights graphs'!$X$2:$X$3323,"&gt;="&amp;0,'further data insights graphs'!$A$2:$A$3323,'tackle data and analsyis'!$AH115)</f>
        <v>1.9882985918018001</v>
      </c>
      <c r="AN115">
        <f>COUNTIFS('further data insights graphs'!$X$2:$X$3323,"&gt;="&amp;0,'further data insights graphs'!$A$2:$A$3323,'tackle data and analsyis'!$AH115)</f>
        <v>6</v>
      </c>
      <c r="AO115">
        <f>SUMIFS('further data insights graphs'!$X$2:$X$3323,'further data insights graphs'!$X$2:$X$3323,"&lt;"&amp;0,'further data insights graphs'!$A$2:$A$3323,'tackle data and analsyis'!$AH115)</f>
        <v>-1.0658175701257631</v>
      </c>
      <c r="AP115">
        <f>COUNTIFS('further data insights graphs'!$X$2:$X$3323,"&lt;"&amp;0,'further data insights graphs'!$A$2:$A$3323,'tackle data and analsyis'!$AH115)</f>
        <v>5</v>
      </c>
      <c r="AQ115" s="3">
        <f t="shared" si="12"/>
        <v>0.33138309863363336</v>
      </c>
      <c r="AR115" s="3">
        <f t="shared" si="13"/>
        <v>-0.2131635140251526</v>
      </c>
      <c r="AS115" s="3"/>
      <c r="AT115" s="3"/>
      <c r="AU115" s="3"/>
      <c r="AV115" s="3"/>
      <c r="AY115" t="s">
        <v>262</v>
      </c>
      <c r="AZ115">
        <v>4.312768763473926</v>
      </c>
      <c r="BA115">
        <v>9</v>
      </c>
      <c r="BD115" t="s">
        <v>262</v>
      </c>
      <c r="BE115">
        <f>SUMIFS('further data insights graphs'!S$2:S$3323,'further data insights graphs'!$A$2:$A$3323,'tackle data and analsyis'!$BD115)</f>
        <v>0.97908442952308006</v>
      </c>
      <c r="BF115">
        <f>SUMIFS('further data insights graphs'!T$2:T$3323,'further data insights graphs'!$A$2:$A$3323,'tackle data and analsyis'!$BD115)</f>
        <v>0.86456127871323196</v>
      </c>
      <c r="BG115">
        <f>SUMIFS('further data insights graphs'!U$2:U$3323,'further data insights graphs'!$A$2:$A$3323,'tackle data and analsyis'!$BD115)</f>
        <v>0</v>
      </c>
      <c r="BI115">
        <f>COUNTIFS('further data insights graphs'!S$2:S$3323,"&gt;"&amp;0,'further data insights graphs'!$A$2:$A$3323,'tackle data and analsyis'!$BD115)</f>
        <v>4</v>
      </c>
      <c r="BJ115">
        <f>COUNTIFS('further data insights graphs'!T$2:T$3323,"&gt;"&amp;0,'further data insights graphs'!$A$2:$A$3323,'tackle data and analsyis'!$BD115)</f>
        <v>1</v>
      </c>
      <c r="BK115">
        <f>COUNTIFS('further data insights graphs'!U$2:U$3323,"&gt;"&amp;0,'further data insights graphs'!$A$2:$A$3323,'tackle data and analsyis'!$BD115)</f>
        <v>0</v>
      </c>
      <c r="BN115" t="s">
        <v>75</v>
      </c>
      <c r="BO115">
        <v>2.9340397999713543</v>
      </c>
      <c r="BP115">
        <v>0</v>
      </c>
      <c r="BQ115">
        <v>0</v>
      </c>
      <c r="BS115">
        <f>SUMIFS('further data insights graphs'!$K$2:$K$3323,'further data insights graphs'!$A$2:$A$3323,'tackle data and analsyis'!$BN115)</f>
        <v>2</v>
      </c>
      <c r="BT115">
        <f>SUMIFS('further data insights graphs'!$V$2:$V$3323,'further data insights graphs'!$A$2:$A$3323,'tackle data and analsyis'!$BN115)</f>
        <v>0.92217489115782103</v>
      </c>
      <c r="BV115" t="s">
        <v>329</v>
      </c>
      <c r="BW115">
        <v>0.227369867012957</v>
      </c>
      <c r="BX115">
        <v>0.227369867012957</v>
      </c>
      <c r="BY115">
        <v>0</v>
      </c>
    </row>
    <row r="116" spans="1:77" x14ac:dyDescent="0.35">
      <c r="A116">
        <v>114</v>
      </c>
      <c r="B116">
        <v>2022103006</v>
      </c>
      <c r="C116">
        <v>874</v>
      </c>
      <c r="D116">
        <v>52665</v>
      </c>
      <c r="E116">
        <v>0</v>
      </c>
      <c r="F116">
        <v>1</v>
      </c>
      <c r="G116">
        <v>0</v>
      </c>
      <c r="H116">
        <v>0</v>
      </c>
      <c r="I116" t="s">
        <v>28</v>
      </c>
      <c r="M116" t="s">
        <v>122</v>
      </c>
      <c r="N116">
        <f t="shared" si="7"/>
        <v>4</v>
      </c>
      <c r="O116">
        <f t="shared" si="8"/>
        <v>0</v>
      </c>
      <c r="P116">
        <f t="shared" si="9"/>
        <v>4</v>
      </c>
      <c r="R116">
        <f>SUMIFS('further data insights graphs'!$E$2:$E$3323,'further data insights graphs'!$A$2:$A$3323,'tackle data and analsyis'!$M116)</f>
        <v>3.5572162565727501</v>
      </c>
      <c r="S116">
        <f>COUNTIFS('further data insights graphs'!$E$2:$E$3323,"&gt;"&amp;0,'further data insights graphs'!$A$2:$A$3323,'tackle data and analsyis'!$M116)</f>
        <v>5</v>
      </c>
      <c r="V116">
        <f t="shared" si="10"/>
        <v>3</v>
      </c>
      <c r="W116" t="s">
        <v>54</v>
      </c>
      <c r="X116">
        <v>3</v>
      </c>
      <c r="Y116">
        <v>3</v>
      </c>
      <c r="Z116">
        <v>6</v>
      </c>
      <c r="AB116" t="s">
        <v>518</v>
      </c>
      <c r="AC116">
        <v>4</v>
      </c>
      <c r="AD116">
        <v>2</v>
      </c>
      <c r="AE116">
        <v>6</v>
      </c>
      <c r="AH116" t="s">
        <v>152</v>
      </c>
      <c r="AI116">
        <v>4.6236281119487019</v>
      </c>
      <c r="AJ116">
        <v>7</v>
      </c>
      <c r="AK116">
        <f>SUMIFS('further data insights graphs'!$X$2:$X$3323,'further data insights graphs'!$A$2:$A$3323,'tackle data and analsyis'!$AH116)</f>
        <v>2.7728854410000836</v>
      </c>
      <c r="AL116" s="1">
        <f t="shared" si="11"/>
        <v>0.39612649157144053</v>
      </c>
      <c r="AM116">
        <f>SUMIFS('further data insights graphs'!$X$2:$X$3323,'further data insights graphs'!$X$2:$X$3323,"&gt;="&amp;0,'further data insights graphs'!$A$2:$A$3323,'tackle data and analsyis'!$AH116)</f>
        <v>2.7824682386610244</v>
      </c>
      <c r="AN116">
        <f>COUNTIFS('further data insights graphs'!$X$2:$X$3323,"&gt;="&amp;0,'further data insights graphs'!$A$2:$A$3323,'tackle data and analsyis'!$AH116)</f>
        <v>6</v>
      </c>
      <c r="AO116">
        <f>SUMIFS('further data insights graphs'!$X$2:$X$3323,'further data insights graphs'!$X$2:$X$3323,"&lt;"&amp;0,'further data insights graphs'!$A$2:$A$3323,'tackle data and analsyis'!$AH116)</f>
        <v>-9.5827976609409327E-3</v>
      </c>
      <c r="AP116">
        <f>COUNTIFS('further data insights graphs'!$X$2:$X$3323,"&lt;"&amp;0,'further data insights graphs'!$A$2:$A$3323,'tackle data and analsyis'!$AH116)</f>
        <v>1</v>
      </c>
      <c r="AQ116" s="3">
        <f t="shared" si="12"/>
        <v>0.46374470644350407</v>
      </c>
      <c r="AR116" s="3">
        <f t="shared" si="13"/>
        <v>-9.5827976609409327E-3</v>
      </c>
      <c r="AS116" s="3"/>
      <c r="AT116" s="3"/>
      <c r="AU116" s="3"/>
      <c r="AV116" s="3"/>
      <c r="AY116" t="s">
        <v>326</v>
      </c>
      <c r="AZ116">
        <v>5.4238503311933632</v>
      </c>
      <c r="BA116">
        <v>9</v>
      </c>
      <c r="BD116" t="s">
        <v>326</v>
      </c>
      <c r="BE116">
        <f>SUMIFS('further data insights graphs'!S$2:S$3323,'further data insights graphs'!$A$2:$A$3323,'tackle data and analsyis'!$BD116)</f>
        <v>3.7466541319918649</v>
      </c>
      <c r="BF116">
        <f>SUMIFS('further data insights graphs'!T$2:T$3323,'further data insights graphs'!$A$2:$A$3323,'tackle data and analsyis'!$BD116)</f>
        <v>2.3018791041661277</v>
      </c>
      <c r="BG116">
        <f>SUMIFS('further data insights graphs'!U$2:U$3323,'further data insights graphs'!$A$2:$A$3323,'tackle data and analsyis'!$BD116)</f>
        <v>0</v>
      </c>
      <c r="BI116">
        <f>COUNTIFS('further data insights graphs'!S$2:S$3323,"&gt;"&amp;0,'further data insights graphs'!$A$2:$A$3323,'tackle data and analsyis'!$BD116)</f>
        <v>6</v>
      </c>
      <c r="BJ116">
        <f>COUNTIFS('further data insights graphs'!T$2:T$3323,"&gt;"&amp;0,'further data insights graphs'!$A$2:$A$3323,'tackle data and analsyis'!$BD116)</f>
        <v>3</v>
      </c>
      <c r="BK116">
        <f>COUNTIFS('further data insights graphs'!U$2:U$3323,"&gt;"&amp;0,'further data insights graphs'!$A$2:$A$3323,'tackle data and analsyis'!$BD116)</f>
        <v>0</v>
      </c>
      <c r="BN116" t="s">
        <v>352</v>
      </c>
      <c r="BO116">
        <v>2.9059508523440529</v>
      </c>
      <c r="BP116">
        <v>1.2945807455422629</v>
      </c>
      <c r="BQ116">
        <v>0.163027794654651</v>
      </c>
      <c r="BS116">
        <f>SUMIFS('further data insights graphs'!$K$2:$K$3323,'further data insights graphs'!$A$2:$A$3323,'tackle data and analsyis'!$BN116)</f>
        <v>0</v>
      </c>
      <c r="BT116">
        <f>SUMIFS('further data insights graphs'!$V$2:$V$3323,'further data insights graphs'!$A$2:$A$3323,'tackle data and analsyis'!$BN116)</f>
        <v>0</v>
      </c>
      <c r="BV116" t="s">
        <v>40</v>
      </c>
      <c r="BW116">
        <v>2.785303166631437</v>
      </c>
      <c r="BX116">
        <v>0.225627421235195</v>
      </c>
      <c r="BY116">
        <v>0</v>
      </c>
    </row>
    <row r="117" spans="1:77" x14ac:dyDescent="0.35">
      <c r="A117">
        <v>115</v>
      </c>
      <c r="B117">
        <v>2022110700</v>
      </c>
      <c r="C117">
        <v>950</v>
      </c>
      <c r="D117">
        <v>52665</v>
      </c>
      <c r="E117">
        <v>0</v>
      </c>
      <c r="F117">
        <v>1</v>
      </c>
      <c r="G117">
        <v>0</v>
      </c>
      <c r="H117">
        <v>0</v>
      </c>
      <c r="I117" t="s">
        <v>28</v>
      </c>
      <c r="M117" t="s">
        <v>123</v>
      </c>
      <c r="N117">
        <f t="shared" si="7"/>
        <v>2</v>
      </c>
      <c r="O117">
        <f t="shared" si="8"/>
        <v>4</v>
      </c>
      <c r="P117">
        <f t="shared" si="9"/>
        <v>6</v>
      </c>
      <c r="R117">
        <f>SUMIFS('further data insights graphs'!$E$2:$E$3323,'further data insights graphs'!$A$2:$A$3323,'tackle data and analsyis'!$M117)</f>
        <v>3.4751399666888942</v>
      </c>
      <c r="S117">
        <f>COUNTIFS('further data insights graphs'!$E$2:$E$3323,"&gt;"&amp;0,'further data insights graphs'!$A$2:$A$3323,'tackle data and analsyis'!$M117)</f>
        <v>8</v>
      </c>
      <c r="V117">
        <f t="shared" si="10"/>
        <v>3</v>
      </c>
      <c r="W117" t="s">
        <v>61</v>
      </c>
      <c r="X117">
        <v>2</v>
      </c>
      <c r="Y117">
        <v>4</v>
      </c>
      <c r="Z117">
        <v>6</v>
      </c>
      <c r="AB117" t="s">
        <v>12</v>
      </c>
      <c r="AC117">
        <v>4</v>
      </c>
      <c r="AD117">
        <v>1</v>
      </c>
      <c r="AE117">
        <v>5</v>
      </c>
      <c r="AH117" t="s">
        <v>79</v>
      </c>
      <c r="AI117">
        <v>4.6082020240015193</v>
      </c>
      <c r="AJ117">
        <v>10</v>
      </c>
      <c r="AK117">
        <f>SUMIFS('further data insights graphs'!$X$2:$X$3323,'further data insights graphs'!$A$2:$A$3323,'tackle data and analsyis'!$AH117)</f>
        <v>-1.1427476266072893</v>
      </c>
      <c r="AL117" s="1">
        <f t="shared" si="11"/>
        <v>-0.11427476266072893</v>
      </c>
      <c r="AM117">
        <f>SUMIFS('further data insights graphs'!$X$2:$X$3323,'further data insights graphs'!$X$2:$X$3323,"&gt;="&amp;0,'further data insights graphs'!$A$2:$A$3323,'tackle data and analsyis'!$AH117)</f>
        <v>0.28140611123367348</v>
      </c>
      <c r="AN117">
        <f>COUNTIFS('further data insights graphs'!$X$2:$X$3323,"&gt;="&amp;0,'further data insights graphs'!$A$2:$A$3323,'tackle data and analsyis'!$AH117)</f>
        <v>2</v>
      </c>
      <c r="AO117">
        <f>SUMIFS('further data insights graphs'!$X$2:$X$3323,'further data insights graphs'!$X$2:$X$3323,"&lt;"&amp;0,'further data insights graphs'!$A$2:$A$3323,'tackle data and analsyis'!$AH117)</f>
        <v>-1.424153737840963</v>
      </c>
      <c r="AP117">
        <f>COUNTIFS('further data insights graphs'!$X$2:$X$3323,"&lt;"&amp;0,'further data insights graphs'!$A$2:$A$3323,'tackle data and analsyis'!$AH117)</f>
        <v>8</v>
      </c>
      <c r="AQ117" s="3">
        <f t="shared" si="12"/>
        <v>0.14070305561683674</v>
      </c>
      <c r="AR117" s="3">
        <f t="shared" si="13"/>
        <v>-0.17801921723012037</v>
      </c>
      <c r="AS117" s="3"/>
      <c r="AT117" s="3"/>
      <c r="AU117" s="3"/>
      <c r="AV117" s="3"/>
      <c r="AY117" t="s">
        <v>382</v>
      </c>
      <c r="AZ117">
        <v>4.7461661377001674</v>
      </c>
      <c r="BA117">
        <v>9</v>
      </c>
      <c r="BD117" t="s">
        <v>382</v>
      </c>
      <c r="BE117">
        <f>SUMIFS('further data insights graphs'!S$2:S$3323,'further data insights graphs'!$A$2:$A$3323,'tackle data and analsyis'!$BD117)</f>
        <v>3.2833836176695064</v>
      </c>
      <c r="BF117">
        <f>SUMIFS('further data insights graphs'!T$2:T$3323,'further data insights graphs'!$A$2:$A$3323,'tackle data and analsyis'!$BD117)</f>
        <v>0.24593946641256401</v>
      </c>
      <c r="BG117">
        <f>SUMIFS('further data insights graphs'!U$2:U$3323,'further data insights graphs'!$A$2:$A$3323,'tackle data and analsyis'!$BD117)</f>
        <v>0.59301711037793603</v>
      </c>
      <c r="BI117">
        <f>COUNTIFS('further data insights graphs'!S$2:S$3323,"&gt;"&amp;0,'further data insights graphs'!$A$2:$A$3323,'tackle data and analsyis'!$BD117)</f>
        <v>5</v>
      </c>
      <c r="BJ117">
        <f>COUNTIFS('further data insights graphs'!T$2:T$3323,"&gt;"&amp;0,'further data insights graphs'!$A$2:$A$3323,'tackle data and analsyis'!$BD117)</f>
        <v>1</v>
      </c>
      <c r="BK117">
        <f>COUNTIFS('further data insights graphs'!U$2:U$3323,"&gt;"&amp;0,'further data insights graphs'!$A$2:$A$3323,'tackle data and analsyis'!$BD117)</f>
        <v>2</v>
      </c>
      <c r="BN117" t="s">
        <v>180</v>
      </c>
      <c r="BO117">
        <v>2.8675979371205491</v>
      </c>
      <c r="BP117">
        <v>1</v>
      </c>
      <c r="BQ117">
        <v>0</v>
      </c>
      <c r="BS117">
        <f>SUMIFS('further data insights graphs'!$K$2:$K$3323,'further data insights graphs'!$A$2:$A$3323,'tackle data and analsyis'!$BN117)</f>
        <v>1</v>
      </c>
      <c r="BT117">
        <f>SUMIFS('further data insights graphs'!$V$2:$V$3323,'further data insights graphs'!$A$2:$A$3323,'tackle data and analsyis'!$BN117)</f>
        <v>0.14083598943754899</v>
      </c>
      <c r="BV117" t="s">
        <v>236</v>
      </c>
      <c r="BW117">
        <v>1.421101466869892</v>
      </c>
      <c r="BX117">
        <v>0.22449591117871701</v>
      </c>
      <c r="BY117">
        <v>0</v>
      </c>
    </row>
    <row r="118" spans="1:77" x14ac:dyDescent="0.35">
      <c r="A118">
        <v>116</v>
      </c>
      <c r="B118">
        <v>2022110700</v>
      </c>
      <c r="C118">
        <v>2902</v>
      </c>
      <c r="D118">
        <v>52665</v>
      </c>
      <c r="E118">
        <v>0</v>
      </c>
      <c r="F118">
        <v>0</v>
      </c>
      <c r="G118">
        <v>0</v>
      </c>
      <c r="H118">
        <v>1</v>
      </c>
      <c r="I118" t="s">
        <v>28</v>
      </c>
      <c r="M118" t="s">
        <v>124</v>
      </c>
      <c r="N118">
        <f t="shared" si="7"/>
        <v>4</v>
      </c>
      <c r="O118">
        <f t="shared" si="8"/>
        <v>1</v>
      </c>
      <c r="P118">
        <f t="shared" si="9"/>
        <v>5</v>
      </c>
      <c r="R118">
        <f>SUMIFS('further data insights graphs'!$E$2:$E$3323,'further data insights graphs'!$A$2:$A$3323,'tackle data and analsyis'!$M118)</f>
        <v>4.9208856102182246</v>
      </c>
      <c r="S118">
        <f>COUNTIFS('further data insights graphs'!$E$2:$E$3323,"&gt;"&amp;0,'further data insights graphs'!$A$2:$A$3323,'tackle data and analsyis'!$M118)</f>
        <v>7</v>
      </c>
      <c r="V118">
        <f t="shared" si="10"/>
        <v>2</v>
      </c>
      <c r="W118" t="s">
        <v>92</v>
      </c>
      <c r="X118">
        <v>3</v>
      </c>
      <c r="Y118">
        <v>3</v>
      </c>
      <c r="Z118">
        <v>6</v>
      </c>
      <c r="AB118" t="s">
        <v>29</v>
      </c>
      <c r="AC118">
        <v>4</v>
      </c>
      <c r="AD118">
        <v>1</v>
      </c>
      <c r="AE118">
        <v>5</v>
      </c>
      <c r="AH118" t="s">
        <v>347</v>
      </c>
      <c r="AI118">
        <v>4.5767774084750057</v>
      </c>
      <c r="AJ118">
        <v>7</v>
      </c>
      <c r="AK118">
        <f>SUMIFS('further data insights graphs'!$X$2:$X$3323,'further data insights graphs'!$A$2:$A$3323,'tackle data and analsyis'!$AH118)</f>
        <v>-1.3656984167496344</v>
      </c>
      <c r="AL118" s="1">
        <f t="shared" si="11"/>
        <v>-0.19509977382137636</v>
      </c>
      <c r="AM118">
        <f>SUMIFS('further data insights graphs'!$X$2:$X$3323,'further data insights graphs'!$X$2:$X$3323,"&gt;="&amp;0,'further data insights graphs'!$A$2:$A$3323,'tackle data and analsyis'!$AH118)</f>
        <v>0</v>
      </c>
      <c r="AN118">
        <f>COUNTIFS('further data insights graphs'!$X$2:$X$3323,"&gt;="&amp;0,'further data insights graphs'!$A$2:$A$3323,'tackle data and analsyis'!$AH118)</f>
        <v>0</v>
      </c>
      <c r="AO118">
        <f>SUMIFS('further data insights graphs'!$X$2:$X$3323,'further data insights graphs'!$X$2:$X$3323,"&lt;"&amp;0,'further data insights graphs'!$A$2:$A$3323,'tackle data and analsyis'!$AH118)</f>
        <v>-1.3656984167496344</v>
      </c>
      <c r="AP118">
        <f>COUNTIFS('further data insights graphs'!$X$2:$X$3323,"&lt;"&amp;0,'further data insights graphs'!$A$2:$A$3323,'tackle data and analsyis'!$AH118)</f>
        <v>7</v>
      </c>
      <c r="AQ118" s="3" t="e">
        <f t="shared" si="12"/>
        <v>#DIV/0!</v>
      </c>
      <c r="AR118" s="3">
        <f t="shared" si="13"/>
        <v>-0.19509977382137636</v>
      </c>
      <c r="AS118" s="3"/>
      <c r="AT118" s="3"/>
      <c r="AU118" s="3"/>
      <c r="AV118" s="3"/>
      <c r="AY118" t="s">
        <v>425</v>
      </c>
      <c r="AZ118">
        <v>4.2216764596976608</v>
      </c>
      <c r="BA118">
        <v>9</v>
      </c>
      <c r="BD118" t="s">
        <v>425</v>
      </c>
      <c r="BE118">
        <f>SUMIFS('further data insights graphs'!S$2:S$3323,'further data insights graphs'!$A$2:$A$3323,'tackle data and analsyis'!$BD118)</f>
        <v>2.065694178770261</v>
      </c>
      <c r="BF118">
        <f>SUMIFS('further data insights graphs'!T$2:T$3323,'further data insights graphs'!$A$2:$A$3323,'tackle data and analsyis'!$BD118)</f>
        <v>0</v>
      </c>
      <c r="BG118">
        <f>SUMIFS('further data insights graphs'!U$2:U$3323,'further data insights graphs'!$A$2:$A$3323,'tackle data and analsyis'!$BD118)</f>
        <v>0</v>
      </c>
      <c r="BI118">
        <f>COUNTIFS('further data insights graphs'!S$2:S$3323,"&gt;"&amp;0,'further data insights graphs'!$A$2:$A$3323,'tackle data and analsyis'!$BD118)</f>
        <v>5</v>
      </c>
      <c r="BJ118">
        <f>COUNTIFS('further data insights graphs'!T$2:T$3323,"&gt;"&amp;0,'further data insights graphs'!$A$2:$A$3323,'tackle data and analsyis'!$BD118)</f>
        <v>0</v>
      </c>
      <c r="BK118">
        <f>COUNTIFS('further data insights graphs'!U$2:U$3323,"&gt;"&amp;0,'further data insights graphs'!$A$2:$A$3323,'tackle data and analsyis'!$BD118)</f>
        <v>0</v>
      </c>
      <c r="BN118" t="s">
        <v>585</v>
      </c>
      <c r="BO118">
        <v>2.8591737926301248</v>
      </c>
      <c r="BP118">
        <v>0</v>
      </c>
      <c r="BQ118">
        <v>0</v>
      </c>
      <c r="BS118">
        <f>SUMIFS('further data insights graphs'!$K$2:$K$3323,'further data insights graphs'!$A$2:$A$3323,'tackle data and analsyis'!$BN118)</f>
        <v>0</v>
      </c>
      <c r="BT118">
        <f>SUMIFS('further data insights graphs'!$V$2:$V$3323,'further data insights graphs'!$A$2:$A$3323,'tackle data and analsyis'!$BN118)</f>
        <v>0</v>
      </c>
      <c r="BV118" t="s">
        <v>397</v>
      </c>
      <c r="BW118">
        <v>0.423948652707062</v>
      </c>
      <c r="BX118">
        <v>0.21448131776554899</v>
      </c>
      <c r="BY118">
        <v>0</v>
      </c>
    </row>
    <row r="119" spans="1:77" x14ac:dyDescent="0.35">
      <c r="A119">
        <v>117</v>
      </c>
      <c r="B119">
        <v>2022102000</v>
      </c>
      <c r="C119">
        <v>2418</v>
      </c>
      <c r="D119">
        <v>44871</v>
      </c>
      <c r="E119">
        <v>1</v>
      </c>
      <c r="F119">
        <v>0</v>
      </c>
      <c r="G119">
        <v>0</v>
      </c>
      <c r="H119">
        <v>0</v>
      </c>
      <c r="I119" t="s">
        <v>29</v>
      </c>
      <c r="M119" t="s">
        <v>125</v>
      </c>
      <c r="N119">
        <f t="shared" si="7"/>
        <v>1</v>
      </c>
      <c r="O119">
        <f t="shared" si="8"/>
        <v>1</v>
      </c>
      <c r="P119">
        <f t="shared" si="9"/>
        <v>2</v>
      </c>
      <c r="R119">
        <f>SUMIFS('further data insights graphs'!$E$2:$E$3323,'further data insights graphs'!$A$2:$A$3323,'tackle data and analsyis'!$M119)</f>
        <v>0.84484382877472897</v>
      </c>
      <c r="S119">
        <f>COUNTIFS('further data insights graphs'!$E$2:$E$3323,"&gt;"&amp;0,'further data insights graphs'!$A$2:$A$3323,'tackle data and analsyis'!$M119)</f>
        <v>3</v>
      </c>
      <c r="V119">
        <f t="shared" si="10"/>
        <v>2</v>
      </c>
      <c r="W119" t="s">
        <v>98</v>
      </c>
      <c r="X119">
        <v>3</v>
      </c>
      <c r="Y119">
        <v>3</v>
      </c>
      <c r="Z119">
        <v>6</v>
      </c>
      <c r="AB119" t="s">
        <v>124</v>
      </c>
      <c r="AC119">
        <v>4</v>
      </c>
      <c r="AD119">
        <v>1</v>
      </c>
      <c r="AE119">
        <v>5</v>
      </c>
      <c r="AH119" t="s">
        <v>208</v>
      </c>
      <c r="AI119">
        <v>4.5634046784164521</v>
      </c>
      <c r="AJ119">
        <v>8</v>
      </c>
      <c r="AK119">
        <f>SUMIFS('further data insights graphs'!$X$2:$X$3323,'further data insights graphs'!$A$2:$A$3323,'tackle data and analsyis'!$AH119)</f>
        <v>-5.5185348305887172E-2</v>
      </c>
      <c r="AL119" s="1">
        <f t="shared" si="11"/>
        <v>-6.8981685382358965E-3</v>
      </c>
      <c r="AM119">
        <f>SUMIFS('further data insights graphs'!$X$2:$X$3323,'further data insights graphs'!$X$2:$X$3323,"&gt;="&amp;0,'further data insights graphs'!$A$2:$A$3323,'tackle data and analsyis'!$AH119)</f>
        <v>1.9616903338805267</v>
      </c>
      <c r="AN119">
        <f>COUNTIFS('further data insights graphs'!$X$2:$X$3323,"&gt;="&amp;0,'further data insights graphs'!$A$2:$A$3323,'tackle data and analsyis'!$AH119)</f>
        <v>4</v>
      </c>
      <c r="AO119">
        <f>SUMIFS('further data insights graphs'!$X$2:$X$3323,'further data insights graphs'!$X$2:$X$3323,"&lt;"&amp;0,'further data insights graphs'!$A$2:$A$3323,'tackle data and analsyis'!$AH119)</f>
        <v>-2.0168756821864138</v>
      </c>
      <c r="AP119">
        <f>COUNTIFS('further data insights graphs'!$X$2:$X$3323,"&lt;"&amp;0,'further data insights graphs'!$A$2:$A$3323,'tackle data and analsyis'!$AH119)</f>
        <v>4</v>
      </c>
      <c r="AQ119" s="3">
        <f t="shared" si="12"/>
        <v>0.49042258347013168</v>
      </c>
      <c r="AR119" s="3">
        <f t="shared" si="13"/>
        <v>-0.50421892054660344</v>
      </c>
      <c r="AS119" s="3"/>
      <c r="AT119" s="3"/>
      <c r="AU119" s="3"/>
      <c r="AV119" s="3"/>
      <c r="AY119" t="s">
        <v>483</v>
      </c>
      <c r="AZ119">
        <v>4.8546767669545536</v>
      </c>
      <c r="BA119">
        <v>9</v>
      </c>
      <c r="BD119" t="s">
        <v>483</v>
      </c>
      <c r="BE119">
        <f>SUMIFS('further data insights graphs'!S$2:S$3323,'further data insights graphs'!$A$2:$A$3323,'tackle data and analsyis'!$BD119)</f>
        <v>4.5319565084985998</v>
      </c>
      <c r="BF119">
        <f>SUMIFS('further data insights graphs'!T$2:T$3323,'further data insights graphs'!$A$2:$A$3323,'tackle data and analsyis'!$BD119)</f>
        <v>0.42437310480340901</v>
      </c>
      <c r="BG119">
        <f>SUMIFS('further data insights graphs'!U$2:U$3323,'further data insights graphs'!$A$2:$A$3323,'tackle data and analsyis'!$BD119)</f>
        <v>0</v>
      </c>
      <c r="BI119">
        <f>COUNTIFS('further data insights graphs'!S$2:S$3323,"&gt;"&amp;0,'further data insights graphs'!$A$2:$A$3323,'tackle data and analsyis'!$BD119)</f>
        <v>8</v>
      </c>
      <c r="BJ119">
        <f>COUNTIFS('further data insights graphs'!T$2:T$3323,"&gt;"&amp;0,'further data insights graphs'!$A$2:$A$3323,'tackle data and analsyis'!$BD119)</f>
        <v>1</v>
      </c>
      <c r="BK119">
        <f>COUNTIFS('further data insights graphs'!U$2:U$3323,"&gt;"&amp;0,'further data insights graphs'!$A$2:$A$3323,'tackle data and analsyis'!$BD119)</f>
        <v>0</v>
      </c>
      <c r="BN119" t="s">
        <v>46</v>
      </c>
      <c r="BO119">
        <v>2.8546568192393473</v>
      </c>
      <c r="BP119">
        <v>0.14889378095002201</v>
      </c>
      <c r="BQ119">
        <v>0</v>
      </c>
      <c r="BS119">
        <f>SUMIFS('further data insights graphs'!$K$2:$K$3323,'further data insights graphs'!$A$2:$A$3323,'tackle data and analsyis'!$BN119)</f>
        <v>2</v>
      </c>
      <c r="BT119">
        <f>SUMIFS('further data insights graphs'!$V$2:$V$3323,'further data insights graphs'!$A$2:$A$3323,'tackle data and analsyis'!$BN119)</f>
        <v>1.4471824141324841</v>
      </c>
      <c r="BV119" t="s">
        <v>419</v>
      </c>
      <c r="BW119">
        <v>1.0526551556757551</v>
      </c>
      <c r="BX119">
        <v>0.21072505115314</v>
      </c>
      <c r="BY119">
        <v>0</v>
      </c>
    </row>
    <row r="120" spans="1:77" x14ac:dyDescent="0.35">
      <c r="A120">
        <v>118</v>
      </c>
      <c r="B120">
        <v>2022102000</v>
      </c>
      <c r="C120">
        <v>3351</v>
      </c>
      <c r="D120">
        <v>44871</v>
      </c>
      <c r="E120">
        <v>0</v>
      </c>
      <c r="F120">
        <v>1</v>
      </c>
      <c r="G120">
        <v>0</v>
      </c>
      <c r="H120">
        <v>0</v>
      </c>
      <c r="I120" t="s">
        <v>29</v>
      </c>
      <c r="M120" t="s">
        <v>126</v>
      </c>
      <c r="N120">
        <f t="shared" si="7"/>
        <v>1</v>
      </c>
      <c r="O120">
        <f t="shared" si="8"/>
        <v>0</v>
      </c>
      <c r="P120">
        <f t="shared" si="9"/>
        <v>1</v>
      </c>
      <c r="R120">
        <f>SUMIFS('further data insights graphs'!$E$2:$E$3323,'further data insights graphs'!$A$2:$A$3323,'tackle data and analsyis'!$M120)</f>
        <v>1.173361221482313</v>
      </c>
      <c r="S120">
        <f>COUNTIFS('further data insights graphs'!$E$2:$E$3323,"&gt;"&amp;0,'further data insights graphs'!$A$2:$A$3323,'tackle data and analsyis'!$M120)</f>
        <v>2</v>
      </c>
      <c r="V120">
        <f t="shared" si="10"/>
        <v>2</v>
      </c>
      <c r="W120" t="s">
        <v>114</v>
      </c>
      <c r="X120">
        <v>5</v>
      </c>
      <c r="Y120">
        <v>1</v>
      </c>
      <c r="Z120">
        <v>6</v>
      </c>
      <c r="AB120" t="s">
        <v>129</v>
      </c>
      <c r="AC120">
        <v>4</v>
      </c>
      <c r="AD120">
        <v>1</v>
      </c>
      <c r="AE120">
        <v>5</v>
      </c>
      <c r="AH120" t="s">
        <v>241</v>
      </c>
      <c r="AI120">
        <v>4.5568181985323193</v>
      </c>
      <c r="AJ120">
        <v>9</v>
      </c>
      <c r="AK120">
        <f>SUMIFS('further data insights graphs'!$X$2:$X$3323,'further data insights graphs'!$A$2:$A$3323,'tackle data and analsyis'!$AH120)</f>
        <v>-1.2177070291600238</v>
      </c>
      <c r="AL120" s="1">
        <f t="shared" si="11"/>
        <v>-0.13530078101778042</v>
      </c>
      <c r="AM120">
        <f>SUMIFS('further data insights graphs'!$X$2:$X$3323,'further data insights graphs'!$X$2:$X$3323,"&gt;="&amp;0,'further data insights graphs'!$A$2:$A$3323,'tackle data and analsyis'!$AH120)</f>
        <v>1.1601443385972392</v>
      </c>
      <c r="AN120">
        <f>COUNTIFS('further data insights graphs'!$X$2:$X$3323,"&gt;="&amp;0,'further data insights graphs'!$A$2:$A$3323,'tackle data and analsyis'!$AH120)</f>
        <v>2</v>
      </c>
      <c r="AO120">
        <f>SUMIFS('further data insights graphs'!$X$2:$X$3323,'further data insights graphs'!$X$2:$X$3323,"&lt;"&amp;0,'further data insights graphs'!$A$2:$A$3323,'tackle data and analsyis'!$AH120)</f>
        <v>-2.3778513677572635</v>
      </c>
      <c r="AP120">
        <f>COUNTIFS('further data insights graphs'!$X$2:$X$3323,"&lt;"&amp;0,'further data insights graphs'!$A$2:$A$3323,'tackle data and analsyis'!$AH120)</f>
        <v>7</v>
      </c>
      <c r="AQ120" s="3">
        <f t="shared" si="12"/>
        <v>0.5800721692986196</v>
      </c>
      <c r="AR120" s="3">
        <f t="shared" si="13"/>
        <v>-0.33969305253675192</v>
      </c>
      <c r="AS120" s="3"/>
      <c r="AT120" s="3"/>
      <c r="AU120" s="3"/>
      <c r="AV120" s="3"/>
      <c r="AY120" t="s">
        <v>505</v>
      </c>
      <c r="AZ120">
        <v>4.8219975428867823</v>
      </c>
      <c r="BA120">
        <v>9</v>
      </c>
      <c r="BD120" t="s">
        <v>505</v>
      </c>
      <c r="BE120">
        <f>SUMIFS('further data insights graphs'!S$2:S$3323,'further data insights graphs'!$A$2:$A$3323,'tackle data and analsyis'!$BD120)</f>
        <v>2.3452279463708141</v>
      </c>
      <c r="BF120">
        <f>SUMIFS('further data insights graphs'!T$2:T$3323,'further data insights graphs'!$A$2:$A$3323,'tackle data and analsyis'!$BD120)</f>
        <v>0.32100025213510502</v>
      </c>
      <c r="BG120">
        <f>SUMIFS('further data insights graphs'!U$2:U$3323,'further data insights graphs'!$A$2:$A$3323,'tackle data and analsyis'!$BD120)</f>
        <v>0</v>
      </c>
      <c r="BI120">
        <f>COUNTIFS('further data insights graphs'!S$2:S$3323,"&gt;"&amp;0,'further data insights graphs'!$A$2:$A$3323,'tackle data and analsyis'!$BD120)</f>
        <v>6</v>
      </c>
      <c r="BJ120">
        <f>COUNTIFS('further data insights graphs'!T$2:T$3323,"&gt;"&amp;0,'further data insights graphs'!$A$2:$A$3323,'tackle data and analsyis'!$BD120)</f>
        <v>1</v>
      </c>
      <c r="BK120">
        <f>COUNTIFS('further data insights graphs'!U$2:U$3323,"&gt;"&amp;0,'further data insights graphs'!$A$2:$A$3323,'tackle data and analsyis'!$BD120)</f>
        <v>0</v>
      </c>
      <c r="BN120" t="s">
        <v>559</v>
      </c>
      <c r="BO120">
        <v>2.8409207333733777</v>
      </c>
      <c r="BP120">
        <v>0.48738100273399998</v>
      </c>
      <c r="BQ120">
        <v>0.66177958606465903</v>
      </c>
      <c r="BS120">
        <f>SUMIFS('further data insights graphs'!$K$2:$K$3323,'further data insights graphs'!$A$2:$A$3323,'tackle data and analsyis'!$BN120)</f>
        <v>1</v>
      </c>
      <c r="BT120">
        <f>SUMIFS('further data insights graphs'!$V$2:$V$3323,'further data insights graphs'!$A$2:$A$3323,'tackle data and analsyis'!$BN120)</f>
        <v>0.18725586766792299</v>
      </c>
      <c r="BV120" t="s">
        <v>81</v>
      </c>
      <c r="BW120">
        <v>0.20893789991781</v>
      </c>
      <c r="BX120">
        <v>0.20893789991781</v>
      </c>
      <c r="BY120">
        <v>0</v>
      </c>
    </row>
    <row r="121" spans="1:77" x14ac:dyDescent="0.35">
      <c r="A121">
        <v>119</v>
      </c>
      <c r="B121">
        <v>2022110700</v>
      </c>
      <c r="C121">
        <v>3153</v>
      </c>
      <c r="D121">
        <v>44871</v>
      </c>
      <c r="E121">
        <v>1</v>
      </c>
      <c r="F121">
        <v>0</v>
      </c>
      <c r="G121">
        <v>0</v>
      </c>
      <c r="H121">
        <v>0</v>
      </c>
      <c r="I121" t="s">
        <v>29</v>
      </c>
      <c r="M121" t="s">
        <v>127</v>
      </c>
      <c r="N121">
        <f t="shared" si="7"/>
        <v>1</v>
      </c>
      <c r="O121">
        <f t="shared" si="8"/>
        <v>1</v>
      </c>
      <c r="P121">
        <f t="shared" si="9"/>
        <v>2</v>
      </c>
      <c r="R121">
        <f>SUMIFS('further data insights graphs'!$E$2:$E$3323,'further data insights graphs'!$A$2:$A$3323,'tackle data and analsyis'!$M121)</f>
        <v>0.97081272181035905</v>
      </c>
      <c r="S121">
        <f>COUNTIFS('further data insights graphs'!$E$2:$E$3323,"&gt;"&amp;0,'further data insights graphs'!$A$2:$A$3323,'tackle data and analsyis'!$M121)</f>
        <v>2</v>
      </c>
      <c r="V121">
        <f t="shared" si="10"/>
        <v>3</v>
      </c>
      <c r="W121" t="s">
        <v>116</v>
      </c>
      <c r="X121">
        <v>4</v>
      </c>
      <c r="Y121">
        <v>2</v>
      </c>
      <c r="Z121">
        <v>6</v>
      </c>
      <c r="AB121" t="s">
        <v>269</v>
      </c>
      <c r="AC121">
        <v>4</v>
      </c>
      <c r="AD121">
        <v>1</v>
      </c>
      <c r="AE121">
        <v>5</v>
      </c>
      <c r="AH121" t="s">
        <v>477</v>
      </c>
      <c r="AI121">
        <v>4.5310569388098685</v>
      </c>
      <c r="AJ121">
        <v>8</v>
      </c>
      <c r="AK121">
        <f>SUMIFS('further data insights graphs'!$X$2:$X$3323,'further data insights graphs'!$A$2:$A$3323,'tackle data and analsyis'!$AH121)</f>
        <v>-0.5597520665129101</v>
      </c>
      <c r="AL121" s="1">
        <f t="shared" si="11"/>
        <v>-6.9969008314113762E-2</v>
      </c>
      <c r="AM121">
        <f>SUMIFS('further data insights graphs'!$X$2:$X$3323,'further data insights graphs'!$X$2:$X$3323,"&gt;="&amp;0,'further data insights graphs'!$A$2:$A$3323,'tackle data and analsyis'!$AH121)</f>
        <v>0.58542328830780466</v>
      </c>
      <c r="AN121">
        <f>COUNTIFS('further data insights graphs'!$X$2:$X$3323,"&gt;="&amp;0,'further data insights graphs'!$A$2:$A$3323,'tackle data and analsyis'!$AH121)</f>
        <v>2</v>
      </c>
      <c r="AO121">
        <f>SUMIFS('further data insights graphs'!$X$2:$X$3323,'further data insights graphs'!$X$2:$X$3323,"&lt;"&amp;0,'further data insights graphs'!$A$2:$A$3323,'tackle data and analsyis'!$AH121)</f>
        <v>-1.1451753548207146</v>
      </c>
      <c r="AP121">
        <f>COUNTIFS('further data insights graphs'!$X$2:$X$3323,"&lt;"&amp;0,'further data insights graphs'!$A$2:$A$3323,'tackle data and analsyis'!$AH121)</f>
        <v>6</v>
      </c>
      <c r="AQ121" s="3">
        <f t="shared" si="12"/>
        <v>0.29271164415390233</v>
      </c>
      <c r="AR121" s="3">
        <f t="shared" si="13"/>
        <v>-0.19086255913678576</v>
      </c>
      <c r="AS121" s="3"/>
      <c r="AT121" s="3"/>
      <c r="AU121" s="3"/>
      <c r="AV121" s="3"/>
      <c r="AY121" t="s">
        <v>18</v>
      </c>
      <c r="AZ121">
        <v>3.707850068163498</v>
      </c>
      <c r="BA121">
        <v>8</v>
      </c>
      <c r="BD121" t="s">
        <v>18</v>
      </c>
      <c r="BE121">
        <f>SUMIFS('further data insights graphs'!S$2:S$3323,'further data insights graphs'!$A$2:$A$3323,'tackle data and analsyis'!$BD121)</f>
        <v>3.707850068163498</v>
      </c>
      <c r="BF121">
        <f>SUMIFS('further data insights graphs'!T$2:T$3323,'further data insights graphs'!$A$2:$A$3323,'tackle data and analsyis'!$BD121)</f>
        <v>0</v>
      </c>
      <c r="BG121">
        <f>SUMIFS('further data insights graphs'!U$2:U$3323,'further data insights graphs'!$A$2:$A$3323,'tackle data and analsyis'!$BD121)</f>
        <v>0.43557405438326302</v>
      </c>
      <c r="BI121">
        <f>COUNTIFS('further data insights graphs'!S$2:S$3323,"&gt;"&amp;0,'further data insights graphs'!$A$2:$A$3323,'tackle data and analsyis'!$BD121)</f>
        <v>8</v>
      </c>
      <c r="BJ121">
        <f>COUNTIFS('further data insights graphs'!T$2:T$3323,"&gt;"&amp;0,'further data insights graphs'!$A$2:$A$3323,'tackle data and analsyis'!$BD121)</f>
        <v>0</v>
      </c>
      <c r="BK121">
        <f>COUNTIFS('further data insights graphs'!U$2:U$3323,"&gt;"&amp;0,'further data insights graphs'!$A$2:$A$3323,'tackle data and analsyis'!$BD121)</f>
        <v>1</v>
      </c>
      <c r="BN121" t="s">
        <v>114</v>
      </c>
      <c r="BO121">
        <v>2.8393130744741502</v>
      </c>
      <c r="BP121">
        <v>0</v>
      </c>
      <c r="BQ121">
        <v>0</v>
      </c>
      <c r="BS121">
        <f>SUMIFS('further data insights graphs'!$K$2:$K$3323,'further data insights graphs'!$A$2:$A$3323,'tackle data and analsyis'!$BN121)</f>
        <v>1</v>
      </c>
      <c r="BT121">
        <f>SUMIFS('further data insights graphs'!$V$2:$V$3323,'further data insights graphs'!$A$2:$A$3323,'tackle data and analsyis'!$BN121)</f>
        <v>0.56835291159001899</v>
      </c>
      <c r="BV121" t="s">
        <v>518</v>
      </c>
      <c r="BW121">
        <v>1.9991668277289061</v>
      </c>
      <c r="BX121">
        <v>0.20611434132005099</v>
      </c>
      <c r="BY121">
        <v>0</v>
      </c>
    </row>
    <row r="122" spans="1:77" x14ac:dyDescent="0.35">
      <c r="A122">
        <v>120</v>
      </c>
      <c r="B122">
        <v>2022110700</v>
      </c>
      <c r="C122">
        <v>3602</v>
      </c>
      <c r="D122">
        <v>44871</v>
      </c>
      <c r="E122">
        <v>1</v>
      </c>
      <c r="F122">
        <v>0</v>
      </c>
      <c r="G122">
        <v>0</v>
      </c>
      <c r="H122">
        <v>0</v>
      </c>
      <c r="I122" t="s">
        <v>29</v>
      </c>
      <c r="M122" t="s">
        <v>128</v>
      </c>
      <c r="N122">
        <f t="shared" si="7"/>
        <v>1</v>
      </c>
      <c r="O122">
        <f t="shared" si="8"/>
        <v>4</v>
      </c>
      <c r="P122">
        <f t="shared" si="9"/>
        <v>5</v>
      </c>
      <c r="R122">
        <f>SUMIFS('further data insights graphs'!$E$2:$E$3323,'further data insights graphs'!$A$2:$A$3323,'tackle data and analsyis'!$M122)</f>
        <v>3.0081362059815069</v>
      </c>
      <c r="S122">
        <f>COUNTIFS('further data insights graphs'!$E$2:$E$3323,"&gt;"&amp;0,'further data insights graphs'!$A$2:$A$3323,'tackle data and analsyis'!$M122)</f>
        <v>5</v>
      </c>
      <c r="V122">
        <f t="shared" si="10"/>
        <v>2</v>
      </c>
      <c r="W122" t="s">
        <v>118</v>
      </c>
      <c r="X122">
        <v>2</v>
      </c>
      <c r="Y122">
        <v>4</v>
      </c>
      <c r="Z122">
        <v>6</v>
      </c>
      <c r="AB122" t="s">
        <v>299</v>
      </c>
      <c r="AC122">
        <v>4</v>
      </c>
      <c r="AD122">
        <v>1</v>
      </c>
      <c r="AE122">
        <v>5</v>
      </c>
      <c r="AH122" t="s">
        <v>276</v>
      </c>
      <c r="AI122">
        <v>4.5249176851970212</v>
      </c>
      <c r="AJ122">
        <v>8</v>
      </c>
      <c r="AK122">
        <f>SUMIFS('further data insights graphs'!$X$2:$X$3323,'further data insights graphs'!$A$2:$A$3323,'tackle data and analsyis'!$AH122)</f>
        <v>-0.24593231320443537</v>
      </c>
      <c r="AL122" s="1">
        <f t="shared" si="11"/>
        <v>-3.0741539150554421E-2</v>
      </c>
      <c r="AM122">
        <f>SUMIFS('further data insights graphs'!$X$2:$X$3323,'further data insights graphs'!$X$2:$X$3323,"&gt;="&amp;0,'further data insights graphs'!$A$2:$A$3323,'tackle data and analsyis'!$AH122)</f>
        <v>0.74141695914198047</v>
      </c>
      <c r="AN122">
        <f>COUNTIFS('further data insights graphs'!$X$2:$X$3323,"&gt;="&amp;0,'further data insights graphs'!$A$2:$A$3323,'tackle data and analsyis'!$AH122)</f>
        <v>4</v>
      </c>
      <c r="AO122">
        <f>SUMIFS('further data insights graphs'!$X$2:$X$3323,'further data insights graphs'!$X$2:$X$3323,"&lt;"&amp;0,'further data insights graphs'!$A$2:$A$3323,'tackle data and analsyis'!$AH122)</f>
        <v>-0.9873492723464159</v>
      </c>
      <c r="AP122">
        <f>COUNTIFS('further data insights graphs'!$X$2:$X$3323,"&lt;"&amp;0,'further data insights graphs'!$A$2:$A$3323,'tackle data and analsyis'!$AH122)</f>
        <v>4</v>
      </c>
      <c r="AQ122" s="3">
        <f t="shared" si="12"/>
        <v>0.18535423978549512</v>
      </c>
      <c r="AR122" s="3">
        <f t="shared" si="13"/>
        <v>-0.24683731808660397</v>
      </c>
      <c r="AS122" s="3"/>
      <c r="AT122" s="3"/>
      <c r="AU122" s="3"/>
      <c r="AV122" s="3"/>
      <c r="AY122" t="s">
        <v>98</v>
      </c>
      <c r="AZ122">
        <v>4.0021109480461785</v>
      </c>
      <c r="BA122">
        <v>8</v>
      </c>
      <c r="BD122" t="s">
        <v>98</v>
      </c>
      <c r="BE122">
        <f>SUMIFS('further data insights graphs'!S$2:S$3323,'further data insights graphs'!$A$2:$A$3323,'tackle data and analsyis'!$BD122)</f>
        <v>2.143678205511844</v>
      </c>
      <c r="BF122">
        <f>SUMIFS('further data insights graphs'!T$2:T$3323,'further data insights graphs'!$A$2:$A$3323,'tackle data and analsyis'!$BD122)</f>
        <v>0</v>
      </c>
      <c r="BG122">
        <f>SUMIFS('further data insights graphs'!U$2:U$3323,'further data insights graphs'!$A$2:$A$3323,'tackle data and analsyis'!$BD122)</f>
        <v>0.12676993530279401</v>
      </c>
      <c r="BI122">
        <f>COUNTIFS('further data insights graphs'!S$2:S$3323,"&gt;"&amp;0,'further data insights graphs'!$A$2:$A$3323,'tackle data and analsyis'!$BD122)</f>
        <v>5</v>
      </c>
      <c r="BJ122">
        <f>COUNTIFS('further data insights graphs'!T$2:T$3323,"&gt;"&amp;0,'further data insights graphs'!$A$2:$A$3323,'tackle data and analsyis'!$BD122)</f>
        <v>0</v>
      </c>
      <c r="BK122">
        <f>COUNTIFS('further data insights graphs'!U$2:U$3323,"&gt;"&amp;0,'further data insights graphs'!$A$2:$A$3323,'tackle data and analsyis'!$BD122)</f>
        <v>1</v>
      </c>
      <c r="BN122" t="s">
        <v>73</v>
      </c>
      <c r="BO122">
        <v>2.8342575032936912</v>
      </c>
      <c r="BP122">
        <v>1</v>
      </c>
      <c r="BQ122">
        <v>0</v>
      </c>
      <c r="BS122">
        <f>SUMIFS('further data insights graphs'!$K$2:$K$3323,'further data insights graphs'!$A$2:$A$3323,'tackle data and analsyis'!$BN122)</f>
        <v>1</v>
      </c>
      <c r="BT122">
        <f>SUMIFS('further data insights graphs'!$V$2:$V$3323,'further data insights graphs'!$A$2:$A$3323,'tackle data and analsyis'!$BN122)</f>
        <v>1</v>
      </c>
      <c r="BV122" t="s">
        <v>247</v>
      </c>
      <c r="BW122">
        <v>3.151758713715286</v>
      </c>
      <c r="BX122">
        <v>0.19858398082148501</v>
      </c>
      <c r="BY122">
        <v>0</v>
      </c>
    </row>
    <row r="123" spans="1:77" x14ac:dyDescent="0.35">
      <c r="A123">
        <v>121</v>
      </c>
      <c r="B123">
        <v>2022110700</v>
      </c>
      <c r="C123">
        <v>3658</v>
      </c>
      <c r="D123">
        <v>44871</v>
      </c>
      <c r="E123">
        <v>1</v>
      </c>
      <c r="F123">
        <v>0</v>
      </c>
      <c r="G123">
        <v>0</v>
      </c>
      <c r="H123">
        <v>0</v>
      </c>
      <c r="I123" t="s">
        <v>29</v>
      </c>
      <c r="M123" t="s">
        <v>129</v>
      </c>
      <c r="N123">
        <f t="shared" si="7"/>
        <v>4</v>
      </c>
      <c r="O123">
        <f t="shared" si="8"/>
        <v>1</v>
      </c>
      <c r="P123">
        <f t="shared" si="9"/>
        <v>5</v>
      </c>
      <c r="R123">
        <f>SUMIFS('further data insights graphs'!$E$2:$E$3323,'further data insights graphs'!$A$2:$A$3323,'tackle data and analsyis'!$M123)</f>
        <v>3.1878984905074241</v>
      </c>
      <c r="S123">
        <f>COUNTIFS('further data insights graphs'!$E$2:$E$3323,"&gt;"&amp;0,'further data insights graphs'!$A$2:$A$3323,'tackle data and analsyis'!$M123)</f>
        <v>5</v>
      </c>
      <c r="V123">
        <f t="shared" si="10"/>
        <v>2</v>
      </c>
      <c r="W123" t="s">
        <v>121</v>
      </c>
      <c r="X123">
        <v>5</v>
      </c>
      <c r="Y123">
        <v>1</v>
      </c>
      <c r="Z123">
        <v>6</v>
      </c>
      <c r="AB123" t="s">
        <v>36</v>
      </c>
      <c r="AC123">
        <v>4</v>
      </c>
      <c r="AD123">
        <v>0</v>
      </c>
      <c r="AE123">
        <v>4</v>
      </c>
      <c r="AH123" t="s">
        <v>150</v>
      </c>
      <c r="AI123">
        <v>4.5064366796666411</v>
      </c>
      <c r="AJ123">
        <v>9</v>
      </c>
      <c r="AK123">
        <f>SUMIFS('further data insights graphs'!$X$2:$X$3323,'further data insights graphs'!$A$2:$A$3323,'tackle data and analsyis'!$AH123)</f>
        <v>0.26504279822713567</v>
      </c>
      <c r="AL123" s="1">
        <f t="shared" si="11"/>
        <v>2.9449199803015073E-2</v>
      </c>
      <c r="AM123">
        <f>SUMIFS('further data insights graphs'!$X$2:$X$3323,'further data insights graphs'!$X$2:$X$3323,"&gt;="&amp;0,'further data insights graphs'!$A$2:$A$3323,'tackle data and analsyis'!$AH123)</f>
        <v>0.98298111576311875</v>
      </c>
      <c r="AN123">
        <f>COUNTIFS('further data insights graphs'!$X$2:$X$3323,"&gt;="&amp;0,'further data insights graphs'!$A$2:$A$3323,'tackle data and analsyis'!$AH123)</f>
        <v>5</v>
      </c>
      <c r="AO123">
        <f>SUMIFS('further data insights graphs'!$X$2:$X$3323,'further data insights graphs'!$X$2:$X$3323,"&lt;"&amp;0,'further data insights graphs'!$A$2:$A$3323,'tackle data and analsyis'!$AH123)</f>
        <v>-0.71793831753598292</v>
      </c>
      <c r="AP123">
        <f>COUNTIFS('further data insights graphs'!$X$2:$X$3323,"&lt;"&amp;0,'further data insights graphs'!$A$2:$A$3323,'tackle data and analsyis'!$AH123)</f>
        <v>4</v>
      </c>
      <c r="AQ123" s="3">
        <f t="shared" si="12"/>
        <v>0.19659622315262376</v>
      </c>
      <c r="AR123" s="3">
        <f t="shared" si="13"/>
        <v>-0.17948457938399573</v>
      </c>
      <c r="AS123" s="3"/>
      <c r="AT123" s="3"/>
      <c r="AU123" s="3"/>
      <c r="AV123" s="3"/>
      <c r="AY123" t="s">
        <v>109</v>
      </c>
      <c r="AZ123">
        <v>3.1737653033813604</v>
      </c>
      <c r="BA123">
        <v>8</v>
      </c>
      <c r="BD123" t="s">
        <v>109</v>
      </c>
      <c r="BE123">
        <f>SUMIFS('further data insights graphs'!S$2:S$3323,'further data insights graphs'!$A$2:$A$3323,'tackle data and analsyis'!$BD123)</f>
        <v>2.2895720296628141</v>
      </c>
      <c r="BF123">
        <f>SUMIFS('further data insights graphs'!T$2:T$3323,'further data insights graphs'!$A$2:$A$3323,'tackle data and analsyis'!$BD123)</f>
        <v>0</v>
      </c>
      <c r="BG123">
        <f>SUMIFS('further data insights graphs'!U$2:U$3323,'further data insights graphs'!$A$2:$A$3323,'tackle data and analsyis'!$BD123)</f>
        <v>0.52963716684571305</v>
      </c>
      <c r="BI123">
        <f>COUNTIFS('further data insights graphs'!S$2:S$3323,"&gt;"&amp;0,'further data insights graphs'!$A$2:$A$3323,'tackle data and analsyis'!$BD123)</f>
        <v>6</v>
      </c>
      <c r="BJ123">
        <f>COUNTIFS('further data insights graphs'!T$2:T$3323,"&gt;"&amp;0,'further data insights graphs'!$A$2:$A$3323,'tackle data and analsyis'!$BD123)</f>
        <v>0</v>
      </c>
      <c r="BK123">
        <f>COUNTIFS('further data insights graphs'!U$2:U$3323,"&gt;"&amp;0,'further data insights graphs'!$A$2:$A$3323,'tackle data and analsyis'!$BD123)</f>
        <v>1</v>
      </c>
      <c r="BN123" t="s">
        <v>255</v>
      </c>
      <c r="BO123">
        <v>2.8243135160585839</v>
      </c>
      <c r="BP123">
        <v>0.34602510361264299</v>
      </c>
      <c r="BQ123">
        <v>0</v>
      </c>
      <c r="BS123">
        <f>SUMIFS('further data insights graphs'!$K$2:$K$3323,'further data insights graphs'!$A$2:$A$3323,'tackle data and analsyis'!$BN123)</f>
        <v>1</v>
      </c>
      <c r="BT123">
        <f>SUMIFS('further data insights graphs'!$V$2:$V$3323,'further data insights graphs'!$A$2:$A$3323,'tackle data and analsyis'!$BN123)</f>
        <v>0.54200674213599997</v>
      </c>
      <c r="BV123" t="s">
        <v>538</v>
      </c>
      <c r="BW123">
        <v>1.014513398258255</v>
      </c>
      <c r="BX123">
        <v>0.19136324436913099</v>
      </c>
      <c r="BY123">
        <v>0</v>
      </c>
    </row>
    <row r="124" spans="1:77" x14ac:dyDescent="0.35">
      <c r="A124">
        <v>122</v>
      </c>
      <c r="B124">
        <v>2022102000</v>
      </c>
      <c r="C124">
        <v>3372</v>
      </c>
      <c r="D124">
        <v>48544</v>
      </c>
      <c r="E124">
        <v>1</v>
      </c>
      <c r="F124">
        <v>0</v>
      </c>
      <c r="G124">
        <v>0</v>
      </c>
      <c r="H124">
        <v>0</v>
      </c>
      <c r="I124" t="s">
        <v>30</v>
      </c>
      <c r="M124" t="s">
        <v>130</v>
      </c>
      <c r="N124">
        <f t="shared" si="7"/>
        <v>1</v>
      </c>
      <c r="O124">
        <f t="shared" si="8"/>
        <v>2</v>
      </c>
      <c r="P124">
        <f t="shared" si="9"/>
        <v>3</v>
      </c>
      <c r="R124">
        <f>SUMIFS('further data insights graphs'!$E$2:$E$3323,'further data insights graphs'!$A$2:$A$3323,'tackle data and analsyis'!$M124)</f>
        <v>1.601740081552393</v>
      </c>
      <c r="S124">
        <f>COUNTIFS('further data insights graphs'!$E$2:$E$3323,"&gt;"&amp;0,'further data insights graphs'!$A$2:$A$3323,'tackle data and analsyis'!$M124)</f>
        <v>4</v>
      </c>
      <c r="V124">
        <f t="shared" si="10"/>
        <v>3</v>
      </c>
      <c r="W124" t="s">
        <v>123</v>
      </c>
      <c r="X124">
        <v>2</v>
      </c>
      <c r="Y124">
        <v>4</v>
      </c>
      <c r="Z124">
        <v>6</v>
      </c>
      <c r="AB124" t="s">
        <v>122</v>
      </c>
      <c r="AC124">
        <v>4</v>
      </c>
      <c r="AD124">
        <v>0</v>
      </c>
      <c r="AE124">
        <v>4</v>
      </c>
      <c r="AH124" t="s">
        <v>355</v>
      </c>
      <c r="AI124">
        <v>4.5044285969457505</v>
      </c>
      <c r="AJ124">
        <v>10</v>
      </c>
      <c r="AK124">
        <f>SUMIFS('further data insights graphs'!$X$2:$X$3323,'further data insights graphs'!$A$2:$A$3323,'tackle data and analsyis'!$AH124)</f>
        <v>0.79347633573585985</v>
      </c>
      <c r="AL124" s="1">
        <f t="shared" si="11"/>
        <v>7.9347633573585985E-2</v>
      </c>
      <c r="AM124">
        <f>SUMIFS('further data insights graphs'!$X$2:$X$3323,'further data insights graphs'!$X$2:$X$3323,"&gt;="&amp;0,'further data insights graphs'!$A$2:$A$3323,'tackle data and analsyis'!$AH124)</f>
        <v>2.268692197481776</v>
      </c>
      <c r="AN124">
        <f>COUNTIFS('further data insights graphs'!$X$2:$X$3323,"&gt;="&amp;0,'further data insights graphs'!$A$2:$A$3323,'tackle data and analsyis'!$AH124)</f>
        <v>5</v>
      </c>
      <c r="AO124">
        <f>SUMIFS('further data insights graphs'!$X$2:$X$3323,'further data insights graphs'!$X$2:$X$3323,"&lt;"&amp;0,'further data insights graphs'!$A$2:$A$3323,'tackle data and analsyis'!$AH124)</f>
        <v>-1.4752158617459161</v>
      </c>
      <c r="AP124">
        <f>COUNTIFS('further data insights graphs'!$X$2:$X$3323,"&lt;"&amp;0,'further data insights graphs'!$A$2:$A$3323,'tackle data and analsyis'!$AH124)</f>
        <v>5</v>
      </c>
      <c r="AQ124" s="3">
        <f t="shared" si="12"/>
        <v>0.45373843949635517</v>
      </c>
      <c r="AR124" s="3">
        <f t="shared" si="13"/>
        <v>-0.2950431723491832</v>
      </c>
      <c r="AS124" s="3"/>
      <c r="AT124" s="3"/>
      <c r="AU124" s="3"/>
      <c r="AV124" s="3"/>
      <c r="AY124" t="s">
        <v>123</v>
      </c>
      <c r="AZ124">
        <v>3.4751399666888942</v>
      </c>
      <c r="BA124">
        <v>8</v>
      </c>
      <c r="BD124" t="s">
        <v>123</v>
      </c>
      <c r="BE124">
        <f>SUMIFS('further data insights graphs'!S$2:S$3323,'further data insights graphs'!$A$2:$A$3323,'tackle data and analsyis'!$BD124)</f>
        <v>0.90289261466003001</v>
      </c>
      <c r="BF124">
        <f>SUMIFS('further data insights graphs'!T$2:T$3323,'further data insights graphs'!$A$2:$A$3323,'tackle data and analsyis'!$BD124)</f>
        <v>0</v>
      </c>
      <c r="BG124">
        <f>SUMIFS('further data insights graphs'!U$2:U$3323,'further data insights graphs'!$A$2:$A$3323,'tackle data and analsyis'!$BD124)</f>
        <v>0</v>
      </c>
      <c r="BI124">
        <f>COUNTIFS('further data insights graphs'!S$2:S$3323,"&gt;"&amp;0,'further data insights graphs'!$A$2:$A$3323,'tackle data and analsyis'!$BD124)</f>
        <v>2</v>
      </c>
      <c r="BJ124">
        <f>COUNTIFS('further data insights graphs'!T$2:T$3323,"&gt;"&amp;0,'further data insights graphs'!$A$2:$A$3323,'tackle data and analsyis'!$BD124)</f>
        <v>0</v>
      </c>
      <c r="BK124">
        <f>COUNTIFS('further data insights graphs'!U$2:U$3323,"&gt;"&amp;0,'further data insights graphs'!$A$2:$A$3323,'tackle data and analsyis'!$BD124)</f>
        <v>0</v>
      </c>
      <c r="BN124" t="s">
        <v>285</v>
      </c>
      <c r="BO124">
        <v>2.8169279234592199</v>
      </c>
      <c r="BP124">
        <v>0</v>
      </c>
      <c r="BQ124">
        <v>0.68412590736712298</v>
      </c>
      <c r="BS124">
        <f>SUMIFS('further data insights graphs'!$K$2:$K$3323,'further data insights graphs'!$A$2:$A$3323,'tackle data and analsyis'!$BN124)</f>
        <v>1</v>
      </c>
      <c r="BT124">
        <f>SUMIFS('further data insights graphs'!$V$2:$V$3323,'further data insights graphs'!$A$2:$A$3323,'tackle data and analsyis'!$BN124)</f>
        <v>0.632685028739435</v>
      </c>
      <c r="BV124" t="s">
        <v>482</v>
      </c>
      <c r="BW124">
        <v>1.440205090122556</v>
      </c>
      <c r="BX124">
        <v>0.18646932288968701</v>
      </c>
      <c r="BY124">
        <v>0</v>
      </c>
    </row>
    <row r="125" spans="1:77" x14ac:dyDescent="0.35">
      <c r="A125">
        <v>123</v>
      </c>
      <c r="B125">
        <v>2022102000</v>
      </c>
      <c r="C125">
        <v>3939</v>
      </c>
      <c r="D125">
        <v>44862</v>
      </c>
      <c r="E125">
        <v>1</v>
      </c>
      <c r="F125">
        <v>0</v>
      </c>
      <c r="G125">
        <v>0</v>
      </c>
      <c r="H125">
        <v>0</v>
      </c>
      <c r="I125" t="s">
        <v>31</v>
      </c>
      <c r="M125" t="s">
        <v>131</v>
      </c>
      <c r="N125">
        <f t="shared" si="7"/>
        <v>1</v>
      </c>
      <c r="O125">
        <f t="shared" si="8"/>
        <v>3</v>
      </c>
      <c r="P125">
        <f t="shared" si="9"/>
        <v>4</v>
      </c>
      <c r="R125">
        <f>SUMIFS('further data insights graphs'!$E$2:$E$3323,'further data insights graphs'!$A$2:$A$3323,'tackle data and analsyis'!$M125)</f>
        <v>3.209285172558074</v>
      </c>
      <c r="S125">
        <f>COUNTIFS('further data insights graphs'!$E$2:$E$3323,"&gt;"&amp;0,'further data insights graphs'!$A$2:$A$3323,'tackle data and analsyis'!$M125)</f>
        <v>6</v>
      </c>
      <c r="V125">
        <f t="shared" si="10"/>
        <v>2</v>
      </c>
      <c r="W125" t="s">
        <v>132</v>
      </c>
      <c r="X125">
        <v>5</v>
      </c>
      <c r="Y125">
        <v>1</v>
      </c>
      <c r="Z125">
        <v>6</v>
      </c>
      <c r="AB125" t="s">
        <v>284</v>
      </c>
      <c r="AC125">
        <v>4</v>
      </c>
      <c r="AD125">
        <v>0</v>
      </c>
      <c r="AE125">
        <v>4</v>
      </c>
      <c r="AH125" t="s">
        <v>226</v>
      </c>
      <c r="AI125">
        <v>4.5014383834529355</v>
      </c>
      <c r="AJ125">
        <v>6</v>
      </c>
      <c r="AK125">
        <f>SUMIFS('further data insights graphs'!$X$2:$X$3323,'further data insights graphs'!$A$2:$A$3323,'tackle data and analsyis'!$AH125)</f>
        <v>-2.4730038627462854</v>
      </c>
      <c r="AL125" s="1">
        <f t="shared" si="11"/>
        <v>-0.41216731045771421</v>
      </c>
      <c r="AM125">
        <f>SUMIFS('further data insights graphs'!$X$2:$X$3323,'further data insights graphs'!$X$2:$X$3323,"&gt;="&amp;0,'further data insights graphs'!$A$2:$A$3323,'tackle data and analsyis'!$AH125)</f>
        <v>6.2270176165550063E-2</v>
      </c>
      <c r="AN125">
        <f>COUNTIFS('further data insights graphs'!$X$2:$X$3323,"&gt;="&amp;0,'further data insights graphs'!$A$2:$A$3323,'tackle data and analsyis'!$AH125)</f>
        <v>1</v>
      </c>
      <c r="AO125">
        <f>SUMIFS('further data insights graphs'!$X$2:$X$3323,'further data insights graphs'!$X$2:$X$3323,"&lt;"&amp;0,'further data insights graphs'!$A$2:$A$3323,'tackle data and analsyis'!$AH125)</f>
        <v>-2.5352740389118353</v>
      </c>
      <c r="AP125">
        <f>COUNTIFS('further data insights graphs'!$X$2:$X$3323,"&lt;"&amp;0,'further data insights graphs'!$A$2:$A$3323,'tackle data and analsyis'!$AH125)</f>
        <v>5</v>
      </c>
      <c r="AQ125" s="3">
        <f t="shared" si="12"/>
        <v>6.2270176165550063E-2</v>
      </c>
      <c r="AR125" s="3">
        <f t="shared" si="13"/>
        <v>-0.50705480778236711</v>
      </c>
      <c r="AS125" s="3"/>
      <c r="AT125" s="3"/>
      <c r="AU125" s="3"/>
      <c r="AV125" s="3"/>
      <c r="AY125" t="s">
        <v>148</v>
      </c>
      <c r="AZ125">
        <v>4.3387624957059048</v>
      </c>
      <c r="BA125">
        <v>8</v>
      </c>
      <c r="BD125" t="s">
        <v>148</v>
      </c>
      <c r="BE125">
        <f>SUMIFS('further data insights graphs'!S$2:S$3323,'further data insights graphs'!$A$2:$A$3323,'tackle data and analsyis'!$BD125)</f>
        <v>2.0063083100139028</v>
      </c>
      <c r="BF125">
        <f>SUMIFS('further data insights graphs'!T$2:T$3323,'further data insights graphs'!$A$2:$A$3323,'tackle data and analsyis'!$BD125)</f>
        <v>0</v>
      </c>
      <c r="BG125">
        <f>SUMIFS('further data insights graphs'!U$2:U$3323,'further data insights graphs'!$A$2:$A$3323,'tackle data and analsyis'!$BD125)</f>
        <v>0</v>
      </c>
      <c r="BI125">
        <f>COUNTIFS('further data insights graphs'!S$2:S$3323,"&gt;"&amp;0,'further data insights graphs'!$A$2:$A$3323,'tackle data and analsyis'!$BD125)</f>
        <v>4</v>
      </c>
      <c r="BJ125">
        <f>COUNTIFS('further data insights graphs'!T$2:T$3323,"&gt;"&amp;0,'further data insights graphs'!$A$2:$A$3323,'tackle data and analsyis'!$BD125)</f>
        <v>0</v>
      </c>
      <c r="BK125">
        <f>COUNTIFS('further data insights graphs'!U$2:U$3323,"&gt;"&amp;0,'further data insights graphs'!$A$2:$A$3323,'tackle data and analsyis'!$BD125)</f>
        <v>0</v>
      </c>
      <c r="BN125" t="s">
        <v>207</v>
      </c>
      <c r="BO125">
        <v>2.8035189841455175</v>
      </c>
      <c r="BP125">
        <v>0</v>
      </c>
      <c r="BQ125">
        <v>0</v>
      </c>
      <c r="BS125">
        <f>SUMIFS('further data insights graphs'!$K$2:$K$3323,'further data insights graphs'!$A$2:$A$3323,'tackle data and analsyis'!$BN125)</f>
        <v>1</v>
      </c>
      <c r="BT125">
        <f>SUMIFS('further data insights graphs'!$V$2:$V$3323,'further data insights graphs'!$A$2:$A$3323,'tackle data and analsyis'!$BN125)</f>
        <v>0.67200561446104401</v>
      </c>
      <c r="BV125" t="s">
        <v>150</v>
      </c>
      <c r="BW125">
        <v>1.69846314370824</v>
      </c>
      <c r="BX125">
        <v>0.18522293542677701</v>
      </c>
      <c r="BY125">
        <v>0.36025277031214098</v>
      </c>
    </row>
    <row r="126" spans="1:77" x14ac:dyDescent="0.35">
      <c r="A126">
        <v>124</v>
      </c>
      <c r="B126">
        <v>2022102300</v>
      </c>
      <c r="C126">
        <v>56</v>
      </c>
      <c r="D126">
        <v>54541</v>
      </c>
      <c r="E126">
        <v>1</v>
      </c>
      <c r="F126">
        <v>0</v>
      </c>
      <c r="G126">
        <v>0</v>
      </c>
      <c r="H126">
        <v>0</v>
      </c>
      <c r="I126" t="s">
        <v>32</v>
      </c>
      <c r="M126" t="s">
        <v>132</v>
      </c>
      <c r="N126">
        <f t="shared" si="7"/>
        <v>5</v>
      </c>
      <c r="O126">
        <f t="shared" si="8"/>
        <v>1</v>
      </c>
      <c r="P126">
        <f t="shared" si="9"/>
        <v>6</v>
      </c>
      <c r="R126">
        <f>SUMIFS('further data insights graphs'!$E$2:$E$3323,'further data insights graphs'!$A$2:$A$3323,'tackle data and analsyis'!$M126)</f>
        <v>3.4249674948736462</v>
      </c>
      <c r="S126">
        <f>COUNTIFS('further data insights graphs'!$E$2:$E$3323,"&gt;"&amp;0,'further data insights graphs'!$A$2:$A$3323,'tackle data and analsyis'!$M126)</f>
        <v>6</v>
      </c>
      <c r="V126">
        <f t="shared" si="10"/>
        <v>2</v>
      </c>
      <c r="W126" t="s">
        <v>144</v>
      </c>
      <c r="X126">
        <v>3</v>
      </c>
      <c r="Y126">
        <v>3</v>
      </c>
      <c r="Z126">
        <v>6</v>
      </c>
      <c r="AB126" t="s">
        <v>298</v>
      </c>
      <c r="AC126">
        <v>4</v>
      </c>
      <c r="AD126">
        <v>0</v>
      </c>
      <c r="AE126">
        <v>4</v>
      </c>
      <c r="AH126" t="s">
        <v>252</v>
      </c>
      <c r="AI126">
        <v>4.4581897286558174</v>
      </c>
      <c r="AJ126">
        <v>7</v>
      </c>
      <c r="AK126">
        <f>SUMIFS('further data insights graphs'!$X$2:$X$3323,'further data insights graphs'!$A$2:$A$3323,'tackle data and analsyis'!$AH126)</f>
        <v>2.5346577466990743</v>
      </c>
      <c r="AL126" s="1">
        <f t="shared" si="11"/>
        <v>0.36209396381415349</v>
      </c>
      <c r="AM126">
        <f>SUMIFS('further data insights graphs'!$X$2:$X$3323,'further data insights graphs'!$X$2:$X$3323,"&gt;="&amp;0,'further data insights graphs'!$A$2:$A$3323,'tackle data and analsyis'!$AH126)</f>
        <v>3.098170044750149</v>
      </c>
      <c r="AN126">
        <f>COUNTIFS('further data insights graphs'!$X$2:$X$3323,"&gt;="&amp;0,'further data insights graphs'!$A$2:$A$3323,'tackle data and analsyis'!$AH126)</f>
        <v>5</v>
      </c>
      <c r="AO126">
        <f>SUMIFS('further data insights graphs'!$X$2:$X$3323,'further data insights graphs'!$X$2:$X$3323,"&lt;"&amp;0,'further data insights graphs'!$A$2:$A$3323,'tackle data and analsyis'!$AH126)</f>
        <v>-0.5635122980510745</v>
      </c>
      <c r="AP126">
        <f>COUNTIFS('further data insights graphs'!$X$2:$X$3323,"&lt;"&amp;0,'further data insights graphs'!$A$2:$A$3323,'tackle data and analsyis'!$AH126)</f>
        <v>2</v>
      </c>
      <c r="AQ126" s="3">
        <f t="shared" si="12"/>
        <v>0.61963400895002985</v>
      </c>
      <c r="AR126" s="3">
        <f t="shared" si="13"/>
        <v>-0.28175614902553725</v>
      </c>
      <c r="AS126" s="3"/>
      <c r="AT126" s="3"/>
      <c r="AU126" s="3"/>
      <c r="AV126" s="3"/>
      <c r="AY126" t="s">
        <v>153</v>
      </c>
      <c r="AZ126">
        <v>3.3454430344712636</v>
      </c>
      <c r="BA126">
        <v>8</v>
      </c>
      <c r="BD126" t="s">
        <v>153</v>
      </c>
      <c r="BE126">
        <f>SUMIFS('further data insights graphs'!S$2:S$3323,'further data insights graphs'!$A$2:$A$3323,'tackle data and analsyis'!$BD126)</f>
        <v>0</v>
      </c>
      <c r="BF126">
        <f>SUMIFS('further data insights graphs'!T$2:T$3323,'further data insights graphs'!$A$2:$A$3323,'tackle data and analsyis'!$BD126)</f>
        <v>0</v>
      </c>
      <c r="BG126">
        <f>SUMIFS('further data insights graphs'!U$2:U$3323,'further data insights graphs'!$A$2:$A$3323,'tackle data and analsyis'!$BD126)</f>
        <v>0</v>
      </c>
      <c r="BI126">
        <f>COUNTIFS('further data insights graphs'!S$2:S$3323,"&gt;"&amp;0,'further data insights graphs'!$A$2:$A$3323,'tackle data and analsyis'!$BD126)</f>
        <v>0</v>
      </c>
      <c r="BJ126">
        <f>COUNTIFS('further data insights graphs'!T$2:T$3323,"&gt;"&amp;0,'further data insights graphs'!$A$2:$A$3323,'tackle data and analsyis'!$BD126)</f>
        <v>0</v>
      </c>
      <c r="BK126">
        <f>COUNTIFS('further data insights graphs'!U$2:U$3323,"&gt;"&amp;0,'further data insights graphs'!$A$2:$A$3323,'tackle data and analsyis'!$BD126)</f>
        <v>0</v>
      </c>
      <c r="BN126" t="s">
        <v>282</v>
      </c>
      <c r="BO126">
        <v>2.795761881668037</v>
      </c>
      <c r="BP126">
        <v>0</v>
      </c>
      <c r="BQ126">
        <v>0</v>
      </c>
      <c r="BS126">
        <f>SUMIFS('further data insights graphs'!$K$2:$K$3323,'further data insights graphs'!$A$2:$A$3323,'tackle data and analsyis'!$BN126)</f>
        <v>1</v>
      </c>
      <c r="BT126">
        <f>SUMIFS('further data insights graphs'!$V$2:$V$3323,'further data insights graphs'!$A$2:$A$3323,'tackle data and analsyis'!$BN126)</f>
        <v>0.65385470308007598</v>
      </c>
      <c r="BV126" t="s">
        <v>548</v>
      </c>
      <c r="BW126">
        <v>0.18121230362562099</v>
      </c>
      <c r="BX126">
        <v>0.18121230362562099</v>
      </c>
      <c r="BY126">
        <v>0</v>
      </c>
    </row>
    <row r="127" spans="1:77" x14ac:dyDescent="0.35">
      <c r="A127">
        <v>125</v>
      </c>
      <c r="B127">
        <v>2022102300</v>
      </c>
      <c r="C127">
        <v>2171</v>
      </c>
      <c r="D127">
        <v>54541</v>
      </c>
      <c r="E127">
        <v>0</v>
      </c>
      <c r="F127">
        <v>1</v>
      </c>
      <c r="G127">
        <v>0</v>
      </c>
      <c r="H127">
        <v>0</v>
      </c>
      <c r="I127" t="s">
        <v>32</v>
      </c>
      <c r="M127" t="s">
        <v>133</v>
      </c>
      <c r="N127">
        <f t="shared" si="7"/>
        <v>5</v>
      </c>
      <c r="O127">
        <f t="shared" si="8"/>
        <v>7</v>
      </c>
      <c r="P127">
        <f t="shared" si="9"/>
        <v>12</v>
      </c>
      <c r="R127">
        <f>SUMIFS('further data insights graphs'!$E$2:$E$3323,'further data insights graphs'!$A$2:$A$3323,'tackle data and analsyis'!$M127)</f>
        <v>8.8234095926626033</v>
      </c>
      <c r="S127">
        <f>COUNTIFS('further data insights graphs'!$E$2:$E$3323,"&gt;"&amp;0,'further data insights graphs'!$A$2:$A$3323,'tackle data and analsyis'!$M127)</f>
        <v>17</v>
      </c>
      <c r="V127">
        <f t="shared" si="10"/>
        <v>3</v>
      </c>
      <c r="W127" t="s">
        <v>152</v>
      </c>
      <c r="X127">
        <v>3</v>
      </c>
      <c r="Y127">
        <v>3</v>
      </c>
      <c r="Z127">
        <v>6</v>
      </c>
      <c r="AB127" t="s">
        <v>328</v>
      </c>
      <c r="AC127">
        <v>4</v>
      </c>
      <c r="AD127">
        <v>0</v>
      </c>
      <c r="AE127">
        <v>4</v>
      </c>
      <c r="AH127" t="s">
        <v>458</v>
      </c>
      <c r="AI127">
        <v>4.4434530652423101</v>
      </c>
      <c r="AJ127">
        <v>8</v>
      </c>
      <c r="AK127">
        <f>SUMIFS('further data insights graphs'!$X$2:$X$3323,'further data insights graphs'!$A$2:$A$3323,'tackle data and analsyis'!$AH127)</f>
        <v>-0.30338124473719891</v>
      </c>
      <c r="AL127" s="1">
        <f t="shared" si="11"/>
        <v>-3.7922655592149863E-2</v>
      </c>
      <c r="AM127">
        <f>SUMIFS('further data insights graphs'!$X$2:$X$3323,'further data insights graphs'!$X$2:$X$3323,"&gt;="&amp;0,'further data insights graphs'!$A$2:$A$3323,'tackle data and analsyis'!$AH127)</f>
        <v>1.169462465168345</v>
      </c>
      <c r="AN127">
        <f>COUNTIFS('further data insights graphs'!$X$2:$X$3323,"&gt;="&amp;0,'further data insights graphs'!$A$2:$A$3323,'tackle data and analsyis'!$AH127)</f>
        <v>5</v>
      </c>
      <c r="AO127">
        <f>SUMIFS('further data insights graphs'!$X$2:$X$3323,'further data insights graphs'!$X$2:$X$3323,"&lt;"&amp;0,'further data insights graphs'!$A$2:$A$3323,'tackle data and analsyis'!$AH127)</f>
        <v>-1.4728437099055438</v>
      </c>
      <c r="AP127">
        <f>COUNTIFS('further data insights graphs'!$X$2:$X$3323,"&lt;"&amp;0,'further data insights graphs'!$A$2:$A$3323,'tackle data and analsyis'!$AH127)</f>
        <v>3</v>
      </c>
      <c r="AQ127" s="3">
        <f t="shared" si="12"/>
        <v>0.23389249303366899</v>
      </c>
      <c r="AR127" s="3">
        <f t="shared" si="13"/>
        <v>-0.49094790330184795</v>
      </c>
      <c r="AS127" s="3"/>
      <c r="AT127" s="3"/>
      <c r="AU127" s="3"/>
      <c r="AV127" s="3"/>
      <c r="AY127" t="s">
        <v>191</v>
      </c>
      <c r="AZ127">
        <v>5.0809039809258696</v>
      </c>
      <c r="BA127">
        <v>8</v>
      </c>
      <c r="BD127" t="s">
        <v>191</v>
      </c>
      <c r="BE127">
        <f>SUMIFS('further data insights graphs'!S$2:S$3323,'further data insights graphs'!$A$2:$A$3323,'tackle data and analsyis'!$BD127)</f>
        <v>3.6010889782675166</v>
      </c>
      <c r="BF127">
        <f>SUMIFS('further data insights graphs'!T$2:T$3323,'further data insights graphs'!$A$2:$A$3323,'tackle data and analsyis'!$BD127)</f>
        <v>0</v>
      </c>
      <c r="BG127">
        <f>SUMIFS('further data insights graphs'!U$2:U$3323,'further data insights graphs'!$A$2:$A$3323,'tackle data and analsyis'!$BD127)</f>
        <v>0</v>
      </c>
      <c r="BI127">
        <f>COUNTIFS('further data insights graphs'!S$2:S$3323,"&gt;"&amp;0,'further data insights graphs'!$A$2:$A$3323,'tackle data and analsyis'!$BD127)</f>
        <v>5</v>
      </c>
      <c r="BJ127">
        <f>COUNTIFS('further data insights graphs'!T$2:T$3323,"&gt;"&amp;0,'further data insights graphs'!$A$2:$A$3323,'tackle data and analsyis'!$BD127)</f>
        <v>0</v>
      </c>
      <c r="BK127">
        <f>COUNTIFS('further data insights graphs'!U$2:U$3323,"&gt;"&amp;0,'further data insights graphs'!$A$2:$A$3323,'tackle data and analsyis'!$BD127)</f>
        <v>0</v>
      </c>
      <c r="BN127" t="s">
        <v>510</v>
      </c>
      <c r="BO127">
        <v>2.7859073211077301</v>
      </c>
      <c r="BP127">
        <v>0.95836787845113602</v>
      </c>
      <c r="BQ127">
        <v>1</v>
      </c>
      <c r="BS127">
        <f>SUMIFS('further data insights graphs'!$K$2:$K$3323,'further data insights graphs'!$A$2:$A$3323,'tackle data and analsyis'!$BN127)</f>
        <v>2</v>
      </c>
      <c r="BT127">
        <f>SUMIFS('further data insights graphs'!$V$2:$V$3323,'further data insights graphs'!$A$2:$A$3323,'tackle data and analsyis'!$BN127)</f>
        <v>1.282821896948362</v>
      </c>
      <c r="BV127" t="s">
        <v>353</v>
      </c>
      <c r="BW127">
        <v>0</v>
      </c>
      <c r="BX127">
        <v>0.17821696667096401</v>
      </c>
      <c r="BY127">
        <v>0</v>
      </c>
    </row>
    <row r="128" spans="1:77" x14ac:dyDescent="0.35">
      <c r="A128">
        <v>126</v>
      </c>
      <c r="B128">
        <v>2022102700</v>
      </c>
      <c r="C128">
        <v>473</v>
      </c>
      <c r="D128">
        <v>54541</v>
      </c>
      <c r="E128">
        <v>1</v>
      </c>
      <c r="F128">
        <v>0</v>
      </c>
      <c r="G128">
        <v>0</v>
      </c>
      <c r="H128">
        <v>0</v>
      </c>
      <c r="I128" t="s">
        <v>32</v>
      </c>
      <c r="M128" t="s">
        <v>134</v>
      </c>
      <c r="N128">
        <f t="shared" si="7"/>
        <v>1</v>
      </c>
      <c r="O128">
        <f t="shared" si="8"/>
        <v>0</v>
      </c>
      <c r="P128">
        <f t="shared" si="9"/>
        <v>1</v>
      </c>
      <c r="R128">
        <f>SUMIFS('further data insights graphs'!$E$2:$E$3323,'further data insights graphs'!$A$2:$A$3323,'tackle data and analsyis'!$M128)</f>
        <v>0</v>
      </c>
      <c r="S128">
        <f>COUNTIFS('further data insights graphs'!$E$2:$E$3323,"&gt;"&amp;0,'further data insights graphs'!$A$2:$A$3323,'tackle data and analsyis'!$M128)</f>
        <v>0</v>
      </c>
      <c r="V128">
        <f t="shared" si="10"/>
        <v>3</v>
      </c>
      <c r="W128" t="s">
        <v>153</v>
      </c>
      <c r="X128">
        <v>1</v>
      </c>
      <c r="Y128">
        <v>5</v>
      </c>
      <c r="Z128">
        <v>6</v>
      </c>
      <c r="AB128" t="s">
        <v>356</v>
      </c>
      <c r="AC128">
        <v>4</v>
      </c>
      <c r="AD128">
        <v>0</v>
      </c>
      <c r="AE128">
        <v>4</v>
      </c>
      <c r="AH128" t="s">
        <v>15</v>
      </c>
      <c r="AI128">
        <v>4.3994442153360129</v>
      </c>
      <c r="AJ128">
        <v>11</v>
      </c>
      <c r="AK128">
        <f>SUMIFS('further data insights graphs'!$X$2:$X$3323,'further data insights graphs'!$A$2:$A$3323,'tackle data and analsyis'!$AH128)</f>
        <v>-1.2124048777054575</v>
      </c>
      <c r="AL128" s="1">
        <f t="shared" si="11"/>
        <v>-0.11021862524595068</v>
      </c>
      <c r="AM128">
        <f>SUMIFS('further data insights graphs'!$X$2:$X$3323,'further data insights graphs'!$X$2:$X$3323,"&gt;="&amp;0,'further data insights graphs'!$A$2:$A$3323,'tackle data and analsyis'!$AH128)</f>
        <v>0.61385576592747759</v>
      </c>
      <c r="AN128">
        <f>COUNTIFS('further data insights graphs'!$X$2:$X$3323,"&gt;="&amp;0,'further data insights graphs'!$A$2:$A$3323,'tackle data and analsyis'!$AH128)</f>
        <v>3</v>
      </c>
      <c r="AO128">
        <f>SUMIFS('further data insights graphs'!$X$2:$X$3323,'further data insights graphs'!$X$2:$X$3323,"&lt;"&amp;0,'further data insights graphs'!$A$2:$A$3323,'tackle data and analsyis'!$AH128)</f>
        <v>-1.8262606436329347</v>
      </c>
      <c r="AP128">
        <f>COUNTIFS('further data insights graphs'!$X$2:$X$3323,"&lt;"&amp;0,'further data insights graphs'!$A$2:$A$3323,'tackle data and analsyis'!$AH128)</f>
        <v>8</v>
      </c>
      <c r="AQ128" s="3">
        <f t="shared" si="12"/>
        <v>0.20461858864249252</v>
      </c>
      <c r="AR128" s="3">
        <f t="shared" si="13"/>
        <v>-0.22828258045411684</v>
      </c>
      <c r="AS128" s="3"/>
      <c r="AT128" s="3"/>
      <c r="AU128" s="3"/>
      <c r="AV128" s="3"/>
      <c r="AY128" t="s">
        <v>207</v>
      </c>
      <c r="AZ128">
        <v>5.0771613027276583</v>
      </c>
      <c r="BA128">
        <v>8</v>
      </c>
      <c r="BD128" t="s">
        <v>207</v>
      </c>
      <c r="BE128">
        <f>SUMIFS('further data insights graphs'!S$2:S$3323,'further data insights graphs'!$A$2:$A$3323,'tackle data and analsyis'!$BD128)</f>
        <v>2.8035189841455175</v>
      </c>
      <c r="BF128">
        <f>SUMIFS('further data insights graphs'!T$2:T$3323,'further data insights graphs'!$A$2:$A$3323,'tackle data and analsyis'!$BD128)</f>
        <v>0</v>
      </c>
      <c r="BG128">
        <f>SUMIFS('further data insights graphs'!U$2:U$3323,'further data insights graphs'!$A$2:$A$3323,'tackle data and analsyis'!$BD128)</f>
        <v>0</v>
      </c>
      <c r="BI128">
        <f>COUNTIFS('further data insights graphs'!S$2:S$3323,"&gt;"&amp;0,'further data insights graphs'!$A$2:$A$3323,'tackle data and analsyis'!$BD128)</f>
        <v>5</v>
      </c>
      <c r="BJ128">
        <f>COUNTIFS('further data insights graphs'!T$2:T$3323,"&gt;"&amp;0,'further data insights graphs'!$A$2:$A$3323,'tackle data and analsyis'!$BD128)</f>
        <v>0</v>
      </c>
      <c r="BK128">
        <f>COUNTIFS('further data insights graphs'!U$2:U$3323,"&gt;"&amp;0,'further data insights graphs'!$A$2:$A$3323,'tackle data and analsyis'!$BD128)</f>
        <v>0</v>
      </c>
      <c r="BN128" t="s">
        <v>40</v>
      </c>
      <c r="BO128">
        <v>2.785303166631437</v>
      </c>
      <c r="BP128">
        <v>0.225627421235195</v>
      </c>
      <c r="BQ128">
        <v>0</v>
      </c>
      <c r="BS128">
        <f>SUMIFS('further data insights graphs'!$K$2:$K$3323,'further data insights graphs'!$A$2:$A$3323,'tackle data and analsyis'!$BN128)</f>
        <v>1</v>
      </c>
      <c r="BT128">
        <f>SUMIFS('further data insights graphs'!$V$2:$V$3323,'further data insights graphs'!$A$2:$A$3323,'tackle data and analsyis'!$BN128)</f>
        <v>0.19279013600209</v>
      </c>
      <c r="BV128" t="s">
        <v>259</v>
      </c>
      <c r="BW128">
        <v>5.0749963895122177</v>
      </c>
      <c r="BX128">
        <v>0.17558663434868901</v>
      </c>
      <c r="BY128">
        <v>0</v>
      </c>
    </row>
    <row r="129" spans="1:77" x14ac:dyDescent="0.35">
      <c r="A129">
        <v>127</v>
      </c>
      <c r="B129">
        <v>2022110700</v>
      </c>
      <c r="C129">
        <v>2818</v>
      </c>
      <c r="D129">
        <v>54541</v>
      </c>
      <c r="E129">
        <v>1</v>
      </c>
      <c r="F129">
        <v>0</v>
      </c>
      <c r="G129">
        <v>0</v>
      </c>
      <c r="H129">
        <v>0</v>
      </c>
      <c r="I129" t="s">
        <v>32</v>
      </c>
      <c r="M129" t="s">
        <v>135</v>
      </c>
      <c r="N129">
        <f t="shared" si="7"/>
        <v>3</v>
      </c>
      <c r="O129">
        <f t="shared" si="8"/>
        <v>1</v>
      </c>
      <c r="P129">
        <f t="shared" si="9"/>
        <v>4</v>
      </c>
      <c r="R129">
        <f>SUMIFS('further data insights graphs'!$E$2:$E$3323,'further data insights graphs'!$A$2:$A$3323,'tackle data and analsyis'!$M129)</f>
        <v>3.1458689504819422</v>
      </c>
      <c r="S129">
        <f>COUNTIFS('further data insights graphs'!$E$2:$E$3323,"&gt;"&amp;0,'further data insights graphs'!$A$2:$A$3323,'tackle data and analsyis'!$M129)</f>
        <v>4</v>
      </c>
      <c r="V129">
        <f t="shared" si="10"/>
        <v>2</v>
      </c>
      <c r="W129" t="s">
        <v>160</v>
      </c>
      <c r="X129">
        <v>5</v>
      </c>
      <c r="Y129">
        <v>1</v>
      </c>
      <c r="Z129">
        <v>6</v>
      </c>
      <c r="AB129" t="s">
        <v>581</v>
      </c>
      <c r="AC129">
        <v>4</v>
      </c>
      <c r="AD129">
        <v>0</v>
      </c>
      <c r="AE129">
        <v>4</v>
      </c>
      <c r="AH129" t="s">
        <v>71</v>
      </c>
      <c r="AI129">
        <v>4.3907199140309707</v>
      </c>
      <c r="AJ129">
        <v>9</v>
      </c>
      <c r="AK129">
        <f>SUMIFS('further data insights graphs'!$X$2:$X$3323,'further data insights graphs'!$A$2:$A$3323,'tackle data and analsyis'!$AH129)</f>
        <v>1.7694453092873363</v>
      </c>
      <c r="AL129" s="1">
        <f t="shared" si="11"/>
        <v>0.19660503436525958</v>
      </c>
      <c r="AM129">
        <f>SUMIFS('further data insights graphs'!$X$2:$X$3323,'further data insights graphs'!$X$2:$X$3323,"&gt;="&amp;0,'further data insights graphs'!$A$2:$A$3323,'tackle data and analsyis'!$AH129)</f>
        <v>2.7019977407551585</v>
      </c>
      <c r="AN129">
        <f>COUNTIFS('further data insights graphs'!$X$2:$X$3323,"&gt;="&amp;0,'further data insights graphs'!$A$2:$A$3323,'tackle data and analsyis'!$AH129)</f>
        <v>5</v>
      </c>
      <c r="AO129">
        <f>SUMIFS('further data insights graphs'!$X$2:$X$3323,'further data insights graphs'!$X$2:$X$3323,"&lt;"&amp;0,'further data insights graphs'!$A$2:$A$3323,'tackle data and analsyis'!$AH129)</f>
        <v>-0.93255243146782174</v>
      </c>
      <c r="AP129">
        <f>COUNTIFS('further data insights graphs'!$X$2:$X$3323,"&lt;"&amp;0,'further data insights graphs'!$A$2:$A$3323,'tackle data and analsyis'!$AH129)</f>
        <v>4</v>
      </c>
      <c r="AQ129" s="3">
        <f t="shared" si="12"/>
        <v>0.54039954815103175</v>
      </c>
      <c r="AR129" s="3">
        <f t="shared" si="13"/>
        <v>-0.23313810786695544</v>
      </c>
      <c r="AS129" s="3"/>
      <c r="AT129" s="3"/>
      <c r="AU129" s="3"/>
      <c r="AV129" s="3"/>
      <c r="AY129" t="s">
        <v>208</v>
      </c>
      <c r="AZ129">
        <v>4.5634046784164521</v>
      </c>
      <c r="BA129">
        <v>8</v>
      </c>
      <c r="BD129" t="s">
        <v>208</v>
      </c>
      <c r="BE129">
        <f>SUMIFS('further data insights graphs'!S$2:S$3323,'further data insights graphs'!$A$2:$A$3323,'tackle data and analsyis'!$BD129)</f>
        <v>2.5034641961384403</v>
      </c>
      <c r="BF129">
        <f>SUMIFS('further data insights graphs'!T$2:T$3323,'further data insights graphs'!$A$2:$A$3323,'tackle data and analsyis'!$BD129)</f>
        <v>0.26259231197036598</v>
      </c>
      <c r="BG129">
        <f>SUMIFS('further data insights graphs'!U$2:U$3323,'further data insights graphs'!$A$2:$A$3323,'tackle data and analsyis'!$BD129)</f>
        <v>0.40431121877718801</v>
      </c>
      <c r="BI129">
        <f>COUNTIFS('further data insights graphs'!S$2:S$3323,"&gt;"&amp;0,'further data insights graphs'!$A$2:$A$3323,'tackle data and analsyis'!$BD129)</f>
        <v>4</v>
      </c>
      <c r="BJ129">
        <f>COUNTIFS('further data insights graphs'!T$2:T$3323,"&gt;"&amp;0,'further data insights graphs'!$A$2:$A$3323,'tackle data and analsyis'!$BD129)</f>
        <v>1</v>
      </c>
      <c r="BK129">
        <f>COUNTIFS('further data insights graphs'!U$2:U$3323,"&gt;"&amp;0,'further data insights graphs'!$A$2:$A$3323,'tackle data and analsyis'!$BD129)</f>
        <v>1</v>
      </c>
      <c r="BN129" t="s">
        <v>115</v>
      </c>
      <c r="BO129">
        <v>2.7662555830152353</v>
      </c>
      <c r="BP129">
        <v>2</v>
      </c>
      <c r="BQ129">
        <v>0</v>
      </c>
      <c r="BS129">
        <f>SUMIFS('further data insights graphs'!$K$2:$K$3323,'further data insights graphs'!$A$2:$A$3323,'tackle data and analsyis'!$BN129)</f>
        <v>1</v>
      </c>
      <c r="BT129">
        <f>SUMIFS('further data insights graphs'!$V$2:$V$3323,'further data insights graphs'!$A$2:$A$3323,'tackle data and analsyis'!$BN129)</f>
        <v>0.39736788371835202</v>
      </c>
      <c r="BV129" t="s">
        <v>125</v>
      </c>
      <c r="BW129">
        <v>0.16882339297579399</v>
      </c>
      <c r="BX129">
        <v>0.16882339297579399</v>
      </c>
      <c r="BY129">
        <v>0.16882339297579399</v>
      </c>
    </row>
    <row r="130" spans="1:77" x14ac:dyDescent="0.35">
      <c r="A130">
        <v>128</v>
      </c>
      <c r="B130">
        <v>2022102300</v>
      </c>
      <c r="C130">
        <v>56</v>
      </c>
      <c r="D130">
        <v>52436</v>
      </c>
      <c r="E130">
        <v>0</v>
      </c>
      <c r="F130">
        <v>1</v>
      </c>
      <c r="G130">
        <v>0</v>
      </c>
      <c r="H130">
        <v>0</v>
      </c>
      <c r="I130" t="s">
        <v>33</v>
      </c>
      <c r="M130" t="s">
        <v>136</v>
      </c>
      <c r="N130">
        <f t="shared" si="7"/>
        <v>7</v>
      </c>
      <c r="O130">
        <f t="shared" si="8"/>
        <v>0</v>
      </c>
      <c r="P130">
        <f t="shared" si="9"/>
        <v>7</v>
      </c>
      <c r="R130">
        <f>SUMIFS('further data insights graphs'!$E$2:$E$3323,'further data insights graphs'!$A$2:$A$3323,'tackle data and analsyis'!$M130)</f>
        <v>3.7254645535413533</v>
      </c>
      <c r="S130">
        <f>COUNTIFS('further data insights graphs'!$E$2:$E$3323,"&gt;"&amp;0,'further data insights graphs'!$A$2:$A$3323,'tackle data and analsyis'!$M130)</f>
        <v>7</v>
      </c>
      <c r="V130">
        <f t="shared" si="10"/>
        <v>3</v>
      </c>
      <c r="W130" t="s">
        <v>164</v>
      </c>
      <c r="X130">
        <v>4</v>
      </c>
      <c r="Y130">
        <v>2</v>
      </c>
      <c r="Z130">
        <v>6</v>
      </c>
      <c r="AB130" t="s">
        <v>91</v>
      </c>
      <c r="AC130">
        <v>3</v>
      </c>
      <c r="AD130">
        <v>8</v>
      </c>
      <c r="AE130">
        <v>11</v>
      </c>
      <c r="AH130" t="s">
        <v>140</v>
      </c>
      <c r="AI130">
        <v>4.3778228691071188</v>
      </c>
      <c r="AJ130">
        <v>6</v>
      </c>
      <c r="AK130">
        <f>SUMIFS('further data insights graphs'!$X$2:$X$3323,'further data insights graphs'!$A$2:$A$3323,'tackle data and analsyis'!$AH130)</f>
        <v>3.1455814628190772</v>
      </c>
      <c r="AL130" s="1">
        <f t="shared" si="11"/>
        <v>0.52426357713651284</v>
      </c>
      <c r="AM130">
        <f>SUMIFS('further data insights graphs'!$X$2:$X$3323,'further data insights graphs'!$X$2:$X$3323,"&gt;="&amp;0,'further data insights graphs'!$A$2:$A$3323,'tackle data and analsyis'!$AH130)</f>
        <v>3.7650940203740091</v>
      </c>
      <c r="AN130">
        <f>COUNTIFS('further data insights graphs'!$X$2:$X$3323,"&gt;="&amp;0,'further data insights graphs'!$A$2:$A$3323,'tackle data and analsyis'!$AH130)</f>
        <v>3</v>
      </c>
      <c r="AO130">
        <f>SUMIFS('further data insights graphs'!$X$2:$X$3323,'further data insights graphs'!$X$2:$X$3323,"&lt;"&amp;0,'further data insights graphs'!$A$2:$A$3323,'tackle data and analsyis'!$AH130)</f>
        <v>-0.61951255755493151</v>
      </c>
      <c r="AP130">
        <f>COUNTIFS('further data insights graphs'!$X$2:$X$3323,"&lt;"&amp;0,'further data insights graphs'!$A$2:$A$3323,'tackle data and analsyis'!$AH130)</f>
        <v>3</v>
      </c>
      <c r="AQ130" s="3">
        <f t="shared" si="12"/>
        <v>1.2550313401246698</v>
      </c>
      <c r="AR130" s="3">
        <f t="shared" si="13"/>
        <v>-0.20650418585164385</v>
      </c>
      <c r="AS130" s="3"/>
      <c r="AT130" s="3"/>
      <c r="AU130" s="3"/>
      <c r="AV130" s="3"/>
      <c r="AY130" t="s">
        <v>222</v>
      </c>
      <c r="AZ130">
        <v>4.1810070464700155</v>
      </c>
      <c r="BA130">
        <v>8</v>
      </c>
      <c r="BD130" t="s">
        <v>222</v>
      </c>
      <c r="BE130">
        <f>SUMIFS('further data insights graphs'!S$2:S$3323,'further data insights graphs'!$A$2:$A$3323,'tackle data and analsyis'!$BD130)</f>
        <v>3.4838641959005519</v>
      </c>
      <c r="BF130">
        <f>SUMIFS('further data insights graphs'!T$2:T$3323,'further data insights graphs'!$A$2:$A$3323,'tackle data and analsyis'!$BD130)</f>
        <v>0.27345541890430802</v>
      </c>
      <c r="BG130">
        <f>SUMIFS('further data insights graphs'!U$2:U$3323,'further data insights graphs'!$A$2:$A$3323,'tackle data and analsyis'!$BD130)</f>
        <v>0</v>
      </c>
      <c r="BI130">
        <f>COUNTIFS('further data insights graphs'!S$2:S$3323,"&gt;"&amp;0,'further data insights graphs'!$A$2:$A$3323,'tackle data and analsyis'!$BD130)</f>
        <v>7</v>
      </c>
      <c r="BJ130">
        <f>COUNTIFS('further data insights graphs'!T$2:T$3323,"&gt;"&amp;0,'further data insights graphs'!$A$2:$A$3323,'tackle data and analsyis'!$BD130)</f>
        <v>1</v>
      </c>
      <c r="BK130">
        <f>COUNTIFS('further data insights graphs'!U$2:U$3323,"&gt;"&amp;0,'further data insights graphs'!$A$2:$A$3323,'tackle data and analsyis'!$BD130)</f>
        <v>0</v>
      </c>
      <c r="BN130" t="s">
        <v>368</v>
      </c>
      <c r="BO130">
        <v>2.7484731015447528</v>
      </c>
      <c r="BP130">
        <v>0</v>
      </c>
      <c r="BQ130">
        <v>0</v>
      </c>
      <c r="BS130">
        <f>SUMIFS('further data insights graphs'!$K$2:$K$3323,'further data insights graphs'!$A$2:$A$3323,'tackle data and analsyis'!$BN130)</f>
        <v>0</v>
      </c>
      <c r="BT130">
        <f>SUMIFS('further data insights graphs'!$V$2:$V$3323,'further data insights graphs'!$A$2:$A$3323,'tackle data and analsyis'!$BN130)</f>
        <v>0</v>
      </c>
      <c r="BV130" t="s">
        <v>104</v>
      </c>
      <c r="BW130">
        <v>1.3508918403397909</v>
      </c>
      <c r="BX130">
        <v>0.16274847216729699</v>
      </c>
      <c r="BY130">
        <v>0.174004321141251</v>
      </c>
    </row>
    <row r="131" spans="1:77" x14ac:dyDescent="0.35">
      <c r="A131">
        <v>129</v>
      </c>
      <c r="B131">
        <v>2022102300</v>
      </c>
      <c r="C131">
        <v>834</v>
      </c>
      <c r="D131">
        <v>52436</v>
      </c>
      <c r="E131">
        <v>1</v>
      </c>
      <c r="F131">
        <v>0</v>
      </c>
      <c r="G131">
        <v>0</v>
      </c>
      <c r="H131">
        <v>0</v>
      </c>
      <c r="I131" t="s">
        <v>33</v>
      </c>
      <c r="M131" t="s">
        <v>137</v>
      </c>
      <c r="N131">
        <f t="shared" ref="N131:N194" si="14">SUMIFS(E$2:E$2763,$I$2:$I$2763,$M131)</f>
        <v>4</v>
      </c>
      <c r="O131">
        <f t="shared" ref="O131:O194" si="15">SUMIFS(F$2:F$2763,$I$2:$I$2763,$M131)</f>
        <v>3</v>
      </c>
      <c r="P131">
        <f t="shared" ref="P131:P194" si="16">SUM(N131:O131)</f>
        <v>7</v>
      </c>
      <c r="R131">
        <f>SUMIFS('further data insights graphs'!$E$2:$E$3323,'further data insights graphs'!$A$2:$A$3323,'tackle data and analsyis'!$M131)</f>
        <v>5.9106918162947384</v>
      </c>
      <c r="S131">
        <f>COUNTIFS('further data insights graphs'!$E$2:$E$3323,"&gt;"&amp;0,'further data insights graphs'!$A$2:$A$3323,'tackle data and analsyis'!$M131)</f>
        <v>14</v>
      </c>
      <c r="V131">
        <f t="shared" ref="V131:V194" si="17">COUNTIFS($Z$596:$Z$1704,W131)</f>
        <v>3</v>
      </c>
      <c r="W131" t="s">
        <v>192</v>
      </c>
      <c r="X131">
        <v>4</v>
      </c>
      <c r="Y131">
        <v>2</v>
      </c>
      <c r="Z131">
        <v>6</v>
      </c>
      <c r="AB131" t="s">
        <v>163</v>
      </c>
      <c r="AC131">
        <v>3</v>
      </c>
      <c r="AD131">
        <v>7</v>
      </c>
      <c r="AE131">
        <v>10</v>
      </c>
      <c r="AH131" t="s">
        <v>148</v>
      </c>
      <c r="AI131">
        <v>4.3387624957059048</v>
      </c>
      <c r="AJ131">
        <v>8</v>
      </c>
      <c r="AK131">
        <f>SUMIFS('further data insights graphs'!$X$2:$X$3323,'further data insights graphs'!$A$2:$A$3323,'tackle data and analsyis'!$AH131)</f>
        <v>4.1488451736977933E-2</v>
      </c>
      <c r="AL131" s="1">
        <f t="shared" ref="AL131:AL194" si="18">AK131/AJ131</f>
        <v>5.1860564671222416E-3</v>
      </c>
      <c r="AM131">
        <f>SUMIFS('further data insights graphs'!$X$2:$X$3323,'further data insights graphs'!$X$2:$X$3323,"&gt;="&amp;0,'further data insights graphs'!$A$2:$A$3323,'tackle data and analsyis'!$AH131)</f>
        <v>1.8406465048716638</v>
      </c>
      <c r="AN131">
        <f>COUNTIFS('further data insights graphs'!$X$2:$X$3323,"&gt;="&amp;0,'further data insights graphs'!$A$2:$A$3323,'tackle data and analsyis'!$AH131)</f>
        <v>4</v>
      </c>
      <c r="AO131">
        <f>SUMIFS('further data insights graphs'!$X$2:$X$3323,'further data insights graphs'!$X$2:$X$3323,"&lt;"&amp;0,'further data insights graphs'!$A$2:$A$3323,'tackle data and analsyis'!$AH131)</f>
        <v>-1.7991580531346858</v>
      </c>
      <c r="AP131">
        <f>COUNTIFS('further data insights graphs'!$X$2:$X$3323,"&lt;"&amp;0,'further data insights graphs'!$A$2:$A$3323,'tackle data and analsyis'!$AH131)</f>
        <v>4</v>
      </c>
      <c r="AQ131" s="3">
        <f t="shared" ref="AQ131:AQ194" si="19">AM131/AN131</f>
        <v>0.46016162621791595</v>
      </c>
      <c r="AR131" s="3">
        <f t="shared" ref="AR131:AR194" si="20">AO131/AP131</f>
        <v>-0.44978951328367145</v>
      </c>
      <c r="AS131" s="3"/>
      <c r="AT131" s="3"/>
      <c r="AU131" s="3"/>
      <c r="AV131" s="3"/>
      <c r="AY131" t="s">
        <v>240</v>
      </c>
      <c r="AZ131">
        <v>4.3287161571541253</v>
      </c>
      <c r="BA131">
        <v>8</v>
      </c>
      <c r="BD131" t="s">
        <v>240</v>
      </c>
      <c r="BE131">
        <f>SUMIFS('further data insights graphs'!S$2:S$3323,'further data insights graphs'!$A$2:$A$3323,'tackle data and analsyis'!$BD131)</f>
        <v>0.13792631873514599</v>
      </c>
      <c r="BF131">
        <f>SUMIFS('further data insights graphs'!T$2:T$3323,'further data insights graphs'!$A$2:$A$3323,'tackle data and analsyis'!$BD131)</f>
        <v>0</v>
      </c>
      <c r="BG131">
        <f>SUMIFS('further data insights graphs'!U$2:U$3323,'further data insights graphs'!$A$2:$A$3323,'tackle data and analsyis'!$BD131)</f>
        <v>0</v>
      </c>
      <c r="BI131">
        <f>COUNTIFS('further data insights graphs'!S$2:S$3323,"&gt;"&amp;0,'further data insights graphs'!$A$2:$A$3323,'tackle data and analsyis'!$BD131)</f>
        <v>1</v>
      </c>
      <c r="BJ131">
        <f>COUNTIFS('further data insights graphs'!T$2:T$3323,"&gt;"&amp;0,'further data insights graphs'!$A$2:$A$3323,'tackle data and analsyis'!$BD131)</f>
        <v>0</v>
      </c>
      <c r="BK131">
        <f>COUNTIFS('further data insights graphs'!U$2:U$3323,"&gt;"&amp;0,'further data insights graphs'!$A$2:$A$3323,'tackle data and analsyis'!$BD131)</f>
        <v>0</v>
      </c>
      <c r="BN131" t="s">
        <v>76</v>
      </c>
      <c r="BO131">
        <v>2.746476003824609</v>
      </c>
      <c r="BP131">
        <v>0</v>
      </c>
      <c r="BQ131">
        <v>0</v>
      </c>
      <c r="BS131">
        <f>SUMIFS('further data insights graphs'!$K$2:$K$3323,'further data insights graphs'!$A$2:$A$3323,'tackle data and analsyis'!$BN131)</f>
        <v>1</v>
      </c>
      <c r="BT131">
        <f>SUMIFS('further data insights graphs'!$V$2:$V$3323,'further data insights graphs'!$A$2:$A$3323,'tackle data and analsyis'!$BN131)</f>
        <v>1</v>
      </c>
      <c r="BV131" t="s">
        <v>164</v>
      </c>
      <c r="BW131">
        <v>2.5104060505188768</v>
      </c>
      <c r="BX131">
        <v>0.16088918704910599</v>
      </c>
      <c r="BY131">
        <v>0</v>
      </c>
    </row>
    <row r="132" spans="1:77" x14ac:dyDescent="0.35">
      <c r="A132">
        <v>130</v>
      </c>
      <c r="B132">
        <v>2022102300</v>
      </c>
      <c r="C132">
        <v>855</v>
      </c>
      <c r="D132">
        <v>52436</v>
      </c>
      <c r="E132">
        <v>1</v>
      </c>
      <c r="F132">
        <v>0</v>
      </c>
      <c r="G132">
        <v>0</v>
      </c>
      <c r="H132">
        <v>0</v>
      </c>
      <c r="I132" t="s">
        <v>33</v>
      </c>
      <c r="M132" t="s">
        <v>138</v>
      </c>
      <c r="N132">
        <f t="shared" si="14"/>
        <v>0</v>
      </c>
      <c r="O132">
        <f t="shared" si="15"/>
        <v>1</v>
      </c>
      <c r="P132">
        <f t="shared" si="16"/>
        <v>1</v>
      </c>
      <c r="R132">
        <f>SUMIFS('further data insights graphs'!$E$2:$E$3323,'further data insights graphs'!$A$2:$A$3323,'tackle data and analsyis'!$M132)</f>
        <v>1.196126812433592</v>
      </c>
      <c r="S132">
        <f>COUNTIFS('further data insights graphs'!$E$2:$E$3323,"&gt;"&amp;0,'further data insights graphs'!$A$2:$A$3323,'tackle data and analsyis'!$M132)</f>
        <v>4</v>
      </c>
      <c r="V132">
        <f t="shared" si="17"/>
        <v>3</v>
      </c>
      <c r="W132" t="s">
        <v>195</v>
      </c>
      <c r="X132">
        <v>3</v>
      </c>
      <c r="Y132">
        <v>3</v>
      </c>
      <c r="Z132">
        <v>6</v>
      </c>
      <c r="AB132" t="s">
        <v>17</v>
      </c>
      <c r="AC132">
        <v>3</v>
      </c>
      <c r="AD132">
        <v>5</v>
      </c>
      <c r="AE132">
        <v>8</v>
      </c>
      <c r="AH132" t="s">
        <v>40</v>
      </c>
      <c r="AI132">
        <v>4.3292024219713339</v>
      </c>
      <c r="AJ132">
        <v>10</v>
      </c>
      <c r="AK132">
        <f>SUMIFS('further data insights graphs'!$X$2:$X$3323,'further data insights graphs'!$A$2:$A$3323,'tackle data and analsyis'!$AH132)</f>
        <v>-1.1457079561790118</v>
      </c>
      <c r="AL132" s="1">
        <f t="shared" si="18"/>
        <v>-0.11457079561790118</v>
      </c>
      <c r="AM132">
        <f>SUMIFS('further data insights graphs'!$X$2:$X$3323,'further data insights graphs'!$X$2:$X$3323,"&gt;="&amp;0,'further data insights graphs'!$A$2:$A$3323,'tackle data and analsyis'!$AH132)</f>
        <v>0.54593906423836702</v>
      </c>
      <c r="AN132">
        <f>COUNTIFS('further data insights graphs'!$X$2:$X$3323,"&gt;="&amp;0,'further data insights graphs'!$A$2:$A$3323,'tackle data and analsyis'!$AH132)</f>
        <v>3</v>
      </c>
      <c r="AO132">
        <f>SUMIFS('further data insights graphs'!$X$2:$X$3323,'further data insights graphs'!$X$2:$X$3323,"&lt;"&amp;0,'further data insights graphs'!$A$2:$A$3323,'tackle data and analsyis'!$AH132)</f>
        <v>-1.6916470204173786</v>
      </c>
      <c r="AP132">
        <f>COUNTIFS('further data insights graphs'!$X$2:$X$3323,"&lt;"&amp;0,'further data insights graphs'!$A$2:$A$3323,'tackle data and analsyis'!$AH132)</f>
        <v>7</v>
      </c>
      <c r="AQ132" s="3">
        <f t="shared" si="19"/>
        <v>0.18197968807945566</v>
      </c>
      <c r="AR132" s="3">
        <f t="shared" si="20"/>
        <v>-0.24166386005962551</v>
      </c>
      <c r="AS132" s="3"/>
      <c r="AT132" s="3"/>
      <c r="AU132" s="3"/>
      <c r="AV132" s="3"/>
      <c r="AY132" t="s">
        <v>269</v>
      </c>
      <c r="AZ132">
        <v>4.9084646479731626</v>
      </c>
      <c r="BA132">
        <v>8</v>
      </c>
      <c r="BD132" t="s">
        <v>269</v>
      </c>
      <c r="BE132">
        <f>SUMIFS('further data insights graphs'!S$2:S$3323,'further data insights graphs'!$A$2:$A$3323,'tackle data and analsyis'!$BD132)</f>
        <v>1.200855670083357</v>
      </c>
      <c r="BF132">
        <f>SUMIFS('further data insights graphs'!T$2:T$3323,'further data insights graphs'!$A$2:$A$3323,'tackle data and analsyis'!$BD132)</f>
        <v>0.51234360276104296</v>
      </c>
      <c r="BG132">
        <f>SUMIFS('further data insights graphs'!U$2:U$3323,'further data insights graphs'!$A$2:$A$3323,'tackle data and analsyis'!$BD132)</f>
        <v>0</v>
      </c>
      <c r="BI132">
        <f>COUNTIFS('further data insights graphs'!S$2:S$3323,"&gt;"&amp;0,'further data insights graphs'!$A$2:$A$3323,'tackle data and analsyis'!$BD132)</f>
        <v>2</v>
      </c>
      <c r="BJ132">
        <f>COUNTIFS('further data insights graphs'!T$2:T$3323,"&gt;"&amp;0,'further data insights graphs'!$A$2:$A$3323,'tackle data and analsyis'!$BD132)</f>
        <v>1</v>
      </c>
      <c r="BK132">
        <f>COUNTIFS('further data insights graphs'!U$2:U$3323,"&gt;"&amp;0,'further data insights graphs'!$A$2:$A$3323,'tackle data and analsyis'!$BD132)</f>
        <v>0</v>
      </c>
      <c r="BN132" t="s">
        <v>206</v>
      </c>
      <c r="BO132">
        <v>2.7336430145649828</v>
      </c>
      <c r="BP132">
        <v>0</v>
      </c>
      <c r="BQ132">
        <v>0</v>
      </c>
      <c r="BS132">
        <f>SUMIFS('further data insights graphs'!$K$2:$K$3323,'further data insights graphs'!$A$2:$A$3323,'tackle data and analsyis'!$BN132)</f>
        <v>0</v>
      </c>
      <c r="BT132">
        <f>SUMIFS('further data insights graphs'!$V$2:$V$3323,'further data insights graphs'!$A$2:$A$3323,'tackle data and analsyis'!$BN132)</f>
        <v>0</v>
      </c>
      <c r="BV132" t="s">
        <v>41</v>
      </c>
      <c r="BW132">
        <v>1.3668924790912831</v>
      </c>
      <c r="BX132">
        <v>0.15539364838491401</v>
      </c>
      <c r="BY132">
        <v>0</v>
      </c>
    </row>
    <row r="133" spans="1:77" x14ac:dyDescent="0.35">
      <c r="A133">
        <v>131</v>
      </c>
      <c r="B133">
        <v>2022102300</v>
      </c>
      <c r="C133">
        <v>2194</v>
      </c>
      <c r="D133">
        <v>52436</v>
      </c>
      <c r="E133">
        <v>0</v>
      </c>
      <c r="F133">
        <v>1</v>
      </c>
      <c r="G133">
        <v>0</v>
      </c>
      <c r="H133">
        <v>0</v>
      </c>
      <c r="I133" t="s">
        <v>33</v>
      </c>
      <c r="M133" t="s">
        <v>139</v>
      </c>
      <c r="N133">
        <f t="shared" si="14"/>
        <v>1</v>
      </c>
      <c r="O133">
        <f t="shared" si="15"/>
        <v>1</v>
      </c>
      <c r="P133">
        <f t="shared" si="16"/>
        <v>2</v>
      </c>
      <c r="R133">
        <f>SUMIFS('further data insights graphs'!$E$2:$E$3323,'further data insights graphs'!$A$2:$A$3323,'tackle data and analsyis'!$M133)</f>
        <v>1</v>
      </c>
      <c r="S133">
        <f>COUNTIFS('further data insights graphs'!$E$2:$E$3323,"&gt;"&amp;0,'further data insights graphs'!$A$2:$A$3323,'tackle data and analsyis'!$M133)</f>
        <v>1</v>
      </c>
      <c r="V133">
        <f t="shared" si="17"/>
        <v>3</v>
      </c>
      <c r="W133" t="s">
        <v>202</v>
      </c>
      <c r="X133">
        <v>1</v>
      </c>
      <c r="Y133">
        <v>5</v>
      </c>
      <c r="Z133">
        <v>6</v>
      </c>
      <c r="AB133" t="s">
        <v>150</v>
      </c>
      <c r="AC133">
        <v>3</v>
      </c>
      <c r="AD133">
        <v>5</v>
      </c>
      <c r="AE133">
        <v>8</v>
      </c>
      <c r="AH133" t="s">
        <v>240</v>
      </c>
      <c r="AI133">
        <v>4.3287161571541253</v>
      </c>
      <c r="AJ133">
        <v>8</v>
      </c>
      <c r="AK133">
        <f>SUMIFS('further data insights graphs'!$X$2:$X$3323,'further data insights graphs'!$A$2:$A$3323,'tackle data and analsyis'!$AH133)</f>
        <v>3.0134058246523727</v>
      </c>
      <c r="AL133" s="1">
        <f t="shared" si="18"/>
        <v>0.37667572808154659</v>
      </c>
      <c r="AM133">
        <f>SUMIFS('further data insights graphs'!$X$2:$X$3323,'further data insights graphs'!$X$2:$X$3323,"&gt;="&amp;0,'further data insights graphs'!$A$2:$A$3323,'tackle data and analsyis'!$AH133)</f>
        <v>3.0254378325842861</v>
      </c>
      <c r="AN133">
        <f>COUNTIFS('further data insights graphs'!$X$2:$X$3323,"&gt;="&amp;0,'further data insights graphs'!$A$2:$A$3323,'tackle data and analsyis'!$AH133)</f>
        <v>7</v>
      </c>
      <c r="AO133">
        <f>SUMIFS('further data insights graphs'!$X$2:$X$3323,'further data insights graphs'!$X$2:$X$3323,"&lt;"&amp;0,'further data insights graphs'!$A$2:$A$3323,'tackle data and analsyis'!$AH133)</f>
        <v>-1.2032007931913211E-2</v>
      </c>
      <c r="AP133">
        <f>COUNTIFS('further data insights graphs'!$X$2:$X$3323,"&lt;"&amp;0,'further data insights graphs'!$A$2:$A$3323,'tackle data and analsyis'!$AH133)</f>
        <v>1</v>
      </c>
      <c r="AQ133" s="3">
        <f t="shared" si="19"/>
        <v>0.43220540465489804</v>
      </c>
      <c r="AR133" s="3">
        <f t="shared" si="20"/>
        <v>-1.2032007931913211E-2</v>
      </c>
      <c r="AS133" s="3"/>
      <c r="AT133" s="3"/>
      <c r="AU133" s="3"/>
      <c r="AV133" s="3"/>
      <c r="AY133" t="s">
        <v>276</v>
      </c>
      <c r="AZ133">
        <v>4.5249176851970212</v>
      </c>
      <c r="BA133">
        <v>8</v>
      </c>
      <c r="BD133" t="s">
        <v>276</v>
      </c>
      <c r="BE133">
        <f>SUMIFS('further data insights graphs'!S$2:S$3323,'further data insights graphs'!$A$2:$A$3323,'tackle data and analsyis'!$BD133)</f>
        <v>2.2707179983647392</v>
      </c>
      <c r="BF133">
        <f>SUMIFS('further data insights graphs'!T$2:T$3323,'further data insights graphs'!$A$2:$A$3323,'tackle data and analsyis'!$BD133)</f>
        <v>0</v>
      </c>
      <c r="BG133">
        <f>SUMIFS('further data insights graphs'!U$2:U$3323,'further data insights graphs'!$A$2:$A$3323,'tackle data and analsyis'!$BD133)</f>
        <v>0</v>
      </c>
      <c r="BI133">
        <f>COUNTIFS('further data insights graphs'!S$2:S$3323,"&gt;"&amp;0,'further data insights graphs'!$A$2:$A$3323,'tackle data and analsyis'!$BD133)</f>
        <v>4</v>
      </c>
      <c r="BJ133">
        <f>COUNTIFS('further data insights graphs'!T$2:T$3323,"&gt;"&amp;0,'further data insights graphs'!$A$2:$A$3323,'tackle data and analsyis'!$BD133)</f>
        <v>0</v>
      </c>
      <c r="BK133">
        <f>COUNTIFS('further data insights graphs'!U$2:U$3323,"&gt;"&amp;0,'further data insights graphs'!$A$2:$A$3323,'tackle data and analsyis'!$BD133)</f>
        <v>0</v>
      </c>
      <c r="BN133" t="s">
        <v>233</v>
      </c>
      <c r="BO133">
        <v>2.716903594446924</v>
      </c>
      <c r="BP133">
        <v>0</v>
      </c>
      <c r="BQ133">
        <v>0</v>
      </c>
      <c r="BS133">
        <f>SUMIFS('further data insights graphs'!$K$2:$K$3323,'further data insights graphs'!$A$2:$A$3323,'tackle data and analsyis'!$BN133)</f>
        <v>0</v>
      </c>
      <c r="BT133">
        <f>SUMIFS('further data insights graphs'!$V$2:$V$3323,'further data insights graphs'!$A$2:$A$3323,'tackle data and analsyis'!$BN133)</f>
        <v>0</v>
      </c>
      <c r="BV133" t="s">
        <v>46</v>
      </c>
      <c r="BW133">
        <v>2.8546568192393473</v>
      </c>
      <c r="BX133">
        <v>0.14889378095002201</v>
      </c>
      <c r="BY133">
        <v>0</v>
      </c>
    </row>
    <row r="134" spans="1:77" x14ac:dyDescent="0.35">
      <c r="A134">
        <v>132</v>
      </c>
      <c r="B134">
        <v>2022102300</v>
      </c>
      <c r="C134">
        <v>3326</v>
      </c>
      <c r="D134">
        <v>52436</v>
      </c>
      <c r="E134">
        <v>1</v>
      </c>
      <c r="F134">
        <v>0</v>
      </c>
      <c r="G134">
        <v>0</v>
      </c>
      <c r="H134">
        <v>0</v>
      </c>
      <c r="I134" t="s">
        <v>33</v>
      </c>
      <c r="M134" t="s">
        <v>140</v>
      </c>
      <c r="N134">
        <f t="shared" si="14"/>
        <v>2</v>
      </c>
      <c r="O134">
        <f t="shared" si="15"/>
        <v>1</v>
      </c>
      <c r="P134">
        <f t="shared" si="16"/>
        <v>3</v>
      </c>
      <c r="R134">
        <f>SUMIFS('further data insights graphs'!$E$2:$E$3323,'further data insights graphs'!$A$2:$A$3323,'tackle data and analsyis'!$M134)</f>
        <v>4.3778228691071188</v>
      </c>
      <c r="S134">
        <f>COUNTIFS('further data insights graphs'!$E$2:$E$3323,"&gt;"&amp;0,'further data insights graphs'!$A$2:$A$3323,'tackle data and analsyis'!$M134)</f>
        <v>6</v>
      </c>
      <c r="V134">
        <f t="shared" si="17"/>
        <v>3</v>
      </c>
      <c r="W134" t="s">
        <v>203</v>
      </c>
      <c r="X134">
        <v>2</v>
      </c>
      <c r="Y134">
        <v>4</v>
      </c>
      <c r="Z134">
        <v>6</v>
      </c>
      <c r="AB134" t="s">
        <v>191</v>
      </c>
      <c r="AC134">
        <v>3</v>
      </c>
      <c r="AD134">
        <v>5</v>
      </c>
      <c r="AE134">
        <v>8</v>
      </c>
      <c r="AH134" t="s">
        <v>262</v>
      </c>
      <c r="AI134">
        <v>4.312768763473926</v>
      </c>
      <c r="AJ134">
        <v>9</v>
      </c>
      <c r="AK134">
        <f>SUMIFS('further data insights graphs'!$X$2:$X$3323,'further data insights graphs'!$A$2:$A$3323,'tackle data and analsyis'!$AH134)</f>
        <v>2.1084152048733076</v>
      </c>
      <c r="AL134" s="1">
        <f t="shared" si="18"/>
        <v>0.23426835609703417</v>
      </c>
      <c r="AM134">
        <f>SUMIFS('further data insights graphs'!$X$2:$X$3323,'further data insights graphs'!$X$2:$X$3323,"&gt;="&amp;0,'further data insights graphs'!$A$2:$A$3323,'tackle data and analsyis'!$AH134)</f>
        <v>2.5222491109514298</v>
      </c>
      <c r="AN134">
        <f>COUNTIFS('further data insights graphs'!$X$2:$X$3323,"&gt;="&amp;0,'further data insights graphs'!$A$2:$A$3323,'tackle data and analsyis'!$AH134)</f>
        <v>5</v>
      </c>
      <c r="AO134">
        <f>SUMIFS('further data insights graphs'!$X$2:$X$3323,'further data insights graphs'!$X$2:$X$3323,"&lt;"&amp;0,'further data insights graphs'!$A$2:$A$3323,'tackle data and analsyis'!$AH134)</f>
        <v>-0.41383390607812243</v>
      </c>
      <c r="AP134">
        <f>COUNTIFS('further data insights graphs'!$X$2:$X$3323,"&lt;"&amp;0,'further data insights graphs'!$A$2:$A$3323,'tackle data and analsyis'!$AH134)</f>
        <v>4</v>
      </c>
      <c r="AQ134" s="3">
        <f t="shared" si="19"/>
        <v>0.504449822190286</v>
      </c>
      <c r="AR134" s="3">
        <f t="shared" si="20"/>
        <v>-0.10345847651953061</v>
      </c>
      <c r="AS134" s="3"/>
      <c r="AT134" s="3"/>
      <c r="AU134" s="3"/>
      <c r="AV134" s="3"/>
      <c r="AY134" t="s">
        <v>297</v>
      </c>
      <c r="AZ134">
        <v>3.8827263475783624</v>
      </c>
      <c r="BA134">
        <v>8</v>
      </c>
      <c r="BD134" t="s">
        <v>297</v>
      </c>
      <c r="BE134">
        <f>SUMIFS('further data insights graphs'!S$2:S$3323,'further data insights graphs'!$A$2:$A$3323,'tackle data and analsyis'!$BD134)</f>
        <v>2.5921220918505141</v>
      </c>
      <c r="BF134">
        <f>SUMIFS('further data insights graphs'!T$2:T$3323,'further data insights graphs'!$A$2:$A$3323,'tackle data and analsyis'!$BD134)</f>
        <v>0</v>
      </c>
      <c r="BG134">
        <f>SUMIFS('further data insights graphs'!U$2:U$3323,'further data insights graphs'!$A$2:$A$3323,'tackle data and analsyis'!$BD134)</f>
        <v>0</v>
      </c>
      <c r="BI134">
        <f>COUNTIFS('further data insights graphs'!S$2:S$3323,"&gt;"&amp;0,'further data insights graphs'!$A$2:$A$3323,'tackle data and analsyis'!$BD134)</f>
        <v>6</v>
      </c>
      <c r="BJ134">
        <f>COUNTIFS('further data insights graphs'!T$2:T$3323,"&gt;"&amp;0,'further data insights graphs'!$A$2:$A$3323,'tackle data and analsyis'!$BD134)</f>
        <v>0</v>
      </c>
      <c r="BK134">
        <f>COUNTIFS('further data insights graphs'!U$2:U$3323,"&gt;"&amp;0,'further data insights graphs'!$A$2:$A$3323,'tackle data and analsyis'!$BD134)</f>
        <v>0</v>
      </c>
      <c r="BN134" t="s">
        <v>110</v>
      </c>
      <c r="BO134">
        <v>2.6917434823926452</v>
      </c>
      <c r="BP134">
        <v>0</v>
      </c>
      <c r="BQ134">
        <v>0</v>
      </c>
      <c r="BS134">
        <f>SUMIFS('further data insights graphs'!$K$2:$K$3323,'further data insights graphs'!$A$2:$A$3323,'tackle data and analsyis'!$BN134)</f>
        <v>1</v>
      </c>
      <c r="BT134">
        <f>SUMIFS('further data insights graphs'!$V$2:$V$3323,'further data insights graphs'!$A$2:$A$3323,'tackle data and analsyis'!$BN134)</f>
        <v>0.69174348239264505</v>
      </c>
      <c r="BV134" t="s">
        <v>477</v>
      </c>
      <c r="BW134">
        <v>3.2720344217827941</v>
      </c>
      <c r="BX134">
        <v>0.14647339611128399</v>
      </c>
      <c r="BY134">
        <v>0</v>
      </c>
    </row>
    <row r="135" spans="1:77" x14ac:dyDescent="0.35">
      <c r="A135">
        <v>133</v>
      </c>
      <c r="B135">
        <v>2022102700</v>
      </c>
      <c r="C135">
        <v>3527</v>
      </c>
      <c r="D135">
        <v>52436</v>
      </c>
      <c r="E135">
        <v>1</v>
      </c>
      <c r="F135">
        <v>0</v>
      </c>
      <c r="G135">
        <v>0</v>
      </c>
      <c r="H135">
        <v>0</v>
      </c>
      <c r="I135" t="s">
        <v>33</v>
      </c>
      <c r="M135" t="s">
        <v>141</v>
      </c>
      <c r="N135">
        <f t="shared" si="14"/>
        <v>9</v>
      </c>
      <c r="O135">
        <f t="shared" si="15"/>
        <v>7</v>
      </c>
      <c r="P135">
        <f t="shared" si="16"/>
        <v>16</v>
      </c>
      <c r="R135">
        <f>SUMIFS('further data insights graphs'!$E$2:$E$3323,'further data insights graphs'!$A$2:$A$3323,'tackle data and analsyis'!$M135)</f>
        <v>8.4857002637964136</v>
      </c>
      <c r="S135">
        <f>COUNTIFS('further data insights graphs'!$E$2:$E$3323,"&gt;"&amp;0,'further data insights graphs'!$A$2:$A$3323,'tackle data and analsyis'!$M135)</f>
        <v>17</v>
      </c>
      <c r="V135">
        <f t="shared" si="17"/>
        <v>2</v>
      </c>
      <c r="W135" t="s">
        <v>222</v>
      </c>
      <c r="X135">
        <v>4</v>
      </c>
      <c r="Y135">
        <v>2</v>
      </c>
      <c r="Z135">
        <v>6</v>
      </c>
      <c r="AB135" t="s">
        <v>308</v>
      </c>
      <c r="AC135">
        <v>3</v>
      </c>
      <c r="AD135">
        <v>5</v>
      </c>
      <c r="AE135">
        <v>8</v>
      </c>
      <c r="AH135" t="s">
        <v>239</v>
      </c>
      <c r="AI135">
        <v>4.3061235160222555</v>
      </c>
      <c r="AJ135">
        <v>7</v>
      </c>
      <c r="AK135">
        <f>SUMIFS('further data insights graphs'!$X$2:$X$3323,'further data insights graphs'!$A$2:$A$3323,'tackle data and analsyis'!$AH135)</f>
        <v>-9.6053758419454793E-2</v>
      </c>
      <c r="AL135" s="1">
        <f t="shared" si="18"/>
        <v>-1.3721965488493542E-2</v>
      </c>
      <c r="AM135">
        <f>SUMIFS('further data insights graphs'!$X$2:$X$3323,'further data insights graphs'!$X$2:$X$3323,"&gt;="&amp;0,'further data insights graphs'!$A$2:$A$3323,'tackle data and analsyis'!$AH135)</f>
        <v>1.0558963608875804</v>
      </c>
      <c r="AN135">
        <f>COUNTIFS('further data insights graphs'!$X$2:$X$3323,"&gt;="&amp;0,'further data insights graphs'!$A$2:$A$3323,'tackle data and analsyis'!$AH135)</f>
        <v>3</v>
      </c>
      <c r="AO135">
        <f>SUMIFS('further data insights graphs'!$X$2:$X$3323,'further data insights graphs'!$X$2:$X$3323,"&lt;"&amp;0,'further data insights graphs'!$A$2:$A$3323,'tackle data and analsyis'!$AH135)</f>
        <v>-1.1519501193070352</v>
      </c>
      <c r="AP135">
        <f>COUNTIFS('further data insights graphs'!$X$2:$X$3323,"&lt;"&amp;0,'further data insights graphs'!$A$2:$A$3323,'tackle data and analsyis'!$AH135)</f>
        <v>4</v>
      </c>
      <c r="AQ135" s="3">
        <f t="shared" si="19"/>
        <v>0.35196545362919346</v>
      </c>
      <c r="AR135" s="3">
        <f t="shared" si="20"/>
        <v>-0.28798752982675879</v>
      </c>
      <c r="AS135" s="3"/>
      <c r="AT135" s="3"/>
      <c r="AU135" s="3"/>
      <c r="AV135" s="3"/>
      <c r="AY135" t="s">
        <v>303</v>
      </c>
      <c r="AZ135">
        <v>2.8867175285096005</v>
      </c>
      <c r="BA135">
        <v>8</v>
      </c>
      <c r="BD135" t="s">
        <v>303</v>
      </c>
      <c r="BE135">
        <f>SUMIFS('further data insights graphs'!S$2:S$3323,'further data insights graphs'!$A$2:$A$3323,'tackle data and analsyis'!$BD135)</f>
        <v>2.4527993350529309</v>
      </c>
      <c r="BF135">
        <f>SUMIFS('further data insights graphs'!T$2:T$3323,'further data insights graphs'!$A$2:$A$3323,'tackle data and analsyis'!$BD135)</f>
        <v>0</v>
      </c>
      <c r="BG135">
        <f>SUMIFS('further data insights graphs'!U$2:U$3323,'further data insights graphs'!$A$2:$A$3323,'tackle data and analsyis'!$BD135)</f>
        <v>0</v>
      </c>
      <c r="BI135">
        <f>COUNTIFS('further data insights graphs'!S$2:S$3323,"&gt;"&amp;0,'further data insights graphs'!$A$2:$A$3323,'tackle data and analsyis'!$BD135)</f>
        <v>6</v>
      </c>
      <c r="BJ135">
        <f>COUNTIFS('further data insights graphs'!T$2:T$3323,"&gt;"&amp;0,'further data insights graphs'!$A$2:$A$3323,'tackle data and analsyis'!$BD135)</f>
        <v>0</v>
      </c>
      <c r="BK135">
        <f>COUNTIFS('further data insights graphs'!U$2:U$3323,"&gt;"&amp;0,'further data insights graphs'!$A$2:$A$3323,'tackle data and analsyis'!$BD135)</f>
        <v>0</v>
      </c>
      <c r="BN135" t="s">
        <v>429</v>
      </c>
      <c r="BO135">
        <v>2.6809149688451077</v>
      </c>
      <c r="BP135">
        <v>0</v>
      </c>
      <c r="BQ135">
        <v>0</v>
      </c>
      <c r="BS135">
        <f>SUMIFS('further data insights graphs'!$K$2:$K$3323,'further data insights graphs'!$A$2:$A$3323,'tackle data and analsyis'!$BN135)</f>
        <v>0</v>
      </c>
      <c r="BT135">
        <f>SUMIFS('further data insights graphs'!$V$2:$V$3323,'further data insights graphs'!$A$2:$A$3323,'tackle data and analsyis'!$BN135)</f>
        <v>0</v>
      </c>
      <c r="BV135" t="s">
        <v>69</v>
      </c>
      <c r="BW135">
        <v>5.7397370771130474</v>
      </c>
      <c r="BX135">
        <v>0.144625261125368</v>
      </c>
      <c r="BY135">
        <v>0.144625261125368</v>
      </c>
    </row>
    <row r="136" spans="1:77" x14ac:dyDescent="0.35">
      <c r="A136">
        <v>134</v>
      </c>
      <c r="B136">
        <v>2022110700</v>
      </c>
      <c r="C136">
        <v>2387</v>
      </c>
      <c r="D136">
        <v>52436</v>
      </c>
      <c r="E136">
        <v>1</v>
      </c>
      <c r="F136">
        <v>0</v>
      </c>
      <c r="G136">
        <v>0</v>
      </c>
      <c r="H136">
        <v>0</v>
      </c>
      <c r="I136" t="s">
        <v>33</v>
      </c>
      <c r="M136" t="s">
        <v>142</v>
      </c>
      <c r="N136">
        <f t="shared" si="14"/>
        <v>0</v>
      </c>
      <c r="O136">
        <f t="shared" si="15"/>
        <v>5</v>
      </c>
      <c r="P136">
        <f t="shared" si="16"/>
        <v>5</v>
      </c>
      <c r="R136">
        <f>SUMIFS('further data insights graphs'!$E$2:$E$3323,'further data insights graphs'!$A$2:$A$3323,'tackle data and analsyis'!$M136)</f>
        <v>5.8618168702167042</v>
      </c>
      <c r="S136">
        <f>COUNTIFS('further data insights graphs'!$E$2:$E$3323,"&gt;"&amp;0,'further data insights graphs'!$A$2:$A$3323,'tackle data and analsyis'!$M136)</f>
        <v>11</v>
      </c>
      <c r="V136">
        <f t="shared" si="17"/>
        <v>3</v>
      </c>
      <c r="W136" t="s">
        <v>224</v>
      </c>
      <c r="X136">
        <v>3</v>
      </c>
      <c r="Y136">
        <v>3</v>
      </c>
      <c r="Z136">
        <v>6</v>
      </c>
      <c r="AB136" t="s">
        <v>487</v>
      </c>
      <c r="AC136">
        <v>3</v>
      </c>
      <c r="AD136">
        <v>5</v>
      </c>
      <c r="AE136">
        <v>8</v>
      </c>
      <c r="AH136" t="s">
        <v>449</v>
      </c>
      <c r="AI136">
        <v>4.2560591638443821</v>
      </c>
      <c r="AJ136">
        <v>8</v>
      </c>
      <c r="AK136">
        <f>SUMIFS('further data insights graphs'!$X$2:$X$3323,'further data insights graphs'!$A$2:$A$3323,'tackle data and analsyis'!$AH136)</f>
        <v>-0.4160773768764453</v>
      </c>
      <c r="AL136" s="1">
        <f t="shared" si="18"/>
        <v>-5.2009672109555663E-2</v>
      </c>
      <c r="AM136">
        <f>SUMIFS('further data insights graphs'!$X$2:$X$3323,'further data insights graphs'!$X$2:$X$3323,"&gt;="&amp;0,'further data insights graphs'!$A$2:$A$3323,'tackle data and analsyis'!$AH136)</f>
        <v>0.62880623934062185</v>
      </c>
      <c r="AN136">
        <f>COUNTIFS('further data insights graphs'!$X$2:$X$3323,"&gt;="&amp;0,'further data insights graphs'!$A$2:$A$3323,'tackle data and analsyis'!$AH136)</f>
        <v>5</v>
      </c>
      <c r="AO136">
        <f>SUMIFS('further data insights graphs'!$X$2:$X$3323,'further data insights graphs'!$X$2:$X$3323,"&lt;"&amp;0,'further data insights graphs'!$A$2:$A$3323,'tackle data and analsyis'!$AH136)</f>
        <v>-1.0448836162170672</v>
      </c>
      <c r="AP136">
        <f>COUNTIFS('further data insights graphs'!$X$2:$X$3323,"&lt;"&amp;0,'further data insights graphs'!$A$2:$A$3323,'tackle data and analsyis'!$AH136)</f>
        <v>3</v>
      </c>
      <c r="AQ136" s="3">
        <f t="shared" si="19"/>
        <v>0.12576124786812437</v>
      </c>
      <c r="AR136" s="3">
        <f t="shared" si="20"/>
        <v>-0.34829453873902239</v>
      </c>
      <c r="AS136" s="3"/>
      <c r="AT136" s="3"/>
      <c r="AU136" s="3"/>
      <c r="AV136" s="3"/>
      <c r="AY136" t="s">
        <v>323</v>
      </c>
      <c r="AZ136">
        <v>3.8253534161621108</v>
      </c>
      <c r="BA136">
        <v>8</v>
      </c>
      <c r="BD136" t="s">
        <v>323</v>
      </c>
      <c r="BE136">
        <f>SUMIFS('further data insights graphs'!S$2:S$3323,'further data insights graphs'!$A$2:$A$3323,'tackle data and analsyis'!$BD136)</f>
        <v>3.8253534161621108</v>
      </c>
      <c r="BF136">
        <f>SUMIFS('further data insights graphs'!T$2:T$3323,'further data insights graphs'!$A$2:$A$3323,'tackle data and analsyis'!$BD136)</f>
        <v>0</v>
      </c>
      <c r="BG136">
        <f>SUMIFS('further data insights graphs'!U$2:U$3323,'further data insights graphs'!$A$2:$A$3323,'tackle data and analsyis'!$BD136)</f>
        <v>0</v>
      </c>
      <c r="BI136">
        <f>COUNTIFS('further data insights graphs'!S$2:S$3323,"&gt;"&amp;0,'further data insights graphs'!$A$2:$A$3323,'tackle data and analsyis'!$BD136)</f>
        <v>8</v>
      </c>
      <c r="BJ136">
        <f>COUNTIFS('further data insights graphs'!T$2:T$3323,"&gt;"&amp;0,'further data insights graphs'!$A$2:$A$3323,'tackle data and analsyis'!$BD136)</f>
        <v>0</v>
      </c>
      <c r="BK136">
        <f>COUNTIFS('further data insights graphs'!U$2:U$3323,"&gt;"&amp;0,'further data insights graphs'!$A$2:$A$3323,'tackle data and analsyis'!$BD136)</f>
        <v>0</v>
      </c>
      <c r="BN136" t="s">
        <v>160</v>
      </c>
      <c r="BO136">
        <v>2.6780375624303558</v>
      </c>
      <c r="BP136">
        <v>0</v>
      </c>
      <c r="BQ136">
        <v>0</v>
      </c>
      <c r="BS136">
        <f>SUMIFS('further data insights graphs'!$K$2:$K$3323,'further data insights graphs'!$A$2:$A$3323,'tackle data and analsyis'!$BN136)</f>
        <v>1</v>
      </c>
      <c r="BT136">
        <f>SUMIFS('further data insights graphs'!$V$2:$V$3323,'further data insights graphs'!$A$2:$A$3323,'tackle data and analsyis'!$BN136)</f>
        <v>0.664264332150167</v>
      </c>
      <c r="BV136" t="s">
        <v>210</v>
      </c>
      <c r="BW136">
        <v>6.3095489535157805</v>
      </c>
      <c r="BX136">
        <v>0.13695918876046501</v>
      </c>
      <c r="BY136">
        <v>0.54995983544415505</v>
      </c>
    </row>
    <row r="137" spans="1:77" x14ac:dyDescent="0.35">
      <c r="A137">
        <v>135</v>
      </c>
      <c r="B137">
        <v>2022110700</v>
      </c>
      <c r="C137">
        <v>2533</v>
      </c>
      <c r="D137">
        <v>52436</v>
      </c>
      <c r="E137">
        <v>1</v>
      </c>
      <c r="F137">
        <v>0</v>
      </c>
      <c r="G137">
        <v>0</v>
      </c>
      <c r="H137">
        <v>0</v>
      </c>
      <c r="I137" t="s">
        <v>33</v>
      </c>
      <c r="M137" t="s">
        <v>143</v>
      </c>
      <c r="N137">
        <f t="shared" si="14"/>
        <v>2</v>
      </c>
      <c r="O137">
        <f t="shared" si="15"/>
        <v>2</v>
      </c>
      <c r="P137">
        <f t="shared" si="16"/>
        <v>4</v>
      </c>
      <c r="R137">
        <f>SUMIFS('further data insights graphs'!$E$2:$E$3323,'further data insights graphs'!$A$2:$A$3323,'tackle data and analsyis'!$M137)</f>
        <v>3.3133475712627489</v>
      </c>
      <c r="S137">
        <f>COUNTIFS('further data insights graphs'!$E$2:$E$3323,"&gt;"&amp;0,'further data insights graphs'!$A$2:$A$3323,'tackle data and analsyis'!$M137)</f>
        <v>5</v>
      </c>
      <c r="V137">
        <f t="shared" si="17"/>
        <v>3</v>
      </c>
      <c r="W137" t="s">
        <v>226</v>
      </c>
      <c r="X137">
        <v>3</v>
      </c>
      <c r="Y137">
        <v>3</v>
      </c>
      <c r="Z137">
        <v>6</v>
      </c>
      <c r="AB137" t="s">
        <v>71</v>
      </c>
      <c r="AC137">
        <v>3</v>
      </c>
      <c r="AD137">
        <v>4</v>
      </c>
      <c r="AE137">
        <v>7</v>
      </c>
      <c r="AH137" t="s">
        <v>453</v>
      </c>
      <c r="AI137">
        <v>4.2405765623433593</v>
      </c>
      <c r="AJ137">
        <v>8</v>
      </c>
      <c r="AK137">
        <f>SUMIFS('further data insights graphs'!$X$2:$X$3323,'further data insights graphs'!$A$2:$A$3323,'tackle data and analsyis'!$AH137)</f>
        <v>2.1959593153665935</v>
      </c>
      <c r="AL137" s="1">
        <f t="shared" si="18"/>
        <v>0.27449491442082419</v>
      </c>
      <c r="AM137">
        <f>SUMIFS('further data insights graphs'!$X$2:$X$3323,'further data insights graphs'!$X$2:$X$3323,"&gt;="&amp;0,'further data insights graphs'!$A$2:$A$3323,'tackle data and analsyis'!$AH137)</f>
        <v>2.9970137311684288</v>
      </c>
      <c r="AN137">
        <f>COUNTIFS('further data insights graphs'!$X$2:$X$3323,"&gt;="&amp;0,'further data insights graphs'!$A$2:$A$3323,'tackle data and analsyis'!$AH137)</f>
        <v>5</v>
      </c>
      <c r="AO137">
        <f>SUMIFS('further data insights graphs'!$X$2:$X$3323,'further data insights graphs'!$X$2:$X$3323,"&lt;"&amp;0,'further data insights graphs'!$A$2:$A$3323,'tackle data and analsyis'!$AH137)</f>
        <v>-0.80105441580183501</v>
      </c>
      <c r="AP137">
        <f>COUNTIFS('further data insights graphs'!$X$2:$X$3323,"&lt;"&amp;0,'further data insights graphs'!$A$2:$A$3323,'tackle data and analsyis'!$AH137)</f>
        <v>3</v>
      </c>
      <c r="AQ137" s="3">
        <f t="shared" si="19"/>
        <v>0.59940274623368572</v>
      </c>
      <c r="AR137" s="3">
        <f t="shared" si="20"/>
        <v>-0.26701813860061169</v>
      </c>
      <c r="AS137" s="3"/>
      <c r="AT137" s="3"/>
      <c r="AU137" s="3"/>
      <c r="AV137" s="3"/>
      <c r="AY137" t="s">
        <v>360</v>
      </c>
      <c r="AZ137">
        <v>3.3822298034850489</v>
      </c>
      <c r="BA137">
        <v>8</v>
      </c>
      <c r="BD137" t="s">
        <v>360</v>
      </c>
      <c r="BE137">
        <f>SUMIFS('further data insights graphs'!S$2:S$3323,'further data insights graphs'!$A$2:$A$3323,'tackle data and analsyis'!$BD137)</f>
        <v>2.2178075452078998</v>
      </c>
      <c r="BF137">
        <f>SUMIFS('further data insights graphs'!T$2:T$3323,'further data insights graphs'!$A$2:$A$3323,'tackle data and analsyis'!$BD137)</f>
        <v>0</v>
      </c>
      <c r="BG137">
        <f>SUMIFS('further data insights graphs'!U$2:U$3323,'further data insights graphs'!$A$2:$A$3323,'tackle data and analsyis'!$BD137)</f>
        <v>0.56080086842949395</v>
      </c>
      <c r="BI137">
        <f>COUNTIFS('further data insights graphs'!S$2:S$3323,"&gt;"&amp;0,'further data insights graphs'!$A$2:$A$3323,'tackle data and analsyis'!$BD137)</f>
        <v>6</v>
      </c>
      <c r="BJ137">
        <f>COUNTIFS('further data insights graphs'!T$2:T$3323,"&gt;"&amp;0,'further data insights graphs'!$A$2:$A$3323,'tackle data and analsyis'!$BD137)</f>
        <v>0</v>
      </c>
      <c r="BK137">
        <f>COUNTIFS('further data insights graphs'!U$2:U$3323,"&gt;"&amp;0,'further data insights graphs'!$A$2:$A$3323,'tackle data and analsyis'!$BD137)</f>
        <v>1</v>
      </c>
      <c r="BN137" t="s">
        <v>275</v>
      </c>
      <c r="BO137">
        <v>2.657514731656744</v>
      </c>
      <c r="BP137">
        <v>0.40729875482279199</v>
      </c>
      <c r="BQ137">
        <v>0</v>
      </c>
      <c r="BS137">
        <f>SUMIFS('further data insights graphs'!$K$2:$K$3323,'further data insights graphs'!$A$2:$A$3323,'tackle data and analsyis'!$BN137)</f>
        <v>0</v>
      </c>
      <c r="BT137">
        <f>SUMIFS('further data insights graphs'!$V$2:$V$3323,'further data insights graphs'!$A$2:$A$3323,'tackle data and analsyis'!$BN137)</f>
        <v>0</v>
      </c>
      <c r="BV137" t="s">
        <v>350</v>
      </c>
      <c r="BW137">
        <v>0.91896153653243307</v>
      </c>
      <c r="BX137">
        <v>0.116607196504088</v>
      </c>
      <c r="BY137">
        <v>0.54893885054740599</v>
      </c>
    </row>
    <row r="138" spans="1:77" x14ac:dyDescent="0.35">
      <c r="A138">
        <v>136</v>
      </c>
      <c r="B138">
        <v>2022102300</v>
      </c>
      <c r="C138">
        <v>101</v>
      </c>
      <c r="D138">
        <v>33131</v>
      </c>
      <c r="E138">
        <v>1</v>
      </c>
      <c r="F138">
        <v>0</v>
      </c>
      <c r="G138">
        <v>0</v>
      </c>
      <c r="H138">
        <v>0</v>
      </c>
      <c r="I138" t="s">
        <v>34</v>
      </c>
      <c r="M138" t="s">
        <v>144</v>
      </c>
      <c r="N138">
        <f t="shared" si="14"/>
        <v>3</v>
      </c>
      <c r="O138">
        <f t="shared" si="15"/>
        <v>3</v>
      </c>
      <c r="P138">
        <f t="shared" si="16"/>
        <v>6</v>
      </c>
      <c r="R138">
        <f>SUMIFS('further data insights graphs'!$E$2:$E$3323,'further data insights graphs'!$A$2:$A$3323,'tackle data and analsyis'!$M138)</f>
        <v>3.1894949951929989</v>
      </c>
      <c r="S138">
        <f>COUNTIFS('further data insights graphs'!$E$2:$E$3323,"&gt;"&amp;0,'further data insights graphs'!$A$2:$A$3323,'tackle data and analsyis'!$M138)</f>
        <v>5</v>
      </c>
      <c r="V138">
        <f t="shared" si="17"/>
        <v>2</v>
      </c>
      <c r="W138" t="s">
        <v>230</v>
      </c>
      <c r="X138">
        <v>5</v>
      </c>
      <c r="Y138">
        <v>1</v>
      </c>
      <c r="Z138">
        <v>6</v>
      </c>
      <c r="AB138" t="s">
        <v>90</v>
      </c>
      <c r="AC138">
        <v>3</v>
      </c>
      <c r="AD138">
        <v>4</v>
      </c>
      <c r="AE138">
        <v>7</v>
      </c>
      <c r="AH138" t="s">
        <v>425</v>
      </c>
      <c r="AI138">
        <v>4.2216764596976608</v>
      </c>
      <c r="AJ138">
        <v>9</v>
      </c>
      <c r="AK138">
        <f>SUMIFS('further data insights graphs'!$X$2:$X$3323,'further data insights graphs'!$A$2:$A$3323,'tackle data and analsyis'!$AH138)</f>
        <v>-0.52244945905850881</v>
      </c>
      <c r="AL138" s="1">
        <f t="shared" si="18"/>
        <v>-5.8049939895389868E-2</v>
      </c>
      <c r="AM138">
        <f>SUMIFS('further data insights graphs'!$X$2:$X$3323,'further data insights graphs'!$X$2:$X$3323,"&gt;="&amp;0,'further data insights graphs'!$A$2:$A$3323,'tackle data and analsyis'!$AH138)</f>
        <v>0.79568863530542822</v>
      </c>
      <c r="AN138">
        <f>COUNTIFS('further data insights graphs'!$X$2:$X$3323,"&gt;="&amp;0,'further data insights graphs'!$A$2:$A$3323,'tackle data and analsyis'!$AH138)</f>
        <v>4</v>
      </c>
      <c r="AO138">
        <f>SUMIFS('further data insights graphs'!$X$2:$X$3323,'further data insights graphs'!$X$2:$X$3323,"&lt;"&amp;0,'further data insights graphs'!$A$2:$A$3323,'tackle data and analsyis'!$AH138)</f>
        <v>-1.3181380943639369</v>
      </c>
      <c r="AP138">
        <f>COUNTIFS('further data insights graphs'!$X$2:$X$3323,"&lt;"&amp;0,'further data insights graphs'!$A$2:$A$3323,'tackle data and analsyis'!$AH138)</f>
        <v>5</v>
      </c>
      <c r="AQ138" s="3">
        <f t="shared" si="19"/>
        <v>0.19892215882635705</v>
      </c>
      <c r="AR138" s="3">
        <f t="shared" si="20"/>
        <v>-0.26362761887278741</v>
      </c>
      <c r="AS138" s="3"/>
      <c r="AT138" s="3"/>
      <c r="AU138" s="3"/>
      <c r="AV138" s="3"/>
      <c r="AY138" t="s">
        <v>396</v>
      </c>
      <c r="AZ138">
        <v>4.8356664329232464</v>
      </c>
      <c r="BA138">
        <v>8</v>
      </c>
      <c r="BD138" t="s">
        <v>396</v>
      </c>
      <c r="BE138">
        <f>SUMIFS('further data insights graphs'!S$2:S$3323,'further data insights graphs'!$A$2:$A$3323,'tackle data and analsyis'!$BD138)</f>
        <v>4.8356664329232464</v>
      </c>
      <c r="BF138">
        <f>SUMIFS('further data insights graphs'!T$2:T$3323,'further data insights graphs'!$A$2:$A$3323,'tackle data and analsyis'!$BD138)</f>
        <v>0</v>
      </c>
      <c r="BG138">
        <f>SUMIFS('further data insights graphs'!U$2:U$3323,'further data insights graphs'!$A$2:$A$3323,'tackle data and analsyis'!$BD138)</f>
        <v>0</v>
      </c>
      <c r="BI138">
        <f>COUNTIFS('further data insights graphs'!S$2:S$3323,"&gt;"&amp;0,'further data insights graphs'!$A$2:$A$3323,'tackle data and analsyis'!$BD138)</f>
        <v>8</v>
      </c>
      <c r="BJ138">
        <f>COUNTIFS('further data insights graphs'!T$2:T$3323,"&gt;"&amp;0,'further data insights graphs'!$A$2:$A$3323,'tackle data and analsyis'!$BD138)</f>
        <v>0</v>
      </c>
      <c r="BK138">
        <f>COUNTIFS('further data insights graphs'!U$2:U$3323,"&gt;"&amp;0,'further data insights graphs'!$A$2:$A$3323,'tackle data and analsyis'!$BD138)</f>
        <v>0</v>
      </c>
      <c r="BN138" t="s">
        <v>163</v>
      </c>
      <c r="BO138">
        <v>2.6573361871905687</v>
      </c>
      <c r="BP138">
        <v>0</v>
      </c>
      <c r="BQ138">
        <v>0</v>
      </c>
      <c r="BS138">
        <f>SUMIFS('further data insights graphs'!$K$2:$K$3323,'further data insights graphs'!$A$2:$A$3323,'tackle data and analsyis'!$BN138)</f>
        <v>0</v>
      </c>
      <c r="BT138">
        <f>SUMIFS('further data insights graphs'!$V$2:$V$3323,'further data insights graphs'!$A$2:$A$3323,'tackle data and analsyis'!$BN138)</f>
        <v>0</v>
      </c>
      <c r="BV138" t="s">
        <v>321</v>
      </c>
      <c r="BW138">
        <v>0.107177572984368</v>
      </c>
      <c r="BX138">
        <v>0.107177572984368</v>
      </c>
      <c r="BY138">
        <v>0</v>
      </c>
    </row>
    <row r="139" spans="1:77" x14ac:dyDescent="0.35">
      <c r="A139">
        <v>137</v>
      </c>
      <c r="B139">
        <v>2022102300</v>
      </c>
      <c r="C139">
        <v>265</v>
      </c>
      <c r="D139">
        <v>33131</v>
      </c>
      <c r="E139">
        <v>0</v>
      </c>
      <c r="F139">
        <v>0</v>
      </c>
      <c r="G139">
        <v>0</v>
      </c>
      <c r="H139">
        <v>1</v>
      </c>
      <c r="I139" t="s">
        <v>34</v>
      </c>
      <c r="M139" t="s">
        <v>145</v>
      </c>
      <c r="N139">
        <f t="shared" si="14"/>
        <v>1</v>
      </c>
      <c r="O139">
        <f t="shared" si="15"/>
        <v>1</v>
      </c>
      <c r="P139">
        <f t="shared" si="16"/>
        <v>2</v>
      </c>
      <c r="R139">
        <f>SUMIFS('further data insights graphs'!$E$2:$E$3323,'further data insights graphs'!$A$2:$A$3323,'tackle data and analsyis'!$M139)</f>
        <v>0.89308670654020794</v>
      </c>
      <c r="S139">
        <f>COUNTIFS('further data insights graphs'!$E$2:$E$3323,"&gt;"&amp;0,'further data insights graphs'!$A$2:$A$3323,'tackle data and analsyis'!$M139)</f>
        <v>2</v>
      </c>
      <c r="V139">
        <f t="shared" si="17"/>
        <v>3</v>
      </c>
      <c r="W139" t="s">
        <v>237</v>
      </c>
      <c r="X139">
        <v>4</v>
      </c>
      <c r="Y139">
        <v>2</v>
      </c>
      <c r="Z139">
        <v>6</v>
      </c>
      <c r="AB139" t="s">
        <v>148</v>
      </c>
      <c r="AC139">
        <v>3</v>
      </c>
      <c r="AD139">
        <v>4</v>
      </c>
      <c r="AE139">
        <v>7</v>
      </c>
      <c r="AH139" t="s">
        <v>278</v>
      </c>
      <c r="AI139">
        <v>4.22139190641448</v>
      </c>
      <c r="AJ139">
        <v>7</v>
      </c>
      <c r="AK139">
        <f>SUMIFS('further data insights graphs'!$X$2:$X$3323,'further data insights graphs'!$A$2:$A$3323,'tackle data and analsyis'!$AH139)</f>
        <v>2.7309350505742453</v>
      </c>
      <c r="AL139" s="1">
        <f t="shared" si="18"/>
        <v>0.3901335786534636</v>
      </c>
      <c r="AM139">
        <f>SUMIFS('further data insights graphs'!$X$2:$X$3323,'further data insights graphs'!$X$2:$X$3323,"&gt;="&amp;0,'further data insights graphs'!$A$2:$A$3323,'tackle data and analsyis'!$AH139)</f>
        <v>3.1764588670317733</v>
      </c>
      <c r="AN139">
        <f>COUNTIFS('further data insights graphs'!$X$2:$X$3323,"&gt;="&amp;0,'further data insights graphs'!$A$2:$A$3323,'tackle data and analsyis'!$AH139)</f>
        <v>5</v>
      </c>
      <c r="AO139">
        <f>SUMIFS('further data insights graphs'!$X$2:$X$3323,'further data insights graphs'!$X$2:$X$3323,"&lt;"&amp;0,'further data insights graphs'!$A$2:$A$3323,'tackle data and analsyis'!$AH139)</f>
        <v>-0.44552381645752798</v>
      </c>
      <c r="AP139">
        <f>COUNTIFS('further data insights graphs'!$X$2:$X$3323,"&lt;"&amp;0,'further data insights graphs'!$A$2:$A$3323,'tackle data and analsyis'!$AH139)</f>
        <v>2</v>
      </c>
      <c r="AQ139" s="3">
        <f t="shared" si="19"/>
        <v>0.63529177340635468</v>
      </c>
      <c r="AR139" s="3">
        <f t="shared" si="20"/>
        <v>-0.22276190822876399</v>
      </c>
      <c r="AS139" s="3"/>
      <c r="AT139" s="3"/>
      <c r="AU139" s="3"/>
      <c r="AV139" s="3"/>
      <c r="AY139" t="s">
        <v>415</v>
      </c>
      <c r="AZ139">
        <v>4.7571915707388195</v>
      </c>
      <c r="BA139">
        <v>8</v>
      </c>
      <c r="BD139" t="s">
        <v>415</v>
      </c>
      <c r="BE139">
        <f>SUMIFS('further data insights graphs'!S$2:S$3323,'further data insights graphs'!$A$2:$A$3323,'tackle data and analsyis'!$BD139)</f>
        <v>1.7180426643462439</v>
      </c>
      <c r="BF139">
        <f>SUMIFS('further data insights graphs'!T$2:T$3323,'further data insights graphs'!$A$2:$A$3323,'tackle data and analsyis'!$BD139)</f>
        <v>1.2138655907105669</v>
      </c>
      <c r="BG139">
        <f>SUMIFS('further data insights graphs'!U$2:U$3323,'further data insights graphs'!$A$2:$A$3323,'tackle data and analsyis'!$BD139)</f>
        <v>0.29521322293490698</v>
      </c>
      <c r="BI139">
        <f>COUNTIFS('further data insights graphs'!S$2:S$3323,"&gt;"&amp;0,'further data insights graphs'!$A$2:$A$3323,'tackle data and analsyis'!$BD139)</f>
        <v>4</v>
      </c>
      <c r="BJ139">
        <f>COUNTIFS('further data insights graphs'!T$2:T$3323,"&gt;"&amp;0,'further data insights graphs'!$A$2:$A$3323,'tackle data and analsyis'!$BD139)</f>
        <v>2</v>
      </c>
      <c r="BK139">
        <f>COUNTIFS('further data insights graphs'!U$2:U$3323,"&gt;"&amp;0,'further data insights graphs'!$A$2:$A$3323,'tackle data and analsyis'!$BD139)</f>
        <v>1</v>
      </c>
      <c r="BN139" t="s">
        <v>124</v>
      </c>
      <c r="BO139">
        <v>2.6450496649249162</v>
      </c>
      <c r="BP139">
        <v>0</v>
      </c>
      <c r="BQ139">
        <v>0</v>
      </c>
      <c r="BS139">
        <f>SUMIFS('further data insights graphs'!$K$2:$K$3323,'further data insights graphs'!$A$2:$A$3323,'tackle data and analsyis'!$BN139)</f>
        <v>1</v>
      </c>
      <c r="BT139">
        <f>SUMIFS('further data insights graphs'!$V$2:$V$3323,'further data insights graphs'!$A$2:$A$3323,'tackle data and analsyis'!$BN139)</f>
        <v>1</v>
      </c>
      <c r="BV139" t="s">
        <v>63</v>
      </c>
      <c r="BW139">
        <v>6.7170940742004079</v>
      </c>
      <c r="BX139">
        <v>0</v>
      </c>
      <c r="BY139">
        <v>0</v>
      </c>
    </row>
    <row r="140" spans="1:77" x14ac:dyDescent="0.35">
      <c r="A140">
        <v>138</v>
      </c>
      <c r="B140">
        <v>2022102300</v>
      </c>
      <c r="C140">
        <v>876</v>
      </c>
      <c r="D140">
        <v>33131</v>
      </c>
      <c r="E140">
        <v>0</v>
      </c>
      <c r="F140">
        <v>1</v>
      </c>
      <c r="G140">
        <v>0</v>
      </c>
      <c r="H140">
        <v>0</v>
      </c>
      <c r="I140" t="s">
        <v>34</v>
      </c>
      <c r="M140" t="s">
        <v>146</v>
      </c>
      <c r="N140">
        <f t="shared" si="14"/>
        <v>4</v>
      </c>
      <c r="O140">
        <f t="shared" si="15"/>
        <v>6</v>
      </c>
      <c r="P140">
        <f t="shared" si="16"/>
        <v>10</v>
      </c>
      <c r="R140">
        <f>SUMIFS('further data insights graphs'!$E$2:$E$3323,'further data insights graphs'!$A$2:$A$3323,'tackle data and analsyis'!$M140)</f>
        <v>5.6090671543409734</v>
      </c>
      <c r="S140">
        <f>COUNTIFS('further data insights graphs'!$E$2:$E$3323,"&gt;"&amp;0,'further data insights graphs'!$A$2:$A$3323,'tackle data and analsyis'!$M140)</f>
        <v>13</v>
      </c>
      <c r="V140">
        <f t="shared" si="17"/>
        <v>2</v>
      </c>
      <c r="W140" t="s">
        <v>239</v>
      </c>
      <c r="X140">
        <v>1</v>
      </c>
      <c r="Y140">
        <v>5</v>
      </c>
      <c r="Z140">
        <v>6</v>
      </c>
      <c r="AB140" t="s">
        <v>241</v>
      </c>
      <c r="AC140">
        <v>3</v>
      </c>
      <c r="AD140">
        <v>4</v>
      </c>
      <c r="AE140">
        <v>7</v>
      </c>
      <c r="AH140" t="s">
        <v>500</v>
      </c>
      <c r="AI140">
        <v>4.2194996828706399</v>
      </c>
      <c r="AJ140">
        <v>5</v>
      </c>
      <c r="AK140">
        <f>SUMIFS('further data insights graphs'!$X$2:$X$3323,'further data insights graphs'!$A$2:$A$3323,'tackle data and analsyis'!$AH140)</f>
        <v>2.4805589683558749</v>
      </c>
      <c r="AL140" s="1">
        <f t="shared" si="18"/>
        <v>0.49611179367117497</v>
      </c>
      <c r="AM140">
        <f>SUMIFS('further data insights graphs'!$X$2:$X$3323,'further data insights graphs'!$X$2:$X$3323,"&gt;="&amp;0,'further data insights graphs'!$A$2:$A$3323,'tackle data and analsyis'!$AH140)</f>
        <v>3.4993495683558749</v>
      </c>
      <c r="AN140">
        <f>COUNTIFS('further data insights graphs'!$X$2:$X$3323,"&gt;="&amp;0,'further data insights graphs'!$A$2:$A$3323,'tackle data and analsyis'!$AH140)</f>
        <v>4</v>
      </c>
      <c r="AO140">
        <f>SUMIFS('further data insights graphs'!$X$2:$X$3323,'further data insights graphs'!$X$2:$X$3323,"&lt;"&amp;0,'further data insights graphs'!$A$2:$A$3323,'tackle data and analsyis'!$AH140)</f>
        <v>-1.0187906</v>
      </c>
      <c r="AP140">
        <f>COUNTIFS('further data insights graphs'!$X$2:$X$3323,"&lt;"&amp;0,'further data insights graphs'!$A$2:$A$3323,'tackle data and analsyis'!$AH140)</f>
        <v>1</v>
      </c>
      <c r="AQ140" s="3">
        <f t="shared" si="19"/>
        <v>0.87483739208896871</v>
      </c>
      <c r="AR140" s="3">
        <f t="shared" si="20"/>
        <v>-1.0187906</v>
      </c>
      <c r="AS140" s="3"/>
      <c r="AT140" s="3"/>
      <c r="AU140" s="3"/>
      <c r="AV140" s="3"/>
      <c r="AY140" t="s">
        <v>435</v>
      </c>
      <c r="AZ140">
        <v>4.8470145366907218</v>
      </c>
      <c r="BA140">
        <v>8</v>
      </c>
      <c r="BD140" t="s">
        <v>435</v>
      </c>
      <c r="BE140">
        <f>SUMIFS('further data insights graphs'!S$2:S$3323,'further data insights graphs'!$A$2:$A$3323,'tackle data and analsyis'!$BD140)</f>
        <v>3.716736981511906</v>
      </c>
      <c r="BF140">
        <f>SUMIFS('further data insights graphs'!T$2:T$3323,'further data insights graphs'!$A$2:$A$3323,'tackle data and analsyis'!$BD140)</f>
        <v>0</v>
      </c>
      <c r="BG140">
        <f>SUMIFS('further data insights graphs'!U$2:U$3323,'further data insights graphs'!$A$2:$A$3323,'tackle data and analsyis'!$BD140)</f>
        <v>0</v>
      </c>
      <c r="BI140">
        <f>COUNTIFS('further data insights graphs'!S$2:S$3323,"&gt;"&amp;0,'further data insights graphs'!$A$2:$A$3323,'tackle data and analsyis'!$BD140)</f>
        <v>5</v>
      </c>
      <c r="BJ140">
        <f>COUNTIFS('further data insights graphs'!T$2:T$3323,"&gt;"&amp;0,'further data insights graphs'!$A$2:$A$3323,'tackle data and analsyis'!$BD140)</f>
        <v>0</v>
      </c>
      <c r="BK140">
        <f>COUNTIFS('further data insights graphs'!U$2:U$3323,"&gt;"&amp;0,'further data insights graphs'!$A$2:$A$3323,'tackle data and analsyis'!$BD140)</f>
        <v>0</v>
      </c>
      <c r="BN140" t="s">
        <v>214</v>
      </c>
      <c r="BO140">
        <v>2.6303771406990499</v>
      </c>
      <c r="BP140">
        <v>0</v>
      </c>
      <c r="BQ140">
        <v>0</v>
      </c>
      <c r="BS140">
        <f>SUMIFS('further data insights graphs'!$K$2:$K$3323,'further data insights graphs'!$A$2:$A$3323,'tackle data and analsyis'!$BN140)</f>
        <v>2</v>
      </c>
      <c r="BT140">
        <f>SUMIFS('further data insights graphs'!$V$2:$V$3323,'further data insights graphs'!$A$2:$A$3323,'tackle data and analsyis'!$BN140)</f>
        <v>1.3279943855389549</v>
      </c>
      <c r="BV140" t="s">
        <v>161</v>
      </c>
      <c r="BW140">
        <v>6.3913060939775885</v>
      </c>
      <c r="BX140">
        <v>0</v>
      </c>
      <c r="BY140">
        <v>0</v>
      </c>
    </row>
    <row r="141" spans="1:77" x14ac:dyDescent="0.35">
      <c r="A141">
        <v>139</v>
      </c>
      <c r="B141">
        <v>2022102300</v>
      </c>
      <c r="C141">
        <v>1020</v>
      </c>
      <c r="D141">
        <v>33131</v>
      </c>
      <c r="E141">
        <v>1</v>
      </c>
      <c r="F141">
        <v>0</v>
      </c>
      <c r="G141">
        <v>0</v>
      </c>
      <c r="H141">
        <v>0</v>
      </c>
      <c r="I141" t="s">
        <v>34</v>
      </c>
      <c r="M141" t="s">
        <v>147</v>
      </c>
      <c r="N141">
        <f t="shared" si="14"/>
        <v>0</v>
      </c>
      <c r="O141">
        <f t="shared" si="15"/>
        <v>1</v>
      </c>
      <c r="P141">
        <f t="shared" si="16"/>
        <v>1</v>
      </c>
      <c r="R141">
        <f>SUMIFS('further data insights graphs'!$E$2:$E$3323,'further data insights graphs'!$A$2:$A$3323,'tackle data and analsyis'!$M141)</f>
        <v>1.1854854875916869</v>
      </c>
      <c r="S141">
        <f>COUNTIFS('further data insights graphs'!$E$2:$E$3323,"&gt;"&amp;0,'further data insights graphs'!$A$2:$A$3323,'tackle data and analsyis'!$M141)</f>
        <v>2</v>
      </c>
      <c r="V141">
        <f t="shared" si="17"/>
        <v>2</v>
      </c>
      <c r="W141" t="s">
        <v>240</v>
      </c>
      <c r="X141">
        <v>3</v>
      </c>
      <c r="Y141">
        <v>3</v>
      </c>
      <c r="Z141">
        <v>6</v>
      </c>
      <c r="AB141" t="s">
        <v>262</v>
      </c>
      <c r="AC141">
        <v>3</v>
      </c>
      <c r="AD141">
        <v>4</v>
      </c>
      <c r="AE141">
        <v>7</v>
      </c>
      <c r="AH141" t="s">
        <v>118</v>
      </c>
      <c r="AI141">
        <v>4.213091349348316</v>
      </c>
      <c r="AJ141">
        <v>9</v>
      </c>
      <c r="AK141">
        <f>SUMIFS('further data insights graphs'!$X$2:$X$3323,'further data insights graphs'!$A$2:$A$3323,'tackle data and analsyis'!$AH141)</f>
        <v>-0.87057601242251414</v>
      </c>
      <c r="AL141" s="1">
        <f t="shared" si="18"/>
        <v>-9.6730668046946022E-2</v>
      </c>
      <c r="AM141">
        <f>SUMIFS('further data insights graphs'!$X$2:$X$3323,'further data insights graphs'!$X$2:$X$3323,"&gt;="&amp;0,'further data insights graphs'!$A$2:$A$3323,'tackle data and analsyis'!$AH141)</f>
        <v>0.72132718125130768</v>
      </c>
      <c r="AN141">
        <f>COUNTIFS('further data insights graphs'!$X$2:$X$3323,"&gt;="&amp;0,'further data insights graphs'!$A$2:$A$3323,'tackle data and analsyis'!$AH141)</f>
        <v>2</v>
      </c>
      <c r="AO141">
        <f>SUMIFS('further data insights graphs'!$X$2:$X$3323,'further data insights graphs'!$X$2:$X$3323,"&lt;"&amp;0,'further data insights graphs'!$A$2:$A$3323,'tackle data and analsyis'!$AH141)</f>
        <v>-1.5919031936738217</v>
      </c>
      <c r="AP141">
        <f>COUNTIFS('further data insights graphs'!$X$2:$X$3323,"&lt;"&amp;0,'further data insights graphs'!$A$2:$A$3323,'tackle data and analsyis'!$AH141)</f>
        <v>7</v>
      </c>
      <c r="AQ141" s="3">
        <f t="shared" si="19"/>
        <v>0.36066359062565384</v>
      </c>
      <c r="AR141" s="3">
        <f t="shared" si="20"/>
        <v>-0.22741474195340311</v>
      </c>
      <c r="AS141" s="3"/>
      <c r="AT141" s="3"/>
      <c r="AU141" s="3"/>
      <c r="AV141" s="3"/>
      <c r="AY141" t="s">
        <v>449</v>
      </c>
      <c r="AZ141">
        <v>4.2560591638443821</v>
      </c>
      <c r="BA141">
        <v>8</v>
      </c>
      <c r="BD141" t="s">
        <v>449</v>
      </c>
      <c r="BE141">
        <f>SUMIFS('further data insights graphs'!S$2:S$3323,'further data insights graphs'!$A$2:$A$3323,'tackle data and analsyis'!$BD141)</f>
        <v>1.6592191950107991</v>
      </c>
      <c r="BF141">
        <f>SUMIFS('further data insights graphs'!T$2:T$3323,'further data insights graphs'!$A$2:$A$3323,'tackle data and analsyis'!$BD141)</f>
        <v>0.35450113211385298</v>
      </c>
      <c r="BG141">
        <f>SUMIFS('further data insights graphs'!U$2:U$3323,'further data insights graphs'!$A$2:$A$3323,'tackle data and analsyis'!$BD141)</f>
        <v>0</v>
      </c>
      <c r="BI141">
        <f>COUNTIFS('further data insights graphs'!S$2:S$3323,"&gt;"&amp;0,'further data insights graphs'!$A$2:$A$3323,'tackle data and analsyis'!$BD141)</f>
        <v>3</v>
      </c>
      <c r="BJ141">
        <f>COUNTIFS('further data insights graphs'!T$2:T$3323,"&gt;"&amp;0,'further data insights graphs'!$A$2:$A$3323,'tackle data and analsyis'!$BD141)</f>
        <v>1</v>
      </c>
      <c r="BK141">
        <f>COUNTIFS('further data insights graphs'!U$2:U$3323,"&gt;"&amp;0,'further data insights graphs'!$A$2:$A$3323,'tackle data and analsyis'!$BD141)</f>
        <v>0</v>
      </c>
      <c r="BN141" t="s">
        <v>136</v>
      </c>
      <c r="BO141">
        <v>2.6172828334868945</v>
      </c>
      <c r="BP141">
        <v>0</v>
      </c>
      <c r="BQ141">
        <v>0</v>
      </c>
      <c r="BS141">
        <f>SUMIFS('further data insights graphs'!$K$2:$K$3323,'further data insights graphs'!$A$2:$A$3323,'tackle data and analsyis'!$BN141)</f>
        <v>1</v>
      </c>
      <c r="BT141">
        <f>SUMIFS('further data insights graphs'!$V$2:$V$3323,'further data insights graphs'!$A$2:$A$3323,'tackle data and analsyis'!$BN141)</f>
        <v>0.40245535361510598</v>
      </c>
      <c r="BV141" t="s">
        <v>432</v>
      </c>
      <c r="BW141">
        <v>5.7895505530800566</v>
      </c>
      <c r="BX141">
        <v>0</v>
      </c>
      <c r="BY141">
        <v>0</v>
      </c>
    </row>
    <row r="142" spans="1:77" x14ac:dyDescent="0.35">
      <c r="A142">
        <v>140</v>
      </c>
      <c r="B142">
        <v>2022110700</v>
      </c>
      <c r="C142">
        <v>3278</v>
      </c>
      <c r="D142">
        <v>33131</v>
      </c>
      <c r="E142">
        <v>1</v>
      </c>
      <c r="F142">
        <v>0</v>
      </c>
      <c r="G142">
        <v>0</v>
      </c>
      <c r="H142">
        <v>0</v>
      </c>
      <c r="I142" t="s">
        <v>34</v>
      </c>
      <c r="M142" t="s">
        <v>148</v>
      </c>
      <c r="N142">
        <f t="shared" si="14"/>
        <v>3</v>
      </c>
      <c r="O142">
        <f t="shared" si="15"/>
        <v>4</v>
      </c>
      <c r="P142">
        <f t="shared" si="16"/>
        <v>7</v>
      </c>
      <c r="R142">
        <f>SUMIFS('further data insights graphs'!$E$2:$E$3323,'further data insights graphs'!$A$2:$A$3323,'tackle data and analsyis'!$M142)</f>
        <v>4.3387624957059048</v>
      </c>
      <c r="S142">
        <f>COUNTIFS('further data insights graphs'!$E$2:$E$3323,"&gt;"&amp;0,'further data insights graphs'!$A$2:$A$3323,'tackle data and analsyis'!$M142)</f>
        <v>8</v>
      </c>
      <c r="V142">
        <f t="shared" si="17"/>
        <v>3</v>
      </c>
      <c r="W142" t="s">
        <v>258</v>
      </c>
      <c r="X142">
        <v>0</v>
      </c>
      <c r="Y142">
        <v>6</v>
      </c>
      <c r="Z142">
        <v>6</v>
      </c>
      <c r="AB142" t="s">
        <v>301</v>
      </c>
      <c r="AC142">
        <v>3</v>
      </c>
      <c r="AD142">
        <v>4</v>
      </c>
      <c r="AE142">
        <v>7</v>
      </c>
      <c r="AH142" t="s">
        <v>108</v>
      </c>
      <c r="AI142">
        <v>4.1933480174173026</v>
      </c>
      <c r="AJ142">
        <v>9</v>
      </c>
      <c r="AK142">
        <f>SUMIFS('further data insights graphs'!$X$2:$X$3323,'further data insights graphs'!$A$2:$A$3323,'tackle data and analsyis'!$AH142)</f>
        <v>-1.840871814202061</v>
      </c>
      <c r="AL142" s="1">
        <f t="shared" si="18"/>
        <v>-0.2045413126891179</v>
      </c>
      <c r="AM142">
        <f>SUMIFS('further data insights graphs'!$X$2:$X$3323,'further data insights graphs'!$X$2:$X$3323,"&gt;="&amp;0,'further data insights graphs'!$A$2:$A$3323,'tackle data and analsyis'!$AH142)</f>
        <v>0.14635968652162776</v>
      </c>
      <c r="AN142">
        <f>COUNTIFS('further data insights graphs'!$X$2:$X$3323,"&gt;="&amp;0,'further data insights graphs'!$A$2:$A$3323,'tackle data and analsyis'!$AH142)</f>
        <v>2</v>
      </c>
      <c r="AO142">
        <f>SUMIFS('further data insights graphs'!$X$2:$X$3323,'further data insights graphs'!$X$2:$X$3323,"&lt;"&amp;0,'further data insights graphs'!$A$2:$A$3323,'tackle data and analsyis'!$AH142)</f>
        <v>-1.9872315007236889</v>
      </c>
      <c r="AP142">
        <f>COUNTIFS('further data insights graphs'!$X$2:$X$3323,"&lt;"&amp;0,'further data insights graphs'!$A$2:$A$3323,'tackle data and analsyis'!$AH142)</f>
        <v>7</v>
      </c>
      <c r="AQ142" s="3">
        <f t="shared" si="19"/>
        <v>7.3179843260813879E-2</v>
      </c>
      <c r="AR142" s="3">
        <f t="shared" si="20"/>
        <v>-0.28389021438909839</v>
      </c>
      <c r="AS142" s="3"/>
      <c r="AT142" s="3"/>
      <c r="AU142" s="3"/>
      <c r="AV142" s="3"/>
      <c r="AY142" t="s">
        <v>453</v>
      </c>
      <c r="AZ142">
        <v>4.2405765623433593</v>
      </c>
      <c r="BA142">
        <v>8</v>
      </c>
      <c r="BD142" t="s">
        <v>453</v>
      </c>
      <c r="BE142">
        <f>SUMIFS('further data insights graphs'!S$2:S$3323,'further data insights graphs'!$A$2:$A$3323,'tackle data and analsyis'!$BD142)</f>
        <v>1.3543957731807861</v>
      </c>
      <c r="BF142">
        <f>SUMIFS('further data insights graphs'!T$2:T$3323,'further data insights graphs'!$A$2:$A$3323,'tackle data and analsyis'!$BD142)</f>
        <v>0</v>
      </c>
      <c r="BG142">
        <f>SUMIFS('further data insights graphs'!U$2:U$3323,'further data insights graphs'!$A$2:$A$3323,'tackle data and analsyis'!$BD142)</f>
        <v>0.49965118021486099</v>
      </c>
      <c r="BI142">
        <f>COUNTIFS('further data insights graphs'!S$2:S$3323,"&gt;"&amp;0,'further data insights graphs'!$A$2:$A$3323,'tackle data and analsyis'!$BD142)</f>
        <v>3</v>
      </c>
      <c r="BJ142">
        <f>COUNTIFS('further data insights graphs'!T$2:T$3323,"&gt;"&amp;0,'further data insights graphs'!$A$2:$A$3323,'tackle data and analsyis'!$BD142)</f>
        <v>0</v>
      </c>
      <c r="BK142">
        <f>COUNTIFS('further data insights graphs'!U$2:U$3323,"&gt;"&amp;0,'further data insights graphs'!$A$2:$A$3323,'tackle data and analsyis'!$BD142)</f>
        <v>1</v>
      </c>
      <c r="BN142" t="s">
        <v>90</v>
      </c>
      <c r="BO142">
        <v>2.6113604930163201</v>
      </c>
      <c r="BP142">
        <v>0</v>
      </c>
      <c r="BQ142">
        <v>0.40148010165466003</v>
      </c>
      <c r="BS142">
        <f>SUMIFS('further data insights graphs'!$K$2:$K$3323,'further data insights graphs'!$A$2:$A$3323,'tackle data and analsyis'!$BN142)</f>
        <v>1</v>
      </c>
      <c r="BT142">
        <f>SUMIFS('further data insights graphs'!$V$2:$V$3323,'further data insights graphs'!$A$2:$A$3323,'tackle data and analsyis'!$BN142)</f>
        <v>0.14091788943205499</v>
      </c>
      <c r="BV142" t="s">
        <v>480</v>
      </c>
      <c r="BW142">
        <v>5.7841694228281755</v>
      </c>
      <c r="BX142">
        <v>0</v>
      </c>
      <c r="BY142">
        <v>0</v>
      </c>
    </row>
    <row r="143" spans="1:77" x14ac:dyDescent="0.35">
      <c r="A143">
        <v>141</v>
      </c>
      <c r="B143">
        <v>2022102300</v>
      </c>
      <c r="C143">
        <v>170</v>
      </c>
      <c r="D143">
        <v>41403</v>
      </c>
      <c r="E143">
        <v>1</v>
      </c>
      <c r="F143">
        <v>0</v>
      </c>
      <c r="G143">
        <v>0</v>
      </c>
      <c r="H143">
        <v>0</v>
      </c>
      <c r="I143" t="s">
        <v>35</v>
      </c>
      <c r="M143" t="s">
        <v>149</v>
      </c>
      <c r="N143">
        <f t="shared" si="14"/>
        <v>2</v>
      </c>
      <c r="O143">
        <f t="shared" si="15"/>
        <v>0</v>
      </c>
      <c r="P143">
        <f t="shared" si="16"/>
        <v>2</v>
      </c>
      <c r="R143">
        <f>SUMIFS('further data insights graphs'!$E$2:$E$3323,'further data insights graphs'!$A$2:$A$3323,'tackle data and analsyis'!$M143)</f>
        <v>1.411788692165814</v>
      </c>
      <c r="S143">
        <f>COUNTIFS('further data insights graphs'!$E$2:$E$3323,"&gt;"&amp;0,'further data insights graphs'!$A$2:$A$3323,'tackle data and analsyis'!$M143)</f>
        <v>4</v>
      </c>
      <c r="V143">
        <f t="shared" si="17"/>
        <v>3</v>
      </c>
      <c r="W143" t="s">
        <v>263</v>
      </c>
      <c r="X143">
        <v>5</v>
      </c>
      <c r="Y143">
        <v>1</v>
      </c>
      <c r="Z143">
        <v>6</v>
      </c>
      <c r="AB143" t="s">
        <v>348</v>
      </c>
      <c r="AC143">
        <v>3</v>
      </c>
      <c r="AD143">
        <v>4</v>
      </c>
      <c r="AE143">
        <v>7</v>
      </c>
      <c r="AH143" t="s">
        <v>222</v>
      </c>
      <c r="AI143">
        <v>4.1810070464700155</v>
      </c>
      <c r="AJ143">
        <v>8</v>
      </c>
      <c r="AK143">
        <f>SUMIFS('further data insights graphs'!$X$2:$X$3323,'further data insights graphs'!$A$2:$A$3323,'tackle data and analsyis'!$AH143)</f>
        <v>-1.5359495579034488</v>
      </c>
      <c r="AL143" s="1">
        <f t="shared" si="18"/>
        <v>-0.1919936947379311</v>
      </c>
      <c r="AM143">
        <f>SUMIFS('further data insights graphs'!$X$2:$X$3323,'further data insights graphs'!$X$2:$X$3323,"&gt;="&amp;0,'further data insights graphs'!$A$2:$A$3323,'tackle data and analsyis'!$AH143)</f>
        <v>0.1480152786043569</v>
      </c>
      <c r="AN143">
        <f>COUNTIFS('further data insights graphs'!$X$2:$X$3323,"&gt;="&amp;0,'further data insights graphs'!$A$2:$A$3323,'tackle data and analsyis'!$AH143)</f>
        <v>1</v>
      </c>
      <c r="AO143">
        <f>SUMIFS('further data insights graphs'!$X$2:$X$3323,'further data insights graphs'!$X$2:$X$3323,"&lt;"&amp;0,'further data insights graphs'!$A$2:$A$3323,'tackle data and analsyis'!$AH143)</f>
        <v>-1.6839648365078057</v>
      </c>
      <c r="AP143">
        <f>COUNTIFS('further data insights graphs'!$X$2:$X$3323,"&lt;"&amp;0,'further data insights graphs'!$A$2:$A$3323,'tackle data and analsyis'!$AH143)</f>
        <v>7</v>
      </c>
      <c r="AQ143" s="3">
        <f t="shared" si="19"/>
        <v>0.1480152786043569</v>
      </c>
      <c r="AR143" s="3">
        <f t="shared" si="20"/>
        <v>-0.24056640521540082</v>
      </c>
      <c r="AS143" s="3"/>
      <c r="AT143" s="3"/>
      <c r="AU143" s="3"/>
      <c r="AV143" s="3"/>
      <c r="AY143" t="s">
        <v>458</v>
      </c>
      <c r="AZ143">
        <v>4.4434530652423101</v>
      </c>
      <c r="BA143">
        <v>8</v>
      </c>
      <c r="BD143" t="s">
        <v>458</v>
      </c>
      <c r="BE143">
        <f>SUMIFS('further data insights graphs'!S$2:S$3323,'further data insights graphs'!$A$2:$A$3323,'tackle data and analsyis'!$BD143)</f>
        <v>1.9746339332759111</v>
      </c>
      <c r="BF143">
        <f>SUMIFS('further data insights graphs'!T$2:T$3323,'further data insights graphs'!$A$2:$A$3323,'tackle data and analsyis'!$BD143)</f>
        <v>0</v>
      </c>
      <c r="BG143">
        <f>SUMIFS('further data insights graphs'!U$2:U$3323,'further data insights graphs'!$A$2:$A$3323,'tackle data and analsyis'!$BD143)</f>
        <v>0</v>
      </c>
      <c r="BI143">
        <f>COUNTIFS('further data insights graphs'!S$2:S$3323,"&gt;"&amp;0,'further data insights graphs'!$A$2:$A$3323,'tackle data and analsyis'!$BD143)</f>
        <v>3</v>
      </c>
      <c r="BJ143">
        <f>COUNTIFS('further data insights graphs'!T$2:T$3323,"&gt;"&amp;0,'further data insights graphs'!$A$2:$A$3323,'tackle data and analsyis'!$BD143)</f>
        <v>0</v>
      </c>
      <c r="BK143">
        <f>COUNTIFS('further data insights graphs'!U$2:U$3323,"&gt;"&amp;0,'further data insights graphs'!$A$2:$A$3323,'tackle data and analsyis'!$BD143)</f>
        <v>0</v>
      </c>
      <c r="BN143" t="s">
        <v>366</v>
      </c>
      <c r="BO143">
        <v>2.610310118727571</v>
      </c>
      <c r="BP143">
        <v>0</v>
      </c>
      <c r="BQ143">
        <v>0</v>
      </c>
      <c r="BS143">
        <f>SUMIFS('further data insights graphs'!$K$2:$K$3323,'further data insights graphs'!$A$2:$A$3323,'tackle data and analsyis'!$BN143)</f>
        <v>0</v>
      </c>
      <c r="BT143">
        <f>SUMIFS('further data insights graphs'!$V$2:$V$3323,'further data insights graphs'!$A$2:$A$3323,'tackle data and analsyis'!$BN143)</f>
        <v>0</v>
      </c>
      <c r="BV143" t="s">
        <v>151</v>
      </c>
      <c r="BW143">
        <v>5.5349374825450601</v>
      </c>
      <c r="BX143">
        <v>0</v>
      </c>
      <c r="BY143">
        <v>0</v>
      </c>
    </row>
    <row r="144" spans="1:77" x14ac:dyDescent="0.35">
      <c r="A144">
        <v>142</v>
      </c>
      <c r="B144">
        <v>2022102700</v>
      </c>
      <c r="C144">
        <v>419</v>
      </c>
      <c r="D144">
        <v>41403</v>
      </c>
      <c r="E144">
        <v>1</v>
      </c>
      <c r="F144">
        <v>0</v>
      </c>
      <c r="G144">
        <v>0</v>
      </c>
      <c r="H144">
        <v>0</v>
      </c>
      <c r="I144" t="s">
        <v>35</v>
      </c>
      <c r="M144" t="s">
        <v>150</v>
      </c>
      <c r="N144">
        <f t="shared" si="14"/>
        <v>3</v>
      </c>
      <c r="O144">
        <f t="shared" si="15"/>
        <v>5</v>
      </c>
      <c r="P144">
        <f t="shared" si="16"/>
        <v>8</v>
      </c>
      <c r="R144">
        <f>SUMIFS('further data insights graphs'!$E$2:$E$3323,'further data insights graphs'!$A$2:$A$3323,'tackle data and analsyis'!$M144)</f>
        <v>4.5064366796666411</v>
      </c>
      <c r="S144">
        <f>COUNTIFS('further data insights graphs'!$E$2:$E$3323,"&gt;"&amp;0,'further data insights graphs'!$A$2:$A$3323,'tackle data and analsyis'!$M144)</f>
        <v>9</v>
      </c>
      <c r="V144">
        <f t="shared" si="17"/>
        <v>3</v>
      </c>
      <c r="W144" t="s">
        <v>266</v>
      </c>
      <c r="X144">
        <v>4</v>
      </c>
      <c r="Y144">
        <v>2</v>
      </c>
      <c r="Z144">
        <v>6</v>
      </c>
      <c r="AB144" t="s">
        <v>438</v>
      </c>
      <c r="AC144">
        <v>3</v>
      </c>
      <c r="AD144">
        <v>4</v>
      </c>
      <c r="AE144">
        <v>7</v>
      </c>
      <c r="AH144" t="s">
        <v>224</v>
      </c>
      <c r="AI144">
        <v>4.1417356545084374</v>
      </c>
      <c r="AJ144">
        <v>10</v>
      </c>
      <c r="AK144">
        <f>SUMIFS('further data insights graphs'!$X$2:$X$3323,'further data insights graphs'!$A$2:$A$3323,'tackle data and analsyis'!$AH144)</f>
        <v>-2.5064337587046004</v>
      </c>
      <c r="AL144" s="1">
        <f t="shared" si="18"/>
        <v>-0.25064337587046004</v>
      </c>
      <c r="AM144">
        <f>SUMIFS('further data insights graphs'!$X$2:$X$3323,'further data insights graphs'!$X$2:$X$3323,"&gt;="&amp;0,'further data insights graphs'!$A$2:$A$3323,'tackle data and analsyis'!$AH144)</f>
        <v>0.11623624630704346</v>
      </c>
      <c r="AN144">
        <f>COUNTIFS('further data insights graphs'!$X$2:$X$3323,"&gt;="&amp;0,'further data insights graphs'!$A$2:$A$3323,'tackle data and analsyis'!$AH144)</f>
        <v>2</v>
      </c>
      <c r="AO144">
        <f>SUMIFS('further data insights graphs'!$X$2:$X$3323,'further data insights graphs'!$X$2:$X$3323,"&lt;"&amp;0,'further data insights graphs'!$A$2:$A$3323,'tackle data and analsyis'!$AH144)</f>
        <v>-2.6226700050116438</v>
      </c>
      <c r="AP144">
        <f>COUNTIFS('further data insights graphs'!$X$2:$X$3323,"&lt;"&amp;0,'further data insights graphs'!$A$2:$A$3323,'tackle data and analsyis'!$AH144)</f>
        <v>8</v>
      </c>
      <c r="AQ144" s="3">
        <f t="shared" si="19"/>
        <v>5.8118123153521731E-2</v>
      </c>
      <c r="AR144" s="3">
        <f t="shared" si="20"/>
        <v>-0.32783375062645548</v>
      </c>
      <c r="AS144" s="3"/>
      <c r="AT144" s="3"/>
      <c r="AU144" s="3"/>
      <c r="AV144" s="3"/>
      <c r="AY144" t="s">
        <v>477</v>
      </c>
      <c r="AZ144">
        <v>4.5310569388098685</v>
      </c>
      <c r="BA144">
        <v>8</v>
      </c>
      <c r="BD144" t="s">
        <v>477</v>
      </c>
      <c r="BE144">
        <f>SUMIFS('further data insights graphs'!S$2:S$3323,'further data insights graphs'!$A$2:$A$3323,'tackle data and analsyis'!$BD144)</f>
        <v>3.2720344217827941</v>
      </c>
      <c r="BF144">
        <f>SUMIFS('further data insights graphs'!T$2:T$3323,'further data insights graphs'!$A$2:$A$3323,'tackle data and analsyis'!$BD144)</f>
        <v>0.14647339611128399</v>
      </c>
      <c r="BG144">
        <f>SUMIFS('further data insights graphs'!U$2:U$3323,'further data insights graphs'!$A$2:$A$3323,'tackle data and analsyis'!$BD144)</f>
        <v>0</v>
      </c>
      <c r="BI144">
        <f>COUNTIFS('further data insights graphs'!S$2:S$3323,"&gt;"&amp;0,'further data insights graphs'!$A$2:$A$3323,'tackle data and analsyis'!$BD144)</f>
        <v>6</v>
      </c>
      <c r="BJ144">
        <f>COUNTIFS('further data insights graphs'!T$2:T$3323,"&gt;"&amp;0,'further data insights graphs'!$A$2:$A$3323,'tackle data and analsyis'!$BD144)</f>
        <v>1</v>
      </c>
      <c r="BK144">
        <f>COUNTIFS('further data insights graphs'!U$2:U$3323,"&gt;"&amp;0,'further data insights graphs'!$A$2:$A$3323,'tackle data and analsyis'!$BD144)</f>
        <v>0</v>
      </c>
      <c r="BN144" t="s">
        <v>297</v>
      </c>
      <c r="BO144">
        <v>2.5921220918505141</v>
      </c>
      <c r="BP144">
        <v>0</v>
      </c>
      <c r="BQ144">
        <v>0</v>
      </c>
      <c r="BS144">
        <f>SUMIFS('further data insights graphs'!$K$2:$K$3323,'further data insights graphs'!$A$2:$A$3323,'tackle data and analsyis'!$BN144)</f>
        <v>0</v>
      </c>
      <c r="BT144">
        <f>SUMIFS('further data insights graphs'!$V$2:$V$3323,'further data insights graphs'!$A$2:$A$3323,'tackle data and analsyis'!$BN144)</f>
        <v>0</v>
      </c>
      <c r="BV144" t="s">
        <v>493</v>
      </c>
      <c r="BW144">
        <v>5.5335102718472431</v>
      </c>
      <c r="BX144">
        <v>0</v>
      </c>
      <c r="BY144">
        <v>0.53586529418607298</v>
      </c>
    </row>
    <row r="145" spans="1:77" x14ac:dyDescent="0.35">
      <c r="A145">
        <v>143</v>
      </c>
      <c r="B145">
        <v>2022102300</v>
      </c>
      <c r="C145">
        <v>265</v>
      </c>
      <c r="D145">
        <v>52627</v>
      </c>
      <c r="E145">
        <v>1</v>
      </c>
      <c r="F145">
        <v>0</v>
      </c>
      <c r="G145">
        <v>0</v>
      </c>
      <c r="H145">
        <v>0</v>
      </c>
      <c r="I145" t="s">
        <v>36</v>
      </c>
      <c r="M145" t="s">
        <v>151</v>
      </c>
      <c r="N145">
        <f t="shared" si="14"/>
        <v>5</v>
      </c>
      <c r="O145">
        <f t="shared" si="15"/>
        <v>7</v>
      </c>
      <c r="P145">
        <f t="shared" si="16"/>
        <v>12</v>
      </c>
      <c r="R145">
        <f>SUMIFS('further data insights graphs'!$E$2:$E$3323,'further data insights graphs'!$A$2:$A$3323,'tackle data and analsyis'!$M145)</f>
        <v>7.6471228853305266</v>
      </c>
      <c r="S145">
        <f>COUNTIFS('further data insights graphs'!$E$2:$E$3323,"&gt;"&amp;0,'further data insights graphs'!$A$2:$A$3323,'tackle data and analsyis'!$M145)</f>
        <v>12</v>
      </c>
      <c r="V145">
        <f t="shared" si="17"/>
        <v>2</v>
      </c>
      <c r="W145" t="s">
        <v>278</v>
      </c>
      <c r="X145">
        <v>4</v>
      </c>
      <c r="Y145">
        <v>2</v>
      </c>
      <c r="Z145">
        <v>6</v>
      </c>
      <c r="AB145" t="s">
        <v>453</v>
      </c>
      <c r="AC145">
        <v>3</v>
      </c>
      <c r="AD145">
        <v>4</v>
      </c>
      <c r="AE145">
        <v>7</v>
      </c>
      <c r="AH145" t="s">
        <v>462</v>
      </c>
      <c r="AI145">
        <v>4.141690683456388</v>
      </c>
      <c r="AJ145">
        <v>7</v>
      </c>
      <c r="AK145">
        <f>SUMIFS('further data insights graphs'!$X$2:$X$3323,'further data insights graphs'!$A$2:$A$3323,'tackle data and analsyis'!$AH145)</f>
        <v>-2.2284805452784626</v>
      </c>
      <c r="AL145" s="1">
        <f t="shared" si="18"/>
        <v>-0.31835436361120895</v>
      </c>
      <c r="AM145">
        <f>SUMIFS('further data insights graphs'!$X$2:$X$3323,'further data insights graphs'!$X$2:$X$3323,"&gt;="&amp;0,'further data insights graphs'!$A$2:$A$3323,'tackle data and analsyis'!$AH145)</f>
        <v>0.41243411517936801</v>
      </c>
      <c r="AN145">
        <f>COUNTIFS('further data insights graphs'!$X$2:$X$3323,"&gt;="&amp;0,'further data insights graphs'!$A$2:$A$3323,'tackle data and analsyis'!$AH145)</f>
        <v>2</v>
      </c>
      <c r="AO145">
        <f>SUMIFS('further data insights graphs'!$X$2:$X$3323,'further data insights graphs'!$X$2:$X$3323,"&lt;"&amp;0,'further data insights graphs'!$A$2:$A$3323,'tackle data and analsyis'!$AH145)</f>
        <v>-2.6409146604578306</v>
      </c>
      <c r="AP145">
        <f>COUNTIFS('further data insights graphs'!$X$2:$X$3323,"&lt;"&amp;0,'further data insights graphs'!$A$2:$A$3323,'tackle data and analsyis'!$AH145)</f>
        <v>5</v>
      </c>
      <c r="AQ145" s="3">
        <f t="shared" si="19"/>
        <v>0.20621705758968401</v>
      </c>
      <c r="AR145" s="3">
        <f t="shared" si="20"/>
        <v>-0.52818293209156608</v>
      </c>
      <c r="AS145" s="3"/>
      <c r="AT145" s="3"/>
      <c r="AU145" s="3"/>
      <c r="AV145" s="3"/>
      <c r="AY145" t="s">
        <v>502</v>
      </c>
      <c r="AZ145">
        <v>5.1098593959636949</v>
      </c>
      <c r="BA145">
        <v>8</v>
      </c>
      <c r="BD145" t="s">
        <v>502</v>
      </c>
      <c r="BE145">
        <f>SUMIFS('further data insights graphs'!S$2:S$3323,'further data insights graphs'!$A$2:$A$3323,'tackle data and analsyis'!$BD145)</f>
        <v>1.842276636130088</v>
      </c>
      <c r="BF145">
        <f>SUMIFS('further data insights graphs'!T$2:T$3323,'further data insights graphs'!$A$2:$A$3323,'tackle data and analsyis'!$BD145)</f>
        <v>0.56553987637212799</v>
      </c>
      <c r="BG145">
        <f>SUMIFS('further data insights graphs'!U$2:U$3323,'further data insights graphs'!$A$2:$A$3323,'tackle data and analsyis'!$BD145)</f>
        <v>0</v>
      </c>
      <c r="BI145">
        <f>COUNTIFS('further data insights graphs'!S$2:S$3323,"&gt;"&amp;0,'further data insights graphs'!$A$2:$A$3323,'tackle data and analsyis'!$BD145)</f>
        <v>3</v>
      </c>
      <c r="BJ145">
        <f>COUNTIFS('further data insights graphs'!T$2:T$3323,"&gt;"&amp;0,'further data insights graphs'!$A$2:$A$3323,'tackle data and analsyis'!$BD145)</f>
        <v>1</v>
      </c>
      <c r="BK145">
        <f>COUNTIFS('further data insights graphs'!U$2:U$3323,"&gt;"&amp;0,'further data insights graphs'!$A$2:$A$3323,'tackle data and analsyis'!$BD145)</f>
        <v>0</v>
      </c>
      <c r="BN145" t="s">
        <v>22</v>
      </c>
      <c r="BO145">
        <v>2.5676042155541152</v>
      </c>
      <c r="BP145">
        <v>1</v>
      </c>
      <c r="BQ145">
        <v>0</v>
      </c>
      <c r="BS145">
        <f>SUMIFS('further data insights graphs'!$K$2:$K$3323,'further data insights graphs'!$A$2:$A$3323,'tackle data and analsyis'!$BN145)</f>
        <v>1</v>
      </c>
      <c r="BT145">
        <f>SUMIFS('further data insights graphs'!$V$2:$V$3323,'further data insights graphs'!$A$2:$A$3323,'tackle data and analsyis'!$BN145)</f>
        <v>1</v>
      </c>
      <c r="BV145" t="s">
        <v>146</v>
      </c>
      <c r="BW145">
        <v>5.4521476945233944</v>
      </c>
      <c r="BX145">
        <v>0</v>
      </c>
      <c r="BY145">
        <v>0.63974722968785802</v>
      </c>
    </row>
    <row r="146" spans="1:77" x14ac:dyDescent="0.35">
      <c r="A146">
        <v>144</v>
      </c>
      <c r="B146">
        <v>2022102300</v>
      </c>
      <c r="C146">
        <v>2342</v>
      </c>
      <c r="D146">
        <v>52627</v>
      </c>
      <c r="E146">
        <v>1</v>
      </c>
      <c r="F146">
        <v>0</v>
      </c>
      <c r="G146">
        <v>0</v>
      </c>
      <c r="H146">
        <v>0</v>
      </c>
      <c r="I146" t="s">
        <v>36</v>
      </c>
      <c r="M146" t="s">
        <v>152</v>
      </c>
      <c r="N146">
        <f t="shared" si="14"/>
        <v>3</v>
      </c>
      <c r="O146">
        <f t="shared" si="15"/>
        <v>3</v>
      </c>
      <c r="P146">
        <f t="shared" si="16"/>
        <v>6</v>
      </c>
      <c r="R146">
        <f>SUMIFS('further data insights graphs'!$E$2:$E$3323,'further data insights graphs'!$A$2:$A$3323,'tackle data and analsyis'!$M146)</f>
        <v>4.6236281119487019</v>
      </c>
      <c r="S146">
        <f>COUNTIFS('further data insights graphs'!$E$2:$E$3323,"&gt;"&amp;0,'further data insights graphs'!$A$2:$A$3323,'tackle data and analsyis'!$M146)</f>
        <v>7</v>
      </c>
      <c r="V146">
        <f t="shared" si="17"/>
        <v>2</v>
      </c>
      <c r="W146" t="s">
        <v>289</v>
      </c>
      <c r="X146">
        <v>3</v>
      </c>
      <c r="Y146">
        <v>3</v>
      </c>
      <c r="Z146">
        <v>6</v>
      </c>
      <c r="AB146" t="s">
        <v>480</v>
      </c>
      <c r="AC146">
        <v>3</v>
      </c>
      <c r="AD146">
        <v>4</v>
      </c>
      <c r="AE146">
        <v>7</v>
      </c>
      <c r="AH146" t="s">
        <v>284</v>
      </c>
      <c r="AI146">
        <v>4.1264662605739</v>
      </c>
      <c r="AJ146">
        <v>6</v>
      </c>
      <c r="AK146">
        <f>SUMIFS('further data insights graphs'!$X$2:$X$3323,'further data insights graphs'!$A$2:$A$3323,'tackle data and analsyis'!$AH146)</f>
        <v>-1.1451247993203841</v>
      </c>
      <c r="AL146" s="1">
        <f t="shared" si="18"/>
        <v>-0.19085413322006403</v>
      </c>
      <c r="AM146">
        <f>SUMIFS('further data insights graphs'!$X$2:$X$3323,'further data insights graphs'!$X$2:$X$3323,"&gt;="&amp;0,'further data insights graphs'!$A$2:$A$3323,'tackle data and analsyis'!$AH146)</f>
        <v>0.35822962915332301</v>
      </c>
      <c r="AN146">
        <f>COUNTIFS('further data insights graphs'!$X$2:$X$3323,"&gt;="&amp;0,'further data insights graphs'!$A$2:$A$3323,'tackle data and analsyis'!$AH146)</f>
        <v>3</v>
      </c>
      <c r="AO146">
        <f>SUMIFS('further data insights graphs'!$X$2:$X$3323,'further data insights graphs'!$X$2:$X$3323,"&lt;"&amp;0,'further data insights graphs'!$A$2:$A$3323,'tackle data and analsyis'!$AH146)</f>
        <v>-1.5033544284737073</v>
      </c>
      <c r="AP146">
        <f>COUNTIFS('further data insights graphs'!$X$2:$X$3323,"&lt;"&amp;0,'further data insights graphs'!$A$2:$A$3323,'tackle data and analsyis'!$AH146)</f>
        <v>3</v>
      </c>
      <c r="AQ146" s="3">
        <f t="shared" si="19"/>
        <v>0.119409876384441</v>
      </c>
      <c r="AR146" s="3">
        <f t="shared" si="20"/>
        <v>-0.50111814282456912</v>
      </c>
      <c r="AS146" s="3"/>
      <c r="AT146" s="3"/>
      <c r="AU146" s="3"/>
      <c r="AV146" s="3"/>
      <c r="AY146" t="s">
        <v>509</v>
      </c>
      <c r="AZ146">
        <v>3.3442911389447092</v>
      </c>
      <c r="BA146">
        <v>8</v>
      </c>
      <c r="BD146" t="s">
        <v>509</v>
      </c>
      <c r="BE146">
        <f>SUMIFS('further data insights graphs'!S$2:S$3323,'further data insights graphs'!$A$2:$A$3323,'tackle data and analsyis'!$BD146)</f>
        <v>1.559263888663873</v>
      </c>
      <c r="BF146">
        <f>SUMIFS('further data insights graphs'!T$2:T$3323,'further data insights graphs'!$A$2:$A$3323,'tackle data and analsyis'!$BD146)</f>
        <v>0.47939024791526302</v>
      </c>
      <c r="BG146">
        <f>SUMIFS('further data insights graphs'!U$2:U$3323,'further data insights graphs'!$A$2:$A$3323,'tackle data and analsyis'!$BD146)</f>
        <v>0</v>
      </c>
      <c r="BI146">
        <f>COUNTIFS('further data insights graphs'!S$2:S$3323,"&gt;"&amp;0,'further data insights graphs'!$A$2:$A$3323,'tackle data and analsyis'!$BD146)</f>
        <v>4</v>
      </c>
      <c r="BJ146">
        <f>COUNTIFS('further data insights graphs'!T$2:T$3323,"&gt;"&amp;0,'further data insights graphs'!$A$2:$A$3323,'tackle data and analsyis'!$BD146)</f>
        <v>1</v>
      </c>
      <c r="BK146">
        <f>COUNTIFS('further data insights graphs'!U$2:U$3323,"&gt;"&amp;0,'further data insights graphs'!$A$2:$A$3323,'tackle data and analsyis'!$BD146)</f>
        <v>0</v>
      </c>
      <c r="BN146" t="s">
        <v>407</v>
      </c>
      <c r="BO146">
        <v>2.5652356194198109</v>
      </c>
      <c r="BP146">
        <v>0</v>
      </c>
      <c r="BQ146">
        <v>0</v>
      </c>
      <c r="BS146">
        <f>SUMIFS('further data insights graphs'!$K$2:$K$3323,'further data insights graphs'!$A$2:$A$3323,'tackle data and analsyis'!$BN146)</f>
        <v>1</v>
      </c>
      <c r="BT146">
        <f>SUMIFS('further data insights graphs'!$V$2:$V$3323,'further data insights graphs'!$A$2:$A$3323,'tackle data and analsyis'!$BN146)</f>
        <v>1</v>
      </c>
      <c r="BV146" t="s">
        <v>281</v>
      </c>
      <c r="BW146">
        <v>5.3583298227183231</v>
      </c>
      <c r="BX146">
        <v>0</v>
      </c>
      <c r="BY146">
        <v>1</v>
      </c>
    </row>
    <row r="147" spans="1:77" x14ac:dyDescent="0.35">
      <c r="A147">
        <v>145</v>
      </c>
      <c r="B147">
        <v>2022102300</v>
      </c>
      <c r="C147">
        <v>2890</v>
      </c>
      <c r="D147">
        <v>52627</v>
      </c>
      <c r="E147">
        <v>1</v>
      </c>
      <c r="F147">
        <v>0</v>
      </c>
      <c r="G147">
        <v>0</v>
      </c>
      <c r="H147">
        <v>1</v>
      </c>
      <c r="I147" t="s">
        <v>36</v>
      </c>
      <c r="M147" t="s">
        <v>153</v>
      </c>
      <c r="N147">
        <f t="shared" si="14"/>
        <v>1</v>
      </c>
      <c r="O147">
        <f t="shared" si="15"/>
        <v>5</v>
      </c>
      <c r="P147">
        <f t="shared" si="16"/>
        <v>6</v>
      </c>
      <c r="R147">
        <f>SUMIFS('further data insights graphs'!$E$2:$E$3323,'further data insights graphs'!$A$2:$A$3323,'tackle data and analsyis'!$M147)</f>
        <v>3.3454430344712636</v>
      </c>
      <c r="S147">
        <f>COUNTIFS('further data insights graphs'!$E$2:$E$3323,"&gt;"&amp;0,'further data insights graphs'!$A$2:$A$3323,'tackle data and analsyis'!$M147)</f>
        <v>8</v>
      </c>
      <c r="V147">
        <f t="shared" si="17"/>
        <v>2</v>
      </c>
      <c r="W147" t="s">
        <v>296</v>
      </c>
      <c r="X147">
        <v>3</v>
      </c>
      <c r="Y147">
        <v>3</v>
      </c>
      <c r="Z147">
        <v>6</v>
      </c>
      <c r="AB147" t="s">
        <v>54</v>
      </c>
      <c r="AC147">
        <v>3</v>
      </c>
      <c r="AD147">
        <v>3</v>
      </c>
      <c r="AE147">
        <v>6</v>
      </c>
      <c r="AH147" t="s">
        <v>366</v>
      </c>
      <c r="AI147">
        <v>4.121942785217481</v>
      </c>
      <c r="AJ147">
        <v>7</v>
      </c>
      <c r="AK147">
        <f>SUMIFS('further data insights graphs'!$X$2:$X$3323,'further data insights graphs'!$A$2:$A$3323,'tackle data and analsyis'!$AH147)</f>
        <v>-0.46088464384500022</v>
      </c>
      <c r="AL147" s="1">
        <f t="shared" si="18"/>
        <v>-6.5840663406428607E-2</v>
      </c>
      <c r="AM147">
        <f>SUMIFS('further data insights graphs'!$X$2:$X$3323,'further data insights graphs'!$X$2:$X$3323,"&gt;="&amp;0,'further data insights graphs'!$A$2:$A$3323,'tackle data and analsyis'!$AH147)</f>
        <v>0.47259360503073278</v>
      </c>
      <c r="AN147">
        <f>COUNTIFS('further data insights graphs'!$X$2:$X$3323,"&gt;="&amp;0,'further data insights graphs'!$A$2:$A$3323,'tackle data and analsyis'!$AH147)</f>
        <v>3</v>
      </c>
      <c r="AO147">
        <f>SUMIFS('further data insights graphs'!$X$2:$X$3323,'further data insights graphs'!$X$2:$X$3323,"&lt;"&amp;0,'further data insights graphs'!$A$2:$A$3323,'tackle data and analsyis'!$AH147)</f>
        <v>-0.93347824887573294</v>
      </c>
      <c r="AP147">
        <f>COUNTIFS('further data insights graphs'!$X$2:$X$3323,"&lt;"&amp;0,'further data insights graphs'!$A$2:$A$3323,'tackle data and analsyis'!$AH147)</f>
        <v>4</v>
      </c>
      <c r="AQ147" s="3">
        <f t="shared" si="19"/>
        <v>0.15753120167691093</v>
      </c>
      <c r="AR147" s="3">
        <f t="shared" si="20"/>
        <v>-0.23336956221893324</v>
      </c>
      <c r="AS147" s="3"/>
      <c r="AT147" s="3"/>
      <c r="AU147" s="3"/>
      <c r="AV147" s="3"/>
      <c r="AY147" t="s">
        <v>559</v>
      </c>
      <c r="AZ147">
        <v>3.6416694927443558</v>
      </c>
      <c r="BA147">
        <v>8</v>
      </c>
      <c r="BD147" t="s">
        <v>559</v>
      </c>
      <c r="BE147">
        <f>SUMIFS('further data insights graphs'!S$2:S$3323,'further data insights graphs'!$A$2:$A$3323,'tackle data and analsyis'!$BD147)</f>
        <v>2.8409207333733777</v>
      </c>
      <c r="BF147">
        <f>SUMIFS('further data insights graphs'!T$2:T$3323,'further data insights graphs'!$A$2:$A$3323,'tackle data and analsyis'!$BD147)</f>
        <v>0.48738100273399998</v>
      </c>
      <c r="BG147">
        <f>SUMIFS('further data insights graphs'!U$2:U$3323,'further data insights graphs'!$A$2:$A$3323,'tackle data and analsyis'!$BD147)</f>
        <v>0.66177958606465903</v>
      </c>
      <c r="BI147">
        <f>COUNTIFS('further data insights graphs'!S$2:S$3323,"&gt;"&amp;0,'further data insights graphs'!$A$2:$A$3323,'tackle data and analsyis'!$BD147)</f>
        <v>6</v>
      </c>
      <c r="BJ147">
        <f>COUNTIFS('further data insights graphs'!T$2:T$3323,"&gt;"&amp;0,'further data insights graphs'!$A$2:$A$3323,'tackle data and analsyis'!$BD147)</f>
        <v>1</v>
      </c>
      <c r="BK147">
        <f>COUNTIFS('further data insights graphs'!U$2:U$3323,"&gt;"&amp;0,'further data insights graphs'!$A$2:$A$3323,'tackle data and analsyis'!$BD147)</f>
        <v>1</v>
      </c>
      <c r="BN147" t="s">
        <v>412</v>
      </c>
      <c r="BO147">
        <v>2.534584808106036</v>
      </c>
      <c r="BP147">
        <v>0</v>
      </c>
      <c r="BQ147">
        <v>0</v>
      </c>
      <c r="BS147">
        <f>SUMIFS('further data insights graphs'!$K$2:$K$3323,'further data insights graphs'!$A$2:$A$3323,'tackle data and analsyis'!$BN147)</f>
        <v>0</v>
      </c>
      <c r="BT147">
        <f>SUMIFS('further data insights graphs'!$V$2:$V$3323,'further data insights graphs'!$A$2:$A$3323,'tackle data and analsyis'!$BN147)</f>
        <v>0</v>
      </c>
      <c r="BV147" t="s">
        <v>62</v>
      </c>
      <c r="BW147">
        <v>5.3414174705174817</v>
      </c>
      <c r="BX147">
        <v>0</v>
      </c>
      <c r="BY147">
        <v>1</v>
      </c>
    </row>
    <row r="148" spans="1:77" x14ac:dyDescent="0.35">
      <c r="A148">
        <v>146</v>
      </c>
      <c r="B148">
        <v>2022102700</v>
      </c>
      <c r="C148">
        <v>324</v>
      </c>
      <c r="D148">
        <v>52627</v>
      </c>
      <c r="E148">
        <v>1</v>
      </c>
      <c r="F148">
        <v>0</v>
      </c>
      <c r="G148">
        <v>0</v>
      </c>
      <c r="H148">
        <v>0</v>
      </c>
      <c r="I148" t="s">
        <v>36</v>
      </c>
      <c r="M148" t="s">
        <v>154</v>
      </c>
      <c r="N148">
        <f t="shared" si="14"/>
        <v>2</v>
      </c>
      <c r="O148">
        <f t="shared" si="15"/>
        <v>1</v>
      </c>
      <c r="P148">
        <f t="shared" si="16"/>
        <v>3</v>
      </c>
      <c r="R148">
        <f>SUMIFS('further data insights graphs'!$E$2:$E$3323,'further data insights graphs'!$A$2:$A$3323,'tackle data and analsyis'!$M148)</f>
        <v>1.125144636472641</v>
      </c>
      <c r="S148">
        <f>COUNTIFS('further data insights graphs'!$E$2:$E$3323,"&gt;"&amp;0,'further data insights graphs'!$A$2:$A$3323,'tackle data and analsyis'!$M148)</f>
        <v>3</v>
      </c>
      <c r="V148">
        <f t="shared" si="17"/>
        <v>2</v>
      </c>
      <c r="W148" t="s">
        <v>304</v>
      </c>
      <c r="X148">
        <v>3</v>
      </c>
      <c r="Y148">
        <v>3</v>
      </c>
      <c r="Z148">
        <v>6</v>
      </c>
      <c r="AB148" t="s">
        <v>92</v>
      </c>
      <c r="AC148">
        <v>3</v>
      </c>
      <c r="AD148">
        <v>3</v>
      </c>
      <c r="AE148">
        <v>6</v>
      </c>
      <c r="AH148" t="s">
        <v>330</v>
      </c>
      <c r="AI148">
        <v>4.086532893158866</v>
      </c>
      <c r="AJ148">
        <v>7</v>
      </c>
      <c r="AK148">
        <f>SUMIFS('further data insights graphs'!$X$2:$X$3323,'further data insights graphs'!$A$2:$A$3323,'tackle data and analsyis'!$AH148)</f>
        <v>-2.7766340359373802</v>
      </c>
      <c r="AL148" s="1">
        <f t="shared" si="18"/>
        <v>-0.39666200513391148</v>
      </c>
      <c r="AM148">
        <f>SUMIFS('further data insights graphs'!$X$2:$X$3323,'further data insights graphs'!$X$2:$X$3323,"&gt;="&amp;0,'further data insights graphs'!$A$2:$A$3323,'tackle data and analsyis'!$AH148)</f>
        <v>0</v>
      </c>
      <c r="AN148">
        <f>COUNTIFS('further data insights graphs'!$X$2:$X$3323,"&gt;="&amp;0,'further data insights graphs'!$A$2:$A$3323,'tackle data and analsyis'!$AH148)</f>
        <v>0</v>
      </c>
      <c r="AO148">
        <f>SUMIFS('further data insights graphs'!$X$2:$X$3323,'further data insights graphs'!$X$2:$X$3323,"&lt;"&amp;0,'further data insights graphs'!$A$2:$A$3323,'tackle data and analsyis'!$AH148)</f>
        <v>-2.7766340359373802</v>
      </c>
      <c r="AP148">
        <f>COUNTIFS('further data insights graphs'!$X$2:$X$3323,"&lt;"&amp;0,'further data insights graphs'!$A$2:$A$3323,'tackle data and analsyis'!$AH148)</f>
        <v>7</v>
      </c>
      <c r="AQ148" s="3" t="e">
        <f t="shared" si="19"/>
        <v>#DIV/0!</v>
      </c>
      <c r="AR148" s="3">
        <f t="shared" si="20"/>
        <v>-0.39666200513391148</v>
      </c>
      <c r="AS148" s="3"/>
      <c r="AT148" s="3"/>
      <c r="AU148" s="3"/>
      <c r="AV148" s="3"/>
      <c r="AY148" t="s">
        <v>12</v>
      </c>
      <c r="AZ148">
        <v>3.498721416391021</v>
      </c>
      <c r="BA148">
        <v>7</v>
      </c>
      <c r="BD148" t="s">
        <v>12</v>
      </c>
      <c r="BE148">
        <f>SUMIFS('further data insights graphs'!S$2:S$3323,'further data insights graphs'!$A$2:$A$3323,'tackle data and analsyis'!$BD148)</f>
        <v>2.191611121643394</v>
      </c>
      <c r="BF148">
        <f>SUMIFS('further data insights graphs'!T$2:T$3323,'further data insights graphs'!$A$2:$A$3323,'tackle data and analsyis'!$BD148)</f>
        <v>0</v>
      </c>
      <c r="BG148">
        <f>SUMIFS('further data insights graphs'!U$2:U$3323,'further data insights graphs'!$A$2:$A$3323,'tackle data and analsyis'!$BD148)</f>
        <v>0</v>
      </c>
      <c r="BI148">
        <f>COUNTIFS('further data insights graphs'!S$2:S$3323,"&gt;"&amp;0,'further data insights graphs'!$A$2:$A$3323,'tackle data and analsyis'!$BD148)</f>
        <v>3</v>
      </c>
      <c r="BJ148">
        <f>COUNTIFS('further data insights graphs'!T$2:T$3323,"&gt;"&amp;0,'further data insights graphs'!$A$2:$A$3323,'tackle data and analsyis'!$BD148)</f>
        <v>0</v>
      </c>
      <c r="BK148">
        <f>COUNTIFS('further data insights graphs'!U$2:U$3323,"&gt;"&amp;0,'further data insights graphs'!$A$2:$A$3323,'tackle data and analsyis'!$BD148)</f>
        <v>0</v>
      </c>
      <c r="BN148" t="s">
        <v>164</v>
      </c>
      <c r="BO148">
        <v>2.5104060505188768</v>
      </c>
      <c r="BP148">
        <v>0.16088918704910599</v>
      </c>
      <c r="BQ148">
        <v>0</v>
      </c>
      <c r="BS148">
        <f>SUMIFS('further data insights graphs'!$K$2:$K$3323,'further data insights graphs'!$A$2:$A$3323,'tackle data and analsyis'!$BN148)</f>
        <v>0</v>
      </c>
      <c r="BT148">
        <f>SUMIFS('further data insights graphs'!$V$2:$V$3323,'further data insights graphs'!$A$2:$A$3323,'tackle data and analsyis'!$BN148)</f>
        <v>0</v>
      </c>
      <c r="BV148" t="s">
        <v>354</v>
      </c>
      <c r="BW148">
        <v>5.3270656054270651</v>
      </c>
      <c r="BX148">
        <v>0</v>
      </c>
      <c r="BY148">
        <v>0</v>
      </c>
    </row>
    <row r="149" spans="1:77" x14ac:dyDescent="0.35">
      <c r="A149">
        <v>147</v>
      </c>
      <c r="B149">
        <v>2022102300</v>
      </c>
      <c r="C149">
        <v>265</v>
      </c>
      <c r="D149">
        <v>52506</v>
      </c>
      <c r="E149">
        <v>0</v>
      </c>
      <c r="F149">
        <v>1</v>
      </c>
      <c r="G149">
        <v>0</v>
      </c>
      <c r="H149">
        <v>0</v>
      </c>
      <c r="I149" t="s">
        <v>37</v>
      </c>
      <c r="M149" t="s">
        <v>155</v>
      </c>
      <c r="N149">
        <f t="shared" si="14"/>
        <v>1</v>
      </c>
      <c r="O149">
        <f t="shared" si="15"/>
        <v>0</v>
      </c>
      <c r="P149">
        <f t="shared" si="16"/>
        <v>1</v>
      </c>
      <c r="R149">
        <f>SUMIFS('further data insights graphs'!$E$2:$E$3323,'further data insights graphs'!$A$2:$A$3323,'tackle data and analsyis'!$M149)</f>
        <v>0.39360864700529702</v>
      </c>
      <c r="S149">
        <f>COUNTIFS('further data insights graphs'!$E$2:$E$3323,"&gt;"&amp;0,'further data insights graphs'!$A$2:$A$3323,'tackle data and analsyis'!$M149)</f>
        <v>1</v>
      </c>
      <c r="V149">
        <f t="shared" si="17"/>
        <v>2</v>
      </c>
      <c r="W149" t="s">
        <v>309</v>
      </c>
      <c r="X149">
        <v>3</v>
      </c>
      <c r="Y149">
        <v>3</v>
      </c>
      <c r="Z149">
        <v>6</v>
      </c>
      <c r="AB149" t="s">
        <v>98</v>
      </c>
      <c r="AC149">
        <v>3</v>
      </c>
      <c r="AD149">
        <v>3</v>
      </c>
      <c r="AE149">
        <v>6</v>
      </c>
      <c r="AH149" t="s">
        <v>273</v>
      </c>
      <c r="AI149">
        <v>4.0862562848849837</v>
      </c>
      <c r="AJ149">
        <v>7</v>
      </c>
      <c r="AK149">
        <f>SUMIFS('further data insights graphs'!$X$2:$X$3323,'further data insights graphs'!$A$2:$A$3323,'tackle data and analsyis'!$AH149)</f>
        <v>-3.0734699797760139</v>
      </c>
      <c r="AL149" s="1">
        <f t="shared" si="18"/>
        <v>-0.43906713996800201</v>
      </c>
      <c r="AM149">
        <f>SUMIFS('further data insights graphs'!$X$2:$X$3323,'further data insights graphs'!$X$2:$X$3323,"&gt;="&amp;0,'further data insights graphs'!$A$2:$A$3323,'tackle data and analsyis'!$AH149)</f>
        <v>0</v>
      </c>
      <c r="AN149">
        <f>COUNTIFS('further data insights graphs'!$X$2:$X$3323,"&gt;="&amp;0,'further data insights graphs'!$A$2:$A$3323,'tackle data and analsyis'!$AH149)</f>
        <v>0</v>
      </c>
      <c r="AO149">
        <f>SUMIFS('further data insights graphs'!$X$2:$X$3323,'further data insights graphs'!$X$2:$X$3323,"&lt;"&amp;0,'further data insights graphs'!$A$2:$A$3323,'tackle data and analsyis'!$AH149)</f>
        <v>-3.0734699797760139</v>
      </c>
      <c r="AP149">
        <f>COUNTIFS('further data insights graphs'!$X$2:$X$3323,"&lt;"&amp;0,'further data insights graphs'!$A$2:$A$3323,'tackle data and analsyis'!$AH149)</f>
        <v>7</v>
      </c>
      <c r="AQ149" s="3" t="e">
        <f t="shared" si="19"/>
        <v>#DIV/0!</v>
      </c>
      <c r="AR149" s="3">
        <f t="shared" si="20"/>
        <v>-0.43906713996800201</v>
      </c>
      <c r="AS149" s="3"/>
      <c r="AT149" s="3"/>
      <c r="AU149" s="3"/>
      <c r="AV149" s="3"/>
      <c r="AY149" t="s">
        <v>39</v>
      </c>
      <c r="AZ149">
        <v>4.8888968185630901</v>
      </c>
      <c r="BA149">
        <v>7</v>
      </c>
      <c r="BD149" t="s">
        <v>39</v>
      </c>
      <c r="BE149">
        <f>SUMIFS('further data insights graphs'!S$2:S$3323,'further data insights graphs'!$A$2:$A$3323,'tackle data and analsyis'!$BD149)</f>
        <v>4.4933062126136925</v>
      </c>
      <c r="BF149">
        <f>SUMIFS('further data insights graphs'!T$2:T$3323,'further data insights graphs'!$A$2:$A$3323,'tackle data and analsyis'!$BD149)</f>
        <v>1</v>
      </c>
      <c r="BG149">
        <f>SUMIFS('further data insights graphs'!U$2:U$3323,'further data insights graphs'!$A$2:$A$3323,'tackle data and analsyis'!$BD149)</f>
        <v>0</v>
      </c>
      <c r="BI149">
        <f>COUNTIFS('further data insights graphs'!S$2:S$3323,"&gt;"&amp;0,'further data insights graphs'!$A$2:$A$3323,'tackle data and analsyis'!$BD149)</f>
        <v>6</v>
      </c>
      <c r="BJ149">
        <f>COUNTIFS('further data insights graphs'!T$2:T$3323,"&gt;"&amp;0,'further data insights graphs'!$A$2:$A$3323,'tackle data and analsyis'!$BD149)</f>
        <v>1</v>
      </c>
      <c r="BK149">
        <f>COUNTIFS('further data insights graphs'!U$2:U$3323,"&gt;"&amp;0,'further data insights graphs'!$A$2:$A$3323,'tackle data and analsyis'!$BD149)</f>
        <v>0</v>
      </c>
      <c r="BN149" t="s">
        <v>251</v>
      </c>
      <c r="BO149">
        <v>2.5081801597707543</v>
      </c>
      <c r="BP149">
        <v>0</v>
      </c>
      <c r="BQ149">
        <v>0</v>
      </c>
      <c r="BS149">
        <f>SUMIFS('further data insights graphs'!$K$2:$K$3323,'further data insights graphs'!$A$2:$A$3323,'tackle data and analsyis'!$BN149)</f>
        <v>0</v>
      </c>
      <c r="BT149">
        <f>SUMIFS('further data insights graphs'!$V$2:$V$3323,'further data insights graphs'!$A$2:$A$3323,'tackle data and analsyis'!$BN149)</f>
        <v>0</v>
      </c>
      <c r="BV149" t="s">
        <v>95</v>
      </c>
      <c r="BW149">
        <v>5.2890350384504083</v>
      </c>
      <c r="BX149">
        <v>0</v>
      </c>
      <c r="BY149">
        <v>0</v>
      </c>
    </row>
    <row r="150" spans="1:77" x14ac:dyDescent="0.35">
      <c r="A150">
        <v>148</v>
      </c>
      <c r="B150">
        <v>2022102700</v>
      </c>
      <c r="C150">
        <v>641</v>
      </c>
      <c r="D150">
        <v>52506</v>
      </c>
      <c r="E150">
        <v>0</v>
      </c>
      <c r="F150">
        <v>1</v>
      </c>
      <c r="G150">
        <v>0</v>
      </c>
      <c r="H150">
        <v>0</v>
      </c>
      <c r="I150" t="s">
        <v>37</v>
      </c>
      <c r="M150" t="s">
        <v>156</v>
      </c>
      <c r="N150">
        <f t="shared" si="14"/>
        <v>0</v>
      </c>
      <c r="O150">
        <f t="shared" si="15"/>
        <v>1</v>
      </c>
      <c r="P150">
        <f t="shared" si="16"/>
        <v>1</v>
      </c>
      <c r="R150">
        <f>SUMIFS('further data insights graphs'!$E$2:$E$3323,'further data insights graphs'!$A$2:$A$3323,'tackle data and analsyis'!$M150)</f>
        <v>0.64204275788843002</v>
      </c>
      <c r="S150">
        <f>COUNTIFS('further data insights graphs'!$E$2:$E$3323,"&gt;"&amp;0,'further data insights graphs'!$A$2:$A$3323,'tackle data and analsyis'!$M150)</f>
        <v>1</v>
      </c>
      <c r="V150">
        <f t="shared" si="17"/>
        <v>2</v>
      </c>
      <c r="W150" t="s">
        <v>326</v>
      </c>
      <c r="X150">
        <v>5</v>
      </c>
      <c r="Y150">
        <v>1</v>
      </c>
      <c r="Z150">
        <v>6</v>
      </c>
      <c r="AB150" t="s">
        <v>144</v>
      </c>
      <c r="AC150">
        <v>3</v>
      </c>
      <c r="AD150">
        <v>3</v>
      </c>
      <c r="AE150">
        <v>6</v>
      </c>
      <c r="AH150" t="s">
        <v>461</v>
      </c>
      <c r="AI150">
        <v>4.0707048904061107</v>
      </c>
      <c r="AJ150">
        <v>6</v>
      </c>
      <c r="AK150">
        <f>SUMIFS('further data insights graphs'!$X$2:$X$3323,'further data insights graphs'!$A$2:$A$3323,'tackle data and analsyis'!$AH150)</f>
        <v>-1.0430626023995784</v>
      </c>
      <c r="AL150" s="1">
        <f t="shared" si="18"/>
        <v>-0.17384376706659641</v>
      </c>
      <c r="AM150">
        <f>SUMIFS('further data insights graphs'!$X$2:$X$3323,'further data insights graphs'!$X$2:$X$3323,"&gt;="&amp;0,'further data insights graphs'!$A$2:$A$3323,'tackle data and analsyis'!$AH150)</f>
        <v>0.37495616422951716</v>
      </c>
      <c r="AN150">
        <f>COUNTIFS('further data insights graphs'!$X$2:$X$3323,"&gt;="&amp;0,'further data insights graphs'!$A$2:$A$3323,'tackle data and analsyis'!$AH150)</f>
        <v>2</v>
      </c>
      <c r="AO150">
        <f>SUMIFS('further data insights graphs'!$X$2:$X$3323,'further data insights graphs'!$X$2:$X$3323,"&lt;"&amp;0,'further data insights graphs'!$A$2:$A$3323,'tackle data and analsyis'!$AH150)</f>
        <v>-1.4180187666290955</v>
      </c>
      <c r="AP150">
        <f>COUNTIFS('further data insights graphs'!$X$2:$X$3323,"&lt;"&amp;0,'further data insights graphs'!$A$2:$A$3323,'tackle data and analsyis'!$AH150)</f>
        <v>4</v>
      </c>
      <c r="AQ150" s="3">
        <f t="shared" si="19"/>
        <v>0.18747808211475858</v>
      </c>
      <c r="AR150" s="3">
        <f t="shared" si="20"/>
        <v>-0.35450469165727388</v>
      </c>
      <c r="AS150" s="3"/>
      <c r="AT150" s="3"/>
      <c r="AU150" s="3"/>
      <c r="AV150" s="3"/>
      <c r="AY150" t="s">
        <v>41</v>
      </c>
      <c r="AZ150">
        <v>2.5102259771452258</v>
      </c>
      <c r="BA150">
        <v>7</v>
      </c>
      <c r="BD150" t="s">
        <v>41</v>
      </c>
      <c r="BE150">
        <f>SUMIFS('further data insights graphs'!S$2:S$3323,'further data insights graphs'!$A$2:$A$3323,'tackle data and analsyis'!$BD150)</f>
        <v>1.3668924790912831</v>
      </c>
      <c r="BF150">
        <f>SUMIFS('further data insights graphs'!T$2:T$3323,'further data insights graphs'!$A$2:$A$3323,'tackle data and analsyis'!$BD150)</f>
        <v>0.15539364838491401</v>
      </c>
      <c r="BG150">
        <f>SUMIFS('further data insights graphs'!U$2:U$3323,'further data insights graphs'!$A$2:$A$3323,'tackle data and analsyis'!$BD150)</f>
        <v>0</v>
      </c>
      <c r="BI150">
        <f>COUNTIFS('further data insights graphs'!S$2:S$3323,"&gt;"&amp;0,'further data insights graphs'!$A$2:$A$3323,'tackle data and analsyis'!$BD150)</f>
        <v>4</v>
      </c>
      <c r="BJ150">
        <f>COUNTIFS('further data insights graphs'!T$2:T$3323,"&gt;"&amp;0,'further data insights graphs'!$A$2:$A$3323,'tackle data and analsyis'!$BD150)</f>
        <v>1</v>
      </c>
      <c r="BK150">
        <f>COUNTIFS('further data insights graphs'!U$2:U$3323,"&gt;"&amp;0,'further data insights graphs'!$A$2:$A$3323,'tackle data and analsyis'!$BD150)</f>
        <v>0</v>
      </c>
      <c r="BN150" t="s">
        <v>208</v>
      </c>
      <c r="BO150">
        <v>2.5034641961384403</v>
      </c>
      <c r="BP150">
        <v>0.26259231197036598</v>
      </c>
      <c r="BQ150">
        <v>0.40431121877718801</v>
      </c>
      <c r="BS150">
        <f>SUMIFS('further data insights graphs'!$K$2:$K$3323,'further data insights graphs'!$A$2:$A$3323,'tackle data and analsyis'!$BN150)</f>
        <v>1</v>
      </c>
      <c r="BT150">
        <f>SUMIFS('further data insights graphs'!$V$2:$V$3323,'further data insights graphs'!$A$2:$A$3323,'tackle data and analsyis'!$BN150)</f>
        <v>0.26259231197036598</v>
      </c>
      <c r="BV150" t="s">
        <v>333</v>
      </c>
      <c r="BW150">
        <v>4.9083291928501414</v>
      </c>
      <c r="BX150">
        <v>0</v>
      </c>
      <c r="BY150">
        <v>0</v>
      </c>
    </row>
    <row r="151" spans="1:77" x14ac:dyDescent="0.35">
      <c r="A151">
        <v>149</v>
      </c>
      <c r="B151">
        <v>2022102700</v>
      </c>
      <c r="C151">
        <v>1438</v>
      </c>
      <c r="D151">
        <v>52506</v>
      </c>
      <c r="E151">
        <v>1</v>
      </c>
      <c r="F151">
        <v>0</v>
      </c>
      <c r="G151">
        <v>0</v>
      </c>
      <c r="H151">
        <v>0</v>
      </c>
      <c r="I151" t="s">
        <v>37</v>
      </c>
      <c r="M151" t="s">
        <v>157</v>
      </c>
      <c r="N151">
        <f t="shared" si="14"/>
        <v>3</v>
      </c>
      <c r="O151">
        <f t="shared" si="15"/>
        <v>0</v>
      </c>
      <c r="P151">
        <f t="shared" si="16"/>
        <v>3</v>
      </c>
      <c r="R151">
        <f>SUMIFS('further data insights graphs'!$E$2:$E$3323,'further data insights graphs'!$A$2:$A$3323,'tackle data and analsyis'!$M151)</f>
        <v>2.1259747476256412</v>
      </c>
      <c r="S151">
        <f>COUNTIFS('further data insights graphs'!$E$2:$E$3323,"&gt;"&amp;0,'further data insights graphs'!$A$2:$A$3323,'tackle data and analsyis'!$M151)</f>
        <v>5</v>
      </c>
      <c r="V151">
        <f t="shared" si="17"/>
        <v>2</v>
      </c>
      <c r="W151" t="s">
        <v>331</v>
      </c>
      <c r="X151">
        <v>4</v>
      </c>
      <c r="Y151">
        <v>2</v>
      </c>
      <c r="Z151">
        <v>6</v>
      </c>
      <c r="AB151" t="s">
        <v>152</v>
      </c>
      <c r="AC151">
        <v>3</v>
      </c>
      <c r="AD151">
        <v>3</v>
      </c>
      <c r="AE151">
        <v>6</v>
      </c>
      <c r="AH151" t="s">
        <v>515</v>
      </c>
      <c r="AI151">
        <v>4.069716585079294</v>
      </c>
      <c r="AJ151">
        <v>7</v>
      </c>
      <c r="AK151">
        <f>SUMIFS('further data insights graphs'!$X$2:$X$3323,'further data insights graphs'!$A$2:$A$3323,'tackle data and analsyis'!$AH151)</f>
        <v>-1.3797560389646173</v>
      </c>
      <c r="AL151" s="1">
        <f t="shared" si="18"/>
        <v>-0.1971080055663739</v>
      </c>
      <c r="AM151">
        <f>SUMIFS('further data insights graphs'!$X$2:$X$3323,'further data insights graphs'!$X$2:$X$3323,"&gt;="&amp;0,'further data insights graphs'!$A$2:$A$3323,'tackle data and analsyis'!$AH151)</f>
        <v>0.30144922173359606</v>
      </c>
      <c r="AN151">
        <f>COUNTIFS('further data insights graphs'!$X$2:$X$3323,"&gt;="&amp;0,'further data insights graphs'!$A$2:$A$3323,'tackle data and analsyis'!$AH151)</f>
        <v>2</v>
      </c>
      <c r="AO151">
        <f>SUMIFS('further data insights graphs'!$X$2:$X$3323,'further data insights graphs'!$X$2:$X$3323,"&lt;"&amp;0,'further data insights graphs'!$A$2:$A$3323,'tackle data and analsyis'!$AH151)</f>
        <v>-1.6812052606982131</v>
      </c>
      <c r="AP151">
        <f>COUNTIFS('further data insights graphs'!$X$2:$X$3323,"&lt;"&amp;0,'further data insights graphs'!$A$2:$A$3323,'tackle data and analsyis'!$AH151)</f>
        <v>5</v>
      </c>
      <c r="AQ151" s="3">
        <f t="shared" si="19"/>
        <v>0.15072461086679803</v>
      </c>
      <c r="AR151" s="3">
        <f t="shared" si="20"/>
        <v>-0.33624105213964262</v>
      </c>
      <c r="AS151" s="3"/>
      <c r="AT151" s="3"/>
      <c r="AU151" s="3"/>
      <c r="AV151" s="3"/>
      <c r="AY151" t="s">
        <v>102</v>
      </c>
      <c r="AZ151">
        <v>3.0953441261460855</v>
      </c>
      <c r="BA151">
        <v>7</v>
      </c>
      <c r="BD151" t="s">
        <v>102</v>
      </c>
      <c r="BE151">
        <f>SUMIFS('further data insights graphs'!S$2:S$3323,'further data insights graphs'!$A$2:$A$3323,'tackle data and analsyis'!$BD151)</f>
        <v>1.8768656093314779</v>
      </c>
      <c r="BF151">
        <f>SUMIFS('further data insights graphs'!T$2:T$3323,'further data insights graphs'!$A$2:$A$3323,'tackle data and analsyis'!$BD151)</f>
        <v>0.34806909937053498</v>
      </c>
      <c r="BG151">
        <f>SUMIFS('further data insights graphs'!U$2:U$3323,'further data insights graphs'!$A$2:$A$3323,'tackle data and analsyis'!$BD151)</f>
        <v>0.72263357571912301</v>
      </c>
      <c r="BI151">
        <f>COUNTIFS('further data insights graphs'!S$2:S$3323,"&gt;"&amp;0,'further data insights graphs'!$A$2:$A$3323,'tackle data and analsyis'!$BD151)</f>
        <v>5</v>
      </c>
      <c r="BJ151">
        <f>COUNTIFS('further data insights graphs'!T$2:T$3323,"&gt;"&amp;0,'further data insights graphs'!$A$2:$A$3323,'tackle data and analsyis'!$BD151)</f>
        <v>1</v>
      </c>
      <c r="BK151">
        <f>COUNTIFS('further data insights graphs'!U$2:U$3323,"&gt;"&amp;0,'further data insights graphs'!$A$2:$A$3323,'tackle data and analsyis'!$BD151)</f>
        <v>1</v>
      </c>
      <c r="BN151" t="s">
        <v>143</v>
      </c>
      <c r="BO151">
        <v>2.5020922379362043</v>
      </c>
      <c r="BP151">
        <v>0</v>
      </c>
      <c r="BQ151">
        <v>0</v>
      </c>
      <c r="BS151">
        <f>SUMIFS('further data insights graphs'!$K$2:$K$3323,'further data insights graphs'!$A$2:$A$3323,'tackle data and analsyis'!$BN151)</f>
        <v>0</v>
      </c>
      <c r="BT151">
        <f>SUMIFS('further data insights graphs'!$V$2:$V$3323,'further data insights graphs'!$A$2:$A$3323,'tackle data and analsyis'!$BN151)</f>
        <v>0</v>
      </c>
      <c r="BV151" t="s">
        <v>396</v>
      </c>
      <c r="BW151">
        <v>4.8356664329232464</v>
      </c>
      <c r="BX151">
        <v>0</v>
      </c>
      <c r="BY151">
        <v>0</v>
      </c>
    </row>
    <row r="152" spans="1:77" x14ac:dyDescent="0.35">
      <c r="A152">
        <v>150</v>
      </c>
      <c r="B152">
        <v>2022102700</v>
      </c>
      <c r="C152">
        <v>2560</v>
      </c>
      <c r="D152">
        <v>52506</v>
      </c>
      <c r="E152">
        <v>1</v>
      </c>
      <c r="F152">
        <v>0</v>
      </c>
      <c r="G152">
        <v>0</v>
      </c>
      <c r="H152">
        <v>0</v>
      </c>
      <c r="I152" t="s">
        <v>37</v>
      </c>
      <c r="M152" t="s">
        <v>158</v>
      </c>
      <c r="N152">
        <f t="shared" si="14"/>
        <v>2</v>
      </c>
      <c r="O152">
        <f t="shared" si="15"/>
        <v>2</v>
      </c>
      <c r="P152">
        <f t="shared" si="16"/>
        <v>4</v>
      </c>
      <c r="R152">
        <f>SUMIFS('further data insights graphs'!$E$2:$E$3323,'further data insights graphs'!$A$2:$A$3323,'tackle data and analsyis'!$M152)</f>
        <v>3.8560731090349241</v>
      </c>
      <c r="S152">
        <f>COUNTIFS('further data insights graphs'!$E$2:$E$3323,"&gt;"&amp;0,'further data insights graphs'!$A$2:$A$3323,'tackle data and analsyis'!$M152)</f>
        <v>6</v>
      </c>
      <c r="V152">
        <f t="shared" si="17"/>
        <v>3</v>
      </c>
      <c r="W152" t="s">
        <v>347</v>
      </c>
      <c r="X152">
        <v>5</v>
      </c>
      <c r="Y152">
        <v>1</v>
      </c>
      <c r="Z152">
        <v>6</v>
      </c>
      <c r="AB152" t="s">
        <v>195</v>
      </c>
      <c r="AC152">
        <v>3</v>
      </c>
      <c r="AD152">
        <v>3</v>
      </c>
      <c r="AE152">
        <v>6</v>
      </c>
      <c r="AH152" t="s">
        <v>160</v>
      </c>
      <c r="AI152">
        <v>4.0463446177688613</v>
      </c>
      <c r="AJ152">
        <v>7</v>
      </c>
      <c r="AK152">
        <f>SUMIFS('further data insights graphs'!$X$2:$X$3323,'further data insights graphs'!$A$2:$A$3323,'tackle data and analsyis'!$AH152)</f>
        <v>1.9539782379741411E-2</v>
      </c>
      <c r="AL152" s="1">
        <f t="shared" si="18"/>
        <v>2.7913974828202015E-3</v>
      </c>
      <c r="AM152">
        <f>SUMIFS('further data insights graphs'!$X$2:$X$3323,'further data insights graphs'!$X$2:$X$3323,"&gt;="&amp;0,'further data insights graphs'!$A$2:$A$3323,'tackle data and analsyis'!$AH152)</f>
        <v>0.92049569980758172</v>
      </c>
      <c r="AN152">
        <f>COUNTIFS('further data insights graphs'!$X$2:$X$3323,"&gt;="&amp;0,'further data insights graphs'!$A$2:$A$3323,'tackle data and analsyis'!$AH152)</f>
        <v>3</v>
      </c>
      <c r="AO152">
        <f>SUMIFS('further data insights graphs'!$X$2:$X$3323,'further data insights graphs'!$X$2:$X$3323,"&lt;"&amp;0,'further data insights graphs'!$A$2:$A$3323,'tackle data and analsyis'!$AH152)</f>
        <v>-0.90095591742784031</v>
      </c>
      <c r="AP152">
        <f>COUNTIFS('further data insights graphs'!$X$2:$X$3323,"&lt;"&amp;0,'further data insights graphs'!$A$2:$A$3323,'tackle data and analsyis'!$AH152)</f>
        <v>4</v>
      </c>
      <c r="AQ152" s="3">
        <f t="shared" si="19"/>
        <v>0.30683189993586057</v>
      </c>
      <c r="AR152" s="3">
        <f t="shared" si="20"/>
        <v>-0.22523897935696008</v>
      </c>
      <c r="AS152" s="3"/>
      <c r="AT152" s="3"/>
      <c r="AU152" s="3"/>
      <c r="AV152" s="3"/>
      <c r="AY152" t="s">
        <v>124</v>
      </c>
      <c r="AZ152">
        <v>4.9208856102182246</v>
      </c>
      <c r="BA152">
        <v>7</v>
      </c>
      <c r="BD152" t="s">
        <v>124</v>
      </c>
      <c r="BE152">
        <f>SUMIFS('further data insights graphs'!S$2:S$3323,'further data insights graphs'!$A$2:$A$3323,'tackle data and analsyis'!$BD152)</f>
        <v>2.6450496649249162</v>
      </c>
      <c r="BF152">
        <f>SUMIFS('further data insights graphs'!T$2:T$3323,'further data insights graphs'!$A$2:$A$3323,'tackle data and analsyis'!$BD152)</f>
        <v>0</v>
      </c>
      <c r="BG152">
        <f>SUMIFS('further data insights graphs'!U$2:U$3323,'further data insights graphs'!$A$2:$A$3323,'tackle data and analsyis'!$BD152)</f>
        <v>0</v>
      </c>
      <c r="BI152">
        <f>COUNTIFS('further data insights graphs'!S$2:S$3323,"&gt;"&amp;0,'further data insights graphs'!$A$2:$A$3323,'tackle data and analsyis'!$BD152)</f>
        <v>3</v>
      </c>
      <c r="BJ152">
        <f>COUNTIFS('further data insights graphs'!T$2:T$3323,"&gt;"&amp;0,'further data insights graphs'!$A$2:$A$3323,'tackle data and analsyis'!$BD152)</f>
        <v>0</v>
      </c>
      <c r="BK152">
        <f>COUNTIFS('further data insights graphs'!U$2:U$3323,"&gt;"&amp;0,'further data insights graphs'!$A$2:$A$3323,'tackle data and analsyis'!$BD152)</f>
        <v>0</v>
      </c>
      <c r="BN152" t="s">
        <v>450</v>
      </c>
      <c r="BO152">
        <v>2.489133206829349</v>
      </c>
      <c r="BP152">
        <v>0</v>
      </c>
      <c r="BQ152">
        <v>0</v>
      </c>
      <c r="BS152">
        <f>SUMIFS('further data insights graphs'!$K$2:$K$3323,'further data insights graphs'!$A$2:$A$3323,'tackle data and analsyis'!$BN152)</f>
        <v>0</v>
      </c>
      <c r="BT152">
        <f>SUMIFS('further data insights graphs'!$V$2:$V$3323,'further data insights graphs'!$A$2:$A$3323,'tackle data and analsyis'!$BN152)</f>
        <v>0</v>
      </c>
      <c r="BV152" t="s">
        <v>8</v>
      </c>
      <c r="BW152">
        <v>4.757329848829805</v>
      </c>
      <c r="BX152">
        <v>0</v>
      </c>
      <c r="BY152">
        <v>0</v>
      </c>
    </row>
    <row r="153" spans="1:77" x14ac:dyDescent="0.35">
      <c r="A153">
        <v>151</v>
      </c>
      <c r="B153">
        <v>2022102300</v>
      </c>
      <c r="C153">
        <v>346</v>
      </c>
      <c r="D153">
        <v>52505</v>
      </c>
      <c r="E153">
        <v>1</v>
      </c>
      <c r="F153">
        <v>0</v>
      </c>
      <c r="G153">
        <v>0</v>
      </c>
      <c r="H153">
        <v>0</v>
      </c>
      <c r="I153" t="s">
        <v>38</v>
      </c>
      <c r="M153" t="s">
        <v>159</v>
      </c>
      <c r="N153">
        <f t="shared" si="14"/>
        <v>0</v>
      </c>
      <c r="O153">
        <f t="shared" si="15"/>
        <v>2</v>
      </c>
      <c r="P153">
        <f t="shared" si="16"/>
        <v>2</v>
      </c>
      <c r="R153">
        <f>SUMIFS('further data insights graphs'!$E$2:$E$3323,'further data insights graphs'!$A$2:$A$3323,'tackle data and analsyis'!$M153)</f>
        <v>2.3365094388563992</v>
      </c>
      <c r="S153">
        <f>COUNTIFS('further data insights graphs'!$E$2:$E$3323,"&gt;"&amp;0,'further data insights graphs'!$A$2:$A$3323,'tackle data and analsyis'!$M153)</f>
        <v>5</v>
      </c>
      <c r="V153">
        <f t="shared" si="17"/>
        <v>3</v>
      </c>
      <c r="W153" t="s">
        <v>366</v>
      </c>
      <c r="X153">
        <v>3</v>
      </c>
      <c r="Y153">
        <v>3</v>
      </c>
      <c r="Z153">
        <v>6</v>
      </c>
      <c r="AB153" t="s">
        <v>224</v>
      </c>
      <c r="AC153">
        <v>3</v>
      </c>
      <c r="AD153">
        <v>3</v>
      </c>
      <c r="AE153">
        <v>6</v>
      </c>
      <c r="AH153" t="s">
        <v>309</v>
      </c>
      <c r="AI153">
        <v>4.0369621968761571</v>
      </c>
      <c r="AJ153">
        <v>6</v>
      </c>
      <c r="AK153">
        <f>SUMIFS('further data insights graphs'!$X$2:$X$3323,'further data insights graphs'!$A$2:$A$3323,'tackle data and analsyis'!$AH153)</f>
        <v>2.8630617048544763E-2</v>
      </c>
      <c r="AL153" s="1">
        <f t="shared" si="18"/>
        <v>4.7717695080907938E-3</v>
      </c>
      <c r="AM153">
        <f>SUMIFS('further data insights graphs'!$X$2:$X$3323,'further data insights graphs'!$X$2:$X$3323,"&gt;="&amp;0,'further data insights graphs'!$A$2:$A$3323,'tackle data and analsyis'!$AH153)</f>
        <v>0.51644975603983334</v>
      </c>
      <c r="AN153">
        <f>COUNTIFS('further data insights graphs'!$X$2:$X$3323,"&gt;="&amp;0,'further data insights graphs'!$A$2:$A$3323,'tackle data and analsyis'!$AH153)</f>
        <v>3</v>
      </c>
      <c r="AO153">
        <f>SUMIFS('further data insights graphs'!$X$2:$X$3323,'further data insights graphs'!$X$2:$X$3323,"&lt;"&amp;0,'further data insights graphs'!$A$2:$A$3323,'tackle data and analsyis'!$AH153)</f>
        <v>-0.48781913899128865</v>
      </c>
      <c r="AP153">
        <f>COUNTIFS('further data insights graphs'!$X$2:$X$3323,"&lt;"&amp;0,'further data insights graphs'!$A$2:$A$3323,'tackle data and analsyis'!$AH153)</f>
        <v>3</v>
      </c>
      <c r="AQ153" s="3">
        <f t="shared" si="19"/>
        <v>0.17214991867994445</v>
      </c>
      <c r="AR153" s="3">
        <f t="shared" si="20"/>
        <v>-0.16260637966376287</v>
      </c>
      <c r="AS153" s="3"/>
      <c r="AT153" s="3"/>
      <c r="AU153" s="3"/>
      <c r="AV153" s="3"/>
      <c r="AY153" t="s">
        <v>136</v>
      </c>
      <c r="AZ153">
        <v>3.7254645535413533</v>
      </c>
      <c r="BA153">
        <v>7</v>
      </c>
      <c r="BD153" t="s">
        <v>136</v>
      </c>
      <c r="BE153">
        <f>SUMIFS('further data insights graphs'!S$2:S$3323,'further data insights graphs'!$A$2:$A$3323,'tackle data and analsyis'!$BD153)</f>
        <v>2.6172828334868945</v>
      </c>
      <c r="BF153">
        <f>SUMIFS('further data insights graphs'!T$2:T$3323,'further data insights graphs'!$A$2:$A$3323,'tackle data and analsyis'!$BD153)</f>
        <v>0</v>
      </c>
      <c r="BG153">
        <f>SUMIFS('further data insights graphs'!U$2:U$3323,'further data insights graphs'!$A$2:$A$3323,'tackle data and analsyis'!$BD153)</f>
        <v>0</v>
      </c>
      <c r="BI153">
        <f>COUNTIFS('further data insights graphs'!S$2:S$3323,"&gt;"&amp;0,'further data insights graphs'!$A$2:$A$3323,'tackle data and analsyis'!$BD153)</f>
        <v>5</v>
      </c>
      <c r="BJ153">
        <f>COUNTIFS('further data insights graphs'!T$2:T$3323,"&gt;"&amp;0,'further data insights graphs'!$A$2:$A$3323,'tackle data and analsyis'!$BD153)</f>
        <v>0</v>
      </c>
      <c r="BK153">
        <f>COUNTIFS('further data insights graphs'!U$2:U$3323,"&gt;"&amp;0,'further data insights graphs'!$A$2:$A$3323,'tackle data and analsyis'!$BD153)</f>
        <v>0</v>
      </c>
      <c r="BN153" t="s">
        <v>515</v>
      </c>
      <c r="BO153">
        <v>2.4740278038564831</v>
      </c>
      <c r="BP153">
        <v>0</v>
      </c>
      <c r="BQ153">
        <v>0.74622349866902193</v>
      </c>
      <c r="BS153">
        <f>SUMIFS('further data insights graphs'!$K$2:$K$3323,'further data insights graphs'!$A$2:$A$3323,'tackle data and analsyis'!$BN153)</f>
        <v>0</v>
      </c>
      <c r="BT153">
        <f>SUMIFS('further data insights graphs'!$V$2:$V$3323,'further data insights graphs'!$A$2:$A$3323,'tackle data and analsyis'!$BN153)</f>
        <v>0</v>
      </c>
      <c r="BV153" t="s">
        <v>121</v>
      </c>
      <c r="BW153">
        <v>4.7367930993125871</v>
      </c>
      <c r="BX153">
        <v>0</v>
      </c>
      <c r="BY153">
        <v>0</v>
      </c>
    </row>
    <row r="154" spans="1:77" x14ac:dyDescent="0.35">
      <c r="A154">
        <v>152</v>
      </c>
      <c r="B154">
        <v>2022102300</v>
      </c>
      <c r="C154">
        <v>922</v>
      </c>
      <c r="D154">
        <v>52505</v>
      </c>
      <c r="E154">
        <v>1</v>
      </c>
      <c r="F154">
        <v>0</v>
      </c>
      <c r="G154">
        <v>0</v>
      </c>
      <c r="H154">
        <v>0</v>
      </c>
      <c r="I154" t="s">
        <v>38</v>
      </c>
      <c r="M154" t="s">
        <v>160</v>
      </c>
      <c r="N154">
        <f t="shared" si="14"/>
        <v>5</v>
      </c>
      <c r="O154">
        <f t="shared" si="15"/>
        <v>1</v>
      </c>
      <c r="P154">
        <f t="shared" si="16"/>
        <v>6</v>
      </c>
      <c r="R154">
        <f>SUMIFS('further data insights graphs'!$E$2:$E$3323,'further data insights graphs'!$A$2:$A$3323,'tackle data and analsyis'!$M154)</f>
        <v>4.0463446177688613</v>
      </c>
      <c r="S154">
        <f>COUNTIFS('further data insights graphs'!$E$2:$E$3323,"&gt;"&amp;0,'further data insights graphs'!$A$2:$A$3323,'tackle data and analsyis'!$M154)</f>
        <v>7</v>
      </c>
      <c r="V154">
        <f t="shared" si="17"/>
        <v>2</v>
      </c>
      <c r="W154" t="s">
        <v>382</v>
      </c>
      <c r="X154">
        <v>2</v>
      </c>
      <c r="Y154">
        <v>4</v>
      </c>
      <c r="Z154">
        <v>6</v>
      </c>
      <c r="AB154" t="s">
        <v>226</v>
      </c>
      <c r="AC154">
        <v>3</v>
      </c>
      <c r="AD154">
        <v>3</v>
      </c>
      <c r="AE154">
        <v>6</v>
      </c>
      <c r="AH154" t="s">
        <v>100</v>
      </c>
      <c r="AI154">
        <v>4.0356641383817404</v>
      </c>
      <c r="AJ154">
        <v>9</v>
      </c>
      <c r="AK154">
        <f>SUMIFS('further data insights graphs'!$X$2:$X$3323,'further data insights graphs'!$A$2:$A$3323,'tackle data and analsyis'!$AH154)</f>
        <v>-1.4902286020826245</v>
      </c>
      <c r="AL154" s="1">
        <f t="shared" si="18"/>
        <v>-0.16558095578695828</v>
      </c>
      <c r="AM154">
        <f>SUMIFS('further data insights graphs'!$X$2:$X$3323,'further data insights graphs'!$X$2:$X$3323,"&gt;="&amp;0,'further data insights graphs'!$A$2:$A$3323,'tackle data and analsyis'!$AH154)</f>
        <v>0.52636468411277426</v>
      </c>
      <c r="AN154">
        <f>COUNTIFS('further data insights graphs'!$X$2:$X$3323,"&gt;="&amp;0,'further data insights graphs'!$A$2:$A$3323,'tackle data and analsyis'!$AH154)</f>
        <v>3</v>
      </c>
      <c r="AO154">
        <f>SUMIFS('further data insights graphs'!$X$2:$X$3323,'further data insights graphs'!$X$2:$X$3323,"&lt;"&amp;0,'further data insights graphs'!$A$2:$A$3323,'tackle data and analsyis'!$AH154)</f>
        <v>-2.0165932861953988</v>
      </c>
      <c r="AP154">
        <f>COUNTIFS('further data insights graphs'!$X$2:$X$3323,"&lt;"&amp;0,'further data insights graphs'!$A$2:$A$3323,'tackle data and analsyis'!$AH154)</f>
        <v>6</v>
      </c>
      <c r="AQ154" s="3">
        <f t="shared" si="19"/>
        <v>0.1754548947042581</v>
      </c>
      <c r="AR154" s="3">
        <f t="shared" si="20"/>
        <v>-0.33609888103256647</v>
      </c>
      <c r="AS154" s="3"/>
      <c r="AT154" s="3"/>
      <c r="AU154" s="3"/>
      <c r="AV154" s="3"/>
      <c r="AY154" t="s">
        <v>152</v>
      </c>
      <c r="AZ154">
        <v>4.6236281119487019</v>
      </c>
      <c r="BA154">
        <v>7</v>
      </c>
      <c r="BD154" t="s">
        <v>152</v>
      </c>
      <c r="BE154">
        <f>SUMIFS('further data insights graphs'!S$2:S$3323,'further data insights graphs'!$A$2:$A$3323,'tackle data and analsyis'!$BD154)</f>
        <v>0.72549333232648905</v>
      </c>
      <c r="BF154">
        <f>SUMIFS('further data insights graphs'!T$2:T$3323,'further data insights graphs'!$A$2:$A$3323,'tackle data and analsyis'!$BD154)</f>
        <v>0.92689086260435205</v>
      </c>
      <c r="BG154">
        <f>SUMIFS('further data insights graphs'!U$2:U$3323,'further data insights graphs'!$A$2:$A$3323,'tackle data and analsyis'!$BD154)</f>
        <v>0</v>
      </c>
      <c r="BI154">
        <f>COUNTIFS('further data insights graphs'!S$2:S$3323,"&gt;"&amp;0,'further data insights graphs'!$A$2:$A$3323,'tackle data and analsyis'!$BD154)</f>
        <v>1</v>
      </c>
      <c r="BJ154">
        <f>COUNTIFS('further data insights graphs'!T$2:T$3323,"&gt;"&amp;0,'further data insights graphs'!$A$2:$A$3323,'tackle data and analsyis'!$BD154)</f>
        <v>2</v>
      </c>
      <c r="BK154">
        <f>COUNTIFS('further data insights graphs'!U$2:U$3323,"&gt;"&amp;0,'further data insights graphs'!$A$2:$A$3323,'tackle data and analsyis'!$BD154)</f>
        <v>0</v>
      </c>
      <c r="BN154" t="s">
        <v>348</v>
      </c>
      <c r="BO154">
        <v>2.4669715448824499</v>
      </c>
      <c r="BP154">
        <v>0</v>
      </c>
      <c r="BQ154">
        <v>1</v>
      </c>
      <c r="BS154">
        <f>SUMIFS('further data insights graphs'!$K$2:$K$3323,'further data insights graphs'!$A$2:$A$3323,'tackle data and analsyis'!$BN154)</f>
        <v>0</v>
      </c>
      <c r="BT154">
        <f>SUMIFS('further data insights graphs'!$V$2:$V$3323,'further data insights graphs'!$A$2:$A$3323,'tackle data and analsyis'!$BN154)</f>
        <v>0</v>
      </c>
      <c r="BV154" t="s">
        <v>17</v>
      </c>
      <c r="BW154">
        <v>4.7199610739119811</v>
      </c>
      <c r="BX154">
        <v>0</v>
      </c>
      <c r="BY154">
        <v>1</v>
      </c>
    </row>
    <row r="155" spans="1:77" x14ac:dyDescent="0.35">
      <c r="A155">
        <v>153</v>
      </c>
      <c r="B155">
        <v>2022102300</v>
      </c>
      <c r="C155">
        <v>1912</v>
      </c>
      <c r="D155">
        <v>52505</v>
      </c>
      <c r="E155">
        <v>1</v>
      </c>
      <c r="F155">
        <v>0</v>
      </c>
      <c r="G155">
        <v>0</v>
      </c>
      <c r="H155">
        <v>0</v>
      </c>
      <c r="I155" t="s">
        <v>38</v>
      </c>
      <c r="M155" t="s">
        <v>161</v>
      </c>
      <c r="N155">
        <f t="shared" si="14"/>
        <v>10</v>
      </c>
      <c r="O155">
        <f t="shared" si="15"/>
        <v>7</v>
      </c>
      <c r="P155">
        <f t="shared" si="16"/>
        <v>17</v>
      </c>
      <c r="R155">
        <f>SUMIFS('further data insights graphs'!$E$2:$E$3323,'further data insights graphs'!$A$2:$A$3323,'tackle data and analsyis'!$M155)</f>
        <v>10.078364730569909</v>
      </c>
      <c r="S155">
        <f>COUNTIFS('further data insights graphs'!$E$2:$E$3323,"&gt;"&amp;0,'further data insights graphs'!$A$2:$A$3323,'tackle data and analsyis'!$M155)</f>
        <v>19</v>
      </c>
      <c r="V155">
        <f t="shared" si="17"/>
        <v>2</v>
      </c>
      <c r="W155" t="s">
        <v>396</v>
      </c>
      <c r="X155">
        <v>5</v>
      </c>
      <c r="Y155">
        <v>1</v>
      </c>
      <c r="Z155">
        <v>6</v>
      </c>
      <c r="AB155" t="s">
        <v>240</v>
      </c>
      <c r="AC155">
        <v>3</v>
      </c>
      <c r="AD155">
        <v>3</v>
      </c>
      <c r="AE155">
        <v>6</v>
      </c>
      <c r="AH155" t="s">
        <v>270</v>
      </c>
      <c r="AI155">
        <v>4.010839181999784</v>
      </c>
      <c r="AJ155">
        <v>11</v>
      </c>
      <c r="AK155">
        <f>SUMIFS('further data insights graphs'!$X$2:$X$3323,'further data insights graphs'!$A$2:$A$3323,'tackle data and analsyis'!$AH155)</f>
        <v>-1.5865616591812985</v>
      </c>
      <c r="AL155" s="1">
        <f t="shared" si="18"/>
        <v>-0.14423287810739077</v>
      </c>
      <c r="AM155">
        <f>SUMIFS('further data insights graphs'!$X$2:$X$3323,'further data insights graphs'!$X$2:$X$3323,"&gt;="&amp;0,'further data insights graphs'!$A$2:$A$3323,'tackle data and analsyis'!$AH155)</f>
        <v>0.50328839843814277</v>
      </c>
      <c r="AN155">
        <f>COUNTIFS('further data insights graphs'!$X$2:$X$3323,"&gt;="&amp;0,'further data insights graphs'!$A$2:$A$3323,'tackle data and analsyis'!$AH155)</f>
        <v>3</v>
      </c>
      <c r="AO155">
        <f>SUMIFS('further data insights graphs'!$X$2:$X$3323,'further data insights graphs'!$X$2:$X$3323,"&lt;"&amp;0,'further data insights graphs'!$A$2:$A$3323,'tackle data and analsyis'!$AH155)</f>
        <v>-2.0898500576194414</v>
      </c>
      <c r="AP155">
        <f>COUNTIFS('further data insights graphs'!$X$2:$X$3323,"&lt;"&amp;0,'further data insights graphs'!$A$2:$A$3323,'tackle data and analsyis'!$AH155)</f>
        <v>8</v>
      </c>
      <c r="AQ155" s="3">
        <f t="shared" si="19"/>
        <v>0.16776279947938091</v>
      </c>
      <c r="AR155" s="3">
        <f t="shared" si="20"/>
        <v>-0.26123125720243018</v>
      </c>
      <c r="AS155" s="3"/>
      <c r="AT155" s="3"/>
      <c r="AU155" s="3"/>
      <c r="AV155" s="3"/>
      <c r="AY155" t="s">
        <v>160</v>
      </c>
      <c r="AZ155">
        <v>4.0463446177688613</v>
      </c>
      <c r="BA155">
        <v>7</v>
      </c>
      <c r="BD155" t="s">
        <v>160</v>
      </c>
      <c r="BE155">
        <f>SUMIFS('further data insights graphs'!S$2:S$3323,'further data insights graphs'!$A$2:$A$3323,'tackle data and analsyis'!$BD155)</f>
        <v>2.6780375624303558</v>
      </c>
      <c r="BF155">
        <f>SUMIFS('further data insights graphs'!T$2:T$3323,'further data insights graphs'!$A$2:$A$3323,'tackle data and analsyis'!$BD155)</f>
        <v>0</v>
      </c>
      <c r="BG155">
        <f>SUMIFS('further data insights graphs'!U$2:U$3323,'further data insights graphs'!$A$2:$A$3323,'tackle data and analsyis'!$BD155)</f>
        <v>0</v>
      </c>
      <c r="BI155">
        <f>COUNTIFS('further data insights graphs'!S$2:S$3323,"&gt;"&amp;0,'further data insights graphs'!$A$2:$A$3323,'tackle data and analsyis'!$BD155)</f>
        <v>4</v>
      </c>
      <c r="BJ155">
        <f>COUNTIFS('further data insights graphs'!T$2:T$3323,"&gt;"&amp;0,'further data insights graphs'!$A$2:$A$3323,'tackle data and analsyis'!$BD155)</f>
        <v>0</v>
      </c>
      <c r="BK155">
        <f>COUNTIFS('further data insights graphs'!U$2:U$3323,"&gt;"&amp;0,'further data insights graphs'!$A$2:$A$3323,'tackle data and analsyis'!$BD155)</f>
        <v>0</v>
      </c>
      <c r="BN155" t="s">
        <v>258</v>
      </c>
      <c r="BO155">
        <v>2.4633427222968649</v>
      </c>
      <c r="BP155">
        <v>0.26841709883292503</v>
      </c>
      <c r="BQ155">
        <v>0</v>
      </c>
      <c r="BS155">
        <f>SUMIFS('further data insights graphs'!$K$2:$K$3323,'further data insights graphs'!$A$2:$A$3323,'tackle data and analsyis'!$BN155)</f>
        <v>1</v>
      </c>
      <c r="BT155">
        <f>SUMIFS('further data insights graphs'!$V$2:$V$3323,'further data insights graphs'!$A$2:$A$3323,'tackle data and analsyis'!$BN155)</f>
        <v>0.26841709883292503</v>
      </c>
      <c r="BV155" t="s">
        <v>117</v>
      </c>
      <c r="BW155">
        <v>4.6598695414644347</v>
      </c>
      <c r="BX155">
        <v>0</v>
      </c>
      <c r="BY155">
        <v>0</v>
      </c>
    </row>
    <row r="156" spans="1:77" x14ac:dyDescent="0.35">
      <c r="A156">
        <v>154</v>
      </c>
      <c r="B156">
        <v>2022102300</v>
      </c>
      <c r="C156">
        <v>3044</v>
      </c>
      <c r="D156">
        <v>52505</v>
      </c>
      <c r="E156">
        <v>1</v>
      </c>
      <c r="F156">
        <v>0</v>
      </c>
      <c r="G156">
        <v>0</v>
      </c>
      <c r="H156">
        <v>0</v>
      </c>
      <c r="I156" t="s">
        <v>38</v>
      </c>
      <c r="M156" t="s">
        <v>162</v>
      </c>
      <c r="N156">
        <f t="shared" si="14"/>
        <v>0</v>
      </c>
      <c r="O156">
        <f t="shared" si="15"/>
        <v>1</v>
      </c>
      <c r="P156">
        <f t="shared" si="16"/>
        <v>1</v>
      </c>
      <c r="R156">
        <f>SUMIFS('further data insights graphs'!$E$2:$E$3323,'further data insights graphs'!$A$2:$A$3323,'tackle data and analsyis'!$M156)</f>
        <v>1.009592242839938</v>
      </c>
      <c r="S156">
        <f>COUNTIFS('further data insights graphs'!$E$2:$E$3323,"&gt;"&amp;0,'further data insights graphs'!$A$2:$A$3323,'tackle data and analsyis'!$M156)</f>
        <v>3</v>
      </c>
      <c r="V156">
        <f t="shared" si="17"/>
        <v>2</v>
      </c>
      <c r="W156" t="s">
        <v>402</v>
      </c>
      <c r="X156">
        <v>4</v>
      </c>
      <c r="Y156">
        <v>2</v>
      </c>
      <c r="Z156">
        <v>6</v>
      </c>
      <c r="AB156" t="s">
        <v>289</v>
      </c>
      <c r="AC156">
        <v>3</v>
      </c>
      <c r="AD156">
        <v>3</v>
      </c>
      <c r="AE156">
        <v>6</v>
      </c>
      <c r="AH156" t="s">
        <v>98</v>
      </c>
      <c r="AI156">
        <v>4.0021109480461785</v>
      </c>
      <c r="AJ156">
        <v>8</v>
      </c>
      <c r="AK156">
        <f>SUMIFS('further data insights graphs'!$X$2:$X$3323,'further data insights graphs'!$A$2:$A$3323,'tackle data and analsyis'!$AH156)</f>
        <v>0.14797041966414529</v>
      </c>
      <c r="AL156" s="1">
        <f t="shared" si="18"/>
        <v>1.8496302458018161E-2</v>
      </c>
      <c r="AM156">
        <f>SUMIFS('further data insights graphs'!$X$2:$X$3323,'further data insights graphs'!$X$2:$X$3323,"&gt;="&amp;0,'further data insights graphs'!$A$2:$A$3323,'tackle data and analsyis'!$AH156)</f>
        <v>0.8821681880240605</v>
      </c>
      <c r="AN156">
        <f>COUNTIFS('further data insights graphs'!$X$2:$X$3323,"&gt;="&amp;0,'further data insights graphs'!$A$2:$A$3323,'tackle data and analsyis'!$AH156)</f>
        <v>3</v>
      </c>
      <c r="AO156">
        <f>SUMIFS('further data insights graphs'!$X$2:$X$3323,'further data insights graphs'!$X$2:$X$3323,"&lt;"&amp;0,'further data insights graphs'!$A$2:$A$3323,'tackle data and analsyis'!$AH156)</f>
        <v>-0.73419776835991524</v>
      </c>
      <c r="AP156">
        <f>COUNTIFS('further data insights graphs'!$X$2:$X$3323,"&lt;"&amp;0,'further data insights graphs'!$A$2:$A$3323,'tackle data and analsyis'!$AH156)</f>
        <v>5</v>
      </c>
      <c r="AQ156" s="3">
        <f t="shared" si="19"/>
        <v>0.29405606267468681</v>
      </c>
      <c r="AR156" s="3">
        <f t="shared" si="20"/>
        <v>-0.14683955367198304</v>
      </c>
      <c r="AS156" s="3"/>
      <c r="AT156" s="3"/>
      <c r="AU156" s="3"/>
      <c r="AV156" s="3"/>
      <c r="AY156" t="s">
        <v>192</v>
      </c>
      <c r="AZ156">
        <v>4.7859704982580267</v>
      </c>
      <c r="BA156">
        <v>7</v>
      </c>
      <c r="BD156" t="s">
        <v>192</v>
      </c>
      <c r="BE156">
        <f>SUMIFS('further data insights graphs'!S$2:S$3323,'further data insights graphs'!$A$2:$A$3323,'tackle data and analsyis'!$BD156)</f>
        <v>3.2945791476476067</v>
      </c>
      <c r="BF156">
        <f>SUMIFS('further data insights graphs'!T$2:T$3323,'further data insights graphs'!$A$2:$A$3323,'tackle data and analsyis'!$BD156)</f>
        <v>1</v>
      </c>
      <c r="BG156">
        <f>SUMIFS('further data insights graphs'!U$2:U$3323,'further data insights graphs'!$A$2:$A$3323,'tackle data and analsyis'!$BD156)</f>
        <v>2</v>
      </c>
      <c r="BI156">
        <f>COUNTIFS('further data insights graphs'!S$2:S$3323,"&gt;"&amp;0,'further data insights graphs'!$A$2:$A$3323,'tackle data and analsyis'!$BD156)</f>
        <v>4</v>
      </c>
      <c r="BJ156">
        <f>COUNTIFS('further data insights graphs'!T$2:T$3323,"&gt;"&amp;0,'further data insights graphs'!$A$2:$A$3323,'tackle data and analsyis'!$BD156)</f>
        <v>1</v>
      </c>
      <c r="BK156">
        <f>COUNTIFS('further data insights graphs'!U$2:U$3323,"&gt;"&amp;0,'further data insights graphs'!$A$2:$A$3323,'tackle data and analsyis'!$BD156)</f>
        <v>2</v>
      </c>
      <c r="BN156" t="s">
        <v>303</v>
      </c>
      <c r="BO156">
        <v>2.4527993350529309</v>
      </c>
      <c r="BP156">
        <v>0</v>
      </c>
      <c r="BQ156">
        <v>0</v>
      </c>
      <c r="BS156">
        <f>SUMIFS('further data insights graphs'!$K$2:$K$3323,'further data insights graphs'!$A$2:$A$3323,'tackle data and analsyis'!$BN156)</f>
        <v>0</v>
      </c>
      <c r="BT156">
        <f>SUMIFS('further data insights graphs'!$V$2:$V$3323,'further data insights graphs'!$A$2:$A$3323,'tackle data and analsyis'!$BN156)</f>
        <v>0</v>
      </c>
      <c r="BV156" t="s">
        <v>201</v>
      </c>
      <c r="BW156">
        <v>4.6086687192008924</v>
      </c>
      <c r="BX156">
        <v>0</v>
      </c>
      <c r="BY156">
        <v>1.559690995738805</v>
      </c>
    </row>
    <row r="157" spans="1:77" x14ac:dyDescent="0.35">
      <c r="A157">
        <v>155</v>
      </c>
      <c r="B157">
        <v>2022102300</v>
      </c>
      <c r="C157">
        <v>3094</v>
      </c>
      <c r="D157">
        <v>52505</v>
      </c>
      <c r="E157">
        <v>1</v>
      </c>
      <c r="F157">
        <v>0</v>
      </c>
      <c r="G157">
        <v>0</v>
      </c>
      <c r="H157">
        <v>0</v>
      </c>
      <c r="I157" t="s">
        <v>38</v>
      </c>
      <c r="M157" t="s">
        <v>163</v>
      </c>
      <c r="N157">
        <f t="shared" si="14"/>
        <v>3</v>
      </c>
      <c r="O157">
        <f t="shared" si="15"/>
        <v>7</v>
      </c>
      <c r="P157">
        <f t="shared" si="16"/>
        <v>10</v>
      </c>
      <c r="R157">
        <f>SUMIFS('further data insights graphs'!$E$2:$E$3323,'further data insights graphs'!$A$2:$A$3323,'tackle data and analsyis'!$M157)</f>
        <v>5.5777991101361888</v>
      </c>
      <c r="S157">
        <f>COUNTIFS('further data insights graphs'!$E$2:$E$3323,"&gt;"&amp;0,'further data insights graphs'!$A$2:$A$3323,'tackle data and analsyis'!$M157)</f>
        <v>13</v>
      </c>
      <c r="V157">
        <f t="shared" si="17"/>
        <v>2</v>
      </c>
      <c r="W157" t="s">
        <v>415</v>
      </c>
      <c r="X157">
        <v>4</v>
      </c>
      <c r="Y157">
        <v>2</v>
      </c>
      <c r="Z157">
        <v>6</v>
      </c>
      <c r="AB157" t="s">
        <v>296</v>
      </c>
      <c r="AC157">
        <v>3</v>
      </c>
      <c r="AD157">
        <v>3</v>
      </c>
      <c r="AE157">
        <v>6</v>
      </c>
      <c r="AH157" t="s">
        <v>407</v>
      </c>
      <c r="AI157">
        <v>3.9976435686426379</v>
      </c>
      <c r="AJ157">
        <v>7</v>
      </c>
      <c r="AK157">
        <f>SUMIFS('further data insights graphs'!$X$2:$X$3323,'further data insights graphs'!$A$2:$A$3323,'tackle data and analsyis'!$AH157)</f>
        <v>-1.2710865613263602</v>
      </c>
      <c r="AL157" s="1">
        <f t="shared" si="18"/>
        <v>-0.18158379447519432</v>
      </c>
      <c r="AM157">
        <f>SUMIFS('further data insights graphs'!$X$2:$X$3323,'further data insights graphs'!$X$2:$X$3323,"&gt;="&amp;0,'further data insights graphs'!$A$2:$A$3323,'tackle data and analsyis'!$AH157)</f>
        <v>0.34392251148644426</v>
      </c>
      <c r="AN157">
        <f>COUNTIFS('further data insights graphs'!$X$2:$X$3323,"&gt;="&amp;0,'further data insights graphs'!$A$2:$A$3323,'tackle data and analsyis'!$AH157)</f>
        <v>3</v>
      </c>
      <c r="AO157">
        <f>SUMIFS('further data insights graphs'!$X$2:$X$3323,'further data insights graphs'!$X$2:$X$3323,"&lt;"&amp;0,'further data insights graphs'!$A$2:$A$3323,'tackle data and analsyis'!$AH157)</f>
        <v>-1.6150090728128046</v>
      </c>
      <c r="AP157">
        <f>COUNTIFS('further data insights graphs'!$X$2:$X$3323,"&lt;"&amp;0,'further data insights graphs'!$A$2:$A$3323,'tackle data and analsyis'!$AH157)</f>
        <v>4</v>
      </c>
      <c r="AQ157" s="3">
        <f t="shared" si="19"/>
        <v>0.11464083716214808</v>
      </c>
      <c r="AR157" s="3">
        <f t="shared" si="20"/>
        <v>-0.40375226820320115</v>
      </c>
      <c r="AS157" s="3"/>
      <c r="AT157" s="3"/>
      <c r="AU157" s="3"/>
      <c r="AV157" s="3"/>
      <c r="AY157" t="s">
        <v>199</v>
      </c>
      <c r="AZ157">
        <v>3.1776654318283692</v>
      </c>
      <c r="BA157">
        <v>7</v>
      </c>
      <c r="BD157" t="s">
        <v>199</v>
      </c>
      <c r="BE157">
        <f>SUMIFS('further data insights graphs'!S$2:S$3323,'further data insights graphs'!$A$2:$A$3323,'tackle data and analsyis'!$BD157)</f>
        <v>3.0521439314656322</v>
      </c>
      <c r="BF157">
        <f>SUMIFS('further data insights graphs'!T$2:T$3323,'further data insights graphs'!$A$2:$A$3323,'tackle data and analsyis'!$BD157)</f>
        <v>0.39192978779971099</v>
      </c>
      <c r="BG157">
        <f>SUMIFS('further data insights graphs'!U$2:U$3323,'further data insights graphs'!$A$2:$A$3323,'tackle data and analsyis'!$BD157)</f>
        <v>0</v>
      </c>
      <c r="BI157">
        <f>COUNTIFS('further data insights graphs'!S$2:S$3323,"&gt;"&amp;0,'further data insights graphs'!$A$2:$A$3323,'tackle data and analsyis'!$BD157)</f>
        <v>6</v>
      </c>
      <c r="BJ157">
        <f>COUNTIFS('further data insights graphs'!T$2:T$3323,"&gt;"&amp;0,'further data insights graphs'!$A$2:$A$3323,'tackle data and analsyis'!$BD157)</f>
        <v>1</v>
      </c>
      <c r="BK157">
        <f>COUNTIFS('further data insights graphs'!U$2:U$3323,"&gt;"&amp;0,'further data insights graphs'!$A$2:$A$3323,'tackle data and analsyis'!$BD157)</f>
        <v>0</v>
      </c>
      <c r="BN157" t="s">
        <v>284</v>
      </c>
      <c r="BO157">
        <v>2.445388287823175</v>
      </c>
      <c r="BP157">
        <v>0</v>
      </c>
      <c r="BQ157">
        <v>0.36430815143875001</v>
      </c>
      <c r="BS157">
        <f>SUMIFS('further data insights graphs'!$K$2:$K$3323,'further data insights graphs'!$A$2:$A$3323,'tackle data and analsyis'!$BN157)</f>
        <v>1</v>
      </c>
      <c r="BT157">
        <f>SUMIFS('further data insights graphs'!$V$2:$V$3323,'further data insights graphs'!$A$2:$A$3323,'tackle data and analsyis'!$BN157)</f>
        <v>1</v>
      </c>
      <c r="BV157" t="s">
        <v>347</v>
      </c>
      <c r="BW157">
        <v>4.5767774084750057</v>
      </c>
      <c r="BX157">
        <v>0</v>
      </c>
      <c r="BY157">
        <v>0</v>
      </c>
    </row>
    <row r="158" spans="1:77" x14ac:dyDescent="0.35">
      <c r="A158">
        <v>156</v>
      </c>
      <c r="B158">
        <v>2022102300</v>
      </c>
      <c r="C158">
        <v>367</v>
      </c>
      <c r="D158">
        <v>53481</v>
      </c>
      <c r="E158">
        <v>1</v>
      </c>
      <c r="F158">
        <v>0</v>
      </c>
      <c r="G158">
        <v>0</v>
      </c>
      <c r="H158">
        <v>0</v>
      </c>
      <c r="I158" t="s">
        <v>39</v>
      </c>
      <c r="M158" t="s">
        <v>164</v>
      </c>
      <c r="N158">
        <f t="shared" si="14"/>
        <v>4</v>
      </c>
      <c r="O158">
        <f t="shared" si="15"/>
        <v>2</v>
      </c>
      <c r="P158">
        <f t="shared" si="16"/>
        <v>6</v>
      </c>
      <c r="R158">
        <f>SUMIFS('further data insights graphs'!$E$2:$E$3323,'further data insights graphs'!$A$2:$A$3323,'tackle data and analsyis'!$M158)</f>
        <v>4.7836629151750412</v>
      </c>
      <c r="S158">
        <f>COUNTIFS('further data insights graphs'!$E$2:$E$3323,"&gt;"&amp;0,'further data insights graphs'!$A$2:$A$3323,'tackle data and analsyis'!$M158)</f>
        <v>9</v>
      </c>
      <c r="V158">
        <f t="shared" si="17"/>
        <v>2</v>
      </c>
      <c r="W158" t="s">
        <v>422</v>
      </c>
      <c r="X158">
        <v>6</v>
      </c>
      <c r="Y158">
        <v>0</v>
      </c>
      <c r="Z158">
        <v>6</v>
      </c>
      <c r="AB158" t="s">
        <v>304</v>
      </c>
      <c r="AC158">
        <v>3</v>
      </c>
      <c r="AD158">
        <v>3</v>
      </c>
      <c r="AE158">
        <v>6</v>
      </c>
      <c r="AH158" t="s">
        <v>487</v>
      </c>
      <c r="AI158">
        <v>3.9552731911583869</v>
      </c>
      <c r="AJ158">
        <v>11</v>
      </c>
      <c r="AK158">
        <f>SUMIFS('further data insights graphs'!$X$2:$X$3323,'further data insights graphs'!$A$2:$A$3323,'tackle data and analsyis'!$AH158)</f>
        <v>-1.9454287907679804</v>
      </c>
      <c r="AL158" s="1">
        <f t="shared" si="18"/>
        <v>-0.17685716279708913</v>
      </c>
      <c r="AM158">
        <f>SUMIFS('further data insights graphs'!$X$2:$X$3323,'further data insights graphs'!$X$2:$X$3323,"&gt;="&amp;0,'further data insights graphs'!$A$2:$A$3323,'tackle data and analsyis'!$AH158)</f>
        <v>0.25991202376577671</v>
      </c>
      <c r="AN158">
        <f>COUNTIFS('further data insights graphs'!$X$2:$X$3323,"&gt;="&amp;0,'further data insights graphs'!$A$2:$A$3323,'tackle data and analsyis'!$AH158)</f>
        <v>2</v>
      </c>
      <c r="AO158">
        <f>SUMIFS('further data insights graphs'!$X$2:$X$3323,'further data insights graphs'!$X$2:$X$3323,"&lt;"&amp;0,'further data insights graphs'!$A$2:$A$3323,'tackle data and analsyis'!$AH158)</f>
        <v>-2.205340814533757</v>
      </c>
      <c r="AP158">
        <f>COUNTIFS('further data insights graphs'!$X$2:$X$3323,"&lt;"&amp;0,'further data insights graphs'!$A$2:$A$3323,'tackle data and analsyis'!$AH158)</f>
        <v>9</v>
      </c>
      <c r="AQ158" s="3">
        <f t="shared" si="19"/>
        <v>0.12995601188288836</v>
      </c>
      <c r="AR158" s="3">
        <f t="shared" si="20"/>
        <v>-0.24503786828152854</v>
      </c>
      <c r="AS158" s="3"/>
      <c r="AT158" s="3"/>
      <c r="AU158" s="3"/>
      <c r="AV158" s="3"/>
      <c r="AY158" t="s">
        <v>211</v>
      </c>
      <c r="AZ158">
        <v>5.5601657367076296</v>
      </c>
      <c r="BA158">
        <v>7</v>
      </c>
      <c r="BD158" t="s">
        <v>211</v>
      </c>
      <c r="BE158">
        <f>SUMIFS('further data insights graphs'!S$2:S$3323,'further data insights graphs'!$A$2:$A$3323,'tackle data and analsyis'!$BD158)</f>
        <v>5.5601657367076296</v>
      </c>
      <c r="BF158">
        <f>SUMIFS('further data insights graphs'!T$2:T$3323,'further data insights graphs'!$A$2:$A$3323,'tackle data and analsyis'!$BD158)</f>
        <v>0.43984701810511001</v>
      </c>
      <c r="BG158">
        <f>SUMIFS('further data insights graphs'!U$2:U$3323,'further data insights graphs'!$A$2:$A$3323,'tackle data and analsyis'!$BD158)</f>
        <v>0</v>
      </c>
      <c r="BI158">
        <f>COUNTIFS('further data insights graphs'!S$2:S$3323,"&gt;"&amp;0,'further data insights graphs'!$A$2:$A$3323,'tackle data and analsyis'!$BD158)</f>
        <v>7</v>
      </c>
      <c r="BJ158">
        <f>COUNTIFS('further data insights graphs'!T$2:T$3323,"&gt;"&amp;0,'further data insights graphs'!$A$2:$A$3323,'tackle data and analsyis'!$BD158)</f>
        <v>1</v>
      </c>
      <c r="BK158">
        <f>COUNTIFS('further data insights graphs'!U$2:U$3323,"&gt;"&amp;0,'further data insights graphs'!$A$2:$A$3323,'tackle data and analsyis'!$BD158)</f>
        <v>0</v>
      </c>
      <c r="BN158" t="s">
        <v>34</v>
      </c>
      <c r="BO158">
        <v>2.4357588819192131</v>
      </c>
      <c r="BP158">
        <v>0.85110621904997696</v>
      </c>
      <c r="BQ158">
        <v>0</v>
      </c>
      <c r="BS158">
        <f>SUMIFS('further data insights graphs'!$K$2:$K$3323,'further data insights graphs'!$A$2:$A$3323,'tackle data and analsyis'!$BN158)</f>
        <v>1</v>
      </c>
      <c r="BT158">
        <f>SUMIFS('further data insights graphs'!$V$2:$V$3323,'further data insights graphs'!$A$2:$A$3323,'tackle data and analsyis'!$BN158)</f>
        <v>0.55281758586751495</v>
      </c>
      <c r="BV158" t="s">
        <v>26</v>
      </c>
      <c r="BW158">
        <v>4.5472998026511142</v>
      </c>
      <c r="BX158">
        <v>0</v>
      </c>
      <c r="BY158">
        <v>0</v>
      </c>
    </row>
    <row r="159" spans="1:77" x14ac:dyDescent="0.35">
      <c r="A159">
        <v>157</v>
      </c>
      <c r="B159">
        <v>2022102300</v>
      </c>
      <c r="C159">
        <v>475</v>
      </c>
      <c r="D159">
        <v>53481</v>
      </c>
      <c r="E159">
        <v>0</v>
      </c>
      <c r="F159">
        <v>0</v>
      </c>
      <c r="G159">
        <v>0</v>
      </c>
      <c r="H159">
        <v>1</v>
      </c>
      <c r="I159" t="s">
        <v>39</v>
      </c>
      <c r="M159" t="s">
        <v>165</v>
      </c>
      <c r="N159">
        <f t="shared" si="14"/>
        <v>2</v>
      </c>
      <c r="O159">
        <f t="shared" si="15"/>
        <v>2</v>
      </c>
      <c r="P159">
        <f t="shared" si="16"/>
        <v>4</v>
      </c>
      <c r="R159">
        <f>SUMIFS('further data insights graphs'!$E$2:$E$3323,'further data insights graphs'!$A$2:$A$3323,'tackle data and analsyis'!$M159)</f>
        <v>1.950969476244492</v>
      </c>
      <c r="S159">
        <f>COUNTIFS('further data insights graphs'!$E$2:$E$3323,"&gt;"&amp;0,'further data insights graphs'!$A$2:$A$3323,'tackle data and analsyis'!$M159)</f>
        <v>6</v>
      </c>
      <c r="V159">
        <f t="shared" si="17"/>
        <v>2</v>
      </c>
      <c r="W159" t="s">
        <v>428</v>
      </c>
      <c r="X159">
        <v>5</v>
      </c>
      <c r="Y159">
        <v>1</v>
      </c>
      <c r="Z159">
        <v>6</v>
      </c>
      <c r="AB159" t="s">
        <v>309</v>
      </c>
      <c r="AC159">
        <v>3</v>
      </c>
      <c r="AD159">
        <v>3</v>
      </c>
      <c r="AE159">
        <v>6</v>
      </c>
      <c r="AH159" t="s">
        <v>422</v>
      </c>
      <c r="AI159">
        <v>3.931219754856055</v>
      </c>
      <c r="AJ159">
        <v>10</v>
      </c>
      <c r="AK159">
        <f>SUMIFS('further data insights graphs'!$X$2:$X$3323,'further data insights graphs'!$A$2:$A$3323,'tackle data and analsyis'!$AH159)</f>
        <v>1.1536561726108399</v>
      </c>
      <c r="AL159" s="1">
        <f t="shared" si="18"/>
        <v>0.11536561726108399</v>
      </c>
      <c r="AM159">
        <f>SUMIFS('further data insights graphs'!$X$2:$X$3323,'further data insights graphs'!$X$2:$X$3323,"&gt;="&amp;0,'further data insights graphs'!$A$2:$A$3323,'tackle data and analsyis'!$AH159)</f>
        <v>1.5589881685844329</v>
      </c>
      <c r="AN159">
        <f>COUNTIFS('further data insights graphs'!$X$2:$X$3323,"&gt;="&amp;0,'further data insights graphs'!$A$2:$A$3323,'tackle data and analsyis'!$AH159)</f>
        <v>8</v>
      </c>
      <c r="AO159">
        <f>SUMIFS('further data insights graphs'!$X$2:$X$3323,'further data insights graphs'!$X$2:$X$3323,"&lt;"&amp;0,'further data insights graphs'!$A$2:$A$3323,'tackle data and analsyis'!$AH159)</f>
        <v>-0.40533199597359304</v>
      </c>
      <c r="AP159">
        <f>COUNTIFS('further data insights graphs'!$X$2:$X$3323,"&lt;"&amp;0,'further data insights graphs'!$A$2:$A$3323,'tackle data and analsyis'!$AH159)</f>
        <v>2</v>
      </c>
      <c r="AQ159" s="3">
        <f t="shared" si="19"/>
        <v>0.19487352107305411</v>
      </c>
      <c r="AR159" s="3">
        <f t="shared" si="20"/>
        <v>-0.20266599798679652</v>
      </c>
      <c r="AS159" s="3"/>
      <c r="AT159" s="3"/>
      <c r="AU159" s="3"/>
      <c r="AV159" s="3"/>
      <c r="AY159" t="s">
        <v>229</v>
      </c>
      <c r="AZ159">
        <v>4.9167569648822314</v>
      </c>
      <c r="BA159">
        <v>7</v>
      </c>
      <c r="BD159" t="s">
        <v>229</v>
      </c>
      <c r="BE159">
        <f>SUMIFS('further data insights graphs'!S$2:S$3323,'further data insights graphs'!$A$2:$A$3323,'tackle data and analsyis'!$BD159)</f>
        <v>2.2771461680705949</v>
      </c>
      <c r="BF159">
        <f>SUMIFS('further data insights graphs'!T$2:T$3323,'further data insights graphs'!$A$2:$A$3323,'tackle data and analsyis'!$BD159)</f>
        <v>0</v>
      </c>
      <c r="BG159">
        <f>SUMIFS('further data insights graphs'!U$2:U$3323,'further data insights graphs'!$A$2:$A$3323,'tackle data and analsyis'!$BD159)</f>
        <v>0</v>
      </c>
      <c r="BI159">
        <f>COUNTIFS('further data insights graphs'!S$2:S$3323,"&gt;"&amp;0,'further data insights graphs'!$A$2:$A$3323,'tackle data and analsyis'!$BD159)</f>
        <v>3</v>
      </c>
      <c r="BJ159">
        <f>COUNTIFS('further data insights graphs'!T$2:T$3323,"&gt;"&amp;0,'further data insights graphs'!$A$2:$A$3323,'tackle data and analsyis'!$BD159)</f>
        <v>0</v>
      </c>
      <c r="BK159">
        <f>COUNTIFS('further data insights graphs'!U$2:U$3323,"&gt;"&amp;0,'further data insights graphs'!$A$2:$A$3323,'tackle data and analsyis'!$BD159)</f>
        <v>0</v>
      </c>
      <c r="BN159" t="s">
        <v>438</v>
      </c>
      <c r="BO159">
        <v>2.4314244167839414</v>
      </c>
      <c r="BP159">
        <v>0</v>
      </c>
      <c r="BQ159">
        <v>0</v>
      </c>
      <c r="BS159">
        <f>SUMIFS('further data insights graphs'!$K$2:$K$3323,'further data insights graphs'!$A$2:$A$3323,'tackle data and analsyis'!$BN159)</f>
        <v>1</v>
      </c>
      <c r="BT159">
        <f>SUMIFS('further data insights graphs'!$V$2:$V$3323,'further data insights graphs'!$A$2:$A$3323,'tackle data and analsyis'!$BN159)</f>
        <v>0.73286011998780198</v>
      </c>
      <c r="BV159" t="s">
        <v>200</v>
      </c>
      <c r="BW159">
        <v>4.2322252027633116</v>
      </c>
      <c r="BX159">
        <v>0</v>
      </c>
      <c r="BY159">
        <v>0</v>
      </c>
    </row>
    <row r="160" spans="1:77" x14ac:dyDescent="0.35">
      <c r="A160">
        <v>158</v>
      </c>
      <c r="B160">
        <v>2022102300</v>
      </c>
      <c r="C160">
        <v>1251</v>
      </c>
      <c r="D160">
        <v>53481</v>
      </c>
      <c r="E160">
        <v>0</v>
      </c>
      <c r="F160">
        <v>1</v>
      </c>
      <c r="G160">
        <v>0</v>
      </c>
      <c r="H160">
        <v>0</v>
      </c>
      <c r="I160" t="s">
        <v>39</v>
      </c>
      <c r="M160" t="s">
        <v>166</v>
      </c>
      <c r="N160">
        <f t="shared" si="14"/>
        <v>1</v>
      </c>
      <c r="O160">
        <f t="shared" si="15"/>
        <v>1</v>
      </c>
      <c r="P160">
        <f t="shared" si="16"/>
        <v>2</v>
      </c>
      <c r="R160">
        <f>SUMIFS('further data insights graphs'!$E$2:$E$3323,'further data insights graphs'!$A$2:$A$3323,'tackle data and analsyis'!$M160)</f>
        <v>1.5129406606561511</v>
      </c>
      <c r="S160">
        <f>COUNTIFS('further data insights graphs'!$E$2:$E$3323,"&gt;"&amp;0,'further data insights graphs'!$A$2:$A$3323,'tackle data and analsyis'!$M160)</f>
        <v>3</v>
      </c>
      <c r="V160">
        <f t="shared" si="17"/>
        <v>2</v>
      </c>
      <c r="W160" t="s">
        <v>443</v>
      </c>
      <c r="X160">
        <v>3</v>
      </c>
      <c r="Y160">
        <v>3</v>
      </c>
      <c r="Z160">
        <v>6</v>
      </c>
      <c r="AB160" t="s">
        <v>366</v>
      </c>
      <c r="AC160">
        <v>3</v>
      </c>
      <c r="AD160">
        <v>3</v>
      </c>
      <c r="AE160">
        <v>6</v>
      </c>
      <c r="AH160" t="s">
        <v>344</v>
      </c>
      <c r="AI160">
        <v>3.8998633718662257</v>
      </c>
      <c r="AJ160">
        <v>6</v>
      </c>
      <c r="AK160">
        <f>SUMIFS('further data insights graphs'!$X$2:$X$3323,'further data insights graphs'!$A$2:$A$3323,'tackle data and analsyis'!$AH160)</f>
        <v>-1.2457817156358975</v>
      </c>
      <c r="AL160" s="1">
        <f t="shared" si="18"/>
        <v>-0.20763028593931623</v>
      </c>
      <c r="AM160">
        <f>SUMIFS('further data insights graphs'!$X$2:$X$3323,'further data insights graphs'!$X$2:$X$3323,"&gt;="&amp;0,'further data insights graphs'!$A$2:$A$3323,'tackle data and analsyis'!$AH160)</f>
        <v>5.0782876769934315E-2</v>
      </c>
      <c r="AN160">
        <f>COUNTIFS('further data insights graphs'!$X$2:$X$3323,"&gt;="&amp;0,'further data insights graphs'!$A$2:$A$3323,'tackle data and analsyis'!$AH160)</f>
        <v>1</v>
      </c>
      <c r="AO160">
        <f>SUMIFS('further data insights graphs'!$X$2:$X$3323,'further data insights graphs'!$X$2:$X$3323,"&lt;"&amp;0,'further data insights graphs'!$A$2:$A$3323,'tackle data and analsyis'!$AH160)</f>
        <v>-1.2965645924058318</v>
      </c>
      <c r="AP160">
        <f>COUNTIFS('further data insights graphs'!$X$2:$X$3323,"&lt;"&amp;0,'further data insights graphs'!$A$2:$A$3323,'tackle data and analsyis'!$AH160)</f>
        <v>5</v>
      </c>
      <c r="AQ160" s="3">
        <f t="shared" si="19"/>
        <v>5.0782876769934315E-2</v>
      </c>
      <c r="AR160" s="3">
        <f t="shared" si="20"/>
        <v>-0.25931291848116633</v>
      </c>
      <c r="AS160" s="3"/>
      <c r="AT160" s="3"/>
      <c r="AU160" s="3"/>
      <c r="AV160" s="3"/>
      <c r="AY160" t="s">
        <v>239</v>
      </c>
      <c r="AZ160">
        <v>4.3061235160222555</v>
      </c>
      <c r="BA160">
        <v>7</v>
      </c>
      <c r="BD160" t="s">
        <v>239</v>
      </c>
      <c r="BE160">
        <f>SUMIFS('further data insights graphs'!S$2:S$3323,'further data insights graphs'!$A$2:$A$3323,'tackle data and analsyis'!$BD160)</f>
        <v>2.9670985696858372</v>
      </c>
      <c r="BF160">
        <f>SUMIFS('further data insights graphs'!T$2:T$3323,'further data insights graphs'!$A$2:$A$3323,'tackle data and analsyis'!$BD160)</f>
        <v>0</v>
      </c>
      <c r="BG160">
        <f>SUMIFS('further data insights graphs'!U$2:U$3323,'further data insights graphs'!$A$2:$A$3323,'tackle data and analsyis'!$BD160)</f>
        <v>1</v>
      </c>
      <c r="BI160">
        <f>COUNTIFS('further data insights graphs'!S$2:S$3323,"&gt;"&amp;0,'further data insights graphs'!$A$2:$A$3323,'tackle data and analsyis'!$BD160)</f>
        <v>4</v>
      </c>
      <c r="BJ160">
        <f>COUNTIFS('further data insights graphs'!T$2:T$3323,"&gt;"&amp;0,'further data insights graphs'!$A$2:$A$3323,'tackle data and analsyis'!$BD160)</f>
        <v>0</v>
      </c>
      <c r="BK160">
        <f>COUNTIFS('further data insights graphs'!U$2:U$3323,"&gt;"&amp;0,'further data insights graphs'!$A$2:$A$3323,'tackle data and analsyis'!$BD160)</f>
        <v>1</v>
      </c>
      <c r="BN160" t="s">
        <v>29</v>
      </c>
      <c r="BO160">
        <v>2.421463167778521</v>
      </c>
      <c r="BP160">
        <v>0</v>
      </c>
      <c r="BQ160">
        <v>0</v>
      </c>
      <c r="BS160">
        <f>SUMIFS('further data insights graphs'!$K$2:$K$3323,'further data insights graphs'!$A$2:$A$3323,'tackle data and analsyis'!$BN160)</f>
        <v>1</v>
      </c>
      <c r="BT160">
        <f>SUMIFS('further data insights graphs'!$V$2:$V$3323,'further data insights graphs'!$A$2:$A$3323,'tackle data and analsyis'!$BN160)</f>
        <v>1</v>
      </c>
      <c r="BV160" t="s">
        <v>301</v>
      </c>
      <c r="BW160">
        <v>4.1847929209388282</v>
      </c>
      <c r="BX160">
        <v>0</v>
      </c>
      <c r="BY160">
        <v>0</v>
      </c>
    </row>
    <row r="161" spans="1:77" x14ac:dyDescent="0.35">
      <c r="A161">
        <v>159</v>
      </c>
      <c r="B161">
        <v>2022102300</v>
      </c>
      <c r="C161">
        <v>1933</v>
      </c>
      <c r="D161">
        <v>53481</v>
      </c>
      <c r="E161">
        <v>1</v>
      </c>
      <c r="F161">
        <v>0</v>
      </c>
      <c r="G161">
        <v>0</v>
      </c>
      <c r="H161">
        <v>0</v>
      </c>
      <c r="I161" t="s">
        <v>39</v>
      </c>
      <c r="M161" t="s">
        <v>167</v>
      </c>
      <c r="N161">
        <f t="shared" si="14"/>
        <v>5</v>
      </c>
      <c r="O161">
        <f t="shared" si="15"/>
        <v>2</v>
      </c>
      <c r="P161">
        <f t="shared" si="16"/>
        <v>7</v>
      </c>
      <c r="R161">
        <f>SUMIFS('further data insights graphs'!$E$2:$E$3323,'further data insights graphs'!$A$2:$A$3323,'tackle data and analsyis'!$M161)</f>
        <v>5.7482830449876214</v>
      </c>
      <c r="S161">
        <f>COUNTIFS('further data insights graphs'!$E$2:$E$3323,"&gt;"&amp;0,'further data insights graphs'!$A$2:$A$3323,'tackle data and analsyis'!$M161)</f>
        <v>11</v>
      </c>
      <c r="V161">
        <f t="shared" si="17"/>
        <v>2</v>
      </c>
      <c r="W161" t="s">
        <v>458</v>
      </c>
      <c r="X161">
        <v>4</v>
      </c>
      <c r="Y161">
        <v>2</v>
      </c>
      <c r="Z161">
        <v>6</v>
      </c>
      <c r="AB161" t="s">
        <v>443</v>
      </c>
      <c r="AC161">
        <v>3</v>
      </c>
      <c r="AD161">
        <v>3</v>
      </c>
      <c r="AE161">
        <v>6</v>
      </c>
      <c r="AH161" t="s">
        <v>230</v>
      </c>
      <c r="AI161">
        <v>3.8957948328083187</v>
      </c>
      <c r="AJ161">
        <v>6</v>
      </c>
      <c r="AK161">
        <f>SUMIFS('further data insights graphs'!$X$2:$X$3323,'further data insights graphs'!$A$2:$A$3323,'tackle data and analsyis'!$AH161)</f>
        <v>-1.8616884165189029E-3</v>
      </c>
      <c r="AL161" s="1">
        <f t="shared" si="18"/>
        <v>-3.1028140275315047E-4</v>
      </c>
      <c r="AM161">
        <f>SUMIFS('further data insights graphs'!$X$2:$X$3323,'further data insights graphs'!$X$2:$X$3323,"&gt;="&amp;0,'further data insights graphs'!$A$2:$A$3323,'tackle data and analsyis'!$AH161)</f>
        <v>0.46986091950186659</v>
      </c>
      <c r="AN161">
        <f>COUNTIFS('further data insights graphs'!$X$2:$X$3323,"&gt;="&amp;0,'further data insights graphs'!$A$2:$A$3323,'tackle data and analsyis'!$AH161)</f>
        <v>2</v>
      </c>
      <c r="AO161">
        <f>SUMIFS('further data insights graphs'!$X$2:$X$3323,'further data insights graphs'!$X$2:$X$3323,"&lt;"&amp;0,'further data insights graphs'!$A$2:$A$3323,'tackle data and analsyis'!$AH161)</f>
        <v>-0.47172260791838549</v>
      </c>
      <c r="AP161">
        <f>COUNTIFS('further data insights graphs'!$X$2:$X$3323,"&lt;"&amp;0,'further data insights graphs'!$A$2:$A$3323,'tackle data and analsyis'!$AH161)</f>
        <v>4</v>
      </c>
      <c r="AQ161" s="3">
        <f t="shared" si="19"/>
        <v>0.2349304597509333</v>
      </c>
      <c r="AR161" s="3">
        <f t="shared" si="20"/>
        <v>-0.11793065197959637</v>
      </c>
      <c r="AS161" s="3"/>
      <c r="AT161" s="3"/>
      <c r="AU161" s="3"/>
      <c r="AV161" s="3"/>
      <c r="AY161" t="s">
        <v>242</v>
      </c>
      <c r="AZ161">
        <v>3.7698194746622757</v>
      </c>
      <c r="BA161">
        <v>7</v>
      </c>
      <c r="BD161" t="s">
        <v>242</v>
      </c>
      <c r="BE161">
        <f>SUMIFS('further data insights graphs'!S$2:S$3323,'further data insights graphs'!$A$2:$A$3323,'tackle data and analsyis'!$BD161)</f>
        <v>3.4069853605591378</v>
      </c>
      <c r="BF161">
        <f>SUMIFS('further data insights graphs'!T$2:T$3323,'further data insights graphs'!$A$2:$A$3323,'tackle data and analsyis'!$BD161)</f>
        <v>0</v>
      </c>
      <c r="BG161">
        <f>SUMIFS('further data insights graphs'!U$2:U$3323,'further data insights graphs'!$A$2:$A$3323,'tackle data and analsyis'!$BD161)</f>
        <v>0</v>
      </c>
      <c r="BI161">
        <f>COUNTIFS('further data insights graphs'!S$2:S$3323,"&gt;"&amp;0,'further data insights graphs'!$A$2:$A$3323,'tackle data and analsyis'!$BD161)</f>
        <v>6</v>
      </c>
      <c r="BJ161">
        <f>COUNTIFS('further data insights graphs'!T$2:T$3323,"&gt;"&amp;0,'further data insights graphs'!$A$2:$A$3323,'tackle data and analsyis'!$BD161)</f>
        <v>0</v>
      </c>
      <c r="BK161">
        <f>COUNTIFS('further data insights graphs'!U$2:U$3323,"&gt;"&amp;0,'further data insights graphs'!$A$2:$A$3323,'tackle data and analsyis'!$BD161)</f>
        <v>0</v>
      </c>
      <c r="BN161" t="s">
        <v>457</v>
      </c>
      <c r="BO161">
        <v>2.4213469482022068</v>
      </c>
      <c r="BP161">
        <v>0</v>
      </c>
      <c r="BQ161">
        <v>0</v>
      </c>
      <c r="BS161">
        <f>SUMIFS('further data insights graphs'!$K$2:$K$3323,'further data insights graphs'!$A$2:$A$3323,'tackle data and analsyis'!$BN161)</f>
        <v>0</v>
      </c>
      <c r="BT161">
        <f>SUMIFS('further data insights graphs'!$V$2:$V$3323,'further data insights graphs'!$A$2:$A$3323,'tackle data and analsyis'!$BN161)</f>
        <v>0</v>
      </c>
      <c r="BV161" t="s">
        <v>137</v>
      </c>
      <c r="BW161">
        <v>4.1485939558423359</v>
      </c>
      <c r="BX161">
        <v>0</v>
      </c>
      <c r="BY161">
        <v>0</v>
      </c>
    </row>
    <row r="162" spans="1:77" x14ac:dyDescent="0.35">
      <c r="A162">
        <v>160</v>
      </c>
      <c r="B162">
        <v>2022102300</v>
      </c>
      <c r="C162">
        <v>3157</v>
      </c>
      <c r="D162">
        <v>53481</v>
      </c>
      <c r="E162">
        <v>1</v>
      </c>
      <c r="F162">
        <v>0</v>
      </c>
      <c r="G162">
        <v>0</v>
      </c>
      <c r="H162">
        <v>0</v>
      </c>
      <c r="I162" t="s">
        <v>39</v>
      </c>
      <c r="M162" t="s">
        <v>168</v>
      </c>
      <c r="N162">
        <f t="shared" si="14"/>
        <v>4</v>
      </c>
      <c r="O162">
        <f t="shared" si="15"/>
        <v>3</v>
      </c>
      <c r="P162">
        <f t="shared" si="16"/>
        <v>7</v>
      </c>
      <c r="R162">
        <f>SUMIFS('further data insights graphs'!$E$2:$E$3323,'further data insights graphs'!$A$2:$A$3323,'tackle data and analsyis'!$M162)</f>
        <v>2.4233251774762228</v>
      </c>
      <c r="S162">
        <f>COUNTIFS('further data insights graphs'!$E$2:$E$3323,"&gt;"&amp;0,'further data insights graphs'!$A$2:$A$3323,'tackle data and analsyis'!$M162)</f>
        <v>4</v>
      </c>
      <c r="V162">
        <f t="shared" si="17"/>
        <v>2</v>
      </c>
      <c r="W162" t="s">
        <v>462</v>
      </c>
      <c r="X162">
        <v>3</v>
      </c>
      <c r="Y162">
        <v>3</v>
      </c>
      <c r="Z162">
        <v>6</v>
      </c>
      <c r="AB162" t="s">
        <v>462</v>
      </c>
      <c r="AC162">
        <v>3</v>
      </c>
      <c r="AD162">
        <v>3</v>
      </c>
      <c r="AE162">
        <v>6</v>
      </c>
      <c r="AH162" t="s">
        <v>297</v>
      </c>
      <c r="AI162">
        <v>3.8827263475783624</v>
      </c>
      <c r="AJ162">
        <v>8</v>
      </c>
      <c r="AK162">
        <f>SUMIFS('further data insights graphs'!$X$2:$X$3323,'further data insights graphs'!$A$2:$A$3323,'tackle data and analsyis'!$AH162)</f>
        <v>0.46121025308837232</v>
      </c>
      <c r="AL162" s="1">
        <f t="shared" si="18"/>
        <v>5.765128163604654E-2</v>
      </c>
      <c r="AM162">
        <f>SUMIFS('further data insights graphs'!$X$2:$X$3323,'further data insights graphs'!$X$2:$X$3323,"&gt;="&amp;0,'further data insights graphs'!$A$2:$A$3323,'tackle data and analsyis'!$AH162)</f>
        <v>1.252045016428565</v>
      </c>
      <c r="AN162">
        <f>COUNTIFS('further data insights graphs'!$X$2:$X$3323,"&gt;="&amp;0,'further data insights graphs'!$A$2:$A$3323,'tackle data and analsyis'!$AH162)</f>
        <v>2</v>
      </c>
      <c r="AO162">
        <f>SUMIFS('further data insights graphs'!$X$2:$X$3323,'further data insights graphs'!$X$2:$X$3323,"&lt;"&amp;0,'further data insights graphs'!$A$2:$A$3323,'tackle data and analsyis'!$AH162)</f>
        <v>-0.79083476334019265</v>
      </c>
      <c r="AP162">
        <f>COUNTIFS('further data insights graphs'!$X$2:$X$3323,"&lt;"&amp;0,'further data insights graphs'!$A$2:$A$3323,'tackle data and analsyis'!$AH162)</f>
        <v>6</v>
      </c>
      <c r="AQ162" s="3">
        <f t="shared" si="19"/>
        <v>0.62602250821428251</v>
      </c>
      <c r="AR162" s="3">
        <f t="shared" si="20"/>
        <v>-0.13180579389003211</v>
      </c>
      <c r="AS162" s="3"/>
      <c r="AT162" s="3"/>
      <c r="AU162" s="3"/>
      <c r="AV162" s="3"/>
      <c r="AY162" t="s">
        <v>252</v>
      </c>
      <c r="AZ162">
        <v>4.4581897286558174</v>
      </c>
      <c r="BA162">
        <v>7</v>
      </c>
      <c r="BD162" t="s">
        <v>252</v>
      </c>
      <c r="BE162">
        <f>SUMIFS('further data insights graphs'!S$2:S$3323,'further data insights graphs'!$A$2:$A$3323,'tackle data and analsyis'!$BD162)</f>
        <v>1.1183342921257791</v>
      </c>
      <c r="BF162">
        <f>SUMIFS('further data insights graphs'!T$2:T$3323,'further data insights graphs'!$A$2:$A$3323,'tackle data and analsyis'!$BD162)</f>
        <v>0</v>
      </c>
      <c r="BG162">
        <f>SUMIFS('further data insights graphs'!U$2:U$3323,'further data insights graphs'!$A$2:$A$3323,'tackle data and analsyis'!$BD162)</f>
        <v>0</v>
      </c>
      <c r="BI162">
        <f>COUNTIFS('further data insights graphs'!S$2:S$3323,"&gt;"&amp;0,'further data insights graphs'!$A$2:$A$3323,'tackle data and analsyis'!$BD162)</f>
        <v>2</v>
      </c>
      <c r="BJ162">
        <f>COUNTIFS('further data insights graphs'!T$2:T$3323,"&gt;"&amp;0,'further data insights graphs'!$A$2:$A$3323,'tackle data and analsyis'!$BD162)</f>
        <v>0</v>
      </c>
      <c r="BK162">
        <f>COUNTIFS('further data insights graphs'!U$2:U$3323,"&gt;"&amp;0,'further data insights graphs'!$A$2:$A$3323,'tackle data and analsyis'!$BD162)</f>
        <v>0</v>
      </c>
      <c r="BN162" t="s">
        <v>414</v>
      </c>
      <c r="BO162">
        <v>2.4213045204399859</v>
      </c>
      <c r="BP162">
        <v>0.459028716095777</v>
      </c>
      <c r="BQ162">
        <v>1.542536481722226</v>
      </c>
      <c r="BS162">
        <f>SUMIFS('further data insights graphs'!$K$2:$K$3323,'further data insights graphs'!$A$2:$A$3323,'tackle data and analsyis'!$BN162)</f>
        <v>0</v>
      </c>
      <c r="BT162">
        <f>SUMIFS('further data insights graphs'!$V$2:$V$3323,'further data insights graphs'!$A$2:$A$3323,'tackle data and analsyis'!$BN162)</f>
        <v>0</v>
      </c>
      <c r="BV162" t="s">
        <v>330</v>
      </c>
      <c r="BW162">
        <v>4.086532893158866</v>
      </c>
      <c r="BX162">
        <v>0</v>
      </c>
      <c r="BY162">
        <v>0</v>
      </c>
    </row>
    <row r="163" spans="1:77" x14ac:dyDescent="0.35">
      <c r="A163">
        <v>161</v>
      </c>
      <c r="B163">
        <v>2022102300</v>
      </c>
      <c r="C163">
        <v>3248</v>
      </c>
      <c r="D163">
        <v>53481</v>
      </c>
      <c r="E163">
        <v>1</v>
      </c>
      <c r="F163">
        <v>0</v>
      </c>
      <c r="G163">
        <v>1</v>
      </c>
      <c r="H163">
        <v>0</v>
      </c>
      <c r="I163" t="s">
        <v>39</v>
      </c>
      <c r="M163" t="s">
        <v>169</v>
      </c>
      <c r="N163">
        <f t="shared" si="14"/>
        <v>1</v>
      </c>
      <c r="O163">
        <f t="shared" si="15"/>
        <v>2</v>
      </c>
      <c r="P163">
        <f t="shared" si="16"/>
        <v>3</v>
      </c>
      <c r="R163">
        <f>SUMIFS('further data insights graphs'!$E$2:$E$3323,'further data insights graphs'!$A$2:$A$3323,'tackle data and analsyis'!$M163)</f>
        <v>2.6276735573038859</v>
      </c>
      <c r="S163">
        <f>COUNTIFS('further data insights graphs'!$E$2:$E$3323,"&gt;"&amp;0,'further data insights graphs'!$A$2:$A$3323,'tackle data and analsyis'!$M163)</f>
        <v>5</v>
      </c>
      <c r="V163">
        <f t="shared" si="17"/>
        <v>2</v>
      </c>
      <c r="W163" t="s">
        <v>477</v>
      </c>
      <c r="X163">
        <v>3</v>
      </c>
      <c r="Y163">
        <v>3</v>
      </c>
      <c r="Z163">
        <v>6</v>
      </c>
      <c r="AB163" t="s">
        <v>477</v>
      </c>
      <c r="AC163">
        <v>3</v>
      </c>
      <c r="AD163">
        <v>3</v>
      </c>
      <c r="AE163">
        <v>6</v>
      </c>
      <c r="AH163" t="s">
        <v>158</v>
      </c>
      <c r="AI163">
        <v>3.8560731090349241</v>
      </c>
      <c r="AJ163">
        <v>6</v>
      </c>
      <c r="AK163">
        <f>SUMIFS('further data insights graphs'!$X$2:$X$3323,'further data insights graphs'!$A$2:$A$3323,'tackle data and analsyis'!$AH163)</f>
        <v>2.1077886916802862</v>
      </c>
      <c r="AL163" s="1">
        <f t="shared" si="18"/>
        <v>0.35129811528004767</v>
      </c>
      <c r="AM163">
        <f>SUMIFS('further data insights graphs'!$X$2:$X$3323,'further data insights graphs'!$X$2:$X$3323,"&gt;="&amp;0,'further data insights graphs'!$A$2:$A$3323,'tackle data and analsyis'!$AH163)</f>
        <v>2.8576191772236217</v>
      </c>
      <c r="AN163">
        <f>COUNTIFS('further data insights graphs'!$X$2:$X$3323,"&gt;="&amp;0,'further data insights graphs'!$A$2:$A$3323,'tackle data and analsyis'!$AH163)</f>
        <v>4</v>
      </c>
      <c r="AO163">
        <f>SUMIFS('further data insights graphs'!$X$2:$X$3323,'further data insights graphs'!$X$2:$X$3323,"&lt;"&amp;0,'further data insights graphs'!$A$2:$A$3323,'tackle data and analsyis'!$AH163)</f>
        <v>-0.74983048554333542</v>
      </c>
      <c r="AP163">
        <f>COUNTIFS('further data insights graphs'!$X$2:$X$3323,"&lt;"&amp;0,'further data insights graphs'!$A$2:$A$3323,'tackle data and analsyis'!$AH163)</f>
        <v>2</v>
      </c>
      <c r="AQ163" s="3">
        <f t="shared" si="19"/>
        <v>0.71440479430590542</v>
      </c>
      <c r="AR163" s="3">
        <f t="shared" si="20"/>
        <v>-0.37491524277166771</v>
      </c>
      <c r="AS163" s="3"/>
      <c r="AT163" s="3"/>
      <c r="AU163" s="3"/>
      <c r="AV163" s="3"/>
      <c r="AY163" t="s">
        <v>255</v>
      </c>
      <c r="AZ163">
        <v>3.6012160106195661</v>
      </c>
      <c r="BA163">
        <v>7</v>
      </c>
      <c r="BD163" t="s">
        <v>255</v>
      </c>
      <c r="BE163">
        <f>SUMIFS('further data insights graphs'!S$2:S$3323,'further data insights graphs'!$A$2:$A$3323,'tackle data and analsyis'!$BD163)</f>
        <v>2.8243135160585839</v>
      </c>
      <c r="BF163">
        <f>SUMIFS('further data insights graphs'!T$2:T$3323,'further data insights graphs'!$A$2:$A$3323,'tackle data and analsyis'!$BD163)</f>
        <v>0.34602510361264299</v>
      </c>
      <c r="BG163">
        <f>SUMIFS('further data insights graphs'!U$2:U$3323,'further data insights graphs'!$A$2:$A$3323,'tackle data and analsyis'!$BD163)</f>
        <v>0</v>
      </c>
      <c r="BI163">
        <f>COUNTIFS('further data insights graphs'!S$2:S$3323,"&gt;"&amp;0,'further data insights graphs'!$A$2:$A$3323,'tackle data and analsyis'!$BD163)</f>
        <v>5</v>
      </c>
      <c r="BJ163">
        <f>COUNTIFS('further data insights graphs'!T$2:T$3323,"&gt;"&amp;0,'further data insights graphs'!$A$2:$A$3323,'tackle data and analsyis'!$BD163)</f>
        <v>1</v>
      </c>
      <c r="BK163">
        <f>COUNTIFS('further data insights graphs'!U$2:U$3323,"&gt;"&amp;0,'further data insights graphs'!$A$2:$A$3323,'tackle data and analsyis'!$BD163)</f>
        <v>0</v>
      </c>
      <c r="BN163" t="s">
        <v>588</v>
      </c>
      <c r="BO163">
        <v>2.3915742559557369</v>
      </c>
      <c r="BP163">
        <v>0</v>
      </c>
      <c r="BQ163">
        <v>0</v>
      </c>
      <c r="BS163">
        <f>SUMIFS('further data insights graphs'!$K$2:$K$3323,'further data insights graphs'!$A$2:$A$3323,'tackle data and analsyis'!$BN163)</f>
        <v>1</v>
      </c>
      <c r="BT163">
        <f>SUMIFS('further data insights graphs'!$V$2:$V$3323,'further data insights graphs'!$A$2:$A$3323,'tackle data and analsyis'!$BN163)</f>
        <v>0.66238689292377095</v>
      </c>
      <c r="BV163" t="s">
        <v>273</v>
      </c>
      <c r="BW163">
        <v>4.0862562848849837</v>
      </c>
      <c r="BX163">
        <v>0</v>
      </c>
      <c r="BY163">
        <v>0</v>
      </c>
    </row>
    <row r="164" spans="1:77" x14ac:dyDescent="0.35">
      <c r="A164">
        <v>162</v>
      </c>
      <c r="B164">
        <v>2022102300</v>
      </c>
      <c r="C164">
        <v>3620</v>
      </c>
      <c r="D164">
        <v>53481</v>
      </c>
      <c r="E164">
        <v>1</v>
      </c>
      <c r="F164">
        <v>0</v>
      </c>
      <c r="G164">
        <v>0</v>
      </c>
      <c r="H164">
        <v>0</v>
      </c>
      <c r="I164" t="s">
        <v>39</v>
      </c>
      <c r="M164" t="s">
        <v>170</v>
      </c>
      <c r="N164">
        <f t="shared" si="14"/>
        <v>2</v>
      </c>
      <c r="O164">
        <f t="shared" si="15"/>
        <v>1</v>
      </c>
      <c r="P164">
        <f t="shared" si="16"/>
        <v>3</v>
      </c>
      <c r="R164">
        <f>SUMIFS('further data insights graphs'!$E$2:$E$3323,'further data insights graphs'!$A$2:$A$3323,'tackle data and analsyis'!$M164)</f>
        <v>1.7581047721679748</v>
      </c>
      <c r="S164">
        <f>COUNTIFS('further data insights graphs'!$E$2:$E$3323,"&gt;"&amp;0,'further data insights graphs'!$A$2:$A$3323,'tackle data and analsyis'!$M164)</f>
        <v>3</v>
      </c>
      <c r="V164">
        <f t="shared" si="17"/>
        <v>2</v>
      </c>
      <c r="W164" t="s">
        <v>478</v>
      </c>
      <c r="X164">
        <v>1</v>
      </c>
      <c r="Y164">
        <v>5</v>
      </c>
      <c r="Z164">
        <v>6</v>
      </c>
      <c r="AB164" t="s">
        <v>18</v>
      </c>
      <c r="AC164">
        <v>3</v>
      </c>
      <c r="AD164">
        <v>2</v>
      </c>
      <c r="AE164">
        <v>5</v>
      </c>
      <c r="AH164" t="s">
        <v>429</v>
      </c>
      <c r="AI164">
        <v>3.8541846961477337</v>
      </c>
      <c r="AJ164">
        <v>6</v>
      </c>
      <c r="AK164">
        <f>SUMIFS('further data insights graphs'!$X$2:$X$3323,'further data insights graphs'!$A$2:$A$3323,'tackle data and analsyis'!$AH164)</f>
        <v>-0.14609967020614051</v>
      </c>
      <c r="AL164" s="1">
        <f t="shared" si="18"/>
        <v>-2.4349945034356751E-2</v>
      </c>
      <c r="AM164">
        <f>SUMIFS('further data insights graphs'!$X$2:$X$3323,'further data insights graphs'!$X$2:$X$3323,"&gt;="&amp;0,'further data insights graphs'!$A$2:$A$3323,'tackle data and analsyis'!$AH164)</f>
        <v>1.034002576928114</v>
      </c>
      <c r="AN164">
        <f>COUNTIFS('further data insights graphs'!$X$2:$X$3323,"&gt;="&amp;0,'further data insights graphs'!$A$2:$A$3323,'tackle data and analsyis'!$AH164)</f>
        <v>2</v>
      </c>
      <c r="AO164">
        <f>SUMIFS('further data insights graphs'!$X$2:$X$3323,'further data insights graphs'!$X$2:$X$3323,"&lt;"&amp;0,'further data insights graphs'!$A$2:$A$3323,'tackle data and analsyis'!$AH164)</f>
        <v>-1.1801022471342546</v>
      </c>
      <c r="AP164">
        <f>COUNTIFS('further data insights graphs'!$X$2:$X$3323,"&lt;"&amp;0,'further data insights graphs'!$A$2:$A$3323,'tackle data and analsyis'!$AH164)</f>
        <v>4</v>
      </c>
      <c r="AQ164" s="3">
        <f t="shared" si="19"/>
        <v>0.51700128846405702</v>
      </c>
      <c r="AR164" s="3">
        <f t="shared" si="20"/>
        <v>-0.29502556178356365</v>
      </c>
      <c r="AS164" s="3"/>
      <c r="AT164" s="3"/>
      <c r="AU164" s="3"/>
      <c r="AV164" s="3"/>
      <c r="AY164" t="s">
        <v>258</v>
      </c>
      <c r="AZ164">
        <v>3.5023125705810156</v>
      </c>
      <c r="BA164">
        <v>7</v>
      </c>
      <c r="BD164" t="s">
        <v>258</v>
      </c>
      <c r="BE164">
        <f>SUMIFS('further data insights graphs'!S$2:S$3323,'further data insights graphs'!$A$2:$A$3323,'tackle data and analsyis'!$BD164)</f>
        <v>2.4633427222968649</v>
      </c>
      <c r="BF164">
        <f>SUMIFS('further data insights graphs'!T$2:T$3323,'further data insights graphs'!$A$2:$A$3323,'tackle data and analsyis'!$BD164)</f>
        <v>0.26841709883292503</v>
      </c>
      <c r="BG164">
        <f>SUMIFS('further data insights graphs'!U$2:U$3323,'further data insights graphs'!$A$2:$A$3323,'tackle data and analsyis'!$BD164)</f>
        <v>0</v>
      </c>
      <c r="BI164">
        <f>COUNTIFS('further data insights graphs'!S$2:S$3323,"&gt;"&amp;0,'further data insights graphs'!$A$2:$A$3323,'tackle data and analsyis'!$BD164)</f>
        <v>5</v>
      </c>
      <c r="BJ164">
        <f>COUNTIFS('further data insights graphs'!T$2:T$3323,"&gt;"&amp;0,'further data insights graphs'!$A$2:$A$3323,'tackle data and analsyis'!$BD164)</f>
        <v>1</v>
      </c>
      <c r="BK164">
        <f>COUNTIFS('further data insights graphs'!U$2:U$3323,"&gt;"&amp;0,'further data insights graphs'!$A$2:$A$3323,'tackle data and analsyis'!$BD164)</f>
        <v>0</v>
      </c>
      <c r="BN164" t="s">
        <v>92</v>
      </c>
      <c r="BO164">
        <v>2.3855240716168358</v>
      </c>
      <c r="BP164">
        <v>0</v>
      </c>
      <c r="BQ164">
        <v>0.58732057634826496</v>
      </c>
      <c r="BS164">
        <f>SUMIFS('further data insights graphs'!$K$2:$K$3323,'further data insights graphs'!$A$2:$A$3323,'tackle data and analsyis'!$BN164)</f>
        <v>0</v>
      </c>
      <c r="BT164">
        <f>SUMIFS('further data insights graphs'!$V$2:$V$3323,'further data insights graphs'!$A$2:$A$3323,'tackle data and analsyis'!$BN164)</f>
        <v>0</v>
      </c>
      <c r="BV164" t="s">
        <v>213</v>
      </c>
      <c r="BW164">
        <v>4.0300949297322886</v>
      </c>
      <c r="BX164">
        <v>0</v>
      </c>
      <c r="BY164">
        <v>0.29950544710963201</v>
      </c>
    </row>
    <row r="165" spans="1:77" x14ac:dyDescent="0.35">
      <c r="A165">
        <v>163</v>
      </c>
      <c r="B165">
        <v>2022102300</v>
      </c>
      <c r="C165">
        <v>367</v>
      </c>
      <c r="D165">
        <v>47863</v>
      </c>
      <c r="E165">
        <v>0</v>
      </c>
      <c r="F165">
        <v>1</v>
      </c>
      <c r="G165">
        <v>0</v>
      </c>
      <c r="H165">
        <v>0</v>
      </c>
      <c r="I165" t="s">
        <v>40</v>
      </c>
      <c r="M165" t="s">
        <v>171</v>
      </c>
      <c r="N165">
        <f t="shared" si="14"/>
        <v>7</v>
      </c>
      <c r="O165">
        <f t="shared" si="15"/>
        <v>6</v>
      </c>
      <c r="P165">
        <f t="shared" si="16"/>
        <v>13</v>
      </c>
      <c r="R165">
        <f>SUMIFS('further data insights graphs'!$E$2:$E$3323,'further data insights graphs'!$A$2:$A$3323,'tackle data and analsyis'!$M165)</f>
        <v>9.0881718162415464</v>
      </c>
      <c r="S165">
        <f>COUNTIFS('further data insights graphs'!$E$2:$E$3323,"&gt;"&amp;0,'further data insights graphs'!$A$2:$A$3323,'tackle data and analsyis'!$M165)</f>
        <v>17</v>
      </c>
      <c r="V165">
        <f t="shared" si="17"/>
        <v>2</v>
      </c>
      <c r="W165" t="s">
        <v>479</v>
      </c>
      <c r="X165">
        <v>1</v>
      </c>
      <c r="Y165">
        <v>5</v>
      </c>
      <c r="Z165">
        <v>6</v>
      </c>
      <c r="AB165" t="s">
        <v>23</v>
      </c>
      <c r="AC165">
        <v>3</v>
      </c>
      <c r="AD165">
        <v>2</v>
      </c>
      <c r="AE165">
        <v>5</v>
      </c>
      <c r="AH165" t="s">
        <v>29</v>
      </c>
      <c r="AI165">
        <v>3.8527625914538879</v>
      </c>
      <c r="AJ165">
        <v>5</v>
      </c>
      <c r="AK165">
        <f>SUMIFS('further data insights graphs'!$X$2:$X$3323,'further data insights graphs'!$A$2:$A$3323,'tackle data and analsyis'!$AH165)</f>
        <v>-0.99126619546584116</v>
      </c>
      <c r="AL165" s="1">
        <f t="shared" si="18"/>
        <v>-0.19825323909316822</v>
      </c>
      <c r="AM165">
        <f>SUMIFS('further data insights graphs'!$X$2:$X$3323,'further data insights graphs'!$X$2:$X$3323,"&gt;="&amp;0,'further data insights graphs'!$A$2:$A$3323,'tackle data and analsyis'!$AH165)</f>
        <v>0.99040480879290582</v>
      </c>
      <c r="AN165">
        <f>COUNTIFS('further data insights graphs'!$X$2:$X$3323,"&gt;="&amp;0,'further data insights graphs'!$A$2:$A$3323,'tackle data and analsyis'!$AH165)</f>
        <v>2</v>
      </c>
      <c r="AO165">
        <f>SUMIFS('further data insights graphs'!$X$2:$X$3323,'further data insights graphs'!$X$2:$X$3323,"&lt;"&amp;0,'further data insights graphs'!$A$2:$A$3323,'tackle data and analsyis'!$AH165)</f>
        <v>-1.9816710042587469</v>
      </c>
      <c r="AP165">
        <f>COUNTIFS('further data insights graphs'!$X$2:$X$3323,"&lt;"&amp;0,'further data insights graphs'!$A$2:$A$3323,'tackle data and analsyis'!$AH165)</f>
        <v>3</v>
      </c>
      <c r="AQ165" s="3">
        <f t="shared" si="19"/>
        <v>0.49520240439645291</v>
      </c>
      <c r="AR165" s="3">
        <f t="shared" si="20"/>
        <v>-0.66055700141958229</v>
      </c>
      <c r="AS165" s="3"/>
      <c r="AT165" s="3"/>
      <c r="AU165" s="3"/>
      <c r="AV165" s="3"/>
      <c r="AY165" t="s">
        <v>264</v>
      </c>
      <c r="AZ165">
        <v>2.8360319939118321</v>
      </c>
      <c r="BA165">
        <v>7</v>
      </c>
      <c r="BD165" t="s">
        <v>264</v>
      </c>
      <c r="BE165">
        <f>SUMIFS('further data insights graphs'!S$2:S$3323,'further data insights graphs'!$A$2:$A$3323,'tackle data and analsyis'!$BD165)</f>
        <v>1.8555685189620301</v>
      </c>
      <c r="BF165">
        <f>SUMIFS('further data insights graphs'!T$2:T$3323,'further data insights graphs'!$A$2:$A$3323,'tackle data and analsyis'!$BD165)</f>
        <v>0</v>
      </c>
      <c r="BG165">
        <f>SUMIFS('further data insights graphs'!U$2:U$3323,'further data insights graphs'!$A$2:$A$3323,'tackle data and analsyis'!$BD165)</f>
        <v>0</v>
      </c>
      <c r="BI165">
        <f>COUNTIFS('further data insights graphs'!S$2:S$3323,"&gt;"&amp;0,'further data insights graphs'!$A$2:$A$3323,'tackle data and analsyis'!$BD165)</f>
        <v>4</v>
      </c>
      <c r="BJ165">
        <f>COUNTIFS('further data insights graphs'!T$2:T$3323,"&gt;"&amp;0,'further data insights graphs'!$A$2:$A$3323,'tackle data and analsyis'!$BD165)</f>
        <v>0</v>
      </c>
      <c r="BK165">
        <f>COUNTIFS('further data insights graphs'!U$2:U$3323,"&gt;"&amp;0,'further data insights graphs'!$A$2:$A$3323,'tackle data and analsyis'!$BD165)</f>
        <v>0</v>
      </c>
      <c r="BN165" t="s">
        <v>23</v>
      </c>
      <c r="BO165">
        <v>2.3734646085160183</v>
      </c>
      <c r="BP165">
        <v>0.430645759790028</v>
      </c>
      <c r="BQ165">
        <v>0</v>
      </c>
      <c r="BS165">
        <f>SUMIFS('further data insights graphs'!$K$2:$K$3323,'further data insights graphs'!$A$2:$A$3323,'tackle data and analsyis'!$BN165)</f>
        <v>0</v>
      </c>
      <c r="BT165">
        <f>SUMIFS('further data insights graphs'!$V$2:$V$3323,'further data insights graphs'!$A$2:$A$3323,'tackle data and analsyis'!$BN165)</f>
        <v>0</v>
      </c>
      <c r="BV165" t="s">
        <v>226</v>
      </c>
      <c r="BW165">
        <v>4.028265427216561</v>
      </c>
      <c r="BX165">
        <v>0</v>
      </c>
      <c r="BY165">
        <v>0</v>
      </c>
    </row>
    <row r="166" spans="1:77" x14ac:dyDescent="0.35">
      <c r="A166">
        <v>164</v>
      </c>
      <c r="B166">
        <v>2022102300</v>
      </c>
      <c r="C166">
        <v>454</v>
      </c>
      <c r="D166">
        <v>47863</v>
      </c>
      <c r="E166">
        <v>1</v>
      </c>
      <c r="F166">
        <v>0</v>
      </c>
      <c r="G166">
        <v>0</v>
      </c>
      <c r="H166">
        <v>0</v>
      </c>
      <c r="I166" t="s">
        <v>40</v>
      </c>
      <c r="M166" t="s">
        <v>172</v>
      </c>
      <c r="N166">
        <f t="shared" si="14"/>
        <v>0</v>
      </c>
      <c r="O166">
        <f t="shared" si="15"/>
        <v>2</v>
      </c>
      <c r="P166">
        <f t="shared" si="16"/>
        <v>2</v>
      </c>
      <c r="R166">
        <f>SUMIFS('further data insights graphs'!$E$2:$E$3323,'further data insights graphs'!$A$2:$A$3323,'tackle data and analsyis'!$M166)</f>
        <v>0.99601188537262397</v>
      </c>
      <c r="S166">
        <f>COUNTIFS('further data insights graphs'!$E$2:$E$3323,"&gt;"&amp;0,'further data insights graphs'!$A$2:$A$3323,'tackle data and analsyis'!$M166)</f>
        <v>3</v>
      </c>
      <c r="V166">
        <f t="shared" si="17"/>
        <v>2</v>
      </c>
      <c r="W166" t="s">
        <v>518</v>
      </c>
      <c r="X166">
        <v>4</v>
      </c>
      <c r="Y166">
        <v>2</v>
      </c>
      <c r="Z166">
        <v>6</v>
      </c>
      <c r="AB166" t="s">
        <v>24</v>
      </c>
      <c r="AC166">
        <v>3</v>
      </c>
      <c r="AD166">
        <v>2</v>
      </c>
      <c r="AE166">
        <v>5</v>
      </c>
      <c r="AH166" t="s">
        <v>443</v>
      </c>
      <c r="AI166">
        <v>3.8421953139143685</v>
      </c>
      <c r="AJ166">
        <v>6</v>
      </c>
      <c r="AK166">
        <f>SUMIFS('further data insights graphs'!$X$2:$X$3323,'further data insights graphs'!$A$2:$A$3323,'tackle data and analsyis'!$AH166)</f>
        <v>-1.5080462438875386</v>
      </c>
      <c r="AL166" s="1">
        <f t="shared" si="18"/>
        <v>-0.25134104064792312</v>
      </c>
      <c r="AM166">
        <f>SUMIFS('further data insights graphs'!$X$2:$X$3323,'further data insights graphs'!$X$2:$X$3323,"&gt;="&amp;0,'further data insights graphs'!$A$2:$A$3323,'tackle data and analsyis'!$AH166)</f>
        <v>0.5276437524242531</v>
      </c>
      <c r="AN166">
        <f>COUNTIFS('further data insights graphs'!$X$2:$X$3323,"&gt;="&amp;0,'further data insights graphs'!$A$2:$A$3323,'tackle data and analsyis'!$AH166)</f>
        <v>2</v>
      </c>
      <c r="AO166">
        <f>SUMIFS('further data insights graphs'!$X$2:$X$3323,'further data insights graphs'!$X$2:$X$3323,"&lt;"&amp;0,'further data insights graphs'!$A$2:$A$3323,'tackle data and analsyis'!$AH166)</f>
        <v>-2.0356899963117918</v>
      </c>
      <c r="AP166">
        <f>COUNTIFS('further data insights graphs'!$X$2:$X$3323,"&lt;"&amp;0,'further data insights graphs'!$A$2:$A$3323,'tackle data and analsyis'!$AH166)</f>
        <v>4</v>
      </c>
      <c r="AQ166" s="3">
        <f t="shared" si="19"/>
        <v>0.26382187621212655</v>
      </c>
      <c r="AR166" s="3">
        <f t="shared" si="20"/>
        <v>-0.50892249907794795</v>
      </c>
      <c r="AS166" s="3"/>
      <c r="AT166" s="3"/>
      <c r="AU166" s="3"/>
      <c r="AV166" s="3"/>
      <c r="AY166" t="s">
        <v>268</v>
      </c>
      <c r="AZ166">
        <v>3.4968292977162592</v>
      </c>
      <c r="BA166">
        <v>7</v>
      </c>
      <c r="BD166" t="s">
        <v>268</v>
      </c>
      <c r="BE166">
        <f>SUMIFS('further data insights graphs'!S$2:S$3323,'further data insights graphs'!$A$2:$A$3323,'tackle data and analsyis'!$BD166)</f>
        <v>2.1162751247350258</v>
      </c>
      <c r="BF166">
        <f>SUMIFS('further data insights graphs'!T$2:T$3323,'further data insights graphs'!$A$2:$A$3323,'tackle data and analsyis'!$BD166)</f>
        <v>1.2769313460858149</v>
      </c>
      <c r="BG166">
        <f>SUMIFS('further data insights graphs'!U$2:U$3323,'further data insights graphs'!$A$2:$A$3323,'tackle data and analsyis'!$BD166)</f>
        <v>0</v>
      </c>
      <c r="BI166">
        <f>COUNTIFS('further data insights graphs'!S$2:S$3323,"&gt;"&amp;0,'further data insights graphs'!$A$2:$A$3323,'tackle data and analsyis'!$BD166)</f>
        <v>4</v>
      </c>
      <c r="BJ166">
        <f>COUNTIFS('further data insights graphs'!T$2:T$3323,"&gt;"&amp;0,'further data insights graphs'!$A$2:$A$3323,'tackle data and analsyis'!$BD166)</f>
        <v>2</v>
      </c>
      <c r="BK166">
        <f>COUNTIFS('further data insights graphs'!U$2:U$3323,"&gt;"&amp;0,'further data insights graphs'!$A$2:$A$3323,'tackle data and analsyis'!$BD166)</f>
        <v>0</v>
      </c>
      <c r="BN166" t="s">
        <v>219</v>
      </c>
      <c r="BO166">
        <v>2.3638285013164304</v>
      </c>
      <c r="BP166">
        <v>0</v>
      </c>
      <c r="BQ166">
        <v>0</v>
      </c>
      <c r="BS166">
        <f>SUMIFS('further data insights graphs'!$K$2:$K$3323,'further data insights graphs'!$A$2:$A$3323,'tackle data and analsyis'!$BN166)</f>
        <v>0</v>
      </c>
      <c r="BT166">
        <f>SUMIFS('further data insights graphs'!$V$2:$V$3323,'further data insights graphs'!$A$2:$A$3323,'tackle data and analsyis'!$BN166)</f>
        <v>0</v>
      </c>
      <c r="BV166" t="s">
        <v>167</v>
      </c>
      <c r="BW166">
        <v>3.9700203543179589</v>
      </c>
      <c r="BX166">
        <v>0</v>
      </c>
      <c r="BY166">
        <v>0.41562101873301899</v>
      </c>
    </row>
    <row r="167" spans="1:77" x14ac:dyDescent="0.35">
      <c r="A167">
        <v>165</v>
      </c>
      <c r="B167">
        <v>2022102300</v>
      </c>
      <c r="C167">
        <v>2506</v>
      </c>
      <c r="D167">
        <v>47863</v>
      </c>
      <c r="E167">
        <v>1</v>
      </c>
      <c r="F167">
        <v>0</v>
      </c>
      <c r="G167">
        <v>0</v>
      </c>
      <c r="H167">
        <v>0</v>
      </c>
      <c r="I167" t="s">
        <v>40</v>
      </c>
      <c r="M167" t="s">
        <v>173</v>
      </c>
      <c r="N167">
        <f t="shared" si="14"/>
        <v>3</v>
      </c>
      <c r="O167">
        <f t="shared" si="15"/>
        <v>0</v>
      </c>
      <c r="P167">
        <f t="shared" si="16"/>
        <v>3</v>
      </c>
      <c r="R167">
        <f>SUMIFS('further data insights graphs'!$E$2:$E$3323,'further data insights graphs'!$A$2:$A$3323,'tackle data and analsyis'!$M167)</f>
        <v>1.9619169294231809</v>
      </c>
      <c r="S167">
        <f>COUNTIFS('further data insights graphs'!$E$2:$E$3323,"&gt;"&amp;0,'further data insights graphs'!$A$2:$A$3323,'tackle data and analsyis'!$M167)</f>
        <v>6</v>
      </c>
      <c r="V167">
        <f t="shared" si="17"/>
        <v>1</v>
      </c>
      <c r="W167" t="s">
        <v>548</v>
      </c>
      <c r="X167">
        <v>2</v>
      </c>
      <c r="Y167">
        <v>4</v>
      </c>
      <c r="Z167">
        <v>6</v>
      </c>
      <c r="AB167" t="s">
        <v>51</v>
      </c>
      <c r="AC167">
        <v>3</v>
      </c>
      <c r="AD167">
        <v>2</v>
      </c>
      <c r="AE167">
        <v>5</v>
      </c>
      <c r="AH167" t="s">
        <v>323</v>
      </c>
      <c r="AI167">
        <v>3.8253534161621108</v>
      </c>
      <c r="AJ167">
        <v>8</v>
      </c>
      <c r="AK167">
        <f>SUMIFS('further data insights graphs'!$X$2:$X$3323,'further data insights graphs'!$A$2:$A$3323,'tackle data and analsyis'!$AH167)</f>
        <v>-1.6919716684952331</v>
      </c>
      <c r="AL167" s="1">
        <f t="shared" si="18"/>
        <v>-0.21149645856190413</v>
      </c>
      <c r="AM167">
        <f>SUMIFS('further data insights graphs'!$X$2:$X$3323,'further data insights graphs'!$X$2:$X$3323,"&gt;="&amp;0,'further data insights graphs'!$A$2:$A$3323,'tackle data and analsyis'!$AH167)</f>
        <v>0</v>
      </c>
      <c r="AN167">
        <f>COUNTIFS('further data insights graphs'!$X$2:$X$3323,"&gt;="&amp;0,'further data insights graphs'!$A$2:$A$3323,'tackle data and analsyis'!$AH167)</f>
        <v>0</v>
      </c>
      <c r="AO167">
        <f>SUMIFS('further data insights graphs'!$X$2:$X$3323,'further data insights graphs'!$X$2:$X$3323,"&lt;"&amp;0,'further data insights graphs'!$A$2:$A$3323,'tackle data and analsyis'!$AH167)</f>
        <v>-1.6919716684952331</v>
      </c>
      <c r="AP167">
        <f>COUNTIFS('further data insights graphs'!$X$2:$X$3323,"&lt;"&amp;0,'further data insights graphs'!$A$2:$A$3323,'tackle data and analsyis'!$AH167)</f>
        <v>8</v>
      </c>
      <c r="AQ167" s="3" t="e">
        <f t="shared" si="19"/>
        <v>#DIV/0!</v>
      </c>
      <c r="AR167" s="3">
        <f t="shared" si="20"/>
        <v>-0.21149645856190413</v>
      </c>
      <c r="AS167" s="3"/>
      <c r="AT167" s="3"/>
      <c r="AU167" s="3"/>
      <c r="AV167" s="3"/>
      <c r="AY167" t="s">
        <v>273</v>
      </c>
      <c r="AZ167">
        <v>4.0862562848849837</v>
      </c>
      <c r="BA167">
        <v>7</v>
      </c>
      <c r="BD167" t="s">
        <v>273</v>
      </c>
      <c r="BE167">
        <f>SUMIFS('further data insights graphs'!S$2:S$3323,'further data insights graphs'!$A$2:$A$3323,'tackle data and analsyis'!$BD167)</f>
        <v>4.0862562848849837</v>
      </c>
      <c r="BF167">
        <f>SUMIFS('further data insights graphs'!T$2:T$3323,'further data insights graphs'!$A$2:$A$3323,'tackle data and analsyis'!$BD167)</f>
        <v>0</v>
      </c>
      <c r="BG167">
        <f>SUMIFS('further data insights graphs'!U$2:U$3323,'further data insights graphs'!$A$2:$A$3323,'tackle data and analsyis'!$BD167)</f>
        <v>0</v>
      </c>
      <c r="BI167">
        <f>COUNTIFS('further data insights graphs'!S$2:S$3323,"&gt;"&amp;0,'further data insights graphs'!$A$2:$A$3323,'tackle data and analsyis'!$BD167)</f>
        <v>7</v>
      </c>
      <c r="BJ167">
        <f>COUNTIFS('further data insights graphs'!T$2:T$3323,"&gt;"&amp;0,'further data insights graphs'!$A$2:$A$3323,'tackle data and analsyis'!$BD167)</f>
        <v>0</v>
      </c>
      <c r="BK167">
        <f>COUNTIFS('further data insights graphs'!U$2:U$3323,"&gt;"&amp;0,'further data insights graphs'!$A$2:$A$3323,'tackle data and analsyis'!$BD167)</f>
        <v>0</v>
      </c>
      <c r="BN167" t="s">
        <v>456</v>
      </c>
      <c r="BO167">
        <v>2.3597256842010568</v>
      </c>
      <c r="BP167">
        <v>0</v>
      </c>
      <c r="BQ167">
        <v>1.2365898217869429</v>
      </c>
      <c r="BS167">
        <f>SUMIFS('further data insights graphs'!$K$2:$K$3323,'further data insights graphs'!$A$2:$A$3323,'tackle data and analsyis'!$BN167)</f>
        <v>0</v>
      </c>
      <c r="BT167">
        <f>SUMIFS('further data insights graphs'!$V$2:$V$3323,'further data insights graphs'!$A$2:$A$3323,'tackle data and analsyis'!$BN167)</f>
        <v>0</v>
      </c>
      <c r="BV167" t="s">
        <v>241</v>
      </c>
      <c r="BW167">
        <v>3.894710698815893</v>
      </c>
      <c r="BX167">
        <v>0</v>
      </c>
      <c r="BY167">
        <v>1</v>
      </c>
    </row>
    <row r="168" spans="1:77" x14ac:dyDescent="0.35">
      <c r="A168">
        <v>166</v>
      </c>
      <c r="B168">
        <v>2022102300</v>
      </c>
      <c r="C168">
        <v>3115</v>
      </c>
      <c r="D168">
        <v>47863</v>
      </c>
      <c r="E168">
        <v>0</v>
      </c>
      <c r="F168">
        <v>1</v>
      </c>
      <c r="G168">
        <v>0</v>
      </c>
      <c r="H168">
        <v>0</v>
      </c>
      <c r="I168" t="s">
        <v>40</v>
      </c>
      <c r="M168" t="s">
        <v>174</v>
      </c>
      <c r="N168">
        <f t="shared" si="14"/>
        <v>3</v>
      </c>
      <c r="O168">
        <f t="shared" si="15"/>
        <v>2</v>
      </c>
      <c r="P168">
        <f t="shared" si="16"/>
        <v>5</v>
      </c>
      <c r="R168">
        <f>SUMIFS('further data insights graphs'!$E$2:$E$3323,'further data insights graphs'!$A$2:$A$3323,'tackle data and analsyis'!$M168)</f>
        <v>4.7333057589415972</v>
      </c>
      <c r="S168">
        <f>COUNTIFS('further data insights graphs'!$E$2:$E$3323,"&gt;"&amp;0,'further data insights graphs'!$A$2:$A$3323,'tackle data and analsyis'!$M168)</f>
        <v>9</v>
      </c>
      <c r="V168">
        <f t="shared" si="17"/>
        <v>1</v>
      </c>
      <c r="W168" t="s">
        <v>559</v>
      </c>
      <c r="X168">
        <v>5</v>
      </c>
      <c r="Y168">
        <v>1</v>
      </c>
      <c r="Z168">
        <v>6</v>
      </c>
      <c r="AB168" t="s">
        <v>97</v>
      </c>
      <c r="AC168">
        <v>3</v>
      </c>
      <c r="AD168">
        <v>2</v>
      </c>
      <c r="AE168">
        <v>5</v>
      </c>
      <c r="AH168" t="s">
        <v>478</v>
      </c>
      <c r="AI168">
        <v>3.8079826489884128</v>
      </c>
      <c r="AJ168">
        <v>7</v>
      </c>
      <c r="AK168">
        <f>SUMIFS('further data insights graphs'!$X$2:$X$3323,'further data insights graphs'!$A$2:$A$3323,'tackle data and analsyis'!$AH168)</f>
        <v>-1.6876773375920293</v>
      </c>
      <c r="AL168" s="1">
        <f t="shared" si="18"/>
        <v>-0.24109676251314704</v>
      </c>
      <c r="AM168">
        <f>SUMIFS('further data insights graphs'!$X$2:$X$3323,'further data insights graphs'!$X$2:$X$3323,"&gt;="&amp;0,'further data insights graphs'!$A$2:$A$3323,'tackle data and analsyis'!$AH168)</f>
        <v>0</v>
      </c>
      <c r="AN168">
        <f>COUNTIFS('further data insights graphs'!$X$2:$X$3323,"&gt;="&amp;0,'further data insights graphs'!$A$2:$A$3323,'tackle data and analsyis'!$AH168)</f>
        <v>0</v>
      </c>
      <c r="AO168">
        <f>SUMIFS('further data insights graphs'!$X$2:$X$3323,'further data insights graphs'!$X$2:$X$3323,"&lt;"&amp;0,'further data insights graphs'!$A$2:$A$3323,'tackle data and analsyis'!$AH168)</f>
        <v>-1.6876773375920293</v>
      </c>
      <c r="AP168">
        <f>COUNTIFS('further data insights graphs'!$X$2:$X$3323,"&lt;"&amp;0,'further data insights graphs'!$A$2:$A$3323,'tackle data and analsyis'!$AH168)</f>
        <v>7</v>
      </c>
      <c r="AQ168" s="3" t="e">
        <f t="shared" si="19"/>
        <v>#DIV/0!</v>
      </c>
      <c r="AR168" s="3">
        <f t="shared" si="20"/>
        <v>-0.24109676251314704</v>
      </c>
      <c r="AS168" s="3"/>
      <c r="AT168" s="3"/>
      <c r="AU168" s="3"/>
      <c r="AV168" s="3"/>
      <c r="AY168" t="s">
        <v>278</v>
      </c>
      <c r="AZ168">
        <v>4.22139190641448</v>
      </c>
      <c r="BA168">
        <v>7</v>
      </c>
      <c r="BD168" t="s">
        <v>278</v>
      </c>
      <c r="BE168">
        <f>SUMIFS('further data insights graphs'!S$2:S$3323,'further data insights graphs'!$A$2:$A$3323,'tackle data and analsyis'!$BD168)</f>
        <v>1.346145296919923</v>
      </c>
      <c r="BF168">
        <f>SUMIFS('further data insights graphs'!T$2:T$3323,'further data insights graphs'!$A$2:$A$3323,'tackle data and analsyis'!$BD168)</f>
        <v>0</v>
      </c>
      <c r="BG168">
        <f>SUMIFS('further data insights graphs'!U$2:U$3323,'further data insights graphs'!$A$2:$A$3323,'tackle data and analsyis'!$BD168)</f>
        <v>0</v>
      </c>
      <c r="BI168">
        <f>COUNTIFS('further data insights graphs'!S$2:S$3323,"&gt;"&amp;0,'further data insights graphs'!$A$2:$A$3323,'tackle data and analsyis'!$BD168)</f>
        <v>2</v>
      </c>
      <c r="BJ168">
        <f>COUNTIFS('further data insights graphs'!T$2:T$3323,"&gt;"&amp;0,'further data insights graphs'!$A$2:$A$3323,'tackle data and analsyis'!$BD168)</f>
        <v>0</v>
      </c>
      <c r="BK168">
        <f>COUNTIFS('further data insights graphs'!U$2:U$3323,"&gt;"&amp;0,'further data insights graphs'!$A$2:$A$3323,'tackle data and analsyis'!$BD168)</f>
        <v>0</v>
      </c>
      <c r="BN168" t="s">
        <v>370</v>
      </c>
      <c r="BO168">
        <v>2.3456189525894069</v>
      </c>
      <c r="BP168">
        <v>0.71729820015533496</v>
      </c>
      <c r="BQ168">
        <v>0</v>
      </c>
      <c r="BS168">
        <f>SUMIFS('further data insights graphs'!$K$2:$K$3323,'further data insights graphs'!$A$2:$A$3323,'tackle data and analsyis'!$BN168)</f>
        <v>0</v>
      </c>
      <c r="BT168">
        <f>SUMIFS('further data insights graphs'!$V$2:$V$3323,'further data insights graphs'!$A$2:$A$3323,'tackle data and analsyis'!$BN168)</f>
        <v>0</v>
      </c>
      <c r="BV168" t="s">
        <v>323</v>
      </c>
      <c r="BW168">
        <v>3.8253534161621108</v>
      </c>
      <c r="BX168">
        <v>0</v>
      </c>
      <c r="BY168">
        <v>0</v>
      </c>
    </row>
    <row r="169" spans="1:77" x14ac:dyDescent="0.35">
      <c r="A169">
        <v>167</v>
      </c>
      <c r="B169">
        <v>2022102300</v>
      </c>
      <c r="C169">
        <v>3220</v>
      </c>
      <c r="D169">
        <v>47863</v>
      </c>
      <c r="E169">
        <v>0</v>
      </c>
      <c r="F169">
        <v>1</v>
      </c>
      <c r="G169">
        <v>0</v>
      </c>
      <c r="H169">
        <v>0</v>
      </c>
      <c r="I169" t="s">
        <v>40</v>
      </c>
      <c r="M169" t="s">
        <v>175</v>
      </c>
      <c r="N169">
        <f t="shared" si="14"/>
        <v>1</v>
      </c>
      <c r="O169">
        <f t="shared" si="15"/>
        <v>1</v>
      </c>
      <c r="P169">
        <f t="shared" si="16"/>
        <v>2</v>
      </c>
      <c r="R169">
        <f>SUMIFS('further data insights graphs'!$E$2:$E$3323,'further data insights graphs'!$A$2:$A$3323,'tackle data and analsyis'!$M169)</f>
        <v>0.94952731319289996</v>
      </c>
      <c r="S169">
        <f>COUNTIFS('further data insights graphs'!$E$2:$E$3323,"&gt;"&amp;0,'further data insights graphs'!$A$2:$A$3323,'tackle data and analsyis'!$M169)</f>
        <v>2</v>
      </c>
      <c r="V169">
        <f t="shared" si="17"/>
        <v>3</v>
      </c>
      <c r="W169" t="s">
        <v>12</v>
      </c>
      <c r="X169">
        <v>4</v>
      </c>
      <c r="Y169">
        <v>1</v>
      </c>
      <c r="Z169">
        <v>5</v>
      </c>
      <c r="AB169" t="s">
        <v>110</v>
      </c>
      <c r="AC169">
        <v>3</v>
      </c>
      <c r="AD169">
        <v>2</v>
      </c>
      <c r="AE169">
        <v>5</v>
      </c>
      <c r="AH169" t="s">
        <v>242</v>
      </c>
      <c r="AI169">
        <v>3.7698194746622757</v>
      </c>
      <c r="AJ169">
        <v>7</v>
      </c>
      <c r="AK169">
        <f>SUMIFS('further data insights graphs'!$X$2:$X$3323,'further data insights graphs'!$A$2:$A$3323,'tackle data and analsyis'!$AH169)</f>
        <v>-1.1548144471741468</v>
      </c>
      <c r="AL169" s="1">
        <f t="shared" si="18"/>
        <v>-0.16497349245344956</v>
      </c>
      <c r="AM169">
        <f>SUMIFS('further data insights graphs'!$X$2:$X$3323,'further data insights graphs'!$X$2:$X$3323,"&gt;="&amp;0,'further data insights graphs'!$A$2:$A$3323,'tackle data and analsyis'!$AH169)</f>
        <v>2.6578254136464929E-2</v>
      </c>
      <c r="AN169">
        <f>COUNTIFS('further data insights graphs'!$X$2:$X$3323,"&gt;="&amp;0,'further data insights graphs'!$A$2:$A$3323,'tackle data and analsyis'!$AH169)</f>
        <v>1</v>
      </c>
      <c r="AO169">
        <f>SUMIFS('further data insights graphs'!$X$2:$X$3323,'further data insights graphs'!$X$2:$X$3323,"&lt;"&amp;0,'further data insights graphs'!$A$2:$A$3323,'tackle data and analsyis'!$AH169)</f>
        <v>-1.1813927013106118</v>
      </c>
      <c r="AP169">
        <f>COUNTIFS('further data insights graphs'!$X$2:$X$3323,"&lt;"&amp;0,'further data insights graphs'!$A$2:$A$3323,'tackle data and analsyis'!$AH169)</f>
        <v>6</v>
      </c>
      <c r="AQ169" s="3">
        <f t="shared" si="19"/>
        <v>2.6578254136464929E-2</v>
      </c>
      <c r="AR169" s="3">
        <f t="shared" si="20"/>
        <v>-0.19689878355176862</v>
      </c>
      <c r="AS169" s="3"/>
      <c r="AT169" s="3"/>
      <c r="AU169" s="3"/>
      <c r="AV169" s="3"/>
      <c r="AY169" t="s">
        <v>292</v>
      </c>
      <c r="AZ169">
        <v>3.7337608565078351</v>
      </c>
      <c r="BA169">
        <v>7</v>
      </c>
      <c r="BD169" t="s">
        <v>292</v>
      </c>
      <c r="BE169">
        <f>SUMIFS('further data insights graphs'!S$2:S$3323,'further data insights graphs'!$A$2:$A$3323,'tackle data and analsyis'!$BD169)</f>
        <v>3.7337608565078351</v>
      </c>
      <c r="BF169">
        <f>SUMIFS('further data insights graphs'!T$2:T$3323,'further data insights graphs'!$A$2:$A$3323,'tackle data and analsyis'!$BD169)</f>
        <v>0</v>
      </c>
      <c r="BG169">
        <f>SUMIFS('further data insights graphs'!U$2:U$3323,'further data insights graphs'!$A$2:$A$3323,'tackle data and analsyis'!$BD169)</f>
        <v>0</v>
      </c>
      <c r="BI169">
        <f>COUNTIFS('further data insights graphs'!S$2:S$3323,"&gt;"&amp;0,'further data insights graphs'!$A$2:$A$3323,'tackle data and analsyis'!$BD169)</f>
        <v>7</v>
      </c>
      <c r="BJ169">
        <f>COUNTIFS('further data insights graphs'!T$2:T$3323,"&gt;"&amp;0,'further data insights graphs'!$A$2:$A$3323,'tackle data and analsyis'!$BD169)</f>
        <v>0</v>
      </c>
      <c r="BK169">
        <f>COUNTIFS('further data insights graphs'!U$2:U$3323,"&gt;"&amp;0,'further data insights graphs'!$A$2:$A$3323,'tackle data and analsyis'!$BD169)</f>
        <v>0</v>
      </c>
      <c r="BN169" t="s">
        <v>505</v>
      </c>
      <c r="BO169">
        <v>2.3452279463708141</v>
      </c>
      <c r="BP169">
        <v>0.32100025213510502</v>
      </c>
      <c r="BQ169">
        <v>0</v>
      </c>
      <c r="BS169">
        <f>SUMIFS('further data insights graphs'!$K$2:$K$3323,'further data insights graphs'!$A$2:$A$3323,'tackle data and analsyis'!$BN169)</f>
        <v>0</v>
      </c>
      <c r="BT169">
        <f>SUMIFS('further data insights graphs'!$V$2:$V$3323,'further data insights graphs'!$A$2:$A$3323,'tackle data and analsyis'!$BN169)</f>
        <v>0</v>
      </c>
      <c r="BV169" t="s">
        <v>478</v>
      </c>
      <c r="BW169">
        <v>3.8079826489884128</v>
      </c>
      <c r="BX169">
        <v>0</v>
      </c>
      <c r="BY169">
        <v>0</v>
      </c>
    </row>
    <row r="170" spans="1:77" x14ac:dyDescent="0.35">
      <c r="A170">
        <v>168</v>
      </c>
      <c r="B170">
        <v>2022103100</v>
      </c>
      <c r="C170">
        <v>98</v>
      </c>
      <c r="D170">
        <v>47863</v>
      </c>
      <c r="E170">
        <v>0</v>
      </c>
      <c r="F170">
        <v>1</v>
      </c>
      <c r="G170">
        <v>0</v>
      </c>
      <c r="H170">
        <v>0</v>
      </c>
      <c r="I170" t="s">
        <v>40</v>
      </c>
      <c r="M170" t="s">
        <v>176</v>
      </c>
      <c r="N170">
        <f t="shared" si="14"/>
        <v>2</v>
      </c>
      <c r="O170">
        <f t="shared" si="15"/>
        <v>2</v>
      </c>
      <c r="P170">
        <f t="shared" si="16"/>
        <v>4</v>
      </c>
      <c r="R170">
        <f>SUMIFS('further data insights graphs'!$E$2:$E$3323,'further data insights graphs'!$A$2:$A$3323,'tackle data and analsyis'!$M170)</f>
        <v>1.396600191757023</v>
      </c>
      <c r="S170">
        <f>COUNTIFS('further data insights graphs'!$E$2:$E$3323,"&gt;"&amp;0,'further data insights graphs'!$A$2:$A$3323,'tackle data and analsyis'!$M170)</f>
        <v>4</v>
      </c>
      <c r="V170">
        <f t="shared" si="17"/>
        <v>2</v>
      </c>
      <c r="W170" t="s">
        <v>16</v>
      </c>
      <c r="X170">
        <v>2</v>
      </c>
      <c r="Y170">
        <v>3</v>
      </c>
      <c r="Z170">
        <v>5</v>
      </c>
      <c r="AB170" t="s">
        <v>174</v>
      </c>
      <c r="AC170">
        <v>3</v>
      </c>
      <c r="AD170">
        <v>2</v>
      </c>
      <c r="AE170">
        <v>5</v>
      </c>
      <c r="AH170" t="s">
        <v>225</v>
      </c>
      <c r="AI170">
        <v>3.7610430635105558</v>
      </c>
      <c r="AJ170">
        <v>6</v>
      </c>
      <c r="AK170">
        <f>SUMIFS('further data insights graphs'!$X$2:$X$3323,'further data insights graphs'!$A$2:$A$3323,'tackle data and analsyis'!$AH170)</f>
        <v>-0.1545679075458396</v>
      </c>
      <c r="AL170" s="1">
        <f t="shared" si="18"/>
        <v>-2.5761317924306599E-2</v>
      </c>
      <c r="AM170">
        <f>SUMIFS('further data insights graphs'!$X$2:$X$3323,'further data insights graphs'!$X$2:$X$3323,"&gt;="&amp;0,'further data insights graphs'!$A$2:$A$3323,'tackle data and analsyis'!$AH170)</f>
        <v>0.81136829974799118</v>
      </c>
      <c r="AN170">
        <f>COUNTIFS('further data insights graphs'!$X$2:$X$3323,"&gt;="&amp;0,'further data insights graphs'!$A$2:$A$3323,'tackle data and analsyis'!$AH170)</f>
        <v>3</v>
      </c>
      <c r="AO170">
        <f>SUMIFS('further data insights graphs'!$X$2:$X$3323,'further data insights graphs'!$X$2:$X$3323,"&lt;"&amp;0,'further data insights graphs'!$A$2:$A$3323,'tackle data and analsyis'!$AH170)</f>
        <v>-0.96593620729383067</v>
      </c>
      <c r="AP170">
        <f>COUNTIFS('further data insights graphs'!$X$2:$X$3323,"&lt;"&amp;0,'further data insights graphs'!$A$2:$A$3323,'tackle data and analsyis'!$AH170)</f>
        <v>3</v>
      </c>
      <c r="AQ170" s="3">
        <f t="shared" si="19"/>
        <v>0.27045609991599706</v>
      </c>
      <c r="AR170" s="3">
        <f t="shared" si="20"/>
        <v>-0.32197873576461022</v>
      </c>
      <c r="AS170" s="3"/>
      <c r="AT170" s="3"/>
      <c r="AU170" s="3"/>
      <c r="AV170" s="3"/>
      <c r="AY170" t="s">
        <v>295</v>
      </c>
      <c r="AZ170">
        <v>3.6825385714786072</v>
      </c>
      <c r="BA170">
        <v>7</v>
      </c>
      <c r="BD170" t="s">
        <v>295</v>
      </c>
      <c r="BE170">
        <f>SUMIFS('further data insights graphs'!S$2:S$3323,'further data insights graphs'!$A$2:$A$3323,'tackle data and analsyis'!$BD170)</f>
        <v>0.643624516144779</v>
      </c>
      <c r="BF170">
        <f>SUMIFS('further data insights graphs'!T$2:T$3323,'further data insights graphs'!$A$2:$A$3323,'tackle data and analsyis'!$BD170)</f>
        <v>0</v>
      </c>
      <c r="BG170">
        <f>SUMIFS('further data insights graphs'!U$2:U$3323,'further data insights graphs'!$A$2:$A$3323,'tackle data and analsyis'!$BD170)</f>
        <v>0</v>
      </c>
      <c r="BI170">
        <f>COUNTIFS('further data insights graphs'!S$2:S$3323,"&gt;"&amp;0,'further data insights graphs'!$A$2:$A$3323,'tackle data and analsyis'!$BD170)</f>
        <v>1</v>
      </c>
      <c r="BJ170">
        <f>COUNTIFS('further data insights graphs'!T$2:T$3323,"&gt;"&amp;0,'further data insights graphs'!$A$2:$A$3323,'tackle data and analsyis'!$BD170)</f>
        <v>0</v>
      </c>
      <c r="BK170">
        <f>COUNTIFS('further data insights graphs'!U$2:U$3323,"&gt;"&amp;0,'further data insights graphs'!$A$2:$A$3323,'tackle data and analsyis'!$BD170)</f>
        <v>0</v>
      </c>
      <c r="BN170" t="s">
        <v>230</v>
      </c>
      <c r="BO170">
        <v>2.3260920503670848</v>
      </c>
      <c r="BP170">
        <v>0</v>
      </c>
      <c r="BQ170">
        <v>0</v>
      </c>
      <c r="BS170">
        <f>SUMIFS('further data insights graphs'!$K$2:$K$3323,'further data insights graphs'!$A$2:$A$3323,'tackle data and analsyis'!$BN170)</f>
        <v>0</v>
      </c>
      <c r="BT170">
        <f>SUMIFS('further data insights graphs'!$V$2:$V$3323,'further data insights graphs'!$A$2:$A$3323,'tackle data and analsyis'!$BN170)</f>
        <v>0</v>
      </c>
      <c r="BV170" t="s">
        <v>224</v>
      </c>
      <c r="BW170">
        <v>3.746162903410494</v>
      </c>
      <c r="BX170">
        <v>0</v>
      </c>
      <c r="BY170">
        <v>0</v>
      </c>
    </row>
    <row r="171" spans="1:77" x14ac:dyDescent="0.35">
      <c r="A171">
        <v>169</v>
      </c>
      <c r="B171">
        <v>2022103100</v>
      </c>
      <c r="C171">
        <v>744</v>
      </c>
      <c r="D171">
        <v>47863</v>
      </c>
      <c r="E171">
        <v>0</v>
      </c>
      <c r="F171">
        <v>1</v>
      </c>
      <c r="G171">
        <v>0</v>
      </c>
      <c r="H171">
        <v>0</v>
      </c>
      <c r="I171" t="s">
        <v>40</v>
      </c>
      <c r="M171" t="s">
        <v>177</v>
      </c>
      <c r="N171">
        <f t="shared" si="14"/>
        <v>3</v>
      </c>
      <c r="O171">
        <f t="shared" si="15"/>
        <v>0</v>
      </c>
      <c r="P171">
        <f t="shared" si="16"/>
        <v>3</v>
      </c>
      <c r="R171">
        <f>SUMIFS('further data insights graphs'!$E$2:$E$3323,'further data insights graphs'!$A$2:$A$3323,'tackle data and analsyis'!$M171)</f>
        <v>1.9966379258563949</v>
      </c>
      <c r="S171">
        <f>COUNTIFS('further data insights graphs'!$E$2:$E$3323,"&gt;"&amp;0,'further data insights graphs'!$A$2:$A$3323,'tackle data and analsyis'!$M171)</f>
        <v>4</v>
      </c>
      <c r="V171">
        <f t="shared" si="17"/>
        <v>2</v>
      </c>
      <c r="W171" t="s">
        <v>18</v>
      </c>
      <c r="X171">
        <v>3</v>
      </c>
      <c r="Y171">
        <v>2</v>
      </c>
      <c r="Z171">
        <v>5</v>
      </c>
      <c r="AB171" t="s">
        <v>206</v>
      </c>
      <c r="AC171">
        <v>3</v>
      </c>
      <c r="AD171">
        <v>2</v>
      </c>
      <c r="AE171">
        <v>5</v>
      </c>
      <c r="AH171" t="s">
        <v>348</v>
      </c>
      <c r="AI171">
        <v>3.7508740277297909</v>
      </c>
      <c r="AJ171">
        <v>7</v>
      </c>
      <c r="AK171">
        <f>SUMIFS('further data insights graphs'!$X$2:$X$3323,'further data insights graphs'!$A$2:$A$3323,'tackle data and analsyis'!$AH171)</f>
        <v>-0.28707279857581369</v>
      </c>
      <c r="AL171" s="1">
        <f t="shared" si="18"/>
        <v>-4.1010399796544812E-2</v>
      </c>
      <c r="AM171">
        <f>SUMIFS('further data insights graphs'!$X$2:$X$3323,'further data insights graphs'!$X$2:$X$3323,"&gt;="&amp;0,'further data insights graphs'!$A$2:$A$3323,'tackle data and analsyis'!$AH171)</f>
        <v>0.51221341645096818</v>
      </c>
      <c r="AN171">
        <f>COUNTIFS('further data insights graphs'!$X$2:$X$3323,"&gt;="&amp;0,'further data insights graphs'!$A$2:$A$3323,'tackle data and analsyis'!$AH171)</f>
        <v>2</v>
      </c>
      <c r="AO171">
        <f>SUMIFS('further data insights graphs'!$X$2:$X$3323,'further data insights graphs'!$X$2:$X$3323,"&lt;"&amp;0,'further data insights graphs'!$A$2:$A$3323,'tackle data and analsyis'!$AH171)</f>
        <v>-0.79928621502678188</v>
      </c>
      <c r="AP171">
        <f>COUNTIFS('further data insights graphs'!$X$2:$X$3323,"&lt;"&amp;0,'further data insights graphs'!$A$2:$A$3323,'tackle data and analsyis'!$AH171)</f>
        <v>5</v>
      </c>
      <c r="AQ171" s="3">
        <f t="shared" si="19"/>
        <v>0.25610670822548409</v>
      </c>
      <c r="AR171" s="3">
        <f t="shared" si="20"/>
        <v>-0.15985724300535636</v>
      </c>
      <c r="AS171" s="3"/>
      <c r="AT171" s="3"/>
      <c r="AU171" s="3"/>
      <c r="AV171" s="3"/>
      <c r="AY171" t="s">
        <v>298</v>
      </c>
      <c r="AZ171">
        <v>2.9975357872385389</v>
      </c>
      <c r="BA171">
        <v>7</v>
      </c>
      <c r="BD171" t="s">
        <v>298</v>
      </c>
      <c r="BE171">
        <f>SUMIFS('further data insights graphs'!S$2:S$3323,'further data insights graphs'!$A$2:$A$3323,'tackle data and analsyis'!$BD171)</f>
        <v>0.70394928438936799</v>
      </c>
      <c r="BF171">
        <f>SUMIFS('further data insights graphs'!T$2:T$3323,'further data insights graphs'!$A$2:$A$3323,'tackle data and analsyis'!$BD171)</f>
        <v>0</v>
      </c>
      <c r="BG171">
        <f>SUMIFS('further data insights graphs'!U$2:U$3323,'further data insights graphs'!$A$2:$A$3323,'tackle data and analsyis'!$BD171)</f>
        <v>0.70394928438936799</v>
      </c>
      <c r="BI171">
        <f>COUNTIFS('further data insights graphs'!S$2:S$3323,"&gt;"&amp;0,'further data insights graphs'!$A$2:$A$3323,'tackle data and analsyis'!$BD171)</f>
        <v>1</v>
      </c>
      <c r="BJ171">
        <f>COUNTIFS('further data insights graphs'!T$2:T$3323,"&gt;"&amp;0,'further data insights graphs'!$A$2:$A$3323,'tackle data and analsyis'!$BD171)</f>
        <v>0</v>
      </c>
      <c r="BK171">
        <f>COUNTIFS('further data insights graphs'!U$2:U$3323,"&gt;"&amp;0,'further data insights graphs'!$A$2:$A$3323,'tackle data and analsyis'!$BD171)</f>
        <v>1</v>
      </c>
      <c r="BN171" t="s">
        <v>128</v>
      </c>
      <c r="BO171">
        <v>2.3254297691311918</v>
      </c>
      <c r="BP171">
        <v>0</v>
      </c>
      <c r="BQ171">
        <v>0</v>
      </c>
      <c r="BS171">
        <f>SUMIFS('further data insights graphs'!$K$2:$K$3323,'further data insights graphs'!$A$2:$A$3323,'tackle data and analsyis'!$BN171)</f>
        <v>2</v>
      </c>
      <c r="BT171">
        <f>SUMIFS('further data insights graphs'!$V$2:$V$3323,'further data insights graphs'!$A$2:$A$3323,'tackle data and analsyis'!$BN171)</f>
        <v>1.173280699626075</v>
      </c>
      <c r="BV171" t="s">
        <v>292</v>
      </c>
      <c r="BW171">
        <v>3.7337608565078351</v>
      </c>
      <c r="BX171">
        <v>0</v>
      </c>
      <c r="BY171">
        <v>0</v>
      </c>
    </row>
    <row r="172" spans="1:77" x14ac:dyDescent="0.35">
      <c r="A172">
        <v>170</v>
      </c>
      <c r="B172">
        <v>2022103100</v>
      </c>
      <c r="C172">
        <v>2341</v>
      </c>
      <c r="D172">
        <v>47863</v>
      </c>
      <c r="E172">
        <v>0</v>
      </c>
      <c r="F172">
        <v>1</v>
      </c>
      <c r="G172">
        <v>0</v>
      </c>
      <c r="H172">
        <v>0</v>
      </c>
      <c r="I172" t="s">
        <v>40</v>
      </c>
      <c r="M172" t="s">
        <v>178</v>
      </c>
      <c r="N172">
        <f t="shared" si="14"/>
        <v>2</v>
      </c>
      <c r="O172">
        <f t="shared" si="15"/>
        <v>0</v>
      </c>
      <c r="P172">
        <f t="shared" si="16"/>
        <v>2</v>
      </c>
      <c r="R172">
        <f>SUMIFS('further data insights graphs'!$E$2:$E$3323,'further data insights graphs'!$A$2:$A$3323,'tackle data and analsyis'!$M172)</f>
        <v>1.841069971619925</v>
      </c>
      <c r="S172">
        <f>COUNTIFS('further data insights graphs'!$E$2:$E$3323,"&gt;"&amp;0,'further data insights graphs'!$A$2:$A$3323,'tackle data and analsyis'!$M172)</f>
        <v>3</v>
      </c>
      <c r="V172">
        <f t="shared" si="17"/>
        <v>2</v>
      </c>
      <c r="W172" t="s">
        <v>23</v>
      </c>
      <c r="X172">
        <v>3</v>
      </c>
      <c r="Y172">
        <v>2</v>
      </c>
      <c r="Z172">
        <v>5</v>
      </c>
      <c r="AB172" t="s">
        <v>212</v>
      </c>
      <c r="AC172">
        <v>3</v>
      </c>
      <c r="AD172">
        <v>2</v>
      </c>
      <c r="AE172">
        <v>5</v>
      </c>
      <c r="AH172" t="s">
        <v>414</v>
      </c>
      <c r="AI172">
        <v>3.7393027680791437</v>
      </c>
      <c r="AJ172">
        <v>7</v>
      </c>
      <c r="AK172">
        <f>SUMIFS('further data insights graphs'!$X$2:$X$3323,'further data insights graphs'!$A$2:$A$3323,'tackle data and analsyis'!$AH172)</f>
        <v>-0.90693155455588848</v>
      </c>
      <c r="AL172" s="1">
        <f t="shared" si="18"/>
        <v>-0.12956165065084121</v>
      </c>
      <c r="AM172">
        <f>SUMIFS('further data insights graphs'!$X$2:$X$3323,'further data insights graphs'!$X$2:$X$3323,"&gt;="&amp;0,'further data insights graphs'!$A$2:$A$3323,'tackle data and analsyis'!$AH172)</f>
        <v>0.21585852605304851</v>
      </c>
      <c r="AN172">
        <f>COUNTIFS('further data insights graphs'!$X$2:$X$3323,"&gt;="&amp;0,'further data insights graphs'!$A$2:$A$3323,'tackle data and analsyis'!$AH172)</f>
        <v>3</v>
      </c>
      <c r="AO172">
        <f>SUMIFS('further data insights graphs'!$X$2:$X$3323,'further data insights graphs'!$X$2:$X$3323,"&lt;"&amp;0,'further data insights graphs'!$A$2:$A$3323,'tackle data and analsyis'!$AH172)</f>
        <v>-1.122790080608937</v>
      </c>
      <c r="AP172">
        <f>COUNTIFS('further data insights graphs'!$X$2:$X$3323,"&lt;"&amp;0,'further data insights graphs'!$A$2:$A$3323,'tackle data and analsyis'!$AH172)</f>
        <v>4</v>
      </c>
      <c r="AQ172" s="3">
        <f t="shared" si="19"/>
        <v>7.195284201768283E-2</v>
      </c>
      <c r="AR172" s="3">
        <f t="shared" si="20"/>
        <v>-0.28069752015223426</v>
      </c>
      <c r="AS172" s="3"/>
      <c r="AT172" s="3"/>
      <c r="AU172" s="3"/>
      <c r="AV172" s="3"/>
      <c r="AY172" t="s">
        <v>304</v>
      </c>
      <c r="AZ172">
        <v>2.9563048204185129</v>
      </c>
      <c r="BA172">
        <v>7</v>
      </c>
      <c r="BD172" t="s">
        <v>304</v>
      </c>
      <c r="BE172">
        <f>SUMIFS('further data insights graphs'!S$2:S$3323,'further data insights graphs'!$A$2:$A$3323,'tackle data and analsyis'!$BD172)</f>
        <v>2.9563048204185129</v>
      </c>
      <c r="BF172">
        <f>SUMIFS('further data insights graphs'!T$2:T$3323,'further data insights graphs'!$A$2:$A$3323,'tackle data and analsyis'!$BD172)</f>
        <v>0</v>
      </c>
      <c r="BG172">
        <f>SUMIFS('further data insights graphs'!U$2:U$3323,'further data insights graphs'!$A$2:$A$3323,'tackle data and analsyis'!$BD172)</f>
        <v>0</v>
      </c>
      <c r="BI172">
        <f>COUNTIFS('further data insights graphs'!S$2:S$3323,"&gt;"&amp;0,'further data insights graphs'!$A$2:$A$3323,'tackle data and analsyis'!$BD172)</f>
        <v>7</v>
      </c>
      <c r="BJ172">
        <f>COUNTIFS('further data insights graphs'!T$2:T$3323,"&gt;"&amp;0,'further data insights graphs'!$A$2:$A$3323,'tackle data and analsyis'!$BD172)</f>
        <v>0</v>
      </c>
      <c r="BK172">
        <f>COUNTIFS('further data insights graphs'!U$2:U$3323,"&gt;"&amp;0,'further data insights graphs'!$A$2:$A$3323,'tackle data and analsyis'!$BD172)</f>
        <v>0</v>
      </c>
      <c r="BN172" t="s">
        <v>355</v>
      </c>
      <c r="BO172">
        <v>2.322970866235738</v>
      </c>
      <c r="BP172">
        <v>0.78551868223444998</v>
      </c>
      <c r="BQ172">
        <v>0</v>
      </c>
      <c r="BS172">
        <f>SUMIFS('further data insights graphs'!$K$2:$K$3323,'further data insights graphs'!$A$2:$A$3323,'tackle data and analsyis'!$BN172)</f>
        <v>0</v>
      </c>
      <c r="BT172">
        <f>SUMIFS('further data insights graphs'!$V$2:$V$3323,'further data insights graphs'!$A$2:$A$3323,'tackle data and analsyis'!$BN172)</f>
        <v>0</v>
      </c>
      <c r="BV172" t="s">
        <v>435</v>
      </c>
      <c r="BW172">
        <v>3.716736981511906</v>
      </c>
      <c r="BX172">
        <v>0</v>
      </c>
      <c r="BY172">
        <v>0</v>
      </c>
    </row>
    <row r="173" spans="1:77" x14ac:dyDescent="0.35">
      <c r="A173">
        <v>171</v>
      </c>
      <c r="B173">
        <v>2022102300</v>
      </c>
      <c r="C173">
        <v>388</v>
      </c>
      <c r="D173">
        <v>52496</v>
      </c>
      <c r="E173">
        <v>1</v>
      </c>
      <c r="F173">
        <v>0</v>
      </c>
      <c r="G173">
        <v>0</v>
      </c>
      <c r="H173">
        <v>0</v>
      </c>
      <c r="I173" t="s">
        <v>41</v>
      </c>
      <c r="M173" t="s">
        <v>179</v>
      </c>
      <c r="N173">
        <f t="shared" si="14"/>
        <v>4</v>
      </c>
      <c r="O173">
        <f t="shared" si="15"/>
        <v>5</v>
      </c>
      <c r="P173">
        <f t="shared" si="16"/>
        <v>9</v>
      </c>
      <c r="R173">
        <f>SUMIFS('further data insights graphs'!$E$2:$E$3323,'further data insights graphs'!$A$2:$A$3323,'tackle data and analsyis'!$M173)</f>
        <v>8.5633860912461568</v>
      </c>
      <c r="S173">
        <f>COUNTIFS('further data insights graphs'!$E$2:$E$3323,"&gt;"&amp;0,'further data insights graphs'!$A$2:$A$3323,'tackle data and analsyis'!$M173)</f>
        <v>15</v>
      </c>
      <c r="V173">
        <f t="shared" si="17"/>
        <v>3</v>
      </c>
      <c r="W173" t="s">
        <v>24</v>
      </c>
      <c r="X173">
        <v>3</v>
      </c>
      <c r="Y173">
        <v>2</v>
      </c>
      <c r="Z173">
        <v>5</v>
      </c>
      <c r="AB173" t="s">
        <v>214</v>
      </c>
      <c r="AC173">
        <v>3</v>
      </c>
      <c r="AD173">
        <v>2</v>
      </c>
      <c r="AE173">
        <v>5</v>
      </c>
      <c r="AH173" t="s">
        <v>292</v>
      </c>
      <c r="AI173">
        <v>3.7337608565078351</v>
      </c>
      <c r="AJ173">
        <v>7</v>
      </c>
      <c r="AK173">
        <f>SUMIFS('further data insights graphs'!$X$2:$X$3323,'further data insights graphs'!$A$2:$A$3323,'tackle data and analsyis'!$AH173)</f>
        <v>-2.0082888563717183</v>
      </c>
      <c r="AL173" s="1">
        <f t="shared" si="18"/>
        <v>-0.28689840805310263</v>
      </c>
      <c r="AM173">
        <f>SUMIFS('further data insights graphs'!$X$2:$X$3323,'further data insights graphs'!$X$2:$X$3323,"&gt;="&amp;0,'further data insights graphs'!$A$2:$A$3323,'tackle data and analsyis'!$AH173)</f>
        <v>0</v>
      </c>
      <c r="AN173">
        <f>COUNTIFS('further data insights graphs'!$X$2:$X$3323,"&gt;="&amp;0,'further data insights graphs'!$A$2:$A$3323,'tackle data and analsyis'!$AH173)</f>
        <v>0</v>
      </c>
      <c r="AO173">
        <f>SUMIFS('further data insights graphs'!$X$2:$X$3323,'further data insights graphs'!$X$2:$X$3323,"&lt;"&amp;0,'further data insights graphs'!$A$2:$A$3323,'tackle data and analsyis'!$AH173)</f>
        <v>-2.0082888563717183</v>
      </c>
      <c r="AP173">
        <f>COUNTIFS('further data insights graphs'!$X$2:$X$3323,"&lt;"&amp;0,'further data insights graphs'!$A$2:$A$3323,'tackle data and analsyis'!$AH173)</f>
        <v>7</v>
      </c>
      <c r="AQ173" s="3" t="e">
        <f t="shared" si="19"/>
        <v>#DIV/0!</v>
      </c>
      <c r="AR173" s="3">
        <f t="shared" si="20"/>
        <v>-0.28689840805310263</v>
      </c>
      <c r="AS173" s="3"/>
      <c r="AT173" s="3"/>
      <c r="AU173" s="3"/>
      <c r="AV173" s="3"/>
      <c r="AY173" t="s">
        <v>330</v>
      </c>
      <c r="AZ173">
        <v>4.086532893158866</v>
      </c>
      <c r="BA173">
        <v>7</v>
      </c>
      <c r="BD173" t="s">
        <v>330</v>
      </c>
      <c r="BE173">
        <f>SUMIFS('further data insights graphs'!S$2:S$3323,'further data insights graphs'!$A$2:$A$3323,'tackle data and analsyis'!$BD173)</f>
        <v>4.086532893158866</v>
      </c>
      <c r="BF173">
        <f>SUMIFS('further data insights graphs'!T$2:T$3323,'further data insights graphs'!$A$2:$A$3323,'tackle data and analsyis'!$BD173)</f>
        <v>0</v>
      </c>
      <c r="BG173">
        <f>SUMIFS('further data insights graphs'!U$2:U$3323,'further data insights graphs'!$A$2:$A$3323,'tackle data and analsyis'!$BD173)</f>
        <v>0</v>
      </c>
      <c r="BI173">
        <f>COUNTIFS('further data insights graphs'!S$2:S$3323,"&gt;"&amp;0,'further data insights graphs'!$A$2:$A$3323,'tackle data and analsyis'!$BD173)</f>
        <v>7</v>
      </c>
      <c r="BJ173">
        <f>COUNTIFS('further data insights graphs'!T$2:T$3323,"&gt;"&amp;0,'further data insights graphs'!$A$2:$A$3323,'tackle data and analsyis'!$BD173)</f>
        <v>0</v>
      </c>
      <c r="BK173">
        <f>COUNTIFS('further data insights graphs'!U$2:U$3323,"&gt;"&amp;0,'further data insights graphs'!$A$2:$A$3323,'tackle data and analsyis'!$BD173)</f>
        <v>0</v>
      </c>
      <c r="BN173" t="s">
        <v>28</v>
      </c>
      <c r="BO173">
        <v>2.3205339943090602</v>
      </c>
      <c r="BP173">
        <v>0</v>
      </c>
      <c r="BQ173">
        <v>0</v>
      </c>
      <c r="BS173">
        <f>SUMIFS('further data insights graphs'!$K$2:$K$3323,'further data insights graphs'!$A$2:$A$3323,'tackle data and analsyis'!$BN173)</f>
        <v>0</v>
      </c>
      <c r="BT173">
        <f>SUMIFS('further data insights graphs'!$V$2:$V$3323,'further data insights graphs'!$A$2:$A$3323,'tackle data and analsyis'!$BN173)</f>
        <v>0</v>
      </c>
      <c r="BV173" t="s">
        <v>331</v>
      </c>
      <c r="BW173">
        <v>3.7129942567735812</v>
      </c>
      <c r="BX173">
        <v>0</v>
      </c>
      <c r="BY173">
        <v>0</v>
      </c>
    </row>
    <row r="174" spans="1:77" x14ac:dyDescent="0.35">
      <c r="A174">
        <v>172</v>
      </c>
      <c r="B174">
        <v>2022102300</v>
      </c>
      <c r="C174">
        <v>1251</v>
      </c>
      <c r="D174">
        <v>52496</v>
      </c>
      <c r="E174">
        <v>0</v>
      </c>
      <c r="F174">
        <v>1</v>
      </c>
      <c r="G174">
        <v>0</v>
      </c>
      <c r="H174">
        <v>0</v>
      </c>
      <c r="I174" t="s">
        <v>41</v>
      </c>
      <c r="M174" t="s">
        <v>180</v>
      </c>
      <c r="N174">
        <f t="shared" si="14"/>
        <v>1</v>
      </c>
      <c r="O174">
        <f t="shared" si="15"/>
        <v>2</v>
      </c>
      <c r="P174">
        <f t="shared" si="16"/>
        <v>3</v>
      </c>
      <c r="R174">
        <f>SUMIFS('further data insights graphs'!$E$2:$E$3323,'further data insights graphs'!$A$2:$A$3323,'tackle data and analsyis'!$M174)</f>
        <v>2.8675979371205491</v>
      </c>
      <c r="S174">
        <f>COUNTIFS('further data insights graphs'!$E$2:$E$3323,"&gt;"&amp;0,'further data insights graphs'!$A$2:$A$3323,'tackle data and analsyis'!$M174)</f>
        <v>5</v>
      </c>
      <c r="V174">
        <f t="shared" si="17"/>
        <v>3</v>
      </c>
      <c r="W174" t="s">
        <v>25</v>
      </c>
      <c r="X174">
        <v>5</v>
      </c>
      <c r="Y174">
        <v>0</v>
      </c>
      <c r="Z174">
        <v>5</v>
      </c>
      <c r="AB174" t="s">
        <v>295</v>
      </c>
      <c r="AC174">
        <v>3</v>
      </c>
      <c r="AD174">
        <v>2</v>
      </c>
      <c r="AE174">
        <v>5</v>
      </c>
      <c r="AH174" t="s">
        <v>136</v>
      </c>
      <c r="AI174">
        <v>3.7254645535413533</v>
      </c>
      <c r="AJ174">
        <v>7</v>
      </c>
      <c r="AK174">
        <f>SUMIFS('further data insights graphs'!$X$2:$X$3323,'further data insights graphs'!$A$2:$A$3323,'tackle data and analsyis'!$AH174)</f>
        <v>-0.99321563541764768</v>
      </c>
      <c r="AL174" s="1">
        <f t="shared" si="18"/>
        <v>-0.14188794791680681</v>
      </c>
      <c r="AM174">
        <f>SUMIFS('further data insights graphs'!$X$2:$X$3323,'further data insights graphs'!$X$2:$X$3323,"&gt;="&amp;0,'further data insights graphs'!$A$2:$A$3323,'tackle data and analsyis'!$AH174)</f>
        <v>0.51605326583517819</v>
      </c>
      <c r="AN174">
        <f>COUNTIFS('further data insights graphs'!$X$2:$X$3323,"&gt;="&amp;0,'further data insights graphs'!$A$2:$A$3323,'tackle data and analsyis'!$AH174)</f>
        <v>2</v>
      </c>
      <c r="AO174">
        <f>SUMIFS('further data insights graphs'!$X$2:$X$3323,'further data insights graphs'!$X$2:$X$3323,"&lt;"&amp;0,'further data insights graphs'!$A$2:$A$3323,'tackle data and analsyis'!$AH174)</f>
        <v>-1.5092689012528258</v>
      </c>
      <c r="AP174">
        <f>COUNTIFS('further data insights graphs'!$X$2:$X$3323,"&lt;"&amp;0,'further data insights graphs'!$A$2:$A$3323,'tackle data and analsyis'!$AH174)</f>
        <v>5</v>
      </c>
      <c r="AQ174" s="3">
        <f t="shared" si="19"/>
        <v>0.25802663291758909</v>
      </c>
      <c r="AR174" s="3">
        <f t="shared" si="20"/>
        <v>-0.30185378025056514</v>
      </c>
      <c r="AS174" s="3"/>
      <c r="AT174" s="3"/>
      <c r="AU174" s="3"/>
      <c r="AV174" s="3"/>
      <c r="AY174" t="s">
        <v>343</v>
      </c>
      <c r="AZ174">
        <v>4.7374533175547509</v>
      </c>
      <c r="BA174">
        <v>7</v>
      </c>
      <c r="BD174" t="s">
        <v>343</v>
      </c>
      <c r="BE174">
        <f>SUMIFS('further data insights graphs'!S$2:S$3323,'further data insights graphs'!$A$2:$A$3323,'tackle data and analsyis'!$BD174)</f>
        <v>2.2159755845117561</v>
      </c>
      <c r="BF174">
        <f>SUMIFS('further data insights graphs'!T$2:T$3323,'further data insights graphs'!$A$2:$A$3323,'tackle data and analsyis'!$BD174)</f>
        <v>0</v>
      </c>
      <c r="BG174">
        <f>SUMIFS('further data insights graphs'!U$2:U$3323,'further data insights graphs'!$A$2:$A$3323,'tackle data and analsyis'!$BD174)</f>
        <v>0</v>
      </c>
      <c r="BI174">
        <f>COUNTIFS('further data insights graphs'!S$2:S$3323,"&gt;"&amp;0,'further data insights graphs'!$A$2:$A$3323,'tackle data and analsyis'!$BD174)</f>
        <v>4</v>
      </c>
      <c r="BJ174">
        <f>COUNTIFS('further data insights graphs'!T$2:T$3323,"&gt;"&amp;0,'further data insights graphs'!$A$2:$A$3323,'tackle data and analsyis'!$BD174)</f>
        <v>0</v>
      </c>
      <c r="BK174">
        <f>COUNTIFS('further data insights graphs'!U$2:U$3323,"&gt;"&amp;0,'further data insights graphs'!$A$2:$A$3323,'tackle data and analsyis'!$BD174)</f>
        <v>0</v>
      </c>
      <c r="BN174" t="s">
        <v>89</v>
      </c>
      <c r="BO174">
        <v>2.2915691251909118</v>
      </c>
      <c r="BP174">
        <v>0</v>
      </c>
      <c r="BQ174">
        <v>0</v>
      </c>
      <c r="BS174">
        <f>SUMIFS('further data insights graphs'!$K$2:$K$3323,'further data insights graphs'!$A$2:$A$3323,'tackle data and analsyis'!$BN174)</f>
        <v>1</v>
      </c>
      <c r="BT174">
        <f>SUMIFS('further data insights graphs'!$V$2:$V$3323,'further data insights graphs'!$A$2:$A$3323,'tackle data and analsyis'!$BN174)</f>
        <v>1</v>
      </c>
      <c r="BV174" t="s">
        <v>18</v>
      </c>
      <c r="BW174">
        <v>3.707850068163498</v>
      </c>
      <c r="BX174">
        <v>0</v>
      </c>
      <c r="BY174">
        <v>0.43557405438326302</v>
      </c>
    </row>
    <row r="175" spans="1:77" x14ac:dyDescent="0.35">
      <c r="A175">
        <v>173</v>
      </c>
      <c r="B175">
        <v>2022102300</v>
      </c>
      <c r="C175">
        <v>2551</v>
      </c>
      <c r="D175">
        <v>52496</v>
      </c>
      <c r="E175">
        <v>0</v>
      </c>
      <c r="F175">
        <v>0</v>
      </c>
      <c r="G175">
        <v>0</v>
      </c>
      <c r="H175">
        <v>1</v>
      </c>
      <c r="I175" t="s">
        <v>41</v>
      </c>
      <c r="M175" t="s">
        <v>181</v>
      </c>
      <c r="N175">
        <f t="shared" si="14"/>
        <v>0</v>
      </c>
      <c r="O175">
        <f t="shared" si="15"/>
        <v>1</v>
      </c>
      <c r="P175">
        <f t="shared" si="16"/>
        <v>1</v>
      </c>
      <c r="R175">
        <f>SUMIFS('further data insights graphs'!$E$2:$E$3323,'further data insights graphs'!$A$2:$A$3323,'tackle data and analsyis'!$M175)</f>
        <v>0</v>
      </c>
      <c r="S175">
        <f>COUNTIFS('further data insights graphs'!$E$2:$E$3323,"&gt;"&amp;0,'further data insights graphs'!$A$2:$A$3323,'tackle data and analsyis'!$M175)</f>
        <v>0</v>
      </c>
      <c r="V175">
        <f t="shared" si="17"/>
        <v>2</v>
      </c>
      <c r="W175" t="s">
        <v>29</v>
      </c>
      <c r="X175">
        <v>4</v>
      </c>
      <c r="Y175">
        <v>1</v>
      </c>
      <c r="Z175">
        <v>5</v>
      </c>
      <c r="AB175" t="s">
        <v>306</v>
      </c>
      <c r="AC175">
        <v>3</v>
      </c>
      <c r="AD175">
        <v>2</v>
      </c>
      <c r="AE175">
        <v>5</v>
      </c>
      <c r="AH175" t="s">
        <v>18</v>
      </c>
      <c r="AI175">
        <v>3.707850068163498</v>
      </c>
      <c r="AJ175">
        <v>8</v>
      </c>
      <c r="AK175">
        <f>SUMIFS('further data insights graphs'!$X$2:$X$3323,'further data insights graphs'!$A$2:$A$3323,'tackle data and analsyis'!$AH175)</f>
        <v>-1.7888877086498678</v>
      </c>
      <c r="AL175" s="1">
        <f t="shared" si="18"/>
        <v>-0.22361096358123347</v>
      </c>
      <c r="AM175">
        <f>SUMIFS('further data insights graphs'!$X$2:$X$3323,'further data insights graphs'!$X$2:$X$3323,"&gt;="&amp;0,'further data insights graphs'!$A$2:$A$3323,'tackle data and analsyis'!$AH175)</f>
        <v>0</v>
      </c>
      <c r="AN175">
        <f>COUNTIFS('further data insights graphs'!$X$2:$X$3323,"&gt;="&amp;0,'further data insights graphs'!$A$2:$A$3323,'tackle data and analsyis'!$AH175)</f>
        <v>0</v>
      </c>
      <c r="AO175">
        <f>SUMIFS('further data insights graphs'!$X$2:$X$3323,'further data insights graphs'!$X$2:$X$3323,"&lt;"&amp;0,'further data insights graphs'!$A$2:$A$3323,'tackle data and analsyis'!$AH175)</f>
        <v>-1.7888877086498678</v>
      </c>
      <c r="AP175">
        <f>COUNTIFS('further data insights graphs'!$X$2:$X$3323,"&lt;"&amp;0,'further data insights graphs'!$A$2:$A$3323,'tackle data and analsyis'!$AH175)</f>
        <v>8</v>
      </c>
      <c r="AQ175" s="3" t="e">
        <f t="shared" si="19"/>
        <v>#DIV/0!</v>
      </c>
      <c r="AR175" s="3">
        <f t="shared" si="20"/>
        <v>-0.22361096358123347</v>
      </c>
      <c r="AS175" s="3"/>
      <c r="AT175" s="3"/>
      <c r="AU175" s="3"/>
      <c r="AV175" s="3"/>
      <c r="AY175" t="s">
        <v>347</v>
      </c>
      <c r="AZ175">
        <v>4.5767774084750057</v>
      </c>
      <c r="BA175">
        <v>7</v>
      </c>
      <c r="BD175" t="s">
        <v>347</v>
      </c>
      <c r="BE175">
        <f>SUMIFS('further data insights graphs'!S$2:S$3323,'further data insights graphs'!$A$2:$A$3323,'tackle data and analsyis'!$BD175)</f>
        <v>4.5767774084750057</v>
      </c>
      <c r="BF175">
        <f>SUMIFS('further data insights graphs'!T$2:T$3323,'further data insights graphs'!$A$2:$A$3323,'tackle data and analsyis'!$BD175)</f>
        <v>0</v>
      </c>
      <c r="BG175">
        <f>SUMIFS('further data insights graphs'!U$2:U$3323,'further data insights graphs'!$A$2:$A$3323,'tackle data and analsyis'!$BD175)</f>
        <v>0</v>
      </c>
      <c r="BI175">
        <f>COUNTIFS('further data insights graphs'!S$2:S$3323,"&gt;"&amp;0,'further data insights graphs'!$A$2:$A$3323,'tackle data and analsyis'!$BD175)</f>
        <v>7</v>
      </c>
      <c r="BJ175">
        <f>COUNTIFS('further data insights graphs'!T$2:T$3323,"&gt;"&amp;0,'further data insights graphs'!$A$2:$A$3323,'tackle data and analsyis'!$BD175)</f>
        <v>0</v>
      </c>
      <c r="BK175">
        <f>COUNTIFS('further data insights graphs'!U$2:U$3323,"&gt;"&amp;0,'further data insights graphs'!$A$2:$A$3323,'tackle data and analsyis'!$BD175)</f>
        <v>0</v>
      </c>
      <c r="BN175" t="s">
        <v>109</v>
      </c>
      <c r="BO175">
        <v>2.2895720296628141</v>
      </c>
      <c r="BP175">
        <v>0</v>
      </c>
      <c r="BQ175">
        <v>0.52963716684571305</v>
      </c>
      <c r="BS175">
        <f>SUMIFS('further data insights graphs'!$K$2:$K$3323,'further data insights graphs'!$A$2:$A$3323,'tackle data and analsyis'!$BN175)</f>
        <v>0</v>
      </c>
      <c r="BT175">
        <f>SUMIFS('further data insights graphs'!$V$2:$V$3323,'further data insights graphs'!$A$2:$A$3323,'tackle data and analsyis'!$BN175)</f>
        <v>0</v>
      </c>
      <c r="BV175" t="s">
        <v>174</v>
      </c>
      <c r="BW175">
        <v>3.6479211855148383</v>
      </c>
      <c r="BX175">
        <v>0</v>
      </c>
      <c r="BY175">
        <v>0</v>
      </c>
    </row>
    <row r="176" spans="1:77" x14ac:dyDescent="0.35">
      <c r="A176">
        <v>174</v>
      </c>
      <c r="B176">
        <v>2022102300</v>
      </c>
      <c r="C176">
        <v>3136</v>
      </c>
      <c r="D176">
        <v>52496</v>
      </c>
      <c r="E176">
        <v>1</v>
      </c>
      <c r="F176">
        <v>0</v>
      </c>
      <c r="G176">
        <v>0</v>
      </c>
      <c r="H176">
        <v>0</v>
      </c>
      <c r="I176" t="s">
        <v>41</v>
      </c>
      <c r="M176" t="s">
        <v>182</v>
      </c>
      <c r="N176">
        <f t="shared" si="14"/>
        <v>0</v>
      </c>
      <c r="O176">
        <f t="shared" si="15"/>
        <v>1</v>
      </c>
      <c r="P176">
        <f t="shared" si="16"/>
        <v>1</v>
      </c>
      <c r="R176">
        <f>SUMIFS('further data insights graphs'!$E$2:$E$3323,'further data insights graphs'!$A$2:$A$3323,'tackle data and analsyis'!$M176)</f>
        <v>1.0028636842244101</v>
      </c>
      <c r="S176">
        <f>COUNTIFS('further data insights graphs'!$E$2:$E$3323,"&gt;"&amp;0,'further data insights graphs'!$A$2:$A$3323,'tackle data and analsyis'!$M176)</f>
        <v>4</v>
      </c>
      <c r="V176">
        <f t="shared" si="17"/>
        <v>1</v>
      </c>
      <c r="W176" t="s">
        <v>38</v>
      </c>
      <c r="X176">
        <v>5</v>
      </c>
      <c r="Y176">
        <v>0</v>
      </c>
      <c r="Z176">
        <v>5</v>
      </c>
      <c r="AB176" t="s">
        <v>461</v>
      </c>
      <c r="AC176">
        <v>3</v>
      </c>
      <c r="AD176">
        <v>2</v>
      </c>
      <c r="AE176">
        <v>5</v>
      </c>
      <c r="AH176" t="s">
        <v>110</v>
      </c>
      <c r="AI176">
        <v>3.6917434823926452</v>
      </c>
      <c r="AJ176">
        <v>4</v>
      </c>
      <c r="AK176">
        <f>SUMIFS('further data insights graphs'!$X$2:$X$3323,'further data insights graphs'!$A$2:$A$3323,'tackle data and analsyis'!$AH176)</f>
        <v>-1.5271137368896484</v>
      </c>
      <c r="AL176" s="1">
        <f t="shared" si="18"/>
        <v>-0.38177843422241209</v>
      </c>
      <c r="AM176">
        <f>SUMIFS('further data insights graphs'!$X$2:$X$3323,'further data insights graphs'!$X$2:$X$3323,"&gt;="&amp;0,'further data insights graphs'!$A$2:$A$3323,'tackle data and analsyis'!$AH176)</f>
        <v>0.17987529999999999</v>
      </c>
      <c r="AN176">
        <f>COUNTIFS('further data insights graphs'!$X$2:$X$3323,"&gt;="&amp;0,'further data insights graphs'!$A$2:$A$3323,'tackle data and analsyis'!$AH176)</f>
        <v>1</v>
      </c>
      <c r="AO176">
        <f>SUMIFS('further data insights graphs'!$X$2:$X$3323,'further data insights graphs'!$X$2:$X$3323,"&lt;"&amp;0,'further data insights graphs'!$A$2:$A$3323,'tackle data and analsyis'!$AH176)</f>
        <v>-1.7069890368896483</v>
      </c>
      <c r="AP176">
        <f>COUNTIFS('further data insights graphs'!$X$2:$X$3323,"&lt;"&amp;0,'further data insights graphs'!$A$2:$A$3323,'tackle data and analsyis'!$AH176)</f>
        <v>3</v>
      </c>
      <c r="AQ176" s="3">
        <f t="shared" si="19"/>
        <v>0.17987529999999999</v>
      </c>
      <c r="AR176" s="3">
        <f t="shared" si="20"/>
        <v>-0.56899634562988277</v>
      </c>
      <c r="AS176" s="3"/>
      <c r="AT176" s="3"/>
      <c r="AU176" s="3"/>
      <c r="AV176" s="3"/>
      <c r="AY176" t="s">
        <v>348</v>
      </c>
      <c r="AZ176">
        <v>3.7508740277297909</v>
      </c>
      <c r="BA176">
        <v>7</v>
      </c>
      <c r="BD176" t="s">
        <v>348</v>
      </c>
      <c r="BE176">
        <f>SUMIFS('further data insights graphs'!S$2:S$3323,'further data insights graphs'!$A$2:$A$3323,'tackle data and analsyis'!$BD176)</f>
        <v>2.4669715448824499</v>
      </c>
      <c r="BF176">
        <f>SUMIFS('further data insights graphs'!T$2:T$3323,'further data insights graphs'!$A$2:$A$3323,'tackle data and analsyis'!$BD176)</f>
        <v>0</v>
      </c>
      <c r="BG176">
        <f>SUMIFS('further data insights graphs'!U$2:U$3323,'further data insights graphs'!$A$2:$A$3323,'tackle data and analsyis'!$BD176)</f>
        <v>1</v>
      </c>
      <c r="BI176">
        <f>COUNTIFS('further data insights graphs'!S$2:S$3323,"&gt;"&amp;0,'further data insights graphs'!$A$2:$A$3323,'tackle data and analsyis'!$BD176)</f>
        <v>5</v>
      </c>
      <c r="BJ176">
        <f>COUNTIFS('further data insights graphs'!T$2:T$3323,"&gt;"&amp;0,'further data insights graphs'!$A$2:$A$3323,'tackle data and analsyis'!$BD176)</f>
        <v>0</v>
      </c>
      <c r="BK176">
        <f>COUNTIFS('further data insights graphs'!U$2:U$3323,"&gt;"&amp;0,'further data insights graphs'!$A$2:$A$3323,'tackle data and analsyis'!$BD176)</f>
        <v>1</v>
      </c>
      <c r="BN176" t="s">
        <v>10</v>
      </c>
      <c r="BO176">
        <v>2.2807404158181255</v>
      </c>
      <c r="BP176">
        <v>0</v>
      </c>
      <c r="BQ176">
        <v>0</v>
      </c>
      <c r="BS176">
        <f>SUMIFS('further data insights graphs'!$K$2:$K$3323,'further data insights graphs'!$A$2:$A$3323,'tackle data and analsyis'!$BN176)</f>
        <v>0</v>
      </c>
      <c r="BT176">
        <f>SUMIFS('further data insights graphs'!$V$2:$V$3323,'further data insights graphs'!$A$2:$A$3323,'tackle data and analsyis'!$BN176)</f>
        <v>0</v>
      </c>
      <c r="BV176" t="s">
        <v>191</v>
      </c>
      <c r="BW176">
        <v>3.6010889782675166</v>
      </c>
      <c r="BX176">
        <v>0</v>
      </c>
      <c r="BY176">
        <v>0</v>
      </c>
    </row>
    <row r="177" spans="1:77" x14ac:dyDescent="0.35">
      <c r="A177">
        <v>175</v>
      </c>
      <c r="B177">
        <v>2022102300</v>
      </c>
      <c r="C177">
        <v>388</v>
      </c>
      <c r="D177">
        <v>44903</v>
      </c>
      <c r="E177">
        <v>0</v>
      </c>
      <c r="F177">
        <v>1</v>
      </c>
      <c r="G177">
        <v>0</v>
      </c>
      <c r="H177">
        <v>0</v>
      </c>
      <c r="I177" t="s">
        <v>42</v>
      </c>
      <c r="M177" t="s">
        <v>183</v>
      </c>
      <c r="N177">
        <f t="shared" si="14"/>
        <v>1</v>
      </c>
      <c r="O177">
        <f t="shared" si="15"/>
        <v>0</v>
      </c>
      <c r="P177">
        <f t="shared" si="16"/>
        <v>1</v>
      </c>
      <c r="R177">
        <f>SUMIFS('further data insights graphs'!$E$2:$E$3323,'further data insights graphs'!$A$2:$A$3323,'tackle data and analsyis'!$M177)</f>
        <v>0.51525499597743696</v>
      </c>
      <c r="S177">
        <f>COUNTIFS('further data insights graphs'!$E$2:$E$3323,"&gt;"&amp;0,'further data insights graphs'!$A$2:$A$3323,'tackle data and analsyis'!$M177)</f>
        <v>1</v>
      </c>
      <c r="V177">
        <f t="shared" si="17"/>
        <v>2</v>
      </c>
      <c r="W177" t="s">
        <v>51</v>
      </c>
      <c r="X177">
        <v>3</v>
      </c>
      <c r="Y177">
        <v>2</v>
      </c>
      <c r="Z177">
        <v>5</v>
      </c>
      <c r="AB177" t="s">
        <v>32</v>
      </c>
      <c r="AC177">
        <v>3</v>
      </c>
      <c r="AD177">
        <v>1</v>
      </c>
      <c r="AE177">
        <v>4</v>
      </c>
      <c r="AH177" t="s">
        <v>295</v>
      </c>
      <c r="AI177">
        <v>3.6825385714786072</v>
      </c>
      <c r="AJ177">
        <v>7</v>
      </c>
      <c r="AK177">
        <f>SUMIFS('further data insights graphs'!$X$2:$X$3323,'further data insights graphs'!$A$2:$A$3323,'tackle data and analsyis'!$AH177)</f>
        <v>2.132590586978071</v>
      </c>
      <c r="AL177" s="1">
        <f t="shared" si="18"/>
        <v>0.30465579813972443</v>
      </c>
      <c r="AM177">
        <f>SUMIFS('further data insights graphs'!$X$2:$X$3323,'further data insights graphs'!$X$2:$X$3323,"&gt;="&amp;0,'further data insights graphs'!$A$2:$A$3323,'tackle data and analsyis'!$AH177)</f>
        <v>2.5263267905679623</v>
      </c>
      <c r="AN177">
        <f>COUNTIFS('further data insights graphs'!$X$2:$X$3323,"&gt;="&amp;0,'further data insights graphs'!$A$2:$A$3323,'tackle data and analsyis'!$AH177)</f>
        <v>6</v>
      </c>
      <c r="AO177">
        <f>SUMIFS('further data insights graphs'!$X$2:$X$3323,'further data insights graphs'!$X$2:$X$3323,"&lt;"&amp;0,'further data insights graphs'!$A$2:$A$3323,'tackle data and analsyis'!$AH177)</f>
        <v>-0.39373620358989114</v>
      </c>
      <c r="AP177">
        <f>COUNTIFS('further data insights graphs'!$X$2:$X$3323,"&lt;"&amp;0,'further data insights graphs'!$A$2:$A$3323,'tackle data and analsyis'!$AH177)</f>
        <v>1</v>
      </c>
      <c r="AQ177" s="3">
        <f t="shared" si="19"/>
        <v>0.42105446509466038</v>
      </c>
      <c r="AR177" s="3">
        <f t="shared" si="20"/>
        <v>-0.39373620358989114</v>
      </c>
      <c r="AS177" s="3"/>
      <c r="AT177" s="3"/>
      <c r="AU177" s="3"/>
      <c r="AV177" s="3"/>
      <c r="AY177" t="s">
        <v>352</v>
      </c>
      <c r="AZ177">
        <v>3.3732327535592348</v>
      </c>
      <c r="BA177">
        <v>7</v>
      </c>
      <c r="BD177" t="s">
        <v>352</v>
      </c>
      <c r="BE177">
        <f>SUMIFS('further data insights graphs'!S$2:S$3323,'further data insights graphs'!$A$2:$A$3323,'tackle data and analsyis'!$BD177)</f>
        <v>2.9059508523440529</v>
      </c>
      <c r="BF177">
        <f>SUMIFS('further data insights graphs'!T$2:T$3323,'further data insights graphs'!$A$2:$A$3323,'tackle data and analsyis'!$BD177)</f>
        <v>1.2945807455422629</v>
      </c>
      <c r="BG177">
        <f>SUMIFS('further data insights graphs'!U$2:U$3323,'further data insights graphs'!$A$2:$A$3323,'tackle data and analsyis'!$BD177)</f>
        <v>0.163027794654651</v>
      </c>
      <c r="BI177">
        <f>COUNTIFS('further data insights graphs'!S$2:S$3323,"&gt;"&amp;0,'further data insights graphs'!$A$2:$A$3323,'tackle data and analsyis'!$BD177)</f>
        <v>6</v>
      </c>
      <c r="BJ177">
        <f>COUNTIFS('further data insights graphs'!T$2:T$3323,"&gt;"&amp;0,'further data insights graphs'!$A$2:$A$3323,'tackle data and analsyis'!$BD177)</f>
        <v>3</v>
      </c>
      <c r="BK177">
        <f>COUNTIFS('further data insights graphs'!U$2:U$3323,"&gt;"&amp;0,'further data insights graphs'!$A$2:$A$3323,'tackle data and analsyis'!$BD177)</f>
        <v>1</v>
      </c>
      <c r="BN177" t="s">
        <v>229</v>
      </c>
      <c r="BO177">
        <v>2.2771461680705949</v>
      </c>
      <c r="BP177">
        <v>0</v>
      </c>
      <c r="BQ177">
        <v>0</v>
      </c>
      <c r="BS177">
        <f>SUMIFS('further data insights graphs'!$K$2:$K$3323,'further data insights graphs'!$A$2:$A$3323,'tackle data and analsyis'!$BN177)</f>
        <v>0</v>
      </c>
      <c r="BT177">
        <f>SUMIFS('further data insights graphs'!$V$2:$V$3323,'further data insights graphs'!$A$2:$A$3323,'tackle data and analsyis'!$BN177)</f>
        <v>0</v>
      </c>
      <c r="BV177" t="s">
        <v>118</v>
      </c>
      <c r="BW177">
        <v>3.4702306142499335</v>
      </c>
      <c r="BX177">
        <v>0</v>
      </c>
      <c r="BY177">
        <v>0</v>
      </c>
    </row>
    <row r="178" spans="1:77" x14ac:dyDescent="0.35">
      <c r="A178">
        <v>176</v>
      </c>
      <c r="B178">
        <v>2022102300</v>
      </c>
      <c r="C178">
        <v>2623</v>
      </c>
      <c r="D178">
        <v>44903</v>
      </c>
      <c r="E178">
        <v>1</v>
      </c>
      <c r="F178">
        <v>0</v>
      </c>
      <c r="G178">
        <v>0</v>
      </c>
      <c r="H178">
        <v>0</v>
      </c>
      <c r="I178" t="s">
        <v>42</v>
      </c>
      <c r="M178" t="s">
        <v>184</v>
      </c>
      <c r="N178">
        <f t="shared" si="14"/>
        <v>0</v>
      </c>
      <c r="O178">
        <f t="shared" si="15"/>
        <v>1</v>
      </c>
      <c r="P178">
        <f t="shared" si="16"/>
        <v>1</v>
      </c>
      <c r="R178">
        <f>SUMIFS('further data insights graphs'!$E$2:$E$3323,'further data insights graphs'!$A$2:$A$3323,'tackle data and analsyis'!$M178)</f>
        <v>0.23062124347450799</v>
      </c>
      <c r="S178">
        <f>COUNTIFS('further data insights graphs'!$E$2:$E$3323,"&gt;"&amp;0,'further data insights graphs'!$A$2:$A$3323,'tackle data and analsyis'!$M178)</f>
        <v>1</v>
      </c>
      <c r="V178">
        <f t="shared" si="17"/>
        <v>3</v>
      </c>
      <c r="W178" t="s">
        <v>65</v>
      </c>
      <c r="X178">
        <v>2</v>
      </c>
      <c r="Y178">
        <v>3</v>
      </c>
      <c r="Z178">
        <v>5</v>
      </c>
      <c r="AB178" t="s">
        <v>34</v>
      </c>
      <c r="AC178">
        <v>3</v>
      </c>
      <c r="AD178">
        <v>1</v>
      </c>
      <c r="AE178">
        <v>4</v>
      </c>
      <c r="AH178" t="s">
        <v>90</v>
      </c>
      <c r="AI178">
        <v>3.6607940443296734</v>
      </c>
      <c r="AJ178">
        <v>10</v>
      </c>
      <c r="AK178">
        <f>SUMIFS('further data insights graphs'!$X$2:$X$3323,'further data insights graphs'!$A$2:$A$3323,'tackle data and analsyis'!$AH178)</f>
        <v>-0.44572297616765183</v>
      </c>
      <c r="AL178" s="1">
        <f t="shared" si="18"/>
        <v>-4.4572297616765184E-2</v>
      </c>
      <c r="AM178">
        <f>SUMIFS('further data insights graphs'!$X$2:$X$3323,'further data insights graphs'!$X$2:$X$3323,"&gt;="&amp;0,'further data insights graphs'!$A$2:$A$3323,'tackle data and analsyis'!$AH178)</f>
        <v>0.44119211769216538</v>
      </c>
      <c r="AN178">
        <f>COUNTIFS('further data insights graphs'!$X$2:$X$3323,"&gt;="&amp;0,'further data insights graphs'!$A$2:$A$3323,'tackle data and analsyis'!$AH178)</f>
        <v>2</v>
      </c>
      <c r="AO178">
        <f>SUMIFS('further data insights graphs'!$X$2:$X$3323,'further data insights graphs'!$X$2:$X$3323,"&lt;"&amp;0,'further data insights graphs'!$A$2:$A$3323,'tackle data and analsyis'!$AH178)</f>
        <v>-0.88691509385981726</v>
      </c>
      <c r="AP178">
        <f>COUNTIFS('further data insights graphs'!$X$2:$X$3323,"&lt;"&amp;0,'further data insights graphs'!$A$2:$A$3323,'tackle data and analsyis'!$AH178)</f>
        <v>8</v>
      </c>
      <c r="AQ178" s="3">
        <f t="shared" si="19"/>
        <v>0.22059605884608269</v>
      </c>
      <c r="AR178" s="3">
        <f t="shared" si="20"/>
        <v>-0.11086438673247716</v>
      </c>
      <c r="AS178" s="3"/>
      <c r="AT178" s="3"/>
      <c r="AU178" s="3"/>
      <c r="AV178" s="3"/>
      <c r="AY178" t="s">
        <v>366</v>
      </c>
      <c r="AZ178">
        <v>4.121942785217481</v>
      </c>
      <c r="BA178">
        <v>7</v>
      </c>
      <c r="BD178" t="s">
        <v>366</v>
      </c>
      <c r="BE178">
        <f>SUMIFS('further data insights graphs'!S$2:S$3323,'further data insights graphs'!$A$2:$A$3323,'tackle data and analsyis'!$BD178)</f>
        <v>2.610310118727571</v>
      </c>
      <c r="BF178">
        <f>SUMIFS('further data insights graphs'!T$2:T$3323,'further data insights graphs'!$A$2:$A$3323,'tackle data and analsyis'!$BD178)</f>
        <v>0</v>
      </c>
      <c r="BG178">
        <f>SUMIFS('further data insights graphs'!U$2:U$3323,'further data insights graphs'!$A$2:$A$3323,'tackle data and analsyis'!$BD178)</f>
        <v>0</v>
      </c>
      <c r="BI178">
        <f>COUNTIFS('further data insights graphs'!S$2:S$3323,"&gt;"&amp;0,'further data insights graphs'!$A$2:$A$3323,'tackle data and analsyis'!$BD178)</f>
        <v>4</v>
      </c>
      <c r="BJ178">
        <f>COUNTIFS('further data insights graphs'!T$2:T$3323,"&gt;"&amp;0,'further data insights graphs'!$A$2:$A$3323,'tackle data and analsyis'!$BD178)</f>
        <v>0</v>
      </c>
      <c r="BK178">
        <f>COUNTIFS('further data insights graphs'!U$2:U$3323,"&gt;"&amp;0,'further data insights graphs'!$A$2:$A$3323,'tackle data and analsyis'!$BD178)</f>
        <v>0</v>
      </c>
      <c r="BN178" t="s">
        <v>276</v>
      </c>
      <c r="BO178">
        <v>2.2707179983647392</v>
      </c>
      <c r="BP178">
        <v>0</v>
      </c>
      <c r="BQ178">
        <v>0</v>
      </c>
      <c r="BS178">
        <f>SUMIFS('further data insights graphs'!$K$2:$K$3323,'further data insights graphs'!$A$2:$A$3323,'tackle data and analsyis'!$BN178)</f>
        <v>1</v>
      </c>
      <c r="BT178">
        <f>SUMIFS('further data insights graphs'!$V$2:$V$3323,'further data insights graphs'!$A$2:$A$3323,'tackle data and analsyis'!$BN178)</f>
        <v>0.17622839788985201</v>
      </c>
      <c r="BV178" t="s">
        <v>462</v>
      </c>
      <c r="BW178">
        <v>3.4332424549854235</v>
      </c>
      <c r="BX178">
        <v>0</v>
      </c>
      <c r="BY178">
        <v>0</v>
      </c>
    </row>
    <row r="179" spans="1:77" x14ac:dyDescent="0.35">
      <c r="A179">
        <v>177</v>
      </c>
      <c r="B179">
        <v>2022102300</v>
      </c>
      <c r="C179">
        <v>2691</v>
      </c>
      <c r="D179">
        <v>44903</v>
      </c>
      <c r="E179">
        <v>0</v>
      </c>
      <c r="F179">
        <v>1</v>
      </c>
      <c r="G179">
        <v>0</v>
      </c>
      <c r="H179">
        <v>0</v>
      </c>
      <c r="I179" t="s">
        <v>42</v>
      </c>
      <c r="M179" t="s">
        <v>185</v>
      </c>
      <c r="N179">
        <f t="shared" si="14"/>
        <v>1</v>
      </c>
      <c r="O179">
        <f t="shared" si="15"/>
        <v>0</v>
      </c>
      <c r="P179">
        <f t="shared" si="16"/>
        <v>1</v>
      </c>
      <c r="R179">
        <f>SUMIFS('further data insights graphs'!$E$2:$E$3323,'further data insights graphs'!$A$2:$A$3323,'tackle data and analsyis'!$M179)</f>
        <v>0.64879510623941605</v>
      </c>
      <c r="S179">
        <f>COUNTIFS('further data insights graphs'!$E$2:$E$3323,"&gt;"&amp;0,'further data insights graphs'!$A$2:$A$3323,'tackle data and analsyis'!$M179)</f>
        <v>1</v>
      </c>
      <c r="V179">
        <f t="shared" si="17"/>
        <v>3</v>
      </c>
      <c r="W179" t="s">
        <v>83</v>
      </c>
      <c r="X179">
        <v>2</v>
      </c>
      <c r="Y179">
        <v>3</v>
      </c>
      <c r="Z179">
        <v>5</v>
      </c>
      <c r="AB179" t="s">
        <v>73</v>
      </c>
      <c r="AC179">
        <v>3</v>
      </c>
      <c r="AD179">
        <v>1</v>
      </c>
      <c r="AE179">
        <v>4</v>
      </c>
      <c r="AH179" t="s">
        <v>280</v>
      </c>
      <c r="AI179">
        <v>3.6596915977971358</v>
      </c>
      <c r="AJ179">
        <v>6</v>
      </c>
      <c r="AK179">
        <f>SUMIFS('further data insights graphs'!$X$2:$X$3323,'further data insights graphs'!$A$2:$A$3323,'tackle data and analsyis'!$AH179)</f>
        <v>-0.43970858437262417</v>
      </c>
      <c r="AL179" s="1">
        <f t="shared" si="18"/>
        <v>-7.3284764062104032E-2</v>
      </c>
      <c r="AM179">
        <f>SUMIFS('further data insights graphs'!$X$2:$X$3323,'further data insights graphs'!$X$2:$X$3323,"&gt;="&amp;0,'further data insights graphs'!$A$2:$A$3323,'tackle data and analsyis'!$AH179)</f>
        <v>0.21770563859853437</v>
      </c>
      <c r="AN179">
        <f>COUNTIFS('further data insights graphs'!$X$2:$X$3323,"&gt;="&amp;0,'further data insights graphs'!$A$2:$A$3323,'tackle data and analsyis'!$AH179)</f>
        <v>2</v>
      </c>
      <c r="AO179">
        <f>SUMIFS('further data insights graphs'!$X$2:$X$3323,'further data insights graphs'!$X$2:$X$3323,"&lt;"&amp;0,'further data insights graphs'!$A$2:$A$3323,'tackle data and analsyis'!$AH179)</f>
        <v>-0.65741422297115859</v>
      </c>
      <c r="AP179">
        <f>COUNTIFS('further data insights graphs'!$X$2:$X$3323,"&lt;"&amp;0,'further data insights graphs'!$A$2:$A$3323,'tackle data and analsyis'!$AH179)</f>
        <v>4</v>
      </c>
      <c r="AQ179" s="3">
        <f t="shared" si="19"/>
        <v>0.10885281929926718</v>
      </c>
      <c r="AR179" s="3">
        <f t="shared" si="20"/>
        <v>-0.16435355574278965</v>
      </c>
      <c r="AS179" s="3"/>
      <c r="AT179" s="3"/>
      <c r="AU179" s="3"/>
      <c r="AV179" s="3"/>
      <c r="AY179" t="s">
        <v>402</v>
      </c>
      <c r="AZ179">
        <v>3.3446928774029749</v>
      </c>
      <c r="BA179">
        <v>7</v>
      </c>
      <c r="BD179" t="s">
        <v>402</v>
      </c>
      <c r="BE179">
        <f>SUMIFS('further data insights graphs'!S$2:S$3323,'further data insights graphs'!$A$2:$A$3323,'tackle data and analsyis'!$BD179)</f>
        <v>1.8845458008008831</v>
      </c>
      <c r="BF179">
        <f>SUMIFS('further data insights graphs'!T$2:T$3323,'further data insights graphs'!$A$2:$A$3323,'tackle data and analsyis'!$BD179)</f>
        <v>0</v>
      </c>
      <c r="BG179">
        <f>SUMIFS('further data insights graphs'!U$2:U$3323,'further data insights graphs'!$A$2:$A$3323,'tackle data and analsyis'!$BD179)</f>
        <v>0.308515977352184</v>
      </c>
      <c r="BI179">
        <f>COUNTIFS('further data insights graphs'!S$2:S$3323,"&gt;"&amp;0,'further data insights graphs'!$A$2:$A$3323,'tackle data and analsyis'!$BD179)</f>
        <v>3</v>
      </c>
      <c r="BJ179">
        <f>COUNTIFS('further data insights graphs'!T$2:T$3323,"&gt;"&amp;0,'further data insights graphs'!$A$2:$A$3323,'tackle data and analsyis'!$BD179)</f>
        <v>0</v>
      </c>
      <c r="BK179">
        <f>COUNTIFS('further data insights graphs'!U$2:U$3323,"&gt;"&amp;0,'further data insights graphs'!$A$2:$A$3323,'tackle data and analsyis'!$BD179)</f>
        <v>1</v>
      </c>
      <c r="BN179" t="s">
        <v>473</v>
      </c>
      <c r="BO179">
        <v>2.2466096352792131</v>
      </c>
      <c r="BP179">
        <v>0</v>
      </c>
      <c r="BQ179">
        <v>0</v>
      </c>
      <c r="BS179">
        <f>SUMIFS('further data insights graphs'!$K$2:$K$3323,'further data insights graphs'!$A$2:$A$3323,'tackle data and analsyis'!$BN179)</f>
        <v>1</v>
      </c>
      <c r="BT179">
        <f>SUMIFS('further data insights graphs'!$V$2:$V$3323,'further data insights graphs'!$A$2:$A$3323,'tackle data and analsyis'!$BN179)</f>
        <v>0.21009469635861999</v>
      </c>
      <c r="BV179" t="s">
        <v>108</v>
      </c>
      <c r="BW179">
        <v>3.4270351080417916</v>
      </c>
      <c r="BX179">
        <v>0</v>
      </c>
      <c r="BY179">
        <v>0.86061703447735405</v>
      </c>
    </row>
    <row r="180" spans="1:77" x14ac:dyDescent="0.35">
      <c r="A180">
        <v>178</v>
      </c>
      <c r="B180">
        <v>2022102300</v>
      </c>
      <c r="C180">
        <v>3564</v>
      </c>
      <c r="D180">
        <v>44903</v>
      </c>
      <c r="E180">
        <v>1</v>
      </c>
      <c r="F180">
        <v>0</v>
      </c>
      <c r="G180">
        <v>0</v>
      </c>
      <c r="H180">
        <v>0</v>
      </c>
      <c r="I180" t="s">
        <v>42</v>
      </c>
      <c r="M180" t="s">
        <v>186</v>
      </c>
      <c r="N180">
        <f t="shared" si="14"/>
        <v>2</v>
      </c>
      <c r="O180">
        <f t="shared" si="15"/>
        <v>0</v>
      </c>
      <c r="P180">
        <f t="shared" si="16"/>
        <v>2</v>
      </c>
      <c r="R180">
        <f>SUMIFS('further data insights graphs'!$E$2:$E$3323,'further data insights graphs'!$A$2:$A$3323,'tackle data and analsyis'!$M180)</f>
        <v>2</v>
      </c>
      <c r="S180">
        <f>COUNTIFS('further data insights graphs'!$E$2:$E$3323,"&gt;"&amp;0,'further data insights graphs'!$A$2:$A$3323,'tackle data and analsyis'!$M180)</f>
        <v>2</v>
      </c>
      <c r="V180">
        <f t="shared" si="17"/>
        <v>3</v>
      </c>
      <c r="W180" t="s">
        <v>93</v>
      </c>
      <c r="X180">
        <v>2</v>
      </c>
      <c r="Y180">
        <v>3</v>
      </c>
      <c r="Z180">
        <v>5</v>
      </c>
      <c r="AB180" t="s">
        <v>78</v>
      </c>
      <c r="AC180">
        <v>3</v>
      </c>
      <c r="AD180">
        <v>1</v>
      </c>
      <c r="AE180">
        <v>4</v>
      </c>
      <c r="AH180" t="s">
        <v>428</v>
      </c>
      <c r="AI180">
        <v>3.6576060302140672</v>
      </c>
      <c r="AJ180">
        <v>7</v>
      </c>
      <c r="AK180">
        <f>SUMIFS('further data insights graphs'!$X$2:$X$3323,'further data insights graphs'!$A$2:$A$3323,'tackle data and analsyis'!$AH180)</f>
        <v>-0.19233463453730065</v>
      </c>
      <c r="AL180" s="1">
        <f t="shared" si="18"/>
        <v>-2.7476376362471522E-2</v>
      </c>
      <c r="AM180">
        <f>SUMIFS('further data insights graphs'!$X$2:$X$3323,'further data insights graphs'!$X$2:$X$3323,"&gt;="&amp;0,'further data insights graphs'!$A$2:$A$3323,'tackle data and analsyis'!$AH180)</f>
        <v>1.2524886699261115</v>
      </c>
      <c r="AN180">
        <f>COUNTIFS('further data insights graphs'!$X$2:$X$3323,"&gt;="&amp;0,'further data insights graphs'!$A$2:$A$3323,'tackle data and analsyis'!$AH180)</f>
        <v>5</v>
      </c>
      <c r="AO180">
        <f>SUMIFS('further data insights graphs'!$X$2:$X$3323,'further data insights graphs'!$X$2:$X$3323,"&lt;"&amp;0,'further data insights graphs'!$A$2:$A$3323,'tackle data and analsyis'!$AH180)</f>
        <v>-1.4448233044634122</v>
      </c>
      <c r="AP180">
        <f>COUNTIFS('further data insights graphs'!$X$2:$X$3323,"&lt;"&amp;0,'further data insights graphs'!$A$2:$A$3323,'tackle data and analsyis'!$AH180)</f>
        <v>2</v>
      </c>
      <c r="AQ180" s="3">
        <f t="shared" si="19"/>
        <v>0.25049773398522229</v>
      </c>
      <c r="AR180" s="3">
        <f t="shared" si="20"/>
        <v>-0.72241165223170611</v>
      </c>
      <c r="AS180" s="3"/>
      <c r="AT180" s="3"/>
      <c r="AU180" s="3"/>
      <c r="AV180" s="3"/>
      <c r="AY180" t="s">
        <v>407</v>
      </c>
      <c r="AZ180">
        <v>3.9976435686426379</v>
      </c>
      <c r="BA180">
        <v>7</v>
      </c>
      <c r="BD180" t="s">
        <v>407</v>
      </c>
      <c r="BE180">
        <f>SUMIFS('further data insights graphs'!S$2:S$3323,'further data insights graphs'!$A$2:$A$3323,'tackle data and analsyis'!$BD180)</f>
        <v>2.5652356194198109</v>
      </c>
      <c r="BF180">
        <f>SUMIFS('further data insights graphs'!T$2:T$3323,'further data insights graphs'!$A$2:$A$3323,'tackle data and analsyis'!$BD180)</f>
        <v>0</v>
      </c>
      <c r="BG180">
        <f>SUMIFS('further data insights graphs'!U$2:U$3323,'further data insights graphs'!$A$2:$A$3323,'tackle data and analsyis'!$BD180)</f>
        <v>0</v>
      </c>
      <c r="BI180">
        <f>COUNTIFS('further data insights graphs'!S$2:S$3323,"&gt;"&amp;0,'further data insights graphs'!$A$2:$A$3323,'tackle data and analsyis'!$BD180)</f>
        <v>4</v>
      </c>
      <c r="BJ180">
        <f>COUNTIFS('further data insights graphs'!T$2:T$3323,"&gt;"&amp;0,'further data insights graphs'!$A$2:$A$3323,'tackle data and analsyis'!$BD180)</f>
        <v>0</v>
      </c>
      <c r="BK180">
        <f>COUNTIFS('further data insights graphs'!U$2:U$3323,"&gt;"&amp;0,'further data insights graphs'!$A$2:$A$3323,'tackle data and analsyis'!$BD180)</f>
        <v>0</v>
      </c>
      <c r="BN180" t="s">
        <v>491</v>
      </c>
      <c r="BO180">
        <v>2.2417086279715681</v>
      </c>
      <c r="BP180">
        <v>0</v>
      </c>
      <c r="BQ180">
        <v>0.26052342466319101</v>
      </c>
      <c r="BS180">
        <f>SUMIFS('further data insights graphs'!$K$2:$K$3323,'further data insights graphs'!$A$2:$A$3323,'tackle data and analsyis'!$BN180)</f>
        <v>0</v>
      </c>
      <c r="BT180">
        <f>SUMIFS('further data insights graphs'!$V$2:$V$3323,'further data insights graphs'!$A$2:$A$3323,'tackle data and analsyis'!$BN180)</f>
        <v>0</v>
      </c>
      <c r="BV180" t="s">
        <v>99</v>
      </c>
      <c r="BW180">
        <v>3.4089765953420059</v>
      </c>
      <c r="BX180">
        <v>0</v>
      </c>
      <c r="BY180">
        <v>0.96921932460456994</v>
      </c>
    </row>
    <row r="181" spans="1:77" x14ac:dyDescent="0.35">
      <c r="A181">
        <v>179</v>
      </c>
      <c r="B181">
        <v>2022102300</v>
      </c>
      <c r="C181">
        <v>409</v>
      </c>
      <c r="D181">
        <v>52452</v>
      </c>
      <c r="E181">
        <v>1</v>
      </c>
      <c r="F181">
        <v>0</v>
      </c>
      <c r="G181">
        <v>0</v>
      </c>
      <c r="H181">
        <v>0</v>
      </c>
      <c r="I181" t="s">
        <v>43</v>
      </c>
      <c r="M181" t="s">
        <v>187</v>
      </c>
      <c r="N181">
        <f t="shared" si="14"/>
        <v>1</v>
      </c>
      <c r="O181">
        <f t="shared" si="15"/>
        <v>0</v>
      </c>
      <c r="P181">
        <f t="shared" si="16"/>
        <v>1</v>
      </c>
      <c r="R181">
        <f>SUMIFS('further data insights graphs'!$E$2:$E$3323,'further data insights graphs'!$A$2:$A$3323,'tackle data and analsyis'!$M181)</f>
        <v>0.88428653131087098</v>
      </c>
      <c r="S181">
        <f>COUNTIFS('further data insights graphs'!$E$2:$E$3323,"&gt;"&amp;0,'further data insights graphs'!$A$2:$A$3323,'tackle data and analsyis'!$M181)</f>
        <v>1</v>
      </c>
      <c r="V181">
        <f t="shared" si="17"/>
        <v>3</v>
      </c>
      <c r="W181" t="s">
        <v>97</v>
      </c>
      <c r="X181">
        <v>3</v>
      </c>
      <c r="Y181">
        <v>2</v>
      </c>
      <c r="Z181">
        <v>5</v>
      </c>
      <c r="AB181" t="s">
        <v>94</v>
      </c>
      <c r="AC181">
        <v>3</v>
      </c>
      <c r="AD181">
        <v>1</v>
      </c>
      <c r="AE181">
        <v>4</v>
      </c>
      <c r="AH181" t="s">
        <v>92</v>
      </c>
      <c r="AI181">
        <v>3.6562290235353494</v>
      </c>
      <c r="AJ181">
        <v>10</v>
      </c>
      <c r="AK181">
        <f>SUMIFS('further data insights graphs'!$X$2:$X$3323,'further data insights graphs'!$A$2:$A$3323,'tackle data and analsyis'!$AH181)</f>
        <v>5.2222574724345605E-2</v>
      </c>
      <c r="AL181" s="1">
        <f t="shared" si="18"/>
        <v>5.2222574724345603E-3</v>
      </c>
      <c r="AM181">
        <f>SUMIFS('further data insights graphs'!$X$2:$X$3323,'further data insights graphs'!$X$2:$X$3323,"&gt;="&amp;0,'further data insights graphs'!$A$2:$A$3323,'tackle data and analsyis'!$AH181)</f>
        <v>0.48645405406481024</v>
      </c>
      <c r="AN181">
        <f>COUNTIFS('further data insights graphs'!$X$2:$X$3323,"&gt;="&amp;0,'further data insights graphs'!$A$2:$A$3323,'tackle data and analsyis'!$AH181)</f>
        <v>4</v>
      </c>
      <c r="AO181">
        <f>SUMIFS('further data insights graphs'!$X$2:$X$3323,'further data insights graphs'!$X$2:$X$3323,"&lt;"&amp;0,'further data insights graphs'!$A$2:$A$3323,'tackle data and analsyis'!$AH181)</f>
        <v>-0.43423147934046469</v>
      </c>
      <c r="AP181">
        <f>COUNTIFS('further data insights graphs'!$X$2:$X$3323,"&lt;"&amp;0,'further data insights graphs'!$A$2:$A$3323,'tackle data and analsyis'!$AH181)</f>
        <v>6</v>
      </c>
      <c r="AQ181" s="3">
        <f t="shared" si="19"/>
        <v>0.12161351351620256</v>
      </c>
      <c r="AR181" s="3">
        <f t="shared" si="20"/>
        <v>-7.2371913223410786E-2</v>
      </c>
      <c r="AS181" s="3"/>
      <c r="AT181" s="3"/>
      <c r="AU181" s="3"/>
      <c r="AV181" s="3"/>
      <c r="AY181" t="s">
        <v>414</v>
      </c>
      <c r="AZ181">
        <v>3.7393027680791437</v>
      </c>
      <c r="BA181">
        <v>7</v>
      </c>
      <c r="BD181" t="s">
        <v>414</v>
      </c>
      <c r="BE181">
        <f>SUMIFS('further data insights graphs'!S$2:S$3323,'further data insights graphs'!$A$2:$A$3323,'tackle data and analsyis'!$BD181)</f>
        <v>2.4213045204399859</v>
      </c>
      <c r="BF181">
        <f>SUMIFS('further data insights graphs'!T$2:T$3323,'further data insights graphs'!$A$2:$A$3323,'tackle data and analsyis'!$BD181)</f>
        <v>0.459028716095777</v>
      </c>
      <c r="BG181">
        <f>SUMIFS('further data insights graphs'!U$2:U$3323,'further data insights graphs'!$A$2:$A$3323,'tackle data and analsyis'!$BD181)</f>
        <v>1.542536481722226</v>
      </c>
      <c r="BI181">
        <f>COUNTIFS('further data insights graphs'!S$2:S$3323,"&gt;"&amp;0,'further data insights graphs'!$A$2:$A$3323,'tackle data and analsyis'!$BD181)</f>
        <v>4</v>
      </c>
      <c r="BJ181">
        <f>COUNTIFS('further data insights graphs'!T$2:T$3323,"&gt;"&amp;0,'further data insights graphs'!$A$2:$A$3323,'tackle data and analsyis'!$BD181)</f>
        <v>1</v>
      </c>
      <c r="BK181">
        <f>COUNTIFS('further data insights graphs'!U$2:U$3323,"&gt;"&amp;0,'further data insights graphs'!$A$2:$A$3323,'tackle data and analsyis'!$BD181)</f>
        <v>3</v>
      </c>
      <c r="BN181" t="s">
        <v>261</v>
      </c>
      <c r="BO181">
        <v>2.2275308001323428</v>
      </c>
      <c r="BP181">
        <v>0</v>
      </c>
      <c r="BQ181">
        <v>0</v>
      </c>
      <c r="BS181">
        <f>SUMIFS('further data insights graphs'!$K$2:$K$3323,'further data insights graphs'!$A$2:$A$3323,'tackle data and analsyis'!$BN181)</f>
        <v>0</v>
      </c>
      <c r="BT181">
        <f>SUMIFS('further data insights graphs'!$V$2:$V$3323,'further data insights graphs'!$A$2:$A$3323,'tackle data and analsyis'!$BN181)</f>
        <v>0</v>
      </c>
      <c r="BV181" t="s">
        <v>242</v>
      </c>
      <c r="BW181">
        <v>3.4069853605591378</v>
      </c>
      <c r="BX181">
        <v>0</v>
      </c>
      <c r="BY181">
        <v>0</v>
      </c>
    </row>
    <row r="182" spans="1:77" x14ac:dyDescent="0.35">
      <c r="A182">
        <v>180</v>
      </c>
      <c r="B182">
        <v>2022102300</v>
      </c>
      <c r="C182">
        <v>475</v>
      </c>
      <c r="D182">
        <v>52452</v>
      </c>
      <c r="E182">
        <v>0</v>
      </c>
      <c r="F182">
        <v>1</v>
      </c>
      <c r="G182">
        <v>0</v>
      </c>
      <c r="H182">
        <v>0</v>
      </c>
      <c r="I182" t="s">
        <v>43</v>
      </c>
      <c r="M182" t="s">
        <v>188</v>
      </c>
      <c r="N182">
        <f t="shared" si="14"/>
        <v>1</v>
      </c>
      <c r="O182">
        <f t="shared" si="15"/>
        <v>2</v>
      </c>
      <c r="P182">
        <f t="shared" si="16"/>
        <v>3</v>
      </c>
      <c r="R182">
        <f>SUMIFS('further data insights graphs'!$E$2:$E$3323,'further data insights graphs'!$A$2:$A$3323,'tackle data and analsyis'!$M182)</f>
        <v>1.5215990352972939</v>
      </c>
      <c r="S182">
        <f>COUNTIFS('further data insights graphs'!$E$2:$E$3323,"&gt;"&amp;0,'further data insights graphs'!$A$2:$A$3323,'tackle data and analsyis'!$M182)</f>
        <v>4</v>
      </c>
      <c r="V182">
        <f t="shared" si="17"/>
        <v>3</v>
      </c>
      <c r="W182" t="s">
        <v>108</v>
      </c>
      <c r="X182">
        <v>2</v>
      </c>
      <c r="Y182">
        <v>3</v>
      </c>
      <c r="Z182">
        <v>5</v>
      </c>
      <c r="AB182" t="s">
        <v>115</v>
      </c>
      <c r="AC182">
        <v>3</v>
      </c>
      <c r="AD182">
        <v>1</v>
      </c>
      <c r="AE182">
        <v>4</v>
      </c>
      <c r="AH182" t="s">
        <v>559</v>
      </c>
      <c r="AI182">
        <v>3.6416694927443558</v>
      </c>
      <c r="AJ182">
        <v>8</v>
      </c>
      <c r="AK182">
        <f>SUMIFS('further data insights graphs'!$X$2:$X$3323,'further data insights graphs'!$A$2:$A$3323,'tackle data and analsyis'!$AH182)</f>
        <v>-1.827730630242941</v>
      </c>
      <c r="AL182" s="1">
        <f t="shared" si="18"/>
        <v>-0.22846632878036763</v>
      </c>
      <c r="AM182">
        <f>SUMIFS('further data insights graphs'!$X$2:$X$3323,'further data insights graphs'!$X$2:$X$3323,"&gt;="&amp;0,'further data insights graphs'!$A$2:$A$3323,'tackle data and analsyis'!$AH182)</f>
        <v>0.3477205033313297</v>
      </c>
      <c r="AN182">
        <f>COUNTIFS('further data insights graphs'!$X$2:$X$3323,"&gt;="&amp;0,'further data insights graphs'!$A$2:$A$3323,'tackle data and analsyis'!$AH182)</f>
        <v>2</v>
      </c>
      <c r="AO182">
        <f>SUMIFS('further data insights graphs'!$X$2:$X$3323,'further data insights graphs'!$X$2:$X$3323,"&lt;"&amp;0,'further data insights graphs'!$A$2:$A$3323,'tackle data and analsyis'!$AH182)</f>
        <v>-2.1754511335742706</v>
      </c>
      <c r="AP182">
        <f>COUNTIFS('further data insights graphs'!$X$2:$X$3323,"&lt;"&amp;0,'further data insights graphs'!$A$2:$A$3323,'tackle data and analsyis'!$AH182)</f>
        <v>6</v>
      </c>
      <c r="AQ182" s="3">
        <f t="shared" si="19"/>
        <v>0.17386025166566485</v>
      </c>
      <c r="AR182" s="3">
        <f t="shared" si="20"/>
        <v>-0.36257518892904511</v>
      </c>
      <c r="AS182" s="3"/>
      <c r="AT182" s="3"/>
      <c r="AU182" s="3"/>
      <c r="AV182" s="3"/>
      <c r="AY182" t="s">
        <v>417</v>
      </c>
      <c r="AZ182">
        <v>3.4853608381352132</v>
      </c>
      <c r="BA182">
        <v>7</v>
      </c>
      <c r="BD182" t="s">
        <v>417</v>
      </c>
      <c r="BE182">
        <f>SUMIFS('further data insights graphs'!S$2:S$3323,'further data insights graphs'!$A$2:$A$3323,'tackle data and analsyis'!$BD182)</f>
        <v>0.48884987339209202</v>
      </c>
      <c r="BF182">
        <f>SUMIFS('further data insights graphs'!T$2:T$3323,'further data insights graphs'!$A$2:$A$3323,'tackle data and analsyis'!$BD182)</f>
        <v>0.48884987339209202</v>
      </c>
      <c r="BG182">
        <f>SUMIFS('further data insights graphs'!U$2:U$3323,'further data insights graphs'!$A$2:$A$3323,'tackle data and analsyis'!$BD182)</f>
        <v>0</v>
      </c>
      <c r="BI182">
        <f>COUNTIFS('further data insights graphs'!S$2:S$3323,"&gt;"&amp;0,'further data insights graphs'!$A$2:$A$3323,'tackle data and analsyis'!$BD182)</f>
        <v>1</v>
      </c>
      <c r="BJ182">
        <f>COUNTIFS('further data insights graphs'!T$2:T$3323,"&gt;"&amp;0,'further data insights graphs'!$A$2:$A$3323,'tackle data and analsyis'!$BD182)</f>
        <v>1</v>
      </c>
      <c r="BK182">
        <f>COUNTIFS('further data insights graphs'!U$2:U$3323,"&gt;"&amp;0,'further data insights graphs'!$A$2:$A$3323,'tackle data and analsyis'!$BD182)</f>
        <v>0</v>
      </c>
      <c r="BN182" t="s">
        <v>52</v>
      </c>
      <c r="BO182">
        <v>2.2271971128656691</v>
      </c>
      <c r="BP182">
        <v>0</v>
      </c>
      <c r="BQ182">
        <v>0.31315368330765597</v>
      </c>
      <c r="BS182">
        <f>SUMIFS('further data insights graphs'!$K$2:$K$3323,'further data insights graphs'!$A$2:$A$3323,'tackle data and analsyis'!$BN182)</f>
        <v>1</v>
      </c>
      <c r="BT182">
        <f>SUMIFS('further data insights graphs'!$V$2:$V$3323,'further data insights graphs'!$A$2:$A$3323,'tackle data and analsyis'!$BN182)</f>
        <v>0.31315368330765597</v>
      </c>
      <c r="BV182" t="s">
        <v>322</v>
      </c>
      <c r="BW182">
        <v>3.381610451339121</v>
      </c>
      <c r="BX182">
        <v>0</v>
      </c>
      <c r="BY182">
        <v>0</v>
      </c>
    </row>
    <row r="183" spans="1:77" x14ac:dyDescent="0.35">
      <c r="A183">
        <v>181</v>
      </c>
      <c r="B183">
        <v>2022102300</v>
      </c>
      <c r="C183">
        <v>1912</v>
      </c>
      <c r="D183">
        <v>52452</v>
      </c>
      <c r="E183">
        <v>0</v>
      </c>
      <c r="F183">
        <v>0</v>
      </c>
      <c r="G183">
        <v>0</v>
      </c>
      <c r="H183">
        <v>1</v>
      </c>
      <c r="I183" t="s">
        <v>43</v>
      </c>
      <c r="M183" t="s">
        <v>189</v>
      </c>
      <c r="N183">
        <f t="shared" si="14"/>
        <v>5</v>
      </c>
      <c r="O183">
        <f t="shared" si="15"/>
        <v>2</v>
      </c>
      <c r="P183">
        <f t="shared" si="16"/>
        <v>7</v>
      </c>
      <c r="R183">
        <f>SUMIFS('further data insights graphs'!$E$2:$E$3323,'further data insights graphs'!$A$2:$A$3323,'tackle data and analsyis'!$M183)</f>
        <v>9.8218486709954735</v>
      </c>
      <c r="S183">
        <f>COUNTIFS('further data insights graphs'!$E$2:$E$3323,"&gt;"&amp;0,'further data insights graphs'!$A$2:$A$3323,'tackle data and analsyis'!$M183)</f>
        <v>19</v>
      </c>
      <c r="V183">
        <f t="shared" si="17"/>
        <v>2</v>
      </c>
      <c r="W183" t="s">
        <v>110</v>
      </c>
      <c r="X183">
        <v>3</v>
      </c>
      <c r="Y183">
        <v>2</v>
      </c>
      <c r="Z183">
        <v>5</v>
      </c>
      <c r="AB183" t="s">
        <v>135</v>
      </c>
      <c r="AC183">
        <v>3</v>
      </c>
      <c r="AD183">
        <v>1</v>
      </c>
      <c r="AE183">
        <v>4</v>
      </c>
      <c r="AH183" t="s">
        <v>368</v>
      </c>
      <c r="AI183">
        <v>3.625191591019095</v>
      </c>
      <c r="AJ183">
        <v>5</v>
      </c>
      <c r="AK183">
        <f>SUMIFS('further data insights graphs'!$X$2:$X$3323,'further data insights graphs'!$A$2:$A$3323,'tackle data and analsyis'!$AH183)</f>
        <v>-1.0626107249701606</v>
      </c>
      <c r="AL183" s="1">
        <f t="shared" si="18"/>
        <v>-0.21252214499403213</v>
      </c>
      <c r="AM183">
        <f>SUMIFS('further data insights graphs'!$X$2:$X$3323,'further data insights graphs'!$X$2:$X$3323,"&gt;="&amp;0,'further data insights graphs'!$A$2:$A$3323,'tackle data and analsyis'!$AH183)</f>
        <v>0.46326050465001284</v>
      </c>
      <c r="AN183">
        <f>COUNTIFS('further data insights graphs'!$X$2:$X$3323,"&gt;="&amp;0,'further data insights graphs'!$A$2:$A$3323,'tackle data and analsyis'!$AH183)</f>
        <v>1</v>
      </c>
      <c r="AO183">
        <f>SUMIFS('further data insights graphs'!$X$2:$X$3323,'further data insights graphs'!$X$2:$X$3323,"&lt;"&amp;0,'further data insights graphs'!$A$2:$A$3323,'tackle data and analsyis'!$AH183)</f>
        <v>-1.5258712296201735</v>
      </c>
      <c r="AP183">
        <f>COUNTIFS('further data insights graphs'!$X$2:$X$3323,"&lt;"&amp;0,'further data insights graphs'!$A$2:$A$3323,'tackle data and analsyis'!$AH183)</f>
        <v>4</v>
      </c>
      <c r="AQ183" s="3">
        <f t="shared" si="19"/>
        <v>0.46326050465001284</v>
      </c>
      <c r="AR183" s="3">
        <f t="shared" si="20"/>
        <v>-0.38146780740504338</v>
      </c>
      <c r="AS183" s="3"/>
      <c r="AT183" s="3"/>
      <c r="AU183" s="3"/>
      <c r="AV183" s="3"/>
      <c r="AY183" t="s">
        <v>424</v>
      </c>
      <c r="AZ183">
        <v>3.5593537944619511</v>
      </c>
      <c r="BA183">
        <v>7</v>
      </c>
      <c r="BD183" t="s">
        <v>424</v>
      </c>
      <c r="BE183">
        <f>SUMIFS('further data insights graphs'!S$2:S$3323,'further data insights graphs'!$A$2:$A$3323,'tackle data and analsyis'!$BD183)</f>
        <v>1.405206507419988</v>
      </c>
      <c r="BF183">
        <f>SUMIFS('further data insights graphs'!T$2:T$3323,'further data insights graphs'!$A$2:$A$3323,'tackle data and analsyis'!$BD183)</f>
        <v>0</v>
      </c>
      <c r="BG183">
        <f>SUMIFS('further data insights graphs'!U$2:U$3323,'further data insights graphs'!$A$2:$A$3323,'tackle data and analsyis'!$BD183)</f>
        <v>0</v>
      </c>
      <c r="BI183">
        <f>COUNTIFS('further data insights graphs'!S$2:S$3323,"&gt;"&amp;0,'further data insights graphs'!$A$2:$A$3323,'tackle data and analsyis'!$BD183)</f>
        <v>2</v>
      </c>
      <c r="BJ183">
        <f>COUNTIFS('further data insights graphs'!T$2:T$3323,"&gt;"&amp;0,'further data insights graphs'!$A$2:$A$3323,'tackle data and analsyis'!$BD183)</f>
        <v>0</v>
      </c>
      <c r="BK183">
        <f>COUNTIFS('further data insights graphs'!U$2:U$3323,"&gt;"&amp;0,'further data insights graphs'!$A$2:$A$3323,'tackle data and analsyis'!$BD183)</f>
        <v>0</v>
      </c>
      <c r="BN183" t="s">
        <v>360</v>
      </c>
      <c r="BO183">
        <v>2.2178075452078998</v>
      </c>
      <c r="BP183">
        <v>0</v>
      </c>
      <c r="BQ183">
        <v>0.56080086842949395</v>
      </c>
      <c r="BS183">
        <f>SUMIFS('further data insights graphs'!$K$2:$K$3323,'further data insights graphs'!$A$2:$A$3323,'tackle data and analsyis'!$BN183)</f>
        <v>0</v>
      </c>
      <c r="BT183">
        <f>SUMIFS('further data insights graphs'!$V$2:$V$3323,'further data insights graphs'!$A$2:$A$3323,'tackle data and analsyis'!$BN183)</f>
        <v>0</v>
      </c>
      <c r="BV183" t="s">
        <v>100</v>
      </c>
      <c r="BW183">
        <v>3.3589092301924182</v>
      </c>
      <c r="BX183">
        <v>0</v>
      </c>
      <c r="BY183">
        <v>0.67099155097042595</v>
      </c>
    </row>
    <row r="184" spans="1:77" x14ac:dyDescent="0.35">
      <c r="A184">
        <v>182</v>
      </c>
      <c r="B184">
        <v>2022102300</v>
      </c>
      <c r="C184">
        <v>2551</v>
      </c>
      <c r="D184">
        <v>52452</v>
      </c>
      <c r="E184">
        <v>0</v>
      </c>
      <c r="F184">
        <v>1</v>
      </c>
      <c r="G184">
        <v>0</v>
      </c>
      <c r="H184">
        <v>0</v>
      </c>
      <c r="I184" t="s">
        <v>43</v>
      </c>
      <c r="M184" t="s">
        <v>190</v>
      </c>
      <c r="N184">
        <f t="shared" si="14"/>
        <v>5</v>
      </c>
      <c r="O184">
        <f t="shared" si="15"/>
        <v>6</v>
      </c>
      <c r="P184">
        <f t="shared" si="16"/>
        <v>11</v>
      </c>
      <c r="R184">
        <f>SUMIFS('further data insights graphs'!$E$2:$E$3323,'further data insights graphs'!$A$2:$A$3323,'tackle data and analsyis'!$M184)</f>
        <v>6.8777582012310541</v>
      </c>
      <c r="S184">
        <f>COUNTIFS('further data insights graphs'!$E$2:$E$3323,"&gt;"&amp;0,'further data insights graphs'!$A$2:$A$3323,'tackle data and analsyis'!$M184)</f>
        <v>13</v>
      </c>
      <c r="V184">
        <f t="shared" si="17"/>
        <v>2</v>
      </c>
      <c r="W184" t="s">
        <v>124</v>
      </c>
      <c r="X184">
        <v>4</v>
      </c>
      <c r="Y184">
        <v>1</v>
      </c>
      <c r="Z184">
        <v>5</v>
      </c>
      <c r="AB184" t="s">
        <v>235</v>
      </c>
      <c r="AC184">
        <v>3</v>
      </c>
      <c r="AD184">
        <v>1</v>
      </c>
      <c r="AE184">
        <v>4</v>
      </c>
      <c r="AH184" t="s">
        <v>255</v>
      </c>
      <c r="AI184">
        <v>3.6012160106195661</v>
      </c>
      <c r="AJ184">
        <v>7</v>
      </c>
      <c r="AK184">
        <f>SUMIFS('further data insights graphs'!$X$2:$X$3323,'further data insights graphs'!$A$2:$A$3323,'tackle data and analsyis'!$AH184)</f>
        <v>-1.7507858597310071</v>
      </c>
      <c r="AL184" s="1">
        <f t="shared" si="18"/>
        <v>-0.25011226567585815</v>
      </c>
      <c r="AM184">
        <f>SUMIFS('further data insights graphs'!$X$2:$X$3323,'further data insights graphs'!$X$2:$X$3323,"&gt;="&amp;0,'further data insights graphs'!$A$2:$A$3323,'tackle data and analsyis'!$AH184)</f>
        <v>0.11369058367585366</v>
      </c>
      <c r="AN184">
        <f>COUNTIFS('further data insights graphs'!$X$2:$X$3323,"&gt;="&amp;0,'further data insights graphs'!$A$2:$A$3323,'tackle data and analsyis'!$AH184)</f>
        <v>2</v>
      </c>
      <c r="AO184">
        <f>SUMIFS('further data insights graphs'!$X$2:$X$3323,'further data insights graphs'!$X$2:$X$3323,"&lt;"&amp;0,'further data insights graphs'!$A$2:$A$3323,'tackle data and analsyis'!$AH184)</f>
        <v>-1.8644764434068608</v>
      </c>
      <c r="AP184">
        <f>COUNTIFS('further data insights graphs'!$X$2:$X$3323,"&lt;"&amp;0,'further data insights graphs'!$A$2:$A$3323,'tackle data and analsyis'!$AH184)</f>
        <v>5</v>
      </c>
      <c r="AQ184" s="3">
        <f t="shared" si="19"/>
        <v>5.6845291837926831E-2</v>
      </c>
      <c r="AR184" s="3">
        <f t="shared" si="20"/>
        <v>-0.37289528868137217</v>
      </c>
      <c r="AS184" s="3"/>
      <c r="AT184" s="3"/>
      <c r="AU184" s="3"/>
      <c r="AV184" s="3"/>
      <c r="AY184" t="s">
        <v>428</v>
      </c>
      <c r="AZ184">
        <v>3.6576060302140672</v>
      </c>
      <c r="BA184">
        <v>7</v>
      </c>
      <c r="BD184" t="s">
        <v>428</v>
      </c>
      <c r="BE184">
        <f>SUMIFS('further data insights graphs'!S$2:S$3323,'further data insights graphs'!$A$2:$A$3323,'tackle data and analsyis'!$BD184)</f>
        <v>1.5947934925800111</v>
      </c>
      <c r="BF184">
        <f>SUMIFS('further data insights graphs'!T$2:T$3323,'further data insights graphs'!$A$2:$A$3323,'tackle data and analsyis'!$BD184)</f>
        <v>1</v>
      </c>
      <c r="BG184">
        <f>SUMIFS('further data insights graphs'!U$2:U$3323,'further data insights graphs'!$A$2:$A$3323,'tackle data and analsyis'!$BD184)</f>
        <v>0</v>
      </c>
      <c r="BI184">
        <f>COUNTIFS('further data insights graphs'!S$2:S$3323,"&gt;"&amp;0,'further data insights graphs'!$A$2:$A$3323,'tackle data and analsyis'!$BD184)</f>
        <v>2</v>
      </c>
      <c r="BJ184">
        <f>COUNTIFS('further data insights graphs'!T$2:T$3323,"&gt;"&amp;0,'further data insights graphs'!$A$2:$A$3323,'tackle data and analsyis'!$BD184)</f>
        <v>1</v>
      </c>
      <c r="BK184">
        <f>COUNTIFS('further data insights graphs'!U$2:U$3323,"&gt;"&amp;0,'further data insights graphs'!$A$2:$A$3323,'tackle data and analsyis'!$BD184)</f>
        <v>0</v>
      </c>
      <c r="BN184" t="s">
        <v>343</v>
      </c>
      <c r="BO184">
        <v>2.2159755845117561</v>
      </c>
      <c r="BP184">
        <v>0</v>
      </c>
      <c r="BQ184">
        <v>0</v>
      </c>
      <c r="BS184">
        <f>SUMIFS('further data insights graphs'!$K$2:$K$3323,'further data insights graphs'!$A$2:$A$3323,'tackle data and analsyis'!$BN184)</f>
        <v>0</v>
      </c>
      <c r="BT184">
        <f>SUMIFS('further data insights graphs'!$V$2:$V$3323,'further data insights graphs'!$A$2:$A$3323,'tackle data and analsyis'!$BN184)</f>
        <v>0</v>
      </c>
      <c r="BV184" t="s">
        <v>33</v>
      </c>
      <c r="BW184">
        <v>3.2110084321831214</v>
      </c>
      <c r="BX184">
        <v>0</v>
      </c>
      <c r="BY184">
        <v>0</v>
      </c>
    </row>
    <row r="185" spans="1:77" x14ac:dyDescent="0.35">
      <c r="A185">
        <v>183</v>
      </c>
      <c r="B185">
        <v>2022103100</v>
      </c>
      <c r="C185">
        <v>119</v>
      </c>
      <c r="D185">
        <v>52452</v>
      </c>
      <c r="E185">
        <v>1</v>
      </c>
      <c r="F185">
        <v>0</v>
      </c>
      <c r="G185">
        <v>0</v>
      </c>
      <c r="H185">
        <v>0</v>
      </c>
      <c r="I185" t="s">
        <v>43</v>
      </c>
      <c r="M185" t="s">
        <v>191</v>
      </c>
      <c r="N185">
        <f t="shared" si="14"/>
        <v>3</v>
      </c>
      <c r="O185">
        <f t="shared" si="15"/>
        <v>5</v>
      </c>
      <c r="P185">
        <f t="shared" si="16"/>
        <v>8</v>
      </c>
      <c r="R185">
        <f>SUMIFS('further data insights graphs'!$E$2:$E$3323,'further data insights graphs'!$A$2:$A$3323,'tackle data and analsyis'!$M185)</f>
        <v>5.0809039809258696</v>
      </c>
      <c r="S185">
        <f>COUNTIFS('further data insights graphs'!$E$2:$E$3323,"&gt;"&amp;0,'further data insights graphs'!$A$2:$A$3323,'tackle data and analsyis'!$M185)</f>
        <v>8</v>
      </c>
      <c r="V185">
        <f t="shared" si="17"/>
        <v>2</v>
      </c>
      <c r="W185" t="s">
        <v>128</v>
      </c>
      <c r="X185">
        <v>1</v>
      </c>
      <c r="Y185">
        <v>4</v>
      </c>
      <c r="Z185">
        <v>5</v>
      </c>
      <c r="AB185" t="s">
        <v>242</v>
      </c>
      <c r="AC185">
        <v>3</v>
      </c>
      <c r="AD185">
        <v>1</v>
      </c>
      <c r="AE185">
        <v>4</v>
      </c>
      <c r="AH185" t="s">
        <v>248</v>
      </c>
      <c r="AI185">
        <v>3.5838689096114296</v>
      </c>
      <c r="AJ185">
        <v>5</v>
      </c>
      <c r="AK185">
        <f>SUMIFS('further data insights graphs'!$X$2:$X$3323,'further data insights graphs'!$A$2:$A$3323,'tackle data and analsyis'!$AH185)</f>
        <v>-0.41601496174587554</v>
      </c>
      <c r="AL185" s="1">
        <f t="shared" si="18"/>
        <v>-8.3202992349175109E-2</v>
      </c>
      <c r="AM185">
        <f>SUMIFS('further data insights graphs'!$X$2:$X$3323,'further data insights graphs'!$X$2:$X$3323,"&gt;="&amp;0,'further data insights graphs'!$A$2:$A$3323,'tackle data and analsyis'!$AH185)</f>
        <v>0.38246418806641569</v>
      </c>
      <c r="AN185">
        <f>COUNTIFS('further data insights graphs'!$X$2:$X$3323,"&gt;="&amp;0,'further data insights graphs'!$A$2:$A$3323,'tackle data and analsyis'!$AH185)</f>
        <v>2</v>
      </c>
      <c r="AO185">
        <f>SUMIFS('further data insights graphs'!$X$2:$X$3323,'further data insights graphs'!$X$2:$X$3323,"&lt;"&amp;0,'further data insights graphs'!$A$2:$A$3323,'tackle data and analsyis'!$AH185)</f>
        <v>-0.79847914981229118</v>
      </c>
      <c r="AP185">
        <f>COUNTIFS('further data insights graphs'!$X$2:$X$3323,"&lt;"&amp;0,'further data insights graphs'!$A$2:$A$3323,'tackle data and analsyis'!$AH185)</f>
        <v>3</v>
      </c>
      <c r="AQ185" s="3">
        <f t="shared" si="19"/>
        <v>0.19123209403320784</v>
      </c>
      <c r="AR185" s="3">
        <f t="shared" si="20"/>
        <v>-0.26615971660409704</v>
      </c>
      <c r="AS185" s="3"/>
      <c r="AT185" s="3"/>
      <c r="AU185" s="3"/>
      <c r="AV185" s="3"/>
      <c r="AY185" t="s">
        <v>462</v>
      </c>
      <c r="AZ185">
        <v>4.141690683456388</v>
      </c>
      <c r="BA185">
        <v>7</v>
      </c>
      <c r="BD185" t="s">
        <v>462</v>
      </c>
      <c r="BE185">
        <f>SUMIFS('further data insights graphs'!S$2:S$3323,'further data insights graphs'!$A$2:$A$3323,'tackle data and analsyis'!$BD185)</f>
        <v>3.4332424549854235</v>
      </c>
      <c r="BF185">
        <f>SUMIFS('further data insights graphs'!T$2:T$3323,'further data insights graphs'!$A$2:$A$3323,'tackle data and analsyis'!$BD185)</f>
        <v>0</v>
      </c>
      <c r="BG185">
        <f>SUMIFS('further data insights graphs'!U$2:U$3323,'further data insights graphs'!$A$2:$A$3323,'tackle data and analsyis'!$BD185)</f>
        <v>0</v>
      </c>
      <c r="BI185">
        <f>COUNTIFS('further data insights graphs'!S$2:S$3323,"&gt;"&amp;0,'further data insights graphs'!$A$2:$A$3323,'tackle data and analsyis'!$BD185)</f>
        <v>5</v>
      </c>
      <c r="BJ185">
        <f>COUNTIFS('further data insights graphs'!T$2:T$3323,"&gt;"&amp;0,'further data insights graphs'!$A$2:$A$3323,'tackle data and analsyis'!$BD185)</f>
        <v>0</v>
      </c>
      <c r="BK185">
        <f>COUNTIFS('further data insights graphs'!U$2:U$3323,"&gt;"&amp;0,'further data insights graphs'!$A$2:$A$3323,'tackle data and analsyis'!$BD185)</f>
        <v>0</v>
      </c>
      <c r="BN185" t="s">
        <v>499</v>
      </c>
      <c r="BO185">
        <v>2.2047004823847312</v>
      </c>
      <c r="BP185">
        <v>1.6757017451263641</v>
      </c>
      <c r="BQ185">
        <v>0</v>
      </c>
      <c r="BS185">
        <f>SUMIFS('further data insights graphs'!$K$2:$K$3323,'further data insights graphs'!$A$2:$A$3323,'tackle data and analsyis'!$BN185)</f>
        <v>1</v>
      </c>
      <c r="BT185">
        <f>SUMIFS('further data insights graphs'!$V$2:$V$3323,'further data insights graphs'!$A$2:$A$3323,'tackle data and analsyis'!$BN185)</f>
        <v>0.15163822667950899</v>
      </c>
      <c r="BV185" t="s">
        <v>443</v>
      </c>
      <c r="BW185">
        <v>3.1936799864795611</v>
      </c>
      <c r="BX185">
        <v>0</v>
      </c>
      <c r="BY185">
        <v>0</v>
      </c>
    </row>
    <row r="186" spans="1:77" x14ac:dyDescent="0.35">
      <c r="A186">
        <v>184</v>
      </c>
      <c r="B186">
        <v>2022103100</v>
      </c>
      <c r="C186">
        <v>598</v>
      </c>
      <c r="D186">
        <v>52452</v>
      </c>
      <c r="E186">
        <v>0</v>
      </c>
      <c r="F186">
        <v>1</v>
      </c>
      <c r="G186">
        <v>0</v>
      </c>
      <c r="H186">
        <v>0</v>
      </c>
      <c r="I186" t="s">
        <v>43</v>
      </c>
      <c r="M186" t="s">
        <v>192</v>
      </c>
      <c r="N186">
        <f t="shared" si="14"/>
        <v>4</v>
      </c>
      <c r="O186">
        <f t="shared" si="15"/>
        <v>2</v>
      </c>
      <c r="P186">
        <f t="shared" si="16"/>
        <v>6</v>
      </c>
      <c r="R186">
        <f>SUMIFS('further data insights graphs'!$E$2:$E$3323,'further data insights graphs'!$A$2:$A$3323,'tackle data and analsyis'!$M186)</f>
        <v>4.7859704982580267</v>
      </c>
      <c r="S186">
        <f>COUNTIFS('further data insights graphs'!$E$2:$E$3323,"&gt;"&amp;0,'further data insights graphs'!$A$2:$A$3323,'tackle data and analsyis'!$M186)</f>
        <v>7</v>
      </c>
      <c r="V186">
        <f t="shared" si="17"/>
        <v>2</v>
      </c>
      <c r="W186" t="s">
        <v>129</v>
      </c>
      <c r="X186">
        <v>4</v>
      </c>
      <c r="Y186">
        <v>1</v>
      </c>
      <c r="Z186">
        <v>5</v>
      </c>
      <c r="AB186" t="s">
        <v>248</v>
      </c>
      <c r="AC186">
        <v>3</v>
      </c>
      <c r="AD186">
        <v>1</v>
      </c>
      <c r="AE186">
        <v>4</v>
      </c>
      <c r="AH186" t="s">
        <v>76</v>
      </c>
      <c r="AI186">
        <v>3.5710067951182443</v>
      </c>
      <c r="AJ186">
        <v>6</v>
      </c>
      <c r="AK186">
        <f>SUMIFS('further data insights graphs'!$X$2:$X$3323,'further data insights graphs'!$A$2:$A$3323,'tackle data and analsyis'!$AH186)</f>
        <v>-1.7582807418131288</v>
      </c>
      <c r="AL186" s="1">
        <f t="shared" si="18"/>
        <v>-0.29304679030218811</v>
      </c>
      <c r="AM186">
        <f>SUMIFS('further data insights graphs'!$X$2:$X$3323,'further data insights graphs'!$X$2:$X$3323,"&gt;="&amp;0,'further data insights graphs'!$A$2:$A$3323,'tackle data and analsyis'!$AH186)</f>
        <v>4.7440772534116576E-2</v>
      </c>
      <c r="AN186">
        <f>COUNTIFS('further data insights graphs'!$X$2:$X$3323,"&gt;="&amp;0,'further data insights graphs'!$A$2:$A$3323,'tackle data and analsyis'!$AH186)</f>
        <v>1</v>
      </c>
      <c r="AO186">
        <f>SUMIFS('further data insights graphs'!$X$2:$X$3323,'further data insights graphs'!$X$2:$X$3323,"&lt;"&amp;0,'further data insights graphs'!$A$2:$A$3323,'tackle data and analsyis'!$AH186)</f>
        <v>-1.8057215143472454</v>
      </c>
      <c r="AP186">
        <f>COUNTIFS('further data insights graphs'!$X$2:$X$3323,"&lt;"&amp;0,'further data insights graphs'!$A$2:$A$3323,'tackle data and analsyis'!$AH186)</f>
        <v>5</v>
      </c>
      <c r="AQ186" s="3">
        <f t="shared" si="19"/>
        <v>4.7440772534116576E-2</v>
      </c>
      <c r="AR186" s="3">
        <f t="shared" si="20"/>
        <v>-0.3611443028694491</v>
      </c>
      <c r="AS186" s="3"/>
      <c r="AT186" s="3"/>
      <c r="AU186" s="3"/>
      <c r="AV186" s="3"/>
      <c r="AY186" t="s">
        <v>476</v>
      </c>
      <c r="AZ186">
        <v>3.5672260306456192</v>
      </c>
      <c r="BA186">
        <v>7</v>
      </c>
      <c r="BD186" t="s">
        <v>476</v>
      </c>
      <c r="BE186">
        <f>SUMIFS('further data insights graphs'!S$2:S$3323,'further data insights graphs'!$A$2:$A$3323,'tackle data and analsyis'!$BD186)</f>
        <v>2.0472052474114131</v>
      </c>
      <c r="BF186">
        <f>SUMIFS('further data insights graphs'!T$2:T$3323,'further data insights graphs'!$A$2:$A$3323,'tackle data and analsyis'!$BD186)</f>
        <v>0</v>
      </c>
      <c r="BG186">
        <f>SUMIFS('further data insights graphs'!U$2:U$3323,'further data insights graphs'!$A$2:$A$3323,'tackle data and analsyis'!$BD186)</f>
        <v>0</v>
      </c>
      <c r="BI186">
        <f>COUNTIFS('further data insights graphs'!S$2:S$3323,"&gt;"&amp;0,'further data insights graphs'!$A$2:$A$3323,'tackle data and analsyis'!$BD186)</f>
        <v>4</v>
      </c>
      <c r="BJ186">
        <f>COUNTIFS('further data insights graphs'!T$2:T$3323,"&gt;"&amp;0,'further data insights graphs'!$A$2:$A$3323,'tackle data and analsyis'!$BD186)</f>
        <v>0</v>
      </c>
      <c r="BK186">
        <f>COUNTIFS('further data insights graphs'!U$2:U$3323,"&gt;"&amp;0,'further data insights graphs'!$A$2:$A$3323,'tackle data and analsyis'!$BD186)</f>
        <v>0</v>
      </c>
      <c r="BN186" t="s">
        <v>71</v>
      </c>
      <c r="BO186">
        <v>2.194650385062439</v>
      </c>
      <c r="BP186">
        <v>0</v>
      </c>
      <c r="BQ186">
        <v>0</v>
      </c>
      <c r="BS186">
        <f>SUMIFS('further data insights graphs'!$K$2:$K$3323,'further data insights graphs'!$A$2:$A$3323,'tackle data and analsyis'!$BN186)</f>
        <v>1</v>
      </c>
      <c r="BT186">
        <f>SUMIFS('further data insights graphs'!$V$2:$V$3323,'further data insights graphs'!$A$2:$A$3323,'tackle data and analsyis'!$BN186)</f>
        <v>0.51724809798892502</v>
      </c>
      <c r="BV186" t="s">
        <v>15</v>
      </c>
      <c r="BW186">
        <v>3.1492077948936741</v>
      </c>
      <c r="BX186">
        <v>0</v>
      </c>
      <c r="BY186">
        <v>0</v>
      </c>
    </row>
    <row r="187" spans="1:77" x14ac:dyDescent="0.35">
      <c r="A187">
        <v>185</v>
      </c>
      <c r="B187">
        <v>2022103100</v>
      </c>
      <c r="C187">
        <v>2768</v>
      </c>
      <c r="D187">
        <v>52452</v>
      </c>
      <c r="E187">
        <v>0</v>
      </c>
      <c r="F187">
        <v>1</v>
      </c>
      <c r="G187">
        <v>0</v>
      </c>
      <c r="H187">
        <v>0</v>
      </c>
      <c r="I187" t="s">
        <v>43</v>
      </c>
      <c r="M187" t="s">
        <v>193</v>
      </c>
      <c r="N187">
        <f t="shared" si="14"/>
        <v>2</v>
      </c>
      <c r="O187">
        <f t="shared" si="15"/>
        <v>7</v>
      </c>
      <c r="P187">
        <f t="shared" si="16"/>
        <v>9</v>
      </c>
      <c r="R187">
        <f>SUMIFS('further data insights graphs'!$E$2:$E$3323,'further data insights graphs'!$A$2:$A$3323,'tackle data and analsyis'!$M187)</f>
        <v>6.4383241649962324</v>
      </c>
      <c r="S187">
        <f>COUNTIFS('further data insights graphs'!$E$2:$E$3323,"&gt;"&amp;0,'further data insights graphs'!$A$2:$A$3323,'tackle data and analsyis'!$M187)</f>
        <v>12</v>
      </c>
      <c r="V187">
        <f t="shared" si="17"/>
        <v>3</v>
      </c>
      <c r="W187" t="s">
        <v>142</v>
      </c>
      <c r="X187">
        <v>0</v>
      </c>
      <c r="Y187">
        <v>5</v>
      </c>
      <c r="Z187">
        <v>5</v>
      </c>
      <c r="AB187" t="s">
        <v>255</v>
      </c>
      <c r="AC187">
        <v>3</v>
      </c>
      <c r="AD187">
        <v>1</v>
      </c>
      <c r="AE187">
        <v>4</v>
      </c>
      <c r="AH187" t="s">
        <v>476</v>
      </c>
      <c r="AI187">
        <v>3.5672260306456192</v>
      </c>
      <c r="AJ187">
        <v>7</v>
      </c>
      <c r="AK187">
        <f>SUMIFS('further data insights graphs'!$X$2:$X$3323,'further data insights graphs'!$A$2:$A$3323,'tackle data and analsyis'!$AH187)</f>
        <v>2.107312353840419</v>
      </c>
      <c r="AL187" s="1">
        <f t="shared" si="18"/>
        <v>0.30104462197720272</v>
      </c>
      <c r="AM187">
        <f>SUMIFS('further data insights graphs'!$X$2:$X$3323,'further data insights graphs'!$X$2:$X$3323,"&gt;="&amp;0,'further data insights graphs'!$A$2:$A$3323,'tackle data and analsyis'!$AH187)</f>
        <v>2.3539863208218179</v>
      </c>
      <c r="AN187">
        <f>COUNTIFS('further data insights graphs'!$X$2:$X$3323,"&gt;="&amp;0,'further data insights graphs'!$A$2:$A$3323,'tackle data and analsyis'!$AH187)</f>
        <v>3</v>
      </c>
      <c r="AO187">
        <f>SUMIFS('further data insights graphs'!$X$2:$X$3323,'further data insights graphs'!$X$2:$X$3323,"&lt;"&amp;0,'further data insights graphs'!$A$2:$A$3323,'tackle data and analsyis'!$AH187)</f>
        <v>-0.2466739669813989</v>
      </c>
      <c r="AP187">
        <f>COUNTIFS('further data insights graphs'!$X$2:$X$3323,"&lt;"&amp;0,'further data insights graphs'!$A$2:$A$3323,'tackle data and analsyis'!$AH187)</f>
        <v>4</v>
      </c>
      <c r="AQ187" s="3">
        <f t="shared" si="19"/>
        <v>0.78466210694060601</v>
      </c>
      <c r="AR187" s="3">
        <f t="shared" si="20"/>
        <v>-6.1668491745349725E-2</v>
      </c>
      <c r="AS187" s="3"/>
      <c r="AT187" s="3"/>
      <c r="AU187" s="3"/>
      <c r="AV187" s="3"/>
      <c r="AY187" t="s">
        <v>478</v>
      </c>
      <c r="AZ187">
        <v>3.8079826489884128</v>
      </c>
      <c r="BA187">
        <v>7</v>
      </c>
      <c r="BD187" t="s">
        <v>478</v>
      </c>
      <c r="BE187">
        <f>SUMIFS('further data insights graphs'!S$2:S$3323,'further data insights graphs'!$A$2:$A$3323,'tackle data and analsyis'!$BD187)</f>
        <v>3.8079826489884128</v>
      </c>
      <c r="BF187">
        <f>SUMIFS('further data insights graphs'!T$2:T$3323,'further data insights graphs'!$A$2:$A$3323,'tackle data and analsyis'!$BD187)</f>
        <v>0</v>
      </c>
      <c r="BG187">
        <f>SUMIFS('further data insights graphs'!U$2:U$3323,'further data insights graphs'!$A$2:$A$3323,'tackle data and analsyis'!$BD187)</f>
        <v>0</v>
      </c>
      <c r="BI187">
        <f>COUNTIFS('further data insights graphs'!S$2:S$3323,"&gt;"&amp;0,'further data insights graphs'!$A$2:$A$3323,'tackle data and analsyis'!$BD187)</f>
        <v>7</v>
      </c>
      <c r="BJ187">
        <f>COUNTIFS('further data insights graphs'!T$2:T$3323,"&gt;"&amp;0,'further data insights graphs'!$A$2:$A$3323,'tackle data and analsyis'!$BD187)</f>
        <v>0</v>
      </c>
      <c r="BK187">
        <f>COUNTIFS('further data insights graphs'!U$2:U$3323,"&gt;"&amp;0,'further data insights graphs'!$A$2:$A$3323,'tackle data and analsyis'!$BD187)</f>
        <v>0</v>
      </c>
      <c r="BN187" t="s">
        <v>299</v>
      </c>
      <c r="BO187">
        <v>2.1930336004291209</v>
      </c>
      <c r="BP187">
        <v>0</v>
      </c>
      <c r="BQ187">
        <v>0.30590554724636199</v>
      </c>
      <c r="BS187">
        <f>SUMIFS('further data insights graphs'!$K$2:$K$3323,'further data insights graphs'!$A$2:$A$3323,'tackle data and analsyis'!$BN187)</f>
        <v>0</v>
      </c>
      <c r="BT187">
        <f>SUMIFS('further data insights graphs'!$V$2:$V$3323,'further data insights graphs'!$A$2:$A$3323,'tackle data and analsyis'!$BN187)</f>
        <v>0</v>
      </c>
      <c r="BV187" t="s">
        <v>344</v>
      </c>
      <c r="BW187">
        <v>3.135537494387882</v>
      </c>
      <c r="BX187">
        <v>0</v>
      </c>
      <c r="BY187">
        <v>0</v>
      </c>
    </row>
    <row r="188" spans="1:77" x14ac:dyDescent="0.35">
      <c r="A188">
        <v>186</v>
      </c>
      <c r="B188">
        <v>2022102300</v>
      </c>
      <c r="C188">
        <v>454</v>
      </c>
      <c r="D188">
        <v>53561</v>
      </c>
      <c r="E188">
        <v>0</v>
      </c>
      <c r="F188">
        <v>1</v>
      </c>
      <c r="G188">
        <v>0</v>
      </c>
      <c r="H188">
        <v>0</v>
      </c>
      <c r="I188" t="s">
        <v>44</v>
      </c>
      <c r="M188" t="s">
        <v>194</v>
      </c>
      <c r="N188">
        <f t="shared" si="14"/>
        <v>9</v>
      </c>
      <c r="O188">
        <f t="shared" si="15"/>
        <v>8</v>
      </c>
      <c r="P188">
        <f t="shared" si="16"/>
        <v>17</v>
      </c>
      <c r="R188">
        <f>SUMIFS('further data insights graphs'!$E$2:$E$3323,'further data insights graphs'!$A$2:$A$3323,'tackle data and analsyis'!$M188)</f>
        <v>11.154654902276111</v>
      </c>
      <c r="S188">
        <f>COUNTIFS('further data insights graphs'!$E$2:$E$3323,"&gt;"&amp;0,'further data insights graphs'!$A$2:$A$3323,'tackle data and analsyis'!$M188)</f>
        <v>18</v>
      </c>
      <c r="V188">
        <f t="shared" si="17"/>
        <v>3</v>
      </c>
      <c r="W188" t="s">
        <v>174</v>
      </c>
      <c r="X188">
        <v>3</v>
      </c>
      <c r="Y188">
        <v>2</v>
      </c>
      <c r="Z188">
        <v>5</v>
      </c>
      <c r="AB188" t="s">
        <v>268</v>
      </c>
      <c r="AC188">
        <v>3</v>
      </c>
      <c r="AD188">
        <v>1</v>
      </c>
      <c r="AE188">
        <v>4</v>
      </c>
      <c r="AH188" t="s">
        <v>424</v>
      </c>
      <c r="AI188">
        <v>3.5593537944619511</v>
      </c>
      <c r="AJ188">
        <v>7</v>
      </c>
      <c r="AK188">
        <f>SUMIFS('further data insights graphs'!$X$2:$X$3323,'further data insights graphs'!$A$2:$A$3323,'tackle data and analsyis'!$AH188)</f>
        <v>3.5884878818214908E-2</v>
      </c>
      <c r="AL188" s="1">
        <f t="shared" si="18"/>
        <v>5.1264112597449868E-3</v>
      </c>
      <c r="AM188">
        <f>SUMIFS('further data insights graphs'!$X$2:$X$3323,'further data insights graphs'!$X$2:$X$3323,"&gt;="&amp;0,'further data insights graphs'!$A$2:$A$3323,'tackle data and analsyis'!$AH188)</f>
        <v>0.62842397435480246</v>
      </c>
      <c r="AN188">
        <f>COUNTIFS('further data insights graphs'!$X$2:$X$3323,"&gt;="&amp;0,'further data insights graphs'!$A$2:$A$3323,'tackle data and analsyis'!$AH188)</f>
        <v>5</v>
      </c>
      <c r="AO188">
        <f>SUMIFS('further data insights graphs'!$X$2:$X$3323,'further data insights graphs'!$X$2:$X$3323,"&lt;"&amp;0,'further data insights graphs'!$A$2:$A$3323,'tackle data and analsyis'!$AH188)</f>
        <v>-0.59253909553658757</v>
      </c>
      <c r="AP188">
        <f>COUNTIFS('further data insights graphs'!$X$2:$X$3323,"&lt;"&amp;0,'further data insights graphs'!$A$2:$A$3323,'tackle data and analsyis'!$AH188)</f>
        <v>2</v>
      </c>
      <c r="AQ188" s="3">
        <f t="shared" si="19"/>
        <v>0.12568479487096049</v>
      </c>
      <c r="AR188" s="3">
        <f t="shared" si="20"/>
        <v>-0.29626954776829378</v>
      </c>
      <c r="AS188" s="3"/>
      <c r="AT188" s="3"/>
      <c r="AU188" s="3"/>
      <c r="AV188" s="3"/>
      <c r="AY188" t="s">
        <v>492</v>
      </c>
      <c r="AZ188">
        <v>5.2521385009693891</v>
      </c>
      <c r="BA188">
        <v>7</v>
      </c>
      <c r="BD188" t="s">
        <v>492</v>
      </c>
      <c r="BE188">
        <f>SUMIFS('further data insights graphs'!S$2:S$3323,'further data insights graphs'!$A$2:$A$3323,'tackle data and analsyis'!$BD188)</f>
        <v>4.4297820720837375</v>
      </c>
      <c r="BF188">
        <f>SUMIFS('further data insights graphs'!T$2:T$3323,'further data insights graphs'!$A$2:$A$3323,'tackle data and analsyis'!$BD188)</f>
        <v>1</v>
      </c>
      <c r="BG188">
        <f>SUMIFS('further data insights graphs'!U$2:U$3323,'further data insights graphs'!$A$2:$A$3323,'tackle data and analsyis'!$BD188)</f>
        <v>0.33510536144518799</v>
      </c>
      <c r="BI188">
        <f>COUNTIFS('further data insights graphs'!S$2:S$3323,"&gt;"&amp;0,'further data insights graphs'!$A$2:$A$3323,'tackle data and analsyis'!$BD188)</f>
        <v>6</v>
      </c>
      <c r="BJ188">
        <f>COUNTIFS('further data insights graphs'!T$2:T$3323,"&gt;"&amp;0,'further data insights graphs'!$A$2:$A$3323,'tackle data and analsyis'!$BD188)</f>
        <v>1</v>
      </c>
      <c r="BK188">
        <f>COUNTIFS('further data insights graphs'!U$2:U$3323,"&gt;"&amp;0,'further data insights graphs'!$A$2:$A$3323,'tackle data and analsyis'!$BD188)</f>
        <v>1</v>
      </c>
      <c r="BN188" t="s">
        <v>12</v>
      </c>
      <c r="BO188">
        <v>2.191611121643394</v>
      </c>
      <c r="BP188">
        <v>0</v>
      </c>
      <c r="BQ188">
        <v>0</v>
      </c>
      <c r="BS188">
        <f>SUMIFS('further data insights graphs'!$K$2:$K$3323,'further data insights graphs'!$A$2:$A$3323,'tackle data and analsyis'!$BN188)</f>
        <v>1</v>
      </c>
      <c r="BT188">
        <f>SUMIFS('further data insights graphs'!$V$2:$V$3323,'further data insights graphs'!$A$2:$A$3323,'tackle data and analsyis'!$BN188)</f>
        <v>1</v>
      </c>
      <c r="BV188" t="s">
        <v>270</v>
      </c>
      <c r="BW188">
        <v>2.9863476991511928</v>
      </c>
      <c r="BX188">
        <v>0</v>
      </c>
      <c r="BY188">
        <v>0</v>
      </c>
    </row>
    <row r="189" spans="1:77" x14ac:dyDescent="0.35">
      <c r="A189">
        <v>187</v>
      </c>
      <c r="B189">
        <v>2022102300</v>
      </c>
      <c r="C189">
        <v>2450</v>
      </c>
      <c r="D189">
        <v>53561</v>
      </c>
      <c r="E189">
        <v>1</v>
      </c>
      <c r="F189">
        <v>0</v>
      </c>
      <c r="G189">
        <v>0</v>
      </c>
      <c r="H189">
        <v>0</v>
      </c>
      <c r="I189" t="s">
        <v>44</v>
      </c>
      <c r="M189" t="s">
        <v>195</v>
      </c>
      <c r="N189">
        <f t="shared" si="14"/>
        <v>3</v>
      </c>
      <c r="O189">
        <f t="shared" si="15"/>
        <v>3</v>
      </c>
      <c r="P189">
        <f t="shared" si="16"/>
        <v>6</v>
      </c>
      <c r="R189">
        <f>SUMIFS('further data insights graphs'!$E$2:$E$3323,'further data insights graphs'!$A$2:$A$3323,'tackle data and analsyis'!$M189)</f>
        <v>5.8496123371375504</v>
      </c>
      <c r="S189">
        <f>COUNTIFS('further data insights graphs'!$E$2:$E$3323,"&gt;"&amp;0,'further data insights graphs'!$A$2:$A$3323,'tackle data and analsyis'!$M189)</f>
        <v>11</v>
      </c>
      <c r="V189">
        <f t="shared" si="17"/>
        <v>3</v>
      </c>
      <c r="W189" t="s">
        <v>198</v>
      </c>
      <c r="X189">
        <v>1</v>
      </c>
      <c r="Y189">
        <v>4</v>
      </c>
      <c r="Z189">
        <v>5</v>
      </c>
      <c r="AB189" t="s">
        <v>322</v>
      </c>
      <c r="AC189">
        <v>3</v>
      </c>
      <c r="AD189">
        <v>1</v>
      </c>
      <c r="AE189">
        <v>4</v>
      </c>
      <c r="AH189" t="s">
        <v>122</v>
      </c>
      <c r="AI189">
        <v>3.5572162565727501</v>
      </c>
      <c r="AJ189">
        <v>5</v>
      </c>
      <c r="AK189">
        <f>SUMIFS('further data insights graphs'!$X$2:$X$3323,'further data insights graphs'!$A$2:$A$3323,'tackle data and analsyis'!$AH189)</f>
        <v>-2.0081143472538066</v>
      </c>
      <c r="AL189" s="1">
        <f t="shared" si="18"/>
        <v>-0.40162286945076131</v>
      </c>
      <c r="AM189">
        <f>SUMIFS('further data insights graphs'!$X$2:$X$3323,'further data insights graphs'!$X$2:$X$3323,"&gt;="&amp;0,'further data insights graphs'!$A$2:$A$3323,'tackle data and analsyis'!$AH189)</f>
        <v>0.2013641212384559</v>
      </c>
      <c r="AN189">
        <f>COUNTIFS('further data insights graphs'!$X$2:$X$3323,"&gt;="&amp;0,'further data insights graphs'!$A$2:$A$3323,'tackle data and analsyis'!$AH189)</f>
        <v>1</v>
      </c>
      <c r="AO189">
        <f>SUMIFS('further data insights graphs'!$X$2:$X$3323,'further data insights graphs'!$X$2:$X$3323,"&lt;"&amp;0,'further data insights graphs'!$A$2:$A$3323,'tackle data and analsyis'!$AH189)</f>
        <v>-2.2094784684922626</v>
      </c>
      <c r="AP189">
        <f>COUNTIFS('further data insights graphs'!$X$2:$X$3323,"&lt;"&amp;0,'further data insights graphs'!$A$2:$A$3323,'tackle data and analsyis'!$AH189)</f>
        <v>4</v>
      </c>
      <c r="AQ189" s="3">
        <f t="shared" si="19"/>
        <v>0.2013641212384559</v>
      </c>
      <c r="AR189" s="3">
        <f t="shared" si="20"/>
        <v>-0.55236961712306565</v>
      </c>
      <c r="AS189" s="3"/>
      <c r="AT189" s="3"/>
      <c r="AU189" s="3"/>
      <c r="AV189" s="3"/>
      <c r="AY189" t="s">
        <v>515</v>
      </c>
      <c r="AZ189">
        <v>4.069716585079294</v>
      </c>
      <c r="BA189">
        <v>7</v>
      </c>
      <c r="BD189" t="s">
        <v>515</v>
      </c>
      <c r="BE189">
        <f>SUMIFS('further data insights graphs'!S$2:S$3323,'further data insights graphs'!$A$2:$A$3323,'tackle data and analsyis'!$BD189)</f>
        <v>2.4740278038564831</v>
      </c>
      <c r="BF189">
        <f>SUMIFS('further data insights graphs'!T$2:T$3323,'further data insights graphs'!$A$2:$A$3323,'tackle data and analsyis'!$BD189)</f>
        <v>0</v>
      </c>
      <c r="BG189">
        <f>SUMIFS('further data insights graphs'!U$2:U$3323,'further data insights graphs'!$A$2:$A$3323,'tackle data and analsyis'!$BD189)</f>
        <v>0.74622349866902193</v>
      </c>
      <c r="BI189">
        <f>COUNTIFS('further data insights graphs'!S$2:S$3323,"&gt;"&amp;0,'further data insights graphs'!$A$2:$A$3323,'tackle data and analsyis'!$BD189)</f>
        <v>5</v>
      </c>
      <c r="BJ189">
        <f>COUNTIFS('further data insights graphs'!T$2:T$3323,"&gt;"&amp;0,'further data insights graphs'!$A$2:$A$3323,'tackle data and analsyis'!$BD189)</f>
        <v>0</v>
      </c>
      <c r="BK189">
        <f>COUNTIFS('further data insights graphs'!U$2:U$3323,"&gt;"&amp;0,'further data insights graphs'!$A$2:$A$3323,'tackle data and analsyis'!$BD189)</f>
        <v>2</v>
      </c>
      <c r="BN189" t="s">
        <v>144</v>
      </c>
      <c r="BO189">
        <v>2.1894949951929989</v>
      </c>
      <c r="BP189">
        <v>0</v>
      </c>
      <c r="BQ189">
        <v>0.129029344368738</v>
      </c>
      <c r="BS189">
        <f>SUMIFS('further data insights graphs'!$K$2:$K$3323,'further data insights graphs'!$A$2:$A$3323,'tackle data and analsyis'!$BN189)</f>
        <v>0</v>
      </c>
      <c r="BT189">
        <f>SUMIFS('further data insights graphs'!$V$2:$V$3323,'further data insights graphs'!$A$2:$A$3323,'tackle data and analsyis'!$BN189)</f>
        <v>0</v>
      </c>
      <c r="BV189" t="s">
        <v>461</v>
      </c>
      <c r="BW189">
        <v>2.9718377844084358</v>
      </c>
      <c r="BX189">
        <v>0</v>
      </c>
      <c r="BY189">
        <v>0</v>
      </c>
    </row>
    <row r="190" spans="1:77" x14ac:dyDescent="0.35">
      <c r="A190">
        <v>188</v>
      </c>
      <c r="B190">
        <v>2022102300</v>
      </c>
      <c r="C190">
        <v>3094</v>
      </c>
      <c r="D190">
        <v>53561</v>
      </c>
      <c r="E190">
        <v>0</v>
      </c>
      <c r="F190">
        <v>1</v>
      </c>
      <c r="G190">
        <v>0</v>
      </c>
      <c r="H190">
        <v>0</v>
      </c>
      <c r="I190" t="s">
        <v>44</v>
      </c>
      <c r="M190" t="s">
        <v>196</v>
      </c>
      <c r="N190">
        <f t="shared" si="14"/>
        <v>0</v>
      </c>
      <c r="O190">
        <f t="shared" si="15"/>
        <v>2</v>
      </c>
      <c r="P190">
        <f t="shared" si="16"/>
        <v>2</v>
      </c>
      <c r="R190">
        <f>SUMIFS('further data insights graphs'!$E$2:$E$3323,'further data insights graphs'!$A$2:$A$3323,'tackle data and analsyis'!$M190)</f>
        <v>2.1042905611774829</v>
      </c>
      <c r="S190">
        <f>COUNTIFS('further data insights graphs'!$E$2:$E$3323,"&gt;"&amp;0,'further data insights graphs'!$A$2:$A$3323,'tackle data and analsyis'!$M190)</f>
        <v>6</v>
      </c>
      <c r="V190">
        <f t="shared" si="17"/>
        <v>3</v>
      </c>
      <c r="W190" t="s">
        <v>199</v>
      </c>
      <c r="X190">
        <v>0</v>
      </c>
      <c r="Y190">
        <v>5</v>
      </c>
      <c r="Z190">
        <v>5</v>
      </c>
      <c r="AB190" t="s">
        <v>325</v>
      </c>
      <c r="AC190">
        <v>3</v>
      </c>
      <c r="AD190">
        <v>1</v>
      </c>
      <c r="AE190">
        <v>4</v>
      </c>
      <c r="AH190" t="s">
        <v>115</v>
      </c>
      <c r="AI190">
        <v>3.5391579013630436</v>
      </c>
      <c r="AJ190">
        <v>6</v>
      </c>
      <c r="AK190">
        <f>SUMIFS('further data insights graphs'!$X$2:$X$3323,'further data insights graphs'!$A$2:$A$3323,'tackle data and analsyis'!$AH190)</f>
        <v>-2.1299956199965449</v>
      </c>
      <c r="AL190" s="1">
        <f t="shared" si="18"/>
        <v>-0.35499926999942416</v>
      </c>
      <c r="AM190">
        <f>SUMIFS('further data insights graphs'!$X$2:$X$3323,'further data insights graphs'!$X$2:$X$3323,"&gt;="&amp;0,'further data insights graphs'!$A$2:$A$3323,'tackle data and analsyis'!$AH190)</f>
        <v>1.3284244589512184</v>
      </c>
      <c r="AN190">
        <f>COUNTIFS('further data insights graphs'!$X$2:$X$3323,"&gt;="&amp;0,'further data insights graphs'!$A$2:$A$3323,'tackle data and analsyis'!$AH190)</f>
        <v>2</v>
      </c>
      <c r="AO190">
        <f>SUMIFS('further data insights graphs'!$X$2:$X$3323,'further data insights graphs'!$X$2:$X$3323,"&lt;"&amp;0,'further data insights graphs'!$A$2:$A$3323,'tackle data and analsyis'!$AH190)</f>
        <v>-3.4584200789477633</v>
      </c>
      <c r="AP190">
        <f>COUNTIFS('further data insights graphs'!$X$2:$X$3323,"&lt;"&amp;0,'further data insights graphs'!$A$2:$A$3323,'tackle data and analsyis'!$AH190)</f>
        <v>4</v>
      </c>
      <c r="AQ190" s="3">
        <f t="shared" si="19"/>
        <v>0.66421222947560921</v>
      </c>
      <c r="AR190" s="3">
        <f t="shared" si="20"/>
        <v>-0.86460501973694082</v>
      </c>
      <c r="AS190" s="3"/>
      <c r="AT190" s="3"/>
      <c r="AU190" s="3"/>
      <c r="AV190" s="3"/>
      <c r="AY190" t="s">
        <v>518</v>
      </c>
      <c r="AZ190">
        <v>3.0315842762636698</v>
      </c>
      <c r="BA190">
        <v>7</v>
      </c>
      <c r="BD190" t="s">
        <v>518</v>
      </c>
      <c r="BE190">
        <f>SUMIFS('further data insights graphs'!S$2:S$3323,'further data insights graphs'!$A$2:$A$3323,'tackle data and analsyis'!$BD190)</f>
        <v>1.9991668277289061</v>
      </c>
      <c r="BF190">
        <f>SUMIFS('further data insights graphs'!T$2:T$3323,'further data insights graphs'!$A$2:$A$3323,'tackle data and analsyis'!$BD190)</f>
        <v>0.20611434132005099</v>
      </c>
      <c r="BG190">
        <f>SUMIFS('further data insights graphs'!U$2:U$3323,'further data insights graphs'!$A$2:$A$3323,'tackle data and analsyis'!$BD190)</f>
        <v>0</v>
      </c>
      <c r="BI190">
        <f>COUNTIFS('further data insights graphs'!S$2:S$3323,"&gt;"&amp;0,'further data insights graphs'!$A$2:$A$3323,'tackle data and analsyis'!$BD190)</f>
        <v>5</v>
      </c>
      <c r="BJ190">
        <f>COUNTIFS('further data insights graphs'!T$2:T$3323,"&gt;"&amp;0,'further data insights graphs'!$A$2:$A$3323,'tackle data and analsyis'!$BD190)</f>
        <v>1</v>
      </c>
      <c r="BK190">
        <f>COUNTIFS('further data insights graphs'!U$2:U$3323,"&gt;"&amp;0,'further data insights graphs'!$A$2:$A$3323,'tackle data and analsyis'!$BD190)</f>
        <v>0</v>
      </c>
      <c r="BN190" t="s">
        <v>98</v>
      </c>
      <c r="BO190">
        <v>2.143678205511844</v>
      </c>
      <c r="BP190">
        <v>0</v>
      </c>
      <c r="BQ190">
        <v>0.12676993530279401</v>
      </c>
      <c r="BS190">
        <f>SUMIFS('further data insights graphs'!$K$2:$K$3323,'further data insights graphs'!$A$2:$A$3323,'tackle data and analsyis'!$BN190)</f>
        <v>1</v>
      </c>
      <c r="BT190">
        <f>SUMIFS('further data insights graphs'!$V$2:$V$3323,'further data insights graphs'!$A$2:$A$3323,'tackle data and analsyis'!$BN190)</f>
        <v>0.35728479464266899</v>
      </c>
      <c r="BV190" t="s">
        <v>239</v>
      </c>
      <c r="BW190">
        <v>2.9670985696858372</v>
      </c>
      <c r="BX190">
        <v>0</v>
      </c>
      <c r="BY190">
        <v>1</v>
      </c>
    </row>
    <row r="191" spans="1:77" x14ac:dyDescent="0.35">
      <c r="A191">
        <v>189</v>
      </c>
      <c r="B191">
        <v>2022102300</v>
      </c>
      <c r="C191">
        <v>475</v>
      </c>
      <c r="D191">
        <v>47829</v>
      </c>
      <c r="E191">
        <v>0</v>
      </c>
      <c r="F191">
        <v>1</v>
      </c>
      <c r="G191">
        <v>0</v>
      </c>
      <c r="H191">
        <v>0</v>
      </c>
      <c r="I191" t="s">
        <v>45</v>
      </c>
      <c r="M191" t="s">
        <v>197</v>
      </c>
      <c r="N191">
        <f t="shared" si="14"/>
        <v>2</v>
      </c>
      <c r="O191">
        <f t="shared" si="15"/>
        <v>1</v>
      </c>
      <c r="P191">
        <f t="shared" si="16"/>
        <v>3</v>
      </c>
      <c r="R191">
        <f>SUMIFS('further data insights graphs'!$E$2:$E$3323,'further data insights graphs'!$A$2:$A$3323,'tackle data and analsyis'!$M191)</f>
        <v>1.7244081786131391</v>
      </c>
      <c r="S191">
        <f>COUNTIFS('further data insights graphs'!$E$2:$E$3323,"&gt;"&amp;0,'further data insights graphs'!$A$2:$A$3323,'tackle data and analsyis'!$M191)</f>
        <v>4</v>
      </c>
      <c r="V191">
        <f t="shared" si="17"/>
        <v>3</v>
      </c>
      <c r="W191" t="s">
        <v>206</v>
      </c>
      <c r="X191">
        <v>3</v>
      </c>
      <c r="Y191">
        <v>2</v>
      </c>
      <c r="Z191">
        <v>5</v>
      </c>
      <c r="AB191" t="s">
        <v>357</v>
      </c>
      <c r="AC191">
        <v>3</v>
      </c>
      <c r="AD191">
        <v>1</v>
      </c>
      <c r="AE191">
        <v>4</v>
      </c>
      <c r="AH191" t="s">
        <v>563</v>
      </c>
      <c r="AI191">
        <v>3.5052267026804746</v>
      </c>
      <c r="AJ191">
        <v>6</v>
      </c>
      <c r="AK191">
        <f>SUMIFS('further data insights graphs'!$X$2:$X$3323,'further data insights graphs'!$A$2:$A$3323,'tackle data and analsyis'!$AH191)</f>
        <v>1.4888316832036677</v>
      </c>
      <c r="AL191" s="1">
        <f t="shared" si="18"/>
        <v>0.24813861386727795</v>
      </c>
      <c r="AM191">
        <f>SUMIFS('further data insights graphs'!$X$2:$X$3323,'further data insights graphs'!$X$2:$X$3323,"&gt;="&amp;0,'further data insights graphs'!$A$2:$A$3323,'tackle data and analsyis'!$AH191)</f>
        <v>1.8203359067588283</v>
      </c>
      <c r="AN191">
        <f>COUNTIFS('further data insights graphs'!$X$2:$X$3323,"&gt;="&amp;0,'further data insights graphs'!$A$2:$A$3323,'tackle data and analsyis'!$AH191)</f>
        <v>3</v>
      </c>
      <c r="AO191">
        <f>SUMIFS('further data insights graphs'!$X$2:$X$3323,'further data insights graphs'!$X$2:$X$3323,"&lt;"&amp;0,'further data insights graphs'!$A$2:$A$3323,'tackle data and analsyis'!$AH191)</f>
        <v>-0.33150422355516035</v>
      </c>
      <c r="AP191">
        <f>COUNTIFS('further data insights graphs'!$X$2:$X$3323,"&lt;"&amp;0,'further data insights graphs'!$A$2:$A$3323,'tackle data and analsyis'!$AH191)</f>
        <v>3</v>
      </c>
      <c r="AQ191" s="3">
        <f t="shared" si="19"/>
        <v>0.60677863558627609</v>
      </c>
      <c r="AR191" s="3">
        <f t="shared" si="20"/>
        <v>-0.11050140785172012</v>
      </c>
      <c r="AS191" s="3"/>
      <c r="AT191" s="3"/>
      <c r="AU191" s="3"/>
      <c r="AV191" s="3"/>
      <c r="AY191" t="s">
        <v>532</v>
      </c>
      <c r="AZ191">
        <v>2.0359200109177169</v>
      </c>
      <c r="BA191">
        <v>7</v>
      </c>
      <c r="BD191" t="s">
        <v>532</v>
      </c>
      <c r="BE191">
        <f>SUMIFS('further data insights graphs'!S$2:S$3323,'further data insights graphs'!$A$2:$A$3323,'tackle data and analsyis'!$BD191)</f>
        <v>1.1656770480220999</v>
      </c>
      <c r="BF191">
        <f>SUMIFS('further data insights graphs'!T$2:T$3323,'further data insights graphs'!$A$2:$A$3323,'tackle data and analsyis'!$BD191)</f>
        <v>0</v>
      </c>
      <c r="BG191">
        <f>SUMIFS('further data insights graphs'!U$2:U$3323,'further data insights graphs'!$A$2:$A$3323,'tackle data and analsyis'!$BD191)</f>
        <v>0</v>
      </c>
      <c r="BI191">
        <f>COUNTIFS('further data insights graphs'!S$2:S$3323,"&gt;"&amp;0,'further data insights graphs'!$A$2:$A$3323,'tackle data and analsyis'!$BD191)</f>
        <v>4</v>
      </c>
      <c r="BJ191">
        <f>COUNTIFS('further data insights graphs'!T$2:T$3323,"&gt;"&amp;0,'further data insights graphs'!$A$2:$A$3323,'tackle data and analsyis'!$BD191)</f>
        <v>0</v>
      </c>
      <c r="BK191">
        <f>COUNTIFS('further data insights graphs'!U$2:U$3323,"&gt;"&amp;0,'further data insights graphs'!$A$2:$A$3323,'tackle data and analsyis'!$BD191)</f>
        <v>0</v>
      </c>
      <c r="BN191" t="s">
        <v>268</v>
      </c>
      <c r="BO191">
        <v>2.1162751247350258</v>
      </c>
      <c r="BP191">
        <v>1.2769313460858149</v>
      </c>
      <c r="BQ191">
        <v>0</v>
      </c>
      <c r="BS191">
        <f>SUMIFS('further data insights graphs'!$K$2:$K$3323,'further data insights graphs'!$A$2:$A$3323,'tackle data and analsyis'!$BN191)</f>
        <v>1</v>
      </c>
      <c r="BT191">
        <f>SUMIFS('further data insights graphs'!$V$2:$V$3323,'further data insights graphs'!$A$2:$A$3323,'tackle data and analsyis'!$BN191)</f>
        <v>0.26632123557380599</v>
      </c>
      <c r="BV191" t="s">
        <v>304</v>
      </c>
      <c r="BW191">
        <v>2.9563048204185129</v>
      </c>
      <c r="BX191">
        <v>0</v>
      </c>
      <c r="BY191">
        <v>0</v>
      </c>
    </row>
    <row r="192" spans="1:77" x14ac:dyDescent="0.35">
      <c r="A192">
        <v>190</v>
      </c>
      <c r="B192">
        <v>2022102300</v>
      </c>
      <c r="C192">
        <v>876</v>
      </c>
      <c r="D192">
        <v>53460</v>
      </c>
      <c r="E192">
        <v>0</v>
      </c>
      <c r="F192">
        <v>1</v>
      </c>
      <c r="G192">
        <v>0</v>
      </c>
      <c r="H192">
        <v>0</v>
      </c>
      <c r="I192" t="s">
        <v>46</v>
      </c>
      <c r="M192" t="s">
        <v>198</v>
      </c>
      <c r="N192">
        <f t="shared" si="14"/>
        <v>1</v>
      </c>
      <c r="O192">
        <f t="shared" si="15"/>
        <v>4</v>
      </c>
      <c r="P192">
        <f t="shared" si="16"/>
        <v>5</v>
      </c>
      <c r="R192">
        <f>SUMIFS('further data insights graphs'!$E$2:$E$3323,'further data insights graphs'!$A$2:$A$3323,'tackle data and analsyis'!$M192)</f>
        <v>1.5434697536881541</v>
      </c>
      <c r="S192">
        <f>COUNTIFS('further data insights graphs'!$E$2:$E$3323,"&gt;"&amp;0,'further data insights graphs'!$A$2:$A$3323,'tackle data and analsyis'!$M192)</f>
        <v>4</v>
      </c>
      <c r="V192">
        <f t="shared" si="17"/>
        <v>2</v>
      </c>
      <c r="W192" t="s">
        <v>212</v>
      </c>
      <c r="X192">
        <v>3</v>
      </c>
      <c r="Y192">
        <v>2</v>
      </c>
      <c r="Z192">
        <v>5</v>
      </c>
      <c r="AB192" t="s">
        <v>368</v>
      </c>
      <c r="AC192">
        <v>3</v>
      </c>
      <c r="AD192">
        <v>1</v>
      </c>
      <c r="AE192">
        <v>4</v>
      </c>
      <c r="AH192" t="s">
        <v>258</v>
      </c>
      <c r="AI192">
        <v>3.5023125705810156</v>
      </c>
      <c r="AJ192">
        <v>7</v>
      </c>
      <c r="AK192">
        <f>SUMIFS('further data insights graphs'!$X$2:$X$3323,'further data insights graphs'!$A$2:$A$3323,'tackle data and analsyis'!$AH192)</f>
        <v>-0.51354901942984577</v>
      </c>
      <c r="AL192" s="1">
        <f t="shared" si="18"/>
        <v>-7.3364145632835109E-2</v>
      </c>
      <c r="AM192">
        <f>SUMIFS('further data insights graphs'!$X$2:$X$3323,'further data insights graphs'!$X$2:$X$3323,"&gt;="&amp;0,'further data insights graphs'!$A$2:$A$3323,'tackle data and analsyis'!$AH192)</f>
        <v>0.67184084900994667</v>
      </c>
      <c r="AN192">
        <f>COUNTIFS('further data insights graphs'!$X$2:$X$3323,"&gt;="&amp;0,'further data insights graphs'!$A$2:$A$3323,'tackle data and analsyis'!$AH192)</f>
        <v>2</v>
      </c>
      <c r="AO192">
        <f>SUMIFS('further data insights graphs'!$X$2:$X$3323,'further data insights graphs'!$X$2:$X$3323,"&lt;"&amp;0,'further data insights graphs'!$A$2:$A$3323,'tackle data and analsyis'!$AH192)</f>
        <v>-1.1853898684397923</v>
      </c>
      <c r="AP192">
        <f>COUNTIFS('further data insights graphs'!$X$2:$X$3323,"&lt;"&amp;0,'further data insights graphs'!$A$2:$A$3323,'tackle data and analsyis'!$AH192)</f>
        <v>5</v>
      </c>
      <c r="AQ192" s="3">
        <f t="shared" si="19"/>
        <v>0.33592042450497334</v>
      </c>
      <c r="AR192" s="3">
        <f t="shared" si="20"/>
        <v>-0.23707797368795847</v>
      </c>
      <c r="AS192" s="3"/>
      <c r="AT192" s="3"/>
      <c r="AU192" s="3"/>
      <c r="AV192" s="3"/>
      <c r="AY192" t="s">
        <v>24</v>
      </c>
      <c r="AZ192">
        <v>2.6821094806707624</v>
      </c>
      <c r="BA192">
        <v>6</v>
      </c>
      <c r="BD192" t="s">
        <v>24</v>
      </c>
      <c r="BE192">
        <f>SUMIFS('further data insights graphs'!S$2:S$3323,'further data insights graphs'!$A$2:$A$3323,'tackle data and analsyis'!$BD192)</f>
        <v>1.563434919321177</v>
      </c>
      <c r="BF192">
        <f>SUMIFS('further data insights graphs'!T$2:T$3323,'further data insights graphs'!$A$2:$A$3323,'tackle data and analsyis'!$BD192)</f>
        <v>0</v>
      </c>
      <c r="BG192">
        <f>SUMIFS('further data insights graphs'!U$2:U$3323,'further data insights graphs'!$A$2:$A$3323,'tackle data and analsyis'!$BD192)</f>
        <v>0</v>
      </c>
      <c r="BI192">
        <f>COUNTIFS('further data insights graphs'!S$2:S$3323,"&gt;"&amp;0,'further data insights graphs'!$A$2:$A$3323,'tackle data and analsyis'!$BD192)</f>
        <v>4</v>
      </c>
      <c r="BJ192">
        <f>COUNTIFS('further data insights graphs'!T$2:T$3323,"&gt;"&amp;0,'further data insights graphs'!$A$2:$A$3323,'tackle data and analsyis'!$BD192)</f>
        <v>0</v>
      </c>
      <c r="BK192">
        <f>COUNTIFS('further data insights graphs'!U$2:U$3323,"&gt;"&amp;0,'further data insights graphs'!$A$2:$A$3323,'tackle data and analsyis'!$BD192)</f>
        <v>0</v>
      </c>
      <c r="BN192" t="s">
        <v>312</v>
      </c>
      <c r="BO192">
        <v>2.1101022179799678</v>
      </c>
      <c r="BP192">
        <v>0</v>
      </c>
      <c r="BQ192">
        <v>0</v>
      </c>
      <c r="BS192">
        <f>SUMIFS('further data insights graphs'!$K$2:$K$3323,'further data insights graphs'!$A$2:$A$3323,'tackle data and analsyis'!$BN192)</f>
        <v>0</v>
      </c>
      <c r="BT192">
        <f>SUMIFS('further data insights graphs'!$V$2:$V$3323,'further data insights graphs'!$A$2:$A$3323,'tackle data and analsyis'!$BN192)</f>
        <v>0</v>
      </c>
      <c r="BV192" t="s">
        <v>11</v>
      </c>
      <c r="BW192">
        <v>2.9511167491705312</v>
      </c>
      <c r="BX192">
        <v>0</v>
      </c>
      <c r="BY192">
        <v>0</v>
      </c>
    </row>
    <row r="193" spans="1:77" x14ac:dyDescent="0.35">
      <c r="A193">
        <v>191</v>
      </c>
      <c r="B193">
        <v>2022102300</v>
      </c>
      <c r="C193">
        <v>2816</v>
      </c>
      <c r="D193">
        <v>53460</v>
      </c>
      <c r="E193">
        <v>0</v>
      </c>
      <c r="F193">
        <v>1</v>
      </c>
      <c r="G193">
        <v>0</v>
      </c>
      <c r="H193">
        <v>1</v>
      </c>
      <c r="I193" t="s">
        <v>46</v>
      </c>
      <c r="M193" t="s">
        <v>199</v>
      </c>
      <c r="N193">
        <f t="shared" si="14"/>
        <v>0</v>
      </c>
      <c r="O193">
        <f t="shared" si="15"/>
        <v>5</v>
      </c>
      <c r="P193">
        <f t="shared" si="16"/>
        <v>5</v>
      </c>
      <c r="R193">
        <f>SUMIFS('further data insights graphs'!$E$2:$E$3323,'further data insights graphs'!$A$2:$A$3323,'tackle data and analsyis'!$M193)</f>
        <v>3.1776654318283692</v>
      </c>
      <c r="S193">
        <f>COUNTIFS('further data insights graphs'!$E$2:$E$3323,"&gt;"&amp;0,'further data insights graphs'!$A$2:$A$3323,'tackle data and analsyis'!$M193)</f>
        <v>7</v>
      </c>
      <c r="V193">
        <f t="shared" si="17"/>
        <v>3</v>
      </c>
      <c r="W193" t="s">
        <v>214</v>
      </c>
      <c r="X193">
        <v>3</v>
      </c>
      <c r="Y193">
        <v>2</v>
      </c>
      <c r="Z193">
        <v>5</v>
      </c>
      <c r="AB193" t="s">
        <v>473</v>
      </c>
      <c r="AC193">
        <v>3</v>
      </c>
      <c r="AD193">
        <v>1</v>
      </c>
      <c r="AE193">
        <v>4</v>
      </c>
      <c r="AH193" t="s">
        <v>12</v>
      </c>
      <c r="AI193">
        <v>3.498721416391021</v>
      </c>
      <c r="AJ193">
        <v>7</v>
      </c>
      <c r="AK193">
        <f>SUMIFS('further data insights graphs'!$X$2:$X$3323,'further data insights graphs'!$A$2:$A$3323,'tackle data and analsyis'!$AH193)</f>
        <v>-0.91891237249843705</v>
      </c>
      <c r="AL193" s="1">
        <f t="shared" si="18"/>
        <v>-0.1312731960712053</v>
      </c>
      <c r="AM193">
        <f>SUMIFS('further data insights graphs'!$X$2:$X$3323,'further data insights graphs'!$X$2:$X$3323,"&gt;="&amp;0,'further data insights graphs'!$A$2:$A$3323,'tackle data and analsyis'!$AH193)</f>
        <v>0.55207768979464067</v>
      </c>
      <c r="AN193">
        <f>COUNTIFS('further data insights graphs'!$X$2:$X$3323,"&gt;="&amp;0,'further data insights graphs'!$A$2:$A$3323,'tackle data and analsyis'!$AH193)</f>
        <v>4</v>
      </c>
      <c r="AO193">
        <f>SUMIFS('further data insights graphs'!$X$2:$X$3323,'further data insights graphs'!$X$2:$X$3323,"&lt;"&amp;0,'further data insights graphs'!$A$2:$A$3323,'tackle data and analsyis'!$AH193)</f>
        <v>-1.4709900622930778</v>
      </c>
      <c r="AP193">
        <f>COUNTIFS('further data insights graphs'!$X$2:$X$3323,"&lt;"&amp;0,'further data insights graphs'!$A$2:$A$3323,'tackle data and analsyis'!$AH193)</f>
        <v>3</v>
      </c>
      <c r="AQ193" s="3">
        <f t="shared" si="19"/>
        <v>0.13801942244866017</v>
      </c>
      <c r="AR193" s="3">
        <f t="shared" si="20"/>
        <v>-0.49033002076435928</v>
      </c>
      <c r="AS193" s="3"/>
      <c r="AT193" s="3"/>
      <c r="AU193" s="3"/>
      <c r="AV193" s="3"/>
      <c r="AY193" t="s">
        <v>42</v>
      </c>
      <c r="AZ193">
        <v>2.223892785481449</v>
      </c>
      <c r="BA193">
        <v>6</v>
      </c>
      <c r="BD193" t="s">
        <v>42</v>
      </c>
      <c r="BE193">
        <f>SUMIFS('further data insights graphs'!S$2:S$3323,'further data insights graphs'!$A$2:$A$3323,'tackle data and analsyis'!$BD193)</f>
        <v>1.147762869116475</v>
      </c>
      <c r="BF193">
        <f>SUMIFS('further data insights graphs'!T$2:T$3323,'further data insights graphs'!$A$2:$A$3323,'tackle data and analsyis'!$BD193)</f>
        <v>0</v>
      </c>
      <c r="BG193">
        <f>SUMIFS('further data insights graphs'!U$2:U$3323,'further data insights graphs'!$A$2:$A$3323,'tackle data and analsyis'!$BD193)</f>
        <v>0</v>
      </c>
      <c r="BI193">
        <f>COUNTIFS('further data insights graphs'!S$2:S$3323,"&gt;"&amp;0,'further data insights graphs'!$A$2:$A$3323,'tackle data and analsyis'!$BD193)</f>
        <v>3</v>
      </c>
      <c r="BJ193">
        <f>COUNTIFS('further data insights graphs'!T$2:T$3323,"&gt;"&amp;0,'further data insights graphs'!$A$2:$A$3323,'tackle data and analsyis'!$BD193)</f>
        <v>0</v>
      </c>
      <c r="BK193">
        <f>COUNTIFS('further data insights graphs'!U$2:U$3323,"&gt;"&amp;0,'further data insights graphs'!$A$2:$A$3323,'tackle data and analsyis'!$BD193)</f>
        <v>0</v>
      </c>
      <c r="BN193" t="s">
        <v>196</v>
      </c>
      <c r="BO193">
        <v>2.1042905611774829</v>
      </c>
      <c r="BP193">
        <v>0</v>
      </c>
      <c r="BQ193">
        <v>0.28872580165290701</v>
      </c>
      <c r="BS193">
        <f>SUMIFS('further data insights graphs'!$K$2:$K$3323,'further data insights graphs'!$A$2:$A$3323,'tackle data and analsyis'!$BN193)</f>
        <v>1</v>
      </c>
      <c r="BT193">
        <f>SUMIFS('further data insights graphs'!$V$2:$V$3323,'further data insights graphs'!$A$2:$A$3323,'tackle data and analsyis'!$BN193)</f>
        <v>0.12380229631865899</v>
      </c>
      <c r="BV193" t="s">
        <v>122</v>
      </c>
      <c r="BW193">
        <v>2.936348288712999</v>
      </c>
      <c r="BX193">
        <v>0</v>
      </c>
      <c r="BY193">
        <v>0</v>
      </c>
    </row>
    <row r="194" spans="1:77" x14ac:dyDescent="0.35">
      <c r="A194">
        <v>192</v>
      </c>
      <c r="B194">
        <v>2022102300</v>
      </c>
      <c r="C194">
        <v>2842</v>
      </c>
      <c r="D194">
        <v>53460</v>
      </c>
      <c r="E194">
        <v>0</v>
      </c>
      <c r="F194">
        <v>0</v>
      </c>
      <c r="G194">
        <v>0</v>
      </c>
      <c r="H194">
        <v>1</v>
      </c>
      <c r="I194" t="s">
        <v>46</v>
      </c>
      <c r="M194" t="s">
        <v>200</v>
      </c>
      <c r="N194">
        <f t="shared" si="14"/>
        <v>4</v>
      </c>
      <c r="O194">
        <f t="shared" si="15"/>
        <v>5</v>
      </c>
      <c r="P194">
        <f t="shared" si="16"/>
        <v>9</v>
      </c>
      <c r="R194">
        <f>SUMIFS('further data insights graphs'!$E$2:$E$3323,'further data insights graphs'!$A$2:$A$3323,'tackle data and analsyis'!$M194)</f>
        <v>5.0728343136388228</v>
      </c>
      <c r="S194">
        <f>COUNTIFS('further data insights graphs'!$E$2:$E$3323,"&gt;"&amp;0,'further data insights graphs'!$A$2:$A$3323,'tackle data and analsyis'!$M194)</f>
        <v>11</v>
      </c>
      <c r="V194">
        <f t="shared" si="17"/>
        <v>3</v>
      </c>
      <c r="W194" t="s">
        <v>225</v>
      </c>
      <c r="X194">
        <v>2</v>
      </c>
      <c r="Y194">
        <v>3</v>
      </c>
      <c r="Z194">
        <v>5</v>
      </c>
      <c r="AB194" t="s">
        <v>591</v>
      </c>
      <c r="AC194">
        <v>3</v>
      </c>
      <c r="AD194">
        <v>1</v>
      </c>
      <c r="AE194">
        <v>4</v>
      </c>
      <c r="AH194" t="s">
        <v>268</v>
      </c>
      <c r="AI194">
        <v>3.4968292977162592</v>
      </c>
      <c r="AJ194">
        <v>7</v>
      </c>
      <c r="AK194">
        <f>SUMIFS('further data insights graphs'!$X$2:$X$3323,'further data insights graphs'!$A$2:$A$3323,'tackle data and analsyis'!$AH194)</f>
        <v>-1.5914262018097889</v>
      </c>
      <c r="AL194" s="1">
        <f t="shared" si="18"/>
        <v>-0.22734660025854128</v>
      </c>
      <c r="AM194">
        <f>SUMIFS('further data insights graphs'!$X$2:$X$3323,'further data insights graphs'!$X$2:$X$3323,"&gt;="&amp;0,'further data insights graphs'!$A$2:$A$3323,'tackle data and analsyis'!$AH194)</f>
        <v>0.42638309473437025</v>
      </c>
      <c r="AN194">
        <f>COUNTIFS('further data insights graphs'!$X$2:$X$3323,"&gt;="&amp;0,'further data insights graphs'!$A$2:$A$3323,'tackle data and analsyis'!$AH194)</f>
        <v>3</v>
      </c>
      <c r="AO194">
        <f>SUMIFS('further data insights graphs'!$X$2:$X$3323,'further data insights graphs'!$X$2:$X$3323,"&lt;"&amp;0,'further data insights graphs'!$A$2:$A$3323,'tackle data and analsyis'!$AH194)</f>
        <v>-2.0178092965441587</v>
      </c>
      <c r="AP194">
        <f>COUNTIFS('further data insights graphs'!$X$2:$X$3323,"&lt;"&amp;0,'further data insights graphs'!$A$2:$A$3323,'tackle data and analsyis'!$AH194)</f>
        <v>4</v>
      </c>
      <c r="AQ194" s="3">
        <f t="shared" si="19"/>
        <v>0.14212769824479007</v>
      </c>
      <c r="AR194" s="3">
        <f t="shared" si="20"/>
        <v>-0.50445232413603969</v>
      </c>
      <c r="AS194" s="3"/>
      <c r="AT194" s="3"/>
      <c r="AU194" s="3"/>
      <c r="AV194" s="3"/>
      <c r="AY194" t="s">
        <v>46</v>
      </c>
      <c r="AZ194">
        <v>3.1242466655812851</v>
      </c>
      <c r="BA194">
        <v>6</v>
      </c>
      <c r="BD194" t="s">
        <v>46</v>
      </c>
      <c r="BE194">
        <f>SUMIFS('further data insights graphs'!S$2:S$3323,'further data insights graphs'!$A$2:$A$3323,'tackle data and analsyis'!$BD194)</f>
        <v>2.8546568192393473</v>
      </c>
      <c r="BF194">
        <f>SUMIFS('further data insights graphs'!T$2:T$3323,'further data insights graphs'!$A$2:$A$3323,'tackle data and analsyis'!$BD194)</f>
        <v>0.14889378095002201</v>
      </c>
      <c r="BG194">
        <f>SUMIFS('further data insights graphs'!U$2:U$3323,'further data insights graphs'!$A$2:$A$3323,'tackle data and analsyis'!$BD194)</f>
        <v>0</v>
      </c>
      <c r="BI194">
        <f>COUNTIFS('further data insights graphs'!S$2:S$3323,"&gt;"&amp;0,'further data insights graphs'!$A$2:$A$3323,'tackle data and analsyis'!$BD194)</f>
        <v>5</v>
      </c>
      <c r="BJ194">
        <f>COUNTIFS('further data insights graphs'!T$2:T$3323,"&gt;"&amp;0,'further data insights graphs'!$A$2:$A$3323,'tackle data and analsyis'!$BD194)</f>
        <v>1</v>
      </c>
      <c r="BK194">
        <f>COUNTIFS('further data insights graphs'!U$2:U$3323,"&gt;"&amp;0,'further data insights graphs'!$A$2:$A$3323,'tackle data and analsyis'!$BD194)</f>
        <v>0</v>
      </c>
      <c r="BN194" t="s">
        <v>534</v>
      </c>
      <c r="BO194">
        <v>2.09970116190209</v>
      </c>
      <c r="BP194">
        <v>0</v>
      </c>
      <c r="BQ194">
        <v>0</v>
      </c>
      <c r="BS194">
        <f>SUMIFS('further data insights graphs'!$K$2:$K$3323,'further data insights graphs'!$A$2:$A$3323,'tackle data and analsyis'!$BN194)</f>
        <v>0</v>
      </c>
      <c r="BT194">
        <f>SUMIFS('further data insights graphs'!$V$2:$V$3323,'further data insights graphs'!$A$2:$A$3323,'tackle data and analsyis'!$BN194)</f>
        <v>0</v>
      </c>
      <c r="BV194" t="s">
        <v>75</v>
      </c>
      <c r="BW194">
        <v>2.9340397999713543</v>
      </c>
      <c r="BX194">
        <v>0</v>
      </c>
      <c r="BY194">
        <v>0</v>
      </c>
    </row>
    <row r="195" spans="1:77" x14ac:dyDescent="0.35">
      <c r="A195">
        <v>193</v>
      </c>
      <c r="B195">
        <v>2022102700</v>
      </c>
      <c r="C195">
        <v>710</v>
      </c>
      <c r="D195">
        <v>53460</v>
      </c>
      <c r="E195">
        <v>1</v>
      </c>
      <c r="F195">
        <v>0</v>
      </c>
      <c r="G195">
        <v>0</v>
      </c>
      <c r="H195">
        <v>0</v>
      </c>
      <c r="I195" t="s">
        <v>46</v>
      </c>
      <c r="M195" t="s">
        <v>201</v>
      </c>
      <c r="N195">
        <f t="shared" ref="N195:N258" si="21">SUMIFS(E$2:E$2763,$I$2:$I$2763,$M195)</f>
        <v>4</v>
      </c>
      <c r="O195">
        <f t="shared" ref="O195:O258" si="22">SUMIFS(F$2:F$2763,$I$2:$I$2763,$M195)</f>
        <v>6</v>
      </c>
      <c r="P195">
        <f t="shared" ref="P195:P258" si="23">SUM(N195:O195)</f>
        <v>10</v>
      </c>
      <c r="R195">
        <f>SUMIFS('further data insights graphs'!$E$2:$E$3323,'further data insights graphs'!$A$2:$A$3323,'tackle data and analsyis'!$M195)</f>
        <v>6.5032337591842211</v>
      </c>
      <c r="S195">
        <f>COUNTIFS('further data insights graphs'!$E$2:$E$3323,"&gt;"&amp;0,'further data insights graphs'!$A$2:$A$3323,'tackle data and analsyis'!$M195)</f>
        <v>12</v>
      </c>
      <c r="V195">
        <f t="shared" ref="V195:V258" si="24">COUNTIFS($Z$596:$Z$1704,W195)</f>
        <v>3</v>
      </c>
      <c r="W195" t="s">
        <v>253</v>
      </c>
      <c r="X195">
        <v>1</v>
      </c>
      <c r="Y195">
        <v>4</v>
      </c>
      <c r="Z195">
        <v>5</v>
      </c>
      <c r="AB195" t="s">
        <v>157</v>
      </c>
      <c r="AC195">
        <v>3</v>
      </c>
      <c r="AD195">
        <v>0</v>
      </c>
      <c r="AE195">
        <v>3</v>
      </c>
      <c r="AH195" t="s">
        <v>417</v>
      </c>
      <c r="AI195">
        <v>3.4853608381352132</v>
      </c>
      <c r="AJ195">
        <v>7</v>
      </c>
      <c r="AK195">
        <f>SUMIFS('further data insights graphs'!$X$2:$X$3323,'further data insights graphs'!$A$2:$A$3323,'tackle data and analsyis'!$AH195)</f>
        <v>1.8576917737605008</v>
      </c>
      <c r="AL195" s="1">
        <f t="shared" ref="AL195:AL258" si="25">AK195/AJ195</f>
        <v>0.26538453910864296</v>
      </c>
      <c r="AM195">
        <f>SUMIFS('further data insights graphs'!$X$2:$X$3323,'further data insights graphs'!$X$2:$X$3323,"&gt;="&amp;0,'further data insights graphs'!$A$2:$A$3323,'tackle data and analsyis'!$AH195)</f>
        <v>1.8689194224729364</v>
      </c>
      <c r="AN195">
        <f>COUNTIFS('further data insights graphs'!$X$2:$X$3323,"&gt;="&amp;0,'further data insights graphs'!$A$2:$A$3323,'tackle data and analsyis'!$AH195)</f>
        <v>6</v>
      </c>
      <c r="AO195">
        <f>SUMIFS('further data insights graphs'!$X$2:$X$3323,'further data insights graphs'!$X$2:$X$3323,"&lt;"&amp;0,'further data insights graphs'!$A$2:$A$3323,'tackle data and analsyis'!$AH195)</f>
        <v>-1.1227648712435659E-2</v>
      </c>
      <c r="AP195">
        <f>COUNTIFS('further data insights graphs'!$X$2:$X$3323,"&lt;"&amp;0,'further data insights graphs'!$A$2:$A$3323,'tackle data and analsyis'!$AH195)</f>
        <v>1</v>
      </c>
      <c r="AQ195" s="3">
        <f t="shared" ref="AQ195:AQ258" si="26">AM195/AN195</f>
        <v>0.31148657041215605</v>
      </c>
      <c r="AR195" s="3">
        <f t="shared" ref="AR195:AR258" si="27">AO195/AP195</f>
        <v>-1.1227648712435659E-2</v>
      </c>
      <c r="AS195" s="3"/>
      <c r="AT195" s="3"/>
      <c r="AU195" s="3"/>
      <c r="AV195" s="3"/>
      <c r="AY195" t="s">
        <v>56</v>
      </c>
      <c r="AZ195">
        <v>2.5547190882085502</v>
      </c>
      <c r="BA195">
        <v>6</v>
      </c>
      <c r="BD195" t="s">
        <v>56</v>
      </c>
      <c r="BE195">
        <f>SUMIFS('further data insights graphs'!S$2:S$3323,'further data insights graphs'!$A$2:$A$3323,'tackle data and analsyis'!$BD195)</f>
        <v>1.109366743148317</v>
      </c>
      <c r="BF195">
        <f>SUMIFS('further data insights graphs'!T$2:T$3323,'further data insights graphs'!$A$2:$A$3323,'tackle data and analsyis'!$BD195)</f>
        <v>0</v>
      </c>
      <c r="BG195">
        <f>SUMIFS('further data insights graphs'!U$2:U$3323,'further data insights graphs'!$A$2:$A$3323,'tackle data and analsyis'!$BD195)</f>
        <v>0</v>
      </c>
      <c r="BI195">
        <f>COUNTIFS('further data insights graphs'!S$2:S$3323,"&gt;"&amp;0,'further data insights graphs'!$A$2:$A$3323,'tackle data and analsyis'!$BD195)</f>
        <v>3</v>
      </c>
      <c r="BJ195">
        <f>COUNTIFS('further data insights graphs'!T$2:T$3323,"&gt;"&amp;0,'further data insights graphs'!$A$2:$A$3323,'tackle data and analsyis'!$BD195)</f>
        <v>0</v>
      </c>
      <c r="BK195">
        <f>COUNTIFS('further data insights graphs'!U$2:U$3323,"&gt;"&amp;0,'further data insights graphs'!$A$2:$A$3323,'tackle data and analsyis'!$BD195)</f>
        <v>0</v>
      </c>
      <c r="BN195" t="s">
        <v>406</v>
      </c>
      <c r="BO195">
        <v>2.082217097460628</v>
      </c>
      <c r="BP195">
        <v>0</v>
      </c>
      <c r="BQ195">
        <v>0</v>
      </c>
      <c r="BS195">
        <f>SUMIFS('further data insights graphs'!$K$2:$K$3323,'further data insights graphs'!$A$2:$A$3323,'tackle data and analsyis'!$BN195)</f>
        <v>0</v>
      </c>
      <c r="BT195">
        <f>SUMIFS('further data insights graphs'!$V$2:$V$3323,'further data insights graphs'!$A$2:$A$3323,'tackle data and analsyis'!$BN195)</f>
        <v>0</v>
      </c>
      <c r="BV195" t="s">
        <v>585</v>
      </c>
      <c r="BW195">
        <v>2.8591737926301248</v>
      </c>
      <c r="BX195">
        <v>0</v>
      </c>
      <c r="BY195">
        <v>0</v>
      </c>
    </row>
    <row r="196" spans="1:77" x14ac:dyDescent="0.35">
      <c r="A196">
        <v>194</v>
      </c>
      <c r="B196">
        <v>2022110700</v>
      </c>
      <c r="C196">
        <v>1171</v>
      </c>
      <c r="D196">
        <v>53460</v>
      </c>
      <c r="E196">
        <v>1</v>
      </c>
      <c r="F196">
        <v>0</v>
      </c>
      <c r="G196">
        <v>0</v>
      </c>
      <c r="H196">
        <v>0</v>
      </c>
      <c r="I196" t="s">
        <v>46</v>
      </c>
      <c r="M196" t="s">
        <v>202</v>
      </c>
      <c r="N196">
        <f t="shared" si="21"/>
        <v>1</v>
      </c>
      <c r="O196">
        <f t="shared" si="22"/>
        <v>5</v>
      </c>
      <c r="P196">
        <f t="shared" si="23"/>
        <v>6</v>
      </c>
      <c r="R196">
        <f>SUMIFS('further data insights graphs'!$E$2:$E$3323,'further data insights graphs'!$A$2:$A$3323,'tackle data and analsyis'!$M196)</f>
        <v>2.2936144692004046</v>
      </c>
      <c r="S196">
        <f>COUNTIFS('further data insights graphs'!$E$2:$E$3323,"&gt;"&amp;0,'further data insights graphs'!$A$2:$A$3323,'tackle data and analsyis'!$M196)</f>
        <v>5</v>
      </c>
      <c r="V196">
        <f t="shared" si="24"/>
        <v>3</v>
      </c>
      <c r="W196" t="s">
        <v>269</v>
      </c>
      <c r="X196">
        <v>4</v>
      </c>
      <c r="Y196">
        <v>1</v>
      </c>
      <c r="Z196">
        <v>5</v>
      </c>
      <c r="AB196" t="s">
        <v>173</v>
      </c>
      <c r="AC196">
        <v>3</v>
      </c>
      <c r="AD196">
        <v>0</v>
      </c>
      <c r="AE196">
        <v>3</v>
      </c>
      <c r="AH196" t="s">
        <v>123</v>
      </c>
      <c r="AI196">
        <v>3.4751399666888942</v>
      </c>
      <c r="AJ196">
        <v>8</v>
      </c>
      <c r="AK196">
        <f>SUMIFS('further data insights graphs'!$X$2:$X$3323,'further data insights graphs'!$A$2:$A$3323,'tackle data and analsyis'!$AH196)</f>
        <v>1.3215340293253639</v>
      </c>
      <c r="AL196" s="1">
        <f t="shared" si="25"/>
        <v>0.16519175366567049</v>
      </c>
      <c r="AM196">
        <f>SUMIFS('further data insights graphs'!$X$2:$X$3323,'further data insights graphs'!$X$2:$X$3323,"&gt;="&amp;0,'further data insights graphs'!$A$2:$A$3323,'tackle data and analsyis'!$AH196)</f>
        <v>1.6507064061901713</v>
      </c>
      <c r="AN196">
        <f>COUNTIFS('further data insights graphs'!$X$2:$X$3323,"&gt;="&amp;0,'further data insights graphs'!$A$2:$A$3323,'tackle data and analsyis'!$AH196)</f>
        <v>6</v>
      </c>
      <c r="AO196">
        <f>SUMIFS('further data insights graphs'!$X$2:$X$3323,'further data insights graphs'!$X$2:$X$3323,"&lt;"&amp;0,'further data insights graphs'!$A$2:$A$3323,'tackle data and analsyis'!$AH196)</f>
        <v>-0.32917237686480738</v>
      </c>
      <c r="AP196">
        <f>COUNTIFS('further data insights graphs'!$X$2:$X$3323,"&lt;"&amp;0,'further data insights graphs'!$A$2:$A$3323,'tackle data and analsyis'!$AH196)</f>
        <v>2</v>
      </c>
      <c r="AQ196" s="3">
        <f t="shared" si="26"/>
        <v>0.27511773436502857</v>
      </c>
      <c r="AR196" s="3">
        <f t="shared" si="27"/>
        <v>-0.16458618843240369</v>
      </c>
      <c r="AS196" s="3"/>
      <c r="AT196" s="3"/>
      <c r="AU196" s="3"/>
      <c r="AV196" s="3"/>
      <c r="AY196" t="s">
        <v>76</v>
      </c>
      <c r="AZ196">
        <v>3.5710067951182443</v>
      </c>
      <c r="BA196">
        <v>6</v>
      </c>
      <c r="BD196" t="s">
        <v>76</v>
      </c>
      <c r="BE196">
        <f>SUMIFS('further data insights graphs'!S$2:S$3323,'further data insights graphs'!$A$2:$A$3323,'tackle data and analsyis'!$BD196)</f>
        <v>2.746476003824609</v>
      </c>
      <c r="BF196">
        <f>SUMIFS('further data insights graphs'!T$2:T$3323,'further data insights graphs'!$A$2:$A$3323,'tackle data and analsyis'!$BD196)</f>
        <v>0</v>
      </c>
      <c r="BG196">
        <f>SUMIFS('further data insights graphs'!U$2:U$3323,'further data insights graphs'!$A$2:$A$3323,'tackle data and analsyis'!$BD196)</f>
        <v>0</v>
      </c>
      <c r="BI196">
        <f>COUNTIFS('further data insights graphs'!S$2:S$3323,"&gt;"&amp;0,'further data insights graphs'!$A$2:$A$3323,'tackle data and analsyis'!$BD196)</f>
        <v>5</v>
      </c>
      <c r="BJ196">
        <f>COUNTIFS('further data insights graphs'!T$2:T$3323,"&gt;"&amp;0,'further data insights graphs'!$A$2:$A$3323,'tackle data and analsyis'!$BD196)</f>
        <v>0</v>
      </c>
      <c r="BK196">
        <f>COUNTIFS('further data insights graphs'!U$2:U$3323,"&gt;"&amp;0,'further data insights graphs'!$A$2:$A$3323,'tackle data and analsyis'!$BD196)</f>
        <v>0</v>
      </c>
      <c r="BN196" t="s">
        <v>202</v>
      </c>
      <c r="BO196">
        <v>2.0788611288963788</v>
      </c>
      <c r="BP196">
        <v>0</v>
      </c>
      <c r="BQ196">
        <v>0.56395618514064505</v>
      </c>
      <c r="BS196">
        <f>SUMIFS('further data insights graphs'!$K$2:$K$3323,'further data insights graphs'!$A$2:$A$3323,'tackle data and analsyis'!$BN196)</f>
        <v>0</v>
      </c>
      <c r="BT196">
        <f>SUMIFS('further data insights graphs'!$V$2:$V$3323,'further data insights graphs'!$A$2:$A$3323,'tackle data and analsyis'!$BN196)</f>
        <v>0</v>
      </c>
      <c r="BV196" t="s">
        <v>114</v>
      </c>
      <c r="BW196">
        <v>2.8393130744741502</v>
      </c>
      <c r="BX196">
        <v>0</v>
      </c>
      <c r="BY196">
        <v>0</v>
      </c>
    </row>
    <row r="197" spans="1:77" x14ac:dyDescent="0.35">
      <c r="A197">
        <v>195</v>
      </c>
      <c r="B197">
        <v>2022102300</v>
      </c>
      <c r="C197">
        <v>943</v>
      </c>
      <c r="D197">
        <v>44813</v>
      </c>
      <c r="E197">
        <v>1</v>
      </c>
      <c r="F197">
        <v>0</v>
      </c>
      <c r="G197">
        <v>0</v>
      </c>
      <c r="H197">
        <v>0</v>
      </c>
      <c r="I197" t="s">
        <v>47</v>
      </c>
      <c r="M197" t="s">
        <v>203</v>
      </c>
      <c r="N197">
        <f t="shared" si="21"/>
        <v>2</v>
      </c>
      <c r="O197">
        <f t="shared" si="22"/>
        <v>4</v>
      </c>
      <c r="P197">
        <f t="shared" si="23"/>
        <v>6</v>
      </c>
      <c r="R197">
        <f>SUMIFS('further data insights graphs'!$E$2:$E$3323,'further data insights graphs'!$A$2:$A$3323,'tackle data and analsyis'!$M197)</f>
        <v>5.3609040747416925</v>
      </c>
      <c r="S197">
        <f>COUNTIFS('further data insights graphs'!$E$2:$E$3323,"&gt;"&amp;0,'further data insights graphs'!$A$2:$A$3323,'tackle data and analsyis'!$M197)</f>
        <v>12</v>
      </c>
      <c r="V197">
        <f t="shared" si="24"/>
        <v>2</v>
      </c>
      <c r="W197" t="s">
        <v>270</v>
      </c>
      <c r="X197">
        <v>2</v>
      </c>
      <c r="Y197">
        <v>3</v>
      </c>
      <c r="Z197">
        <v>5</v>
      </c>
      <c r="AB197" t="s">
        <v>177</v>
      </c>
      <c r="AC197">
        <v>3</v>
      </c>
      <c r="AD197">
        <v>0</v>
      </c>
      <c r="AE197">
        <v>3</v>
      </c>
      <c r="AH197" t="s">
        <v>328</v>
      </c>
      <c r="AI197">
        <v>3.4543154161395853</v>
      </c>
      <c r="AJ197">
        <v>6</v>
      </c>
      <c r="AK197">
        <f>SUMIFS('further data insights graphs'!$X$2:$X$3323,'further data insights graphs'!$A$2:$A$3323,'tackle data and analsyis'!$AH197)</f>
        <v>1.0033055873472447</v>
      </c>
      <c r="AL197" s="1">
        <f t="shared" si="25"/>
        <v>0.16721759789120746</v>
      </c>
      <c r="AM197">
        <f>SUMIFS('further data insights graphs'!$X$2:$X$3323,'further data insights graphs'!$X$2:$X$3323,"&gt;="&amp;0,'further data insights graphs'!$A$2:$A$3323,'tackle data and analsyis'!$AH197)</f>
        <v>1.4632658366340556</v>
      </c>
      <c r="AN197">
        <f>COUNTIFS('further data insights graphs'!$X$2:$X$3323,"&gt;="&amp;0,'further data insights graphs'!$A$2:$A$3323,'tackle data and analsyis'!$AH197)</f>
        <v>3</v>
      </c>
      <c r="AO197">
        <f>SUMIFS('further data insights graphs'!$X$2:$X$3323,'further data insights graphs'!$X$2:$X$3323,"&lt;"&amp;0,'further data insights graphs'!$A$2:$A$3323,'tackle data and analsyis'!$AH197)</f>
        <v>-0.45996024928681073</v>
      </c>
      <c r="AP197">
        <f>COUNTIFS('further data insights graphs'!$X$2:$X$3323,"&lt;"&amp;0,'further data insights graphs'!$A$2:$A$3323,'tackle data and analsyis'!$AH197)</f>
        <v>3</v>
      </c>
      <c r="AQ197" s="3">
        <f t="shared" si="26"/>
        <v>0.48775527887801856</v>
      </c>
      <c r="AR197" s="3">
        <f t="shared" si="27"/>
        <v>-0.15332008309560358</v>
      </c>
      <c r="AS197" s="3"/>
      <c r="AT197" s="3"/>
      <c r="AU197" s="3"/>
      <c r="AV197" s="3"/>
      <c r="AY197" t="s">
        <v>97</v>
      </c>
      <c r="AZ197">
        <v>2.9510962351769585</v>
      </c>
      <c r="BA197">
        <v>6</v>
      </c>
      <c r="BD197" t="s">
        <v>97</v>
      </c>
      <c r="BE197">
        <f>SUMIFS('further data insights graphs'!S$2:S$3323,'further data insights graphs'!$A$2:$A$3323,'tackle data and analsyis'!$BD197)</f>
        <v>0.110849699546218</v>
      </c>
      <c r="BF197">
        <f>SUMIFS('further data insights graphs'!T$2:T$3323,'further data insights graphs'!$A$2:$A$3323,'tackle data and analsyis'!$BD197)</f>
        <v>0</v>
      </c>
      <c r="BG197">
        <f>SUMIFS('further data insights graphs'!U$2:U$3323,'further data insights graphs'!$A$2:$A$3323,'tackle data and analsyis'!$BD197)</f>
        <v>0.110849699546218</v>
      </c>
      <c r="BI197">
        <f>COUNTIFS('further data insights graphs'!S$2:S$3323,"&gt;"&amp;0,'further data insights graphs'!$A$2:$A$3323,'tackle data and analsyis'!$BD197)</f>
        <v>1</v>
      </c>
      <c r="BJ197">
        <f>COUNTIFS('further data insights graphs'!T$2:T$3323,"&gt;"&amp;0,'further data insights graphs'!$A$2:$A$3323,'tackle data and analsyis'!$BD197)</f>
        <v>0</v>
      </c>
      <c r="BK197">
        <f>COUNTIFS('further data insights graphs'!U$2:U$3323,"&gt;"&amp;0,'further data insights graphs'!$A$2:$A$3323,'tackle data and analsyis'!$BD197)</f>
        <v>1</v>
      </c>
      <c r="BN197" t="s">
        <v>486</v>
      </c>
      <c r="BO197">
        <v>2.0775441755292241</v>
      </c>
      <c r="BP197">
        <v>0</v>
      </c>
      <c r="BQ197">
        <v>0</v>
      </c>
      <c r="BS197">
        <f>SUMIFS('further data insights graphs'!$K$2:$K$3323,'further data insights graphs'!$A$2:$A$3323,'tackle data and analsyis'!$BN197)</f>
        <v>0</v>
      </c>
      <c r="BT197">
        <f>SUMIFS('further data insights graphs'!$V$2:$V$3323,'further data insights graphs'!$A$2:$A$3323,'tackle data and analsyis'!$BN197)</f>
        <v>0</v>
      </c>
      <c r="BV197" t="s">
        <v>285</v>
      </c>
      <c r="BW197">
        <v>2.8169279234592199</v>
      </c>
      <c r="BX197">
        <v>0</v>
      </c>
      <c r="BY197">
        <v>0.68412590736712298</v>
      </c>
    </row>
    <row r="198" spans="1:77" x14ac:dyDescent="0.35">
      <c r="A198">
        <v>196</v>
      </c>
      <c r="B198">
        <v>2022102300</v>
      </c>
      <c r="C198">
        <v>2644</v>
      </c>
      <c r="D198">
        <v>44813</v>
      </c>
      <c r="E198">
        <v>1</v>
      </c>
      <c r="F198">
        <v>0</v>
      </c>
      <c r="G198">
        <v>0</v>
      </c>
      <c r="H198">
        <v>0</v>
      </c>
      <c r="I198" t="s">
        <v>47</v>
      </c>
      <c r="M198" t="s">
        <v>204</v>
      </c>
      <c r="N198">
        <f t="shared" si="21"/>
        <v>0</v>
      </c>
      <c r="O198">
        <f t="shared" si="22"/>
        <v>1</v>
      </c>
      <c r="P198">
        <f t="shared" si="23"/>
        <v>1</v>
      </c>
      <c r="R198">
        <f>SUMIFS('further data insights graphs'!$E$2:$E$3323,'further data insights graphs'!$A$2:$A$3323,'tackle data and analsyis'!$M198)</f>
        <v>0.92184273662723892</v>
      </c>
      <c r="S198">
        <f>COUNTIFS('further data insights graphs'!$E$2:$E$3323,"&gt;"&amp;0,'further data insights graphs'!$A$2:$A$3323,'tackle data and analsyis'!$M198)</f>
        <v>3</v>
      </c>
      <c r="V198">
        <f t="shared" si="24"/>
        <v>2</v>
      </c>
      <c r="W198" t="s">
        <v>276</v>
      </c>
      <c r="X198">
        <v>5</v>
      </c>
      <c r="Y198">
        <v>0</v>
      </c>
      <c r="Z198">
        <v>5</v>
      </c>
      <c r="AB198" t="s">
        <v>251</v>
      </c>
      <c r="AC198">
        <v>3</v>
      </c>
      <c r="AD198">
        <v>0</v>
      </c>
      <c r="AE198">
        <v>3</v>
      </c>
      <c r="AH198" t="s">
        <v>132</v>
      </c>
      <c r="AI198">
        <v>3.4249674948736462</v>
      </c>
      <c r="AJ198">
        <v>6</v>
      </c>
      <c r="AK198">
        <f>SUMIFS('further data insights graphs'!$X$2:$X$3323,'further data insights graphs'!$A$2:$A$3323,'tackle data and analsyis'!$AH198)</f>
        <v>4.0000784729835033</v>
      </c>
      <c r="AL198" s="1">
        <f t="shared" si="25"/>
        <v>0.66667974549725051</v>
      </c>
      <c r="AM198">
        <f>SUMIFS('further data insights graphs'!$X$2:$X$3323,'further data insights graphs'!$X$2:$X$3323,"&gt;="&amp;0,'further data insights graphs'!$A$2:$A$3323,'tackle data and analsyis'!$AH198)</f>
        <v>4.0049939919878055</v>
      </c>
      <c r="AN198">
        <f>COUNTIFS('further data insights graphs'!$X$2:$X$3323,"&gt;="&amp;0,'further data insights graphs'!$A$2:$A$3323,'tackle data and analsyis'!$AH198)</f>
        <v>5</v>
      </c>
      <c r="AO198">
        <f>SUMIFS('further data insights graphs'!$X$2:$X$3323,'further data insights graphs'!$X$2:$X$3323,"&lt;"&amp;0,'further data insights graphs'!$A$2:$A$3323,'tackle data and analsyis'!$AH198)</f>
        <v>-4.915519004301855E-3</v>
      </c>
      <c r="AP198">
        <f>COUNTIFS('further data insights graphs'!$X$2:$X$3323,"&lt;"&amp;0,'further data insights graphs'!$A$2:$A$3323,'tackle data and analsyis'!$AH198)</f>
        <v>1</v>
      </c>
      <c r="AQ198" s="3">
        <f t="shared" si="26"/>
        <v>0.80099879839756105</v>
      </c>
      <c r="AR198" s="3">
        <f t="shared" si="27"/>
        <v>-4.915519004301855E-3</v>
      </c>
      <c r="AS198" s="3"/>
      <c r="AT198" s="3"/>
      <c r="AU198" s="3"/>
      <c r="AV198" s="3"/>
      <c r="AY198" t="s">
        <v>101</v>
      </c>
      <c r="AZ198">
        <v>1.7600039617834309</v>
      </c>
      <c r="BA198">
        <v>6</v>
      </c>
      <c r="BD198" t="s">
        <v>101</v>
      </c>
      <c r="BE198">
        <f>SUMIFS('further data insights graphs'!S$2:S$3323,'further data insights graphs'!$A$2:$A$3323,'tackle data and analsyis'!$BD198)</f>
        <v>0.64597579949200101</v>
      </c>
      <c r="BF198">
        <f>SUMIFS('further data insights graphs'!T$2:T$3323,'further data insights graphs'!$A$2:$A$3323,'tackle data and analsyis'!$BD198)</f>
        <v>0</v>
      </c>
      <c r="BG198">
        <f>SUMIFS('further data insights graphs'!U$2:U$3323,'further data insights graphs'!$A$2:$A$3323,'tackle data and analsyis'!$BD198)</f>
        <v>0</v>
      </c>
      <c r="BI198">
        <f>COUNTIFS('further data insights graphs'!S$2:S$3323,"&gt;"&amp;0,'further data insights graphs'!$A$2:$A$3323,'tackle data and analsyis'!$BD198)</f>
        <v>3</v>
      </c>
      <c r="BJ198">
        <f>COUNTIFS('further data insights graphs'!T$2:T$3323,"&gt;"&amp;0,'further data insights graphs'!$A$2:$A$3323,'tackle data and analsyis'!$BD198)</f>
        <v>0</v>
      </c>
      <c r="BK198">
        <f>COUNTIFS('further data insights graphs'!U$2:U$3323,"&gt;"&amp;0,'further data insights graphs'!$A$2:$A$3323,'tackle data and analsyis'!$BD198)</f>
        <v>0</v>
      </c>
      <c r="BN198" t="s">
        <v>425</v>
      </c>
      <c r="BO198">
        <v>2.065694178770261</v>
      </c>
      <c r="BP198">
        <v>0</v>
      </c>
      <c r="BQ198">
        <v>0</v>
      </c>
      <c r="BS198">
        <f>SUMIFS('further data insights graphs'!$K$2:$K$3323,'further data insights graphs'!$A$2:$A$3323,'tackle data and analsyis'!$BN198)</f>
        <v>1</v>
      </c>
      <c r="BT198">
        <f>SUMIFS('further data insights graphs'!$V$2:$V$3323,'further data insights graphs'!$A$2:$A$3323,'tackle data and analsyis'!$BN198)</f>
        <v>1</v>
      </c>
      <c r="BV198" t="s">
        <v>207</v>
      </c>
      <c r="BW198">
        <v>2.8035189841455175</v>
      </c>
      <c r="BX198">
        <v>0</v>
      </c>
      <c r="BY198">
        <v>0</v>
      </c>
    </row>
    <row r="199" spans="1:77" x14ac:dyDescent="0.35">
      <c r="A199">
        <v>197</v>
      </c>
      <c r="B199">
        <v>2022102300</v>
      </c>
      <c r="C199">
        <v>1156</v>
      </c>
      <c r="D199">
        <v>54543</v>
      </c>
      <c r="E199">
        <v>1</v>
      </c>
      <c r="F199">
        <v>0</v>
      </c>
      <c r="G199">
        <v>0</v>
      </c>
      <c r="H199">
        <v>0</v>
      </c>
      <c r="I199" t="s">
        <v>48</v>
      </c>
      <c r="M199" t="s">
        <v>205</v>
      </c>
      <c r="N199">
        <f t="shared" si="21"/>
        <v>1</v>
      </c>
      <c r="O199">
        <f t="shared" si="22"/>
        <v>1</v>
      </c>
      <c r="P199">
        <f t="shared" si="23"/>
        <v>2</v>
      </c>
      <c r="R199">
        <f>SUMIFS('further data insights graphs'!$E$2:$E$3323,'further data insights graphs'!$A$2:$A$3323,'tackle data and analsyis'!$M199)</f>
        <v>1.308817024513234</v>
      </c>
      <c r="S199">
        <f>COUNTIFS('further data insights graphs'!$E$2:$E$3323,"&gt;"&amp;0,'further data insights graphs'!$A$2:$A$3323,'tackle data and analsyis'!$M199)</f>
        <v>2</v>
      </c>
      <c r="V199">
        <f t="shared" si="24"/>
        <v>2</v>
      </c>
      <c r="W199" t="s">
        <v>295</v>
      </c>
      <c r="X199">
        <v>3</v>
      </c>
      <c r="Y199">
        <v>2</v>
      </c>
      <c r="Z199">
        <v>5</v>
      </c>
      <c r="AB199" t="s">
        <v>378</v>
      </c>
      <c r="AC199">
        <v>3</v>
      </c>
      <c r="AD199">
        <v>0</v>
      </c>
      <c r="AE199">
        <v>3</v>
      </c>
      <c r="AH199" t="s">
        <v>263</v>
      </c>
      <c r="AI199">
        <v>3.4247587069310712</v>
      </c>
      <c r="AJ199">
        <v>6</v>
      </c>
      <c r="AK199">
        <f>SUMIFS('further data insights graphs'!$X$2:$X$3323,'further data insights graphs'!$A$2:$A$3323,'tackle data and analsyis'!$AH199)</f>
        <v>0.78112864681867489</v>
      </c>
      <c r="AL199" s="1">
        <f t="shared" si="25"/>
        <v>0.13018810780311249</v>
      </c>
      <c r="AM199">
        <f>SUMIFS('further data insights graphs'!$X$2:$X$3323,'further data insights graphs'!$X$2:$X$3323,"&gt;="&amp;0,'further data insights graphs'!$A$2:$A$3323,'tackle data and analsyis'!$AH199)</f>
        <v>1.965751892623715</v>
      </c>
      <c r="AN199">
        <f>COUNTIFS('further data insights graphs'!$X$2:$X$3323,"&gt;="&amp;0,'further data insights graphs'!$A$2:$A$3323,'tackle data and analsyis'!$AH199)</f>
        <v>4</v>
      </c>
      <c r="AO199">
        <f>SUMIFS('further data insights graphs'!$X$2:$X$3323,'further data insights graphs'!$X$2:$X$3323,"&lt;"&amp;0,'further data insights graphs'!$A$2:$A$3323,'tackle data and analsyis'!$AH199)</f>
        <v>-1.1846232458050401</v>
      </c>
      <c r="AP199">
        <f>COUNTIFS('further data insights graphs'!$X$2:$X$3323,"&lt;"&amp;0,'further data insights graphs'!$A$2:$A$3323,'tackle data and analsyis'!$AH199)</f>
        <v>2</v>
      </c>
      <c r="AQ199" s="3">
        <f t="shared" si="26"/>
        <v>0.49143797315592874</v>
      </c>
      <c r="AR199" s="3">
        <f t="shared" si="27"/>
        <v>-0.59231162290252004</v>
      </c>
      <c r="AS199" s="3"/>
      <c r="AT199" s="3"/>
      <c r="AU199" s="3"/>
      <c r="AV199" s="3"/>
      <c r="AY199" t="s">
        <v>113</v>
      </c>
      <c r="AZ199">
        <v>2.7121573593077719</v>
      </c>
      <c r="BA199">
        <v>6</v>
      </c>
      <c r="BD199" t="s">
        <v>113</v>
      </c>
      <c r="BE199">
        <f>SUMIFS('further data insights graphs'!S$2:S$3323,'further data insights graphs'!$A$2:$A$3323,'tackle data and analsyis'!$BD199)</f>
        <v>1.6093545336249491</v>
      </c>
      <c r="BF199">
        <f>SUMIFS('further data insights graphs'!T$2:T$3323,'further data insights graphs'!$A$2:$A$3323,'tackle data and analsyis'!$BD199)</f>
        <v>0</v>
      </c>
      <c r="BG199">
        <f>SUMIFS('further data insights graphs'!U$2:U$3323,'further data insights graphs'!$A$2:$A$3323,'tackle data and analsyis'!$BD199)</f>
        <v>0</v>
      </c>
      <c r="BI199">
        <f>COUNTIFS('further data insights graphs'!S$2:S$3323,"&gt;"&amp;0,'further data insights graphs'!$A$2:$A$3323,'tackle data and analsyis'!$BD199)</f>
        <v>3</v>
      </c>
      <c r="BJ199">
        <f>COUNTIFS('further data insights graphs'!T$2:T$3323,"&gt;"&amp;0,'further data insights graphs'!$A$2:$A$3323,'tackle data and analsyis'!$BD199)</f>
        <v>0</v>
      </c>
      <c r="BK199">
        <f>COUNTIFS('further data insights graphs'!U$2:U$3323,"&gt;"&amp;0,'further data insights graphs'!$A$2:$A$3323,'tackle data and analsyis'!$BD199)</f>
        <v>0</v>
      </c>
      <c r="BN199" t="s">
        <v>533</v>
      </c>
      <c r="BO199">
        <v>2.0559556652816831</v>
      </c>
      <c r="BP199">
        <v>0</v>
      </c>
      <c r="BQ199">
        <v>0</v>
      </c>
      <c r="BS199">
        <f>SUMIFS('further data insights graphs'!$K$2:$K$3323,'further data insights graphs'!$A$2:$A$3323,'tackle data and analsyis'!$BN199)</f>
        <v>0</v>
      </c>
      <c r="BT199">
        <f>SUMIFS('further data insights graphs'!$V$2:$V$3323,'further data insights graphs'!$A$2:$A$3323,'tackle data and analsyis'!$BN199)</f>
        <v>0</v>
      </c>
      <c r="BV199" t="s">
        <v>282</v>
      </c>
      <c r="BW199">
        <v>2.795761881668037</v>
      </c>
      <c r="BX199">
        <v>0</v>
      </c>
      <c r="BY199">
        <v>0</v>
      </c>
    </row>
    <row r="200" spans="1:77" x14ac:dyDescent="0.35">
      <c r="A200">
        <v>198</v>
      </c>
      <c r="B200">
        <v>2022102300</v>
      </c>
      <c r="C200">
        <v>2039</v>
      </c>
      <c r="D200">
        <v>54688</v>
      </c>
      <c r="E200">
        <v>1</v>
      </c>
      <c r="F200">
        <v>0</v>
      </c>
      <c r="G200">
        <v>0</v>
      </c>
      <c r="H200">
        <v>0</v>
      </c>
      <c r="I200" t="s">
        <v>49</v>
      </c>
      <c r="M200" t="s">
        <v>206</v>
      </c>
      <c r="N200">
        <f t="shared" si="21"/>
        <v>3</v>
      </c>
      <c r="O200">
        <f t="shared" si="22"/>
        <v>2</v>
      </c>
      <c r="P200">
        <f t="shared" si="23"/>
        <v>5</v>
      </c>
      <c r="R200">
        <f>SUMIFS('further data insights graphs'!$E$2:$E$3323,'further data insights graphs'!$A$2:$A$3323,'tackle data and analsyis'!$M200)</f>
        <v>2.7336430145649828</v>
      </c>
      <c r="S200">
        <f>COUNTIFS('further data insights graphs'!$E$2:$E$3323,"&gt;"&amp;0,'further data insights graphs'!$A$2:$A$3323,'tackle data and analsyis'!$M200)</f>
        <v>6</v>
      </c>
      <c r="V200">
        <f t="shared" si="24"/>
        <v>2</v>
      </c>
      <c r="W200" t="s">
        <v>299</v>
      </c>
      <c r="X200">
        <v>4</v>
      </c>
      <c r="Y200">
        <v>1</v>
      </c>
      <c r="Z200">
        <v>5</v>
      </c>
      <c r="AB200" t="s">
        <v>409</v>
      </c>
      <c r="AC200">
        <v>3</v>
      </c>
      <c r="AD200">
        <v>0</v>
      </c>
      <c r="AE200">
        <v>3</v>
      </c>
      <c r="AH200" t="s">
        <v>360</v>
      </c>
      <c r="AI200">
        <v>3.3822298034850489</v>
      </c>
      <c r="AJ200">
        <v>8</v>
      </c>
      <c r="AK200">
        <f>SUMIFS('further data insights graphs'!$X$2:$X$3323,'further data insights graphs'!$A$2:$A$3323,'tackle data and analsyis'!$AH200)</f>
        <v>-0.51384213628798647</v>
      </c>
      <c r="AL200" s="1">
        <f t="shared" si="25"/>
        <v>-6.4230267035998309E-2</v>
      </c>
      <c r="AM200">
        <f>SUMIFS('further data insights graphs'!$X$2:$X$3323,'further data insights graphs'!$X$2:$X$3323,"&gt;="&amp;0,'further data insights graphs'!$A$2:$A$3323,'tackle data and analsyis'!$AH200)</f>
        <v>0.3677707378555759</v>
      </c>
      <c r="AN200">
        <f>COUNTIFS('further data insights graphs'!$X$2:$X$3323,"&gt;="&amp;0,'further data insights graphs'!$A$2:$A$3323,'tackle data and analsyis'!$AH200)</f>
        <v>2</v>
      </c>
      <c r="AO200">
        <f>SUMIFS('further data insights graphs'!$X$2:$X$3323,'further data insights graphs'!$X$2:$X$3323,"&lt;"&amp;0,'further data insights graphs'!$A$2:$A$3323,'tackle data and analsyis'!$AH200)</f>
        <v>-0.88161287414356238</v>
      </c>
      <c r="AP200">
        <f>COUNTIFS('further data insights graphs'!$X$2:$X$3323,"&lt;"&amp;0,'further data insights graphs'!$A$2:$A$3323,'tackle data and analsyis'!$AH200)</f>
        <v>6</v>
      </c>
      <c r="AQ200" s="3">
        <f t="shared" si="26"/>
        <v>0.18388536892778795</v>
      </c>
      <c r="AR200" s="3">
        <f t="shared" si="27"/>
        <v>-0.14693547902392706</v>
      </c>
      <c r="AS200" s="3"/>
      <c r="AT200" s="3"/>
      <c r="AU200" s="3"/>
      <c r="AV200" s="3"/>
      <c r="AY200" t="s">
        <v>115</v>
      </c>
      <c r="AZ200">
        <v>3.5391579013630436</v>
      </c>
      <c r="BA200">
        <v>6</v>
      </c>
      <c r="BD200" t="s">
        <v>115</v>
      </c>
      <c r="BE200">
        <f>SUMIFS('further data insights graphs'!S$2:S$3323,'further data insights graphs'!$A$2:$A$3323,'tackle data and analsyis'!$BD200)</f>
        <v>2.7662555830152353</v>
      </c>
      <c r="BF200">
        <f>SUMIFS('further data insights graphs'!T$2:T$3323,'further data insights graphs'!$A$2:$A$3323,'tackle data and analsyis'!$BD200)</f>
        <v>2</v>
      </c>
      <c r="BG200">
        <f>SUMIFS('further data insights graphs'!U$2:U$3323,'further data insights graphs'!$A$2:$A$3323,'tackle data and analsyis'!$BD200)</f>
        <v>0</v>
      </c>
      <c r="BI200">
        <f>COUNTIFS('further data insights graphs'!S$2:S$3323,"&gt;"&amp;0,'further data insights graphs'!$A$2:$A$3323,'tackle data and analsyis'!$BD200)</f>
        <v>4</v>
      </c>
      <c r="BJ200">
        <f>COUNTIFS('further data insights graphs'!T$2:T$3323,"&gt;"&amp;0,'further data insights graphs'!$A$2:$A$3323,'tackle data and analsyis'!$BD200)</f>
        <v>2</v>
      </c>
      <c r="BK200">
        <f>COUNTIFS('further data insights graphs'!U$2:U$3323,"&gt;"&amp;0,'further data insights graphs'!$A$2:$A$3323,'tackle data and analsyis'!$BD200)</f>
        <v>0</v>
      </c>
      <c r="BN200" t="s">
        <v>476</v>
      </c>
      <c r="BO200">
        <v>2.0472052474114131</v>
      </c>
      <c r="BP200">
        <v>0</v>
      </c>
      <c r="BQ200">
        <v>0</v>
      </c>
      <c r="BS200">
        <f>SUMIFS('further data insights graphs'!$K$2:$K$3323,'further data insights graphs'!$A$2:$A$3323,'tackle data and analsyis'!$BN200)</f>
        <v>0</v>
      </c>
      <c r="BT200">
        <f>SUMIFS('further data insights graphs'!$V$2:$V$3323,'further data insights graphs'!$A$2:$A$3323,'tackle data and analsyis'!$BN200)</f>
        <v>0</v>
      </c>
      <c r="BV200" t="s">
        <v>368</v>
      </c>
      <c r="BW200">
        <v>2.7484731015447528</v>
      </c>
      <c r="BX200">
        <v>0</v>
      </c>
      <c r="BY200">
        <v>0</v>
      </c>
    </row>
    <row r="201" spans="1:77" x14ac:dyDescent="0.35">
      <c r="A201">
        <v>199</v>
      </c>
      <c r="B201">
        <v>2022102300</v>
      </c>
      <c r="C201">
        <v>2691</v>
      </c>
      <c r="D201">
        <v>54688</v>
      </c>
      <c r="E201">
        <v>0</v>
      </c>
      <c r="F201">
        <v>1</v>
      </c>
      <c r="G201">
        <v>0</v>
      </c>
      <c r="H201">
        <v>0</v>
      </c>
      <c r="I201" t="s">
        <v>49</v>
      </c>
      <c r="M201" t="s">
        <v>207</v>
      </c>
      <c r="N201">
        <f t="shared" si="21"/>
        <v>5</v>
      </c>
      <c r="O201">
        <f t="shared" si="22"/>
        <v>4</v>
      </c>
      <c r="P201">
        <f t="shared" si="23"/>
        <v>9</v>
      </c>
      <c r="R201">
        <f>SUMIFS('further data insights graphs'!$E$2:$E$3323,'further data insights graphs'!$A$2:$A$3323,'tackle data and analsyis'!$M201)</f>
        <v>5.0771613027276583</v>
      </c>
      <c r="S201">
        <f>COUNTIFS('further data insights graphs'!$E$2:$E$3323,"&gt;"&amp;0,'further data insights graphs'!$A$2:$A$3323,'tackle data and analsyis'!$M201)</f>
        <v>8</v>
      </c>
      <c r="V201">
        <f t="shared" si="24"/>
        <v>2</v>
      </c>
      <c r="W201" t="s">
        <v>303</v>
      </c>
      <c r="X201">
        <v>2</v>
      </c>
      <c r="Y201">
        <v>3</v>
      </c>
      <c r="Z201">
        <v>5</v>
      </c>
      <c r="AB201" t="s">
        <v>411</v>
      </c>
      <c r="AC201">
        <v>3</v>
      </c>
      <c r="AD201">
        <v>0</v>
      </c>
      <c r="AE201">
        <v>3</v>
      </c>
      <c r="AH201" t="s">
        <v>322</v>
      </c>
      <c r="AI201">
        <v>3.381610451339121</v>
      </c>
      <c r="AJ201">
        <v>6</v>
      </c>
      <c r="AK201">
        <f>SUMIFS('further data insights graphs'!$X$2:$X$3323,'further data insights graphs'!$A$2:$A$3323,'tackle data and analsyis'!$AH201)</f>
        <v>-0.92212477901285861</v>
      </c>
      <c r="AL201" s="1">
        <f t="shared" si="25"/>
        <v>-0.15368746316880977</v>
      </c>
      <c r="AM201">
        <f>SUMIFS('further data insights graphs'!$X$2:$X$3323,'further data insights graphs'!$X$2:$X$3323,"&gt;="&amp;0,'further data insights graphs'!$A$2:$A$3323,'tackle data and analsyis'!$AH201)</f>
        <v>0</v>
      </c>
      <c r="AN201">
        <f>COUNTIFS('further data insights graphs'!$X$2:$X$3323,"&gt;="&amp;0,'further data insights graphs'!$A$2:$A$3323,'tackle data and analsyis'!$AH201)</f>
        <v>0</v>
      </c>
      <c r="AO201">
        <f>SUMIFS('further data insights graphs'!$X$2:$X$3323,'further data insights graphs'!$X$2:$X$3323,"&lt;"&amp;0,'further data insights graphs'!$A$2:$A$3323,'tackle data and analsyis'!$AH201)</f>
        <v>-0.92212477901285861</v>
      </c>
      <c r="AP201">
        <f>COUNTIFS('further data insights graphs'!$X$2:$X$3323,"&lt;"&amp;0,'further data insights graphs'!$A$2:$A$3323,'tackle data and analsyis'!$AH201)</f>
        <v>6</v>
      </c>
      <c r="AQ201" s="3" t="e">
        <f t="shared" si="26"/>
        <v>#DIV/0!</v>
      </c>
      <c r="AR201" s="3">
        <f t="shared" si="27"/>
        <v>-0.15368746316880977</v>
      </c>
      <c r="AS201" s="3"/>
      <c r="AT201" s="3"/>
      <c r="AU201" s="3"/>
      <c r="AV201" s="3"/>
      <c r="AY201" t="s">
        <v>131</v>
      </c>
      <c r="AZ201">
        <v>3.209285172558074</v>
      </c>
      <c r="BA201">
        <v>6</v>
      </c>
      <c r="BD201" t="s">
        <v>131</v>
      </c>
      <c r="BE201">
        <f>SUMIFS('further data insights graphs'!S$2:S$3323,'further data insights graphs'!$A$2:$A$3323,'tackle data and analsyis'!$BD201)</f>
        <v>1.5111267986645891</v>
      </c>
      <c r="BF201">
        <f>SUMIFS('further data insights graphs'!T$2:T$3323,'further data insights graphs'!$A$2:$A$3323,'tackle data and analsyis'!$BD201)</f>
        <v>0</v>
      </c>
      <c r="BG201">
        <f>SUMIFS('further data insights graphs'!U$2:U$3323,'further data insights graphs'!$A$2:$A$3323,'tackle data and analsyis'!$BD201)</f>
        <v>0</v>
      </c>
      <c r="BI201">
        <f>COUNTIFS('further data insights graphs'!S$2:S$3323,"&gt;"&amp;0,'further data insights graphs'!$A$2:$A$3323,'tackle data and analsyis'!$BD201)</f>
        <v>2</v>
      </c>
      <c r="BJ201">
        <f>COUNTIFS('further data insights graphs'!T$2:T$3323,"&gt;"&amp;0,'further data insights graphs'!$A$2:$A$3323,'tackle data and analsyis'!$BD201)</f>
        <v>0</v>
      </c>
      <c r="BK201">
        <f>COUNTIFS('further data insights graphs'!U$2:U$3323,"&gt;"&amp;0,'further data insights graphs'!$A$2:$A$3323,'tackle data and analsyis'!$BD201)</f>
        <v>0</v>
      </c>
      <c r="BN201" t="s">
        <v>148</v>
      </c>
      <c r="BO201">
        <v>2.0063083100139028</v>
      </c>
      <c r="BP201">
        <v>0</v>
      </c>
      <c r="BQ201">
        <v>0</v>
      </c>
      <c r="BS201">
        <f>SUMIFS('further data insights graphs'!$K$2:$K$3323,'further data insights graphs'!$A$2:$A$3323,'tackle data and analsyis'!$BN201)</f>
        <v>2</v>
      </c>
      <c r="BT201">
        <f>SUMIFS('further data insights graphs'!$V$2:$V$3323,'further data insights graphs'!$A$2:$A$3323,'tackle data and analsyis'!$BN201)</f>
        <v>1.12628173231172</v>
      </c>
      <c r="BV201" t="s">
        <v>76</v>
      </c>
      <c r="BW201">
        <v>2.746476003824609</v>
      </c>
      <c r="BX201">
        <v>0</v>
      </c>
      <c r="BY201">
        <v>0</v>
      </c>
    </row>
    <row r="202" spans="1:77" x14ac:dyDescent="0.35">
      <c r="A202">
        <v>200</v>
      </c>
      <c r="B202">
        <v>2022102300</v>
      </c>
      <c r="C202">
        <v>3178</v>
      </c>
      <c r="D202">
        <v>54688</v>
      </c>
      <c r="E202">
        <v>1</v>
      </c>
      <c r="F202">
        <v>0</v>
      </c>
      <c r="G202">
        <v>0</v>
      </c>
      <c r="H202">
        <v>0</v>
      </c>
      <c r="I202" t="s">
        <v>49</v>
      </c>
      <c r="M202" t="s">
        <v>208</v>
      </c>
      <c r="N202">
        <f t="shared" si="21"/>
        <v>5</v>
      </c>
      <c r="O202">
        <f t="shared" si="22"/>
        <v>4</v>
      </c>
      <c r="P202">
        <f t="shared" si="23"/>
        <v>9</v>
      </c>
      <c r="R202">
        <f>SUMIFS('further data insights graphs'!$E$2:$E$3323,'further data insights graphs'!$A$2:$A$3323,'tackle data and analsyis'!$M202)</f>
        <v>4.5634046784164521</v>
      </c>
      <c r="S202">
        <f>COUNTIFS('further data insights graphs'!$E$2:$E$3323,"&gt;"&amp;0,'further data insights graphs'!$A$2:$A$3323,'tackle data and analsyis'!$M202)</f>
        <v>8</v>
      </c>
      <c r="V202">
        <f t="shared" si="24"/>
        <v>2</v>
      </c>
      <c r="W202" t="s">
        <v>306</v>
      </c>
      <c r="X202">
        <v>3</v>
      </c>
      <c r="Y202">
        <v>2</v>
      </c>
      <c r="Z202">
        <v>5</v>
      </c>
      <c r="AB202" t="s">
        <v>426</v>
      </c>
      <c r="AC202">
        <v>3</v>
      </c>
      <c r="AD202">
        <v>0</v>
      </c>
      <c r="AE202">
        <v>3</v>
      </c>
      <c r="AH202" t="s">
        <v>306</v>
      </c>
      <c r="AI202">
        <v>3.3762711794026901</v>
      </c>
      <c r="AJ202">
        <v>5</v>
      </c>
      <c r="AK202">
        <f>SUMIFS('further data insights graphs'!$X$2:$X$3323,'further data insights graphs'!$A$2:$A$3323,'tackle data and analsyis'!$AH202)</f>
        <v>2.6401481012739092</v>
      </c>
      <c r="AL202" s="1">
        <f t="shared" si="25"/>
        <v>0.52802962025478184</v>
      </c>
      <c r="AM202">
        <f>SUMIFS('further data insights graphs'!$X$2:$X$3323,'further data insights graphs'!$X$2:$X$3323,"&gt;="&amp;0,'further data insights graphs'!$A$2:$A$3323,'tackle data and analsyis'!$AH202)</f>
        <v>3.3965215268949827</v>
      </c>
      <c r="AN202">
        <f>COUNTIFS('further data insights graphs'!$X$2:$X$3323,"&gt;="&amp;0,'further data insights graphs'!$A$2:$A$3323,'tackle data and analsyis'!$AH202)</f>
        <v>3</v>
      </c>
      <c r="AO202">
        <f>SUMIFS('further data insights graphs'!$X$2:$X$3323,'further data insights graphs'!$X$2:$X$3323,"&lt;"&amp;0,'further data insights graphs'!$A$2:$A$3323,'tackle data and analsyis'!$AH202)</f>
        <v>-0.75637342562107401</v>
      </c>
      <c r="AP202">
        <f>COUNTIFS('further data insights graphs'!$X$2:$X$3323,"&lt;"&amp;0,'further data insights graphs'!$A$2:$A$3323,'tackle data and analsyis'!$AH202)</f>
        <v>2</v>
      </c>
      <c r="AQ202" s="3">
        <f t="shared" si="26"/>
        <v>1.1321738422983276</v>
      </c>
      <c r="AR202" s="3">
        <f t="shared" si="27"/>
        <v>-0.37818671281053701</v>
      </c>
      <c r="AS202" s="3"/>
      <c r="AT202" s="3"/>
      <c r="AU202" s="3"/>
      <c r="AV202" s="3"/>
      <c r="AY202" t="s">
        <v>132</v>
      </c>
      <c r="AZ202">
        <v>3.4249674948736462</v>
      </c>
      <c r="BA202">
        <v>6</v>
      </c>
      <c r="BD202" t="s">
        <v>132</v>
      </c>
      <c r="BE202">
        <f>SUMIFS('further data insights graphs'!S$2:S$3323,'further data insights graphs'!$A$2:$A$3323,'tackle data and analsyis'!$BD202)</f>
        <v>0.29805276609856801</v>
      </c>
      <c r="BF202">
        <f>SUMIFS('further data insights graphs'!T$2:T$3323,'further data insights graphs'!$A$2:$A$3323,'tackle data and analsyis'!$BD202)</f>
        <v>0</v>
      </c>
      <c r="BG202">
        <f>SUMIFS('further data insights graphs'!U$2:U$3323,'further data insights graphs'!$A$2:$A$3323,'tackle data and analsyis'!$BD202)</f>
        <v>0</v>
      </c>
      <c r="BI202">
        <f>COUNTIFS('further data insights graphs'!S$2:S$3323,"&gt;"&amp;0,'further data insights graphs'!$A$2:$A$3323,'tackle data and analsyis'!$BD202)</f>
        <v>1</v>
      </c>
      <c r="BJ202">
        <f>COUNTIFS('further data insights graphs'!T$2:T$3323,"&gt;"&amp;0,'further data insights graphs'!$A$2:$A$3323,'tackle data and analsyis'!$BD202)</f>
        <v>0</v>
      </c>
      <c r="BK202">
        <f>COUNTIFS('further data insights graphs'!U$2:U$3323,"&gt;"&amp;0,'further data insights graphs'!$A$2:$A$3323,'tackle data and analsyis'!$BD202)</f>
        <v>0</v>
      </c>
      <c r="BN202" t="s">
        <v>111</v>
      </c>
      <c r="BO202">
        <v>2</v>
      </c>
      <c r="BP202">
        <v>0</v>
      </c>
      <c r="BQ202">
        <v>0</v>
      </c>
      <c r="BS202">
        <f>SUMIFS('further data insights graphs'!$K$2:$K$3323,'further data insights graphs'!$A$2:$A$3323,'tackle data and analsyis'!$BN202)</f>
        <v>1</v>
      </c>
      <c r="BT202">
        <f>SUMIFS('further data insights graphs'!$V$2:$V$3323,'further data insights graphs'!$A$2:$A$3323,'tackle data and analsyis'!$BN202)</f>
        <v>1</v>
      </c>
      <c r="BV202" t="s">
        <v>206</v>
      </c>
      <c r="BW202">
        <v>2.7336430145649828</v>
      </c>
      <c r="BX202">
        <v>0</v>
      </c>
      <c r="BY202">
        <v>0</v>
      </c>
    </row>
    <row r="203" spans="1:77" x14ac:dyDescent="0.35">
      <c r="A203">
        <v>201</v>
      </c>
      <c r="B203">
        <v>2022102300</v>
      </c>
      <c r="C203">
        <v>3248</v>
      </c>
      <c r="D203">
        <v>54688</v>
      </c>
      <c r="E203">
        <v>0</v>
      </c>
      <c r="F203">
        <v>0</v>
      </c>
      <c r="G203">
        <v>0</v>
      </c>
      <c r="H203">
        <v>1</v>
      </c>
      <c r="I203" t="s">
        <v>49</v>
      </c>
      <c r="M203" t="s">
        <v>209</v>
      </c>
      <c r="N203">
        <f t="shared" si="21"/>
        <v>4</v>
      </c>
      <c r="O203">
        <f t="shared" si="22"/>
        <v>4</v>
      </c>
      <c r="P203">
        <f t="shared" si="23"/>
        <v>8</v>
      </c>
      <c r="R203">
        <f>SUMIFS('further data insights graphs'!$E$2:$E$3323,'further data insights graphs'!$A$2:$A$3323,'tackle data and analsyis'!$M203)</f>
        <v>6.8359780666694263</v>
      </c>
      <c r="S203">
        <f>COUNTIFS('further data insights graphs'!$E$2:$E$3323,"&gt;"&amp;0,'further data insights graphs'!$A$2:$A$3323,'tackle data and analsyis'!$M203)</f>
        <v>11</v>
      </c>
      <c r="V203">
        <f t="shared" si="24"/>
        <v>2</v>
      </c>
      <c r="W203" t="s">
        <v>321</v>
      </c>
      <c r="X203">
        <v>2</v>
      </c>
      <c r="Y203">
        <v>3</v>
      </c>
      <c r="Z203">
        <v>5</v>
      </c>
      <c r="AB203" t="s">
        <v>496</v>
      </c>
      <c r="AC203">
        <v>3</v>
      </c>
      <c r="AD203">
        <v>0</v>
      </c>
      <c r="AE203">
        <v>3</v>
      </c>
      <c r="AH203" t="s">
        <v>568</v>
      </c>
      <c r="AI203">
        <v>3.375664219801664</v>
      </c>
      <c r="AJ203">
        <v>5</v>
      </c>
      <c r="AK203">
        <f>SUMIFS('further data insights graphs'!$X$2:$X$3323,'further data insights graphs'!$A$2:$A$3323,'tackle data and analsyis'!$AH203)</f>
        <v>1.7678523501122212</v>
      </c>
      <c r="AL203" s="1">
        <f t="shared" si="25"/>
        <v>0.35357047002244424</v>
      </c>
      <c r="AM203">
        <f>SUMIFS('further data insights graphs'!$X$2:$X$3323,'further data insights graphs'!$X$2:$X$3323,"&gt;="&amp;0,'further data insights graphs'!$A$2:$A$3323,'tackle data and analsyis'!$AH203)</f>
        <v>1.9555095685791408</v>
      </c>
      <c r="AN203">
        <f>COUNTIFS('further data insights graphs'!$X$2:$X$3323,"&gt;="&amp;0,'further data insights graphs'!$A$2:$A$3323,'tackle data and analsyis'!$AH203)</f>
        <v>4</v>
      </c>
      <c r="AO203">
        <f>SUMIFS('further data insights graphs'!$X$2:$X$3323,'further data insights graphs'!$X$2:$X$3323,"&lt;"&amp;0,'further data insights graphs'!$A$2:$A$3323,'tackle data and analsyis'!$AH203)</f>
        <v>-0.1876572184669196</v>
      </c>
      <c r="AP203">
        <f>COUNTIFS('further data insights graphs'!$X$2:$X$3323,"&lt;"&amp;0,'further data insights graphs'!$A$2:$A$3323,'tackle data and analsyis'!$AH203)</f>
        <v>1</v>
      </c>
      <c r="AQ203" s="3">
        <f t="shared" si="26"/>
        <v>0.48887739214478521</v>
      </c>
      <c r="AR203" s="3">
        <f t="shared" si="27"/>
        <v>-0.1876572184669196</v>
      </c>
      <c r="AS203" s="3"/>
      <c r="AT203" s="3"/>
      <c r="AU203" s="3"/>
      <c r="AV203" s="3"/>
      <c r="AY203" t="s">
        <v>140</v>
      </c>
      <c r="AZ203">
        <v>4.3778228691071188</v>
      </c>
      <c r="BA203">
        <v>6</v>
      </c>
      <c r="BD203" t="s">
        <v>140</v>
      </c>
      <c r="BE203">
        <f>SUMIFS('further data insights graphs'!S$2:S$3323,'further data insights graphs'!$A$2:$A$3323,'tackle data and analsyis'!$BD203)</f>
        <v>1.9733586091212161</v>
      </c>
      <c r="BF203">
        <f>SUMIFS('further data insights graphs'!T$2:T$3323,'further data insights graphs'!$A$2:$A$3323,'tackle data and analsyis'!$BD203)</f>
        <v>0</v>
      </c>
      <c r="BG203">
        <f>SUMIFS('further data insights graphs'!U$2:U$3323,'further data insights graphs'!$A$2:$A$3323,'tackle data and analsyis'!$BD203)</f>
        <v>0</v>
      </c>
      <c r="BI203">
        <f>COUNTIFS('further data insights graphs'!S$2:S$3323,"&gt;"&amp;0,'further data insights graphs'!$A$2:$A$3323,'tackle data and analsyis'!$BD203)</f>
        <v>3</v>
      </c>
      <c r="BJ203">
        <f>COUNTIFS('further data insights graphs'!T$2:T$3323,"&gt;"&amp;0,'further data insights graphs'!$A$2:$A$3323,'tackle data and analsyis'!$BD203)</f>
        <v>0</v>
      </c>
      <c r="BK203">
        <f>COUNTIFS('further data insights graphs'!U$2:U$3323,"&gt;"&amp;0,'further data insights graphs'!$A$2:$A$3323,'tackle data and analsyis'!$BD203)</f>
        <v>0</v>
      </c>
      <c r="BN203" t="s">
        <v>135</v>
      </c>
      <c r="BO203">
        <v>2</v>
      </c>
      <c r="BP203">
        <v>0</v>
      </c>
      <c r="BQ203">
        <v>1</v>
      </c>
      <c r="BS203">
        <f>SUMIFS('further data insights graphs'!$K$2:$K$3323,'further data insights graphs'!$A$2:$A$3323,'tackle data and analsyis'!$BN203)</f>
        <v>1</v>
      </c>
      <c r="BT203">
        <f>SUMIFS('further data insights graphs'!$V$2:$V$3323,'further data insights graphs'!$A$2:$A$3323,'tackle data and analsyis'!$BN203)</f>
        <v>1</v>
      </c>
      <c r="BV203" t="s">
        <v>233</v>
      </c>
      <c r="BW203">
        <v>2.716903594446924</v>
      </c>
      <c r="BX203">
        <v>0</v>
      </c>
      <c r="BY203">
        <v>0</v>
      </c>
    </row>
    <row r="204" spans="1:77" x14ac:dyDescent="0.35">
      <c r="A204">
        <v>202</v>
      </c>
      <c r="B204">
        <v>2022103100</v>
      </c>
      <c r="C204">
        <v>3254</v>
      </c>
      <c r="D204">
        <v>54688</v>
      </c>
      <c r="E204">
        <v>0</v>
      </c>
      <c r="F204">
        <v>1</v>
      </c>
      <c r="G204">
        <v>0</v>
      </c>
      <c r="H204">
        <v>0</v>
      </c>
      <c r="I204" t="s">
        <v>49</v>
      </c>
      <c r="M204" t="s">
        <v>210</v>
      </c>
      <c r="N204">
        <f t="shared" si="21"/>
        <v>6</v>
      </c>
      <c r="O204">
        <f t="shared" si="22"/>
        <v>4</v>
      </c>
      <c r="P204">
        <f t="shared" si="23"/>
        <v>10</v>
      </c>
      <c r="R204">
        <f>SUMIFS('further data insights graphs'!$E$2:$E$3323,'further data insights graphs'!$A$2:$A$3323,'tackle data and analsyis'!$M204)</f>
        <v>7.0624580576539211</v>
      </c>
      <c r="S204">
        <f>COUNTIFS('further data insights graphs'!$E$2:$E$3323,"&gt;"&amp;0,'further data insights graphs'!$A$2:$A$3323,'tackle data and analsyis'!$M204)</f>
        <v>14</v>
      </c>
      <c r="V204">
        <f t="shared" si="24"/>
        <v>3</v>
      </c>
      <c r="W204" t="s">
        <v>352</v>
      </c>
      <c r="X204">
        <v>2</v>
      </c>
      <c r="Y204">
        <v>3</v>
      </c>
      <c r="Z204">
        <v>5</v>
      </c>
      <c r="AB204" t="s">
        <v>552</v>
      </c>
      <c r="AC204">
        <v>3</v>
      </c>
      <c r="AD204">
        <v>0</v>
      </c>
      <c r="AE204">
        <v>3</v>
      </c>
      <c r="AH204" t="s">
        <v>352</v>
      </c>
      <c r="AI204">
        <v>3.3732327535592348</v>
      </c>
      <c r="AJ204">
        <v>7</v>
      </c>
      <c r="AK204">
        <f>SUMIFS('further data insights graphs'!$X$2:$X$3323,'further data insights graphs'!$A$2:$A$3323,'tackle data and analsyis'!$AH204)</f>
        <v>-2.6363128582921229</v>
      </c>
      <c r="AL204" s="1">
        <f t="shared" si="25"/>
        <v>-0.37661612261316041</v>
      </c>
      <c r="AM204">
        <f>SUMIFS('further data insights graphs'!$X$2:$X$3323,'further data insights graphs'!$X$2:$X$3323,"&gt;="&amp;0,'further data insights graphs'!$A$2:$A$3323,'tackle data and analsyis'!$AH204)</f>
        <v>7.9655340129578339E-2</v>
      </c>
      <c r="AN204">
        <f>COUNTIFS('further data insights graphs'!$X$2:$X$3323,"&gt;="&amp;0,'further data insights graphs'!$A$2:$A$3323,'tackle data and analsyis'!$AH204)</f>
        <v>1</v>
      </c>
      <c r="AO204">
        <f>SUMIFS('further data insights graphs'!$X$2:$X$3323,'further data insights graphs'!$X$2:$X$3323,"&lt;"&amp;0,'further data insights graphs'!$A$2:$A$3323,'tackle data and analsyis'!$AH204)</f>
        <v>-2.7159681984217015</v>
      </c>
      <c r="AP204">
        <f>COUNTIFS('further data insights graphs'!$X$2:$X$3323,"&lt;"&amp;0,'further data insights graphs'!$A$2:$A$3323,'tackle data and analsyis'!$AH204)</f>
        <v>6</v>
      </c>
      <c r="AQ204" s="3">
        <f t="shared" si="26"/>
        <v>7.9655340129578339E-2</v>
      </c>
      <c r="AR204" s="3">
        <f t="shared" si="27"/>
        <v>-0.45266136640361693</v>
      </c>
      <c r="AS204" s="3"/>
      <c r="AT204" s="3"/>
      <c r="AU204" s="3"/>
      <c r="AV204" s="3"/>
      <c r="AY204" t="s">
        <v>158</v>
      </c>
      <c r="AZ204">
        <v>3.8560731090349241</v>
      </c>
      <c r="BA204">
        <v>6</v>
      </c>
      <c r="BD204" t="s">
        <v>158</v>
      </c>
      <c r="BE204">
        <f>SUMIFS('further data insights graphs'!S$2:S$3323,'further data insights graphs'!$A$2:$A$3323,'tackle data and analsyis'!$BD204)</f>
        <v>1.0954015294977379</v>
      </c>
      <c r="BF204">
        <f>SUMIFS('further data insights graphs'!T$2:T$3323,'further data insights graphs'!$A$2:$A$3323,'tackle data and analsyis'!$BD204)</f>
        <v>0.42313986095962303</v>
      </c>
      <c r="BG204">
        <f>SUMIFS('further data insights graphs'!U$2:U$3323,'further data insights graphs'!$A$2:$A$3323,'tackle data and analsyis'!$BD204)</f>
        <v>0</v>
      </c>
      <c r="BI204">
        <f>COUNTIFS('further data insights graphs'!S$2:S$3323,"&gt;"&amp;0,'further data insights graphs'!$A$2:$A$3323,'tackle data and analsyis'!$BD204)</f>
        <v>2</v>
      </c>
      <c r="BJ204">
        <f>COUNTIFS('further data insights graphs'!T$2:T$3323,"&gt;"&amp;0,'further data insights graphs'!$A$2:$A$3323,'tackle data and analsyis'!$BD204)</f>
        <v>1</v>
      </c>
      <c r="BK204">
        <f>COUNTIFS('further data insights graphs'!U$2:U$3323,"&gt;"&amp;0,'further data insights graphs'!$A$2:$A$3323,'tackle data and analsyis'!$BD204)</f>
        <v>0</v>
      </c>
      <c r="BN204" t="s">
        <v>186</v>
      </c>
      <c r="BO204">
        <v>2</v>
      </c>
      <c r="BP204">
        <v>0</v>
      </c>
      <c r="BQ204">
        <v>0</v>
      </c>
      <c r="BS204">
        <f>SUMIFS('further data insights graphs'!$K$2:$K$3323,'further data insights graphs'!$A$2:$A$3323,'tackle data and analsyis'!$BN204)</f>
        <v>0</v>
      </c>
      <c r="BT204">
        <f>SUMIFS('further data insights graphs'!$V$2:$V$3323,'further data insights graphs'!$A$2:$A$3323,'tackle data and analsyis'!$BN204)</f>
        <v>0</v>
      </c>
      <c r="BV204" t="s">
        <v>110</v>
      </c>
      <c r="BW204">
        <v>2.6917434823926452</v>
      </c>
      <c r="BX204">
        <v>0</v>
      </c>
      <c r="BY204">
        <v>0</v>
      </c>
    </row>
    <row r="205" spans="1:77" x14ac:dyDescent="0.35">
      <c r="A205">
        <v>203</v>
      </c>
      <c r="B205">
        <v>2022102300</v>
      </c>
      <c r="C205">
        <v>2171</v>
      </c>
      <c r="D205">
        <v>37778</v>
      </c>
      <c r="E205">
        <v>0</v>
      </c>
      <c r="F205">
        <v>1</v>
      </c>
      <c r="G205">
        <v>0</v>
      </c>
      <c r="H205">
        <v>0</v>
      </c>
      <c r="I205" t="s">
        <v>50</v>
      </c>
      <c r="M205" t="s">
        <v>211</v>
      </c>
      <c r="N205">
        <f t="shared" si="21"/>
        <v>5</v>
      </c>
      <c r="O205">
        <f t="shared" si="22"/>
        <v>2</v>
      </c>
      <c r="P205">
        <f t="shared" si="23"/>
        <v>7</v>
      </c>
      <c r="R205">
        <f>SUMIFS('further data insights graphs'!$E$2:$E$3323,'further data insights graphs'!$A$2:$A$3323,'tackle data and analsyis'!$M205)</f>
        <v>5.5601657367076296</v>
      </c>
      <c r="S205">
        <f>COUNTIFS('further data insights graphs'!$E$2:$E$3323,"&gt;"&amp;0,'further data insights graphs'!$A$2:$A$3323,'tackle data and analsyis'!$M205)</f>
        <v>7</v>
      </c>
      <c r="V205">
        <f t="shared" si="24"/>
        <v>3</v>
      </c>
      <c r="W205" t="s">
        <v>354</v>
      </c>
      <c r="X205">
        <v>5</v>
      </c>
      <c r="Y205">
        <v>0</v>
      </c>
      <c r="Z205">
        <v>5</v>
      </c>
      <c r="AB205" t="s">
        <v>277</v>
      </c>
      <c r="AC205">
        <v>2</v>
      </c>
      <c r="AD205">
        <v>9</v>
      </c>
      <c r="AE205">
        <v>11</v>
      </c>
      <c r="AH205" t="s">
        <v>153</v>
      </c>
      <c r="AI205">
        <v>3.3454430344712636</v>
      </c>
      <c r="AJ205">
        <v>8</v>
      </c>
      <c r="AK205">
        <f>SUMIFS('further data insights graphs'!$X$2:$X$3323,'further data insights graphs'!$A$2:$A$3323,'tackle data and analsyis'!$AH205)</f>
        <v>2.0112185581307749</v>
      </c>
      <c r="AL205" s="1">
        <f t="shared" si="25"/>
        <v>0.25140231976634686</v>
      </c>
      <c r="AM205">
        <f>SUMIFS('further data insights graphs'!$X$2:$X$3323,'further data insights graphs'!$X$2:$X$3323,"&gt;="&amp;0,'further data insights graphs'!$A$2:$A$3323,'tackle data and analsyis'!$AH205)</f>
        <v>2.0112185581307749</v>
      </c>
      <c r="AN205">
        <f>COUNTIFS('further data insights graphs'!$X$2:$X$3323,"&gt;="&amp;0,'further data insights graphs'!$A$2:$A$3323,'tackle data and analsyis'!$AH205)</f>
        <v>8</v>
      </c>
      <c r="AO205">
        <f>SUMIFS('further data insights graphs'!$X$2:$X$3323,'further data insights graphs'!$X$2:$X$3323,"&lt;"&amp;0,'further data insights graphs'!$A$2:$A$3323,'tackle data and analsyis'!$AH205)</f>
        <v>0</v>
      </c>
      <c r="AP205">
        <f>COUNTIFS('further data insights graphs'!$X$2:$X$3323,"&lt;"&amp;0,'further data insights graphs'!$A$2:$A$3323,'tackle data and analsyis'!$AH205)</f>
        <v>0</v>
      </c>
      <c r="AQ205" s="3">
        <f t="shared" si="26"/>
        <v>0.25140231976634686</v>
      </c>
      <c r="AR205" s="3" t="e">
        <f t="shared" si="27"/>
        <v>#DIV/0!</v>
      </c>
      <c r="AS205" s="3"/>
      <c r="AT205" s="3"/>
      <c r="AU205" s="3"/>
      <c r="AV205" s="3"/>
      <c r="AY205" t="s">
        <v>165</v>
      </c>
      <c r="AZ205">
        <v>1.950969476244492</v>
      </c>
      <c r="BA205">
        <v>6</v>
      </c>
      <c r="BD205" t="s">
        <v>165</v>
      </c>
      <c r="BE205">
        <f>SUMIFS('further data insights graphs'!S$2:S$3323,'further data insights graphs'!$A$2:$A$3323,'tackle data and analsyis'!$BD205)</f>
        <v>1.7981577132571409</v>
      </c>
      <c r="BF205">
        <f>SUMIFS('further data insights graphs'!T$2:T$3323,'further data insights graphs'!$A$2:$A$3323,'tackle data and analsyis'!$BD205)</f>
        <v>0</v>
      </c>
      <c r="BG205">
        <f>SUMIFS('further data insights graphs'!U$2:U$3323,'further data insights graphs'!$A$2:$A$3323,'tackle data and analsyis'!$BD205)</f>
        <v>0</v>
      </c>
      <c r="BI205">
        <f>COUNTIFS('further data insights graphs'!S$2:S$3323,"&gt;"&amp;0,'further data insights graphs'!$A$2:$A$3323,'tackle data and analsyis'!$BD205)</f>
        <v>5</v>
      </c>
      <c r="BJ205">
        <f>COUNTIFS('further data insights graphs'!T$2:T$3323,"&gt;"&amp;0,'further data insights graphs'!$A$2:$A$3323,'tackle data and analsyis'!$BD205)</f>
        <v>0</v>
      </c>
      <c r="BK205">
        <f>COUNTIFS('further data insights graphs'!U$2:U$3323,"&gt;"&amp;0,'further data insights graphs'!$A$2:$A$3323,'tackle data and analsyis'!$BD205)</f>
        <v>0</v>
      </c>
      <c r="BN205" t="s">
        <v>451</v>
      </c>
      <c r="BO205">
        <v>2</v>
      </c>
      <c r="BP205">
        <v>1</v>
      </c>
      <c r="BQ205">
        <v>0</v>
      </c>
      <c r="BS205">
        <f>SUMIFS('further data insights graphs'!$K$2:$K$3323,'further data insights graphs'!$A$2:$A$3323,'tackle data and analsyis'!$BN205)</f>
        <v>0</v>
      </c>
      <c r="BT205">
        <f>SUMIFS('further data insights graphs'!$V$2:$V$3323,'further data insights graphs'!$A$2:$A$3323,'tackle data and analsyis'!$BN205)</f>
        <v>0</v>
      </c>
      <c r="BV205" t="s">
        <v>429</v>
      </c>
      <c r="BW205">
        <v>2.6809149688451077</v>
      </c>
      <c r="BX205">
        <v>0</v>
      </c>
      <c r="BY205">
        <v>0</v>
      </c>
    </row>
    <row r="206" spans="1:77" x14ac:dyDescent="0.35">
      <c r="A206">
        <v>204</v>
      </c>
      <c r="B206">
        <v>2022102300</v>
      </c>
      <c r="C206">
        <v>2194</v>
      </c>
      <c r="D206">
        <v>44999</v>
      </c>
      <c r="E206">
        <v>1</v>
      </c>
      <c r="F206">
        <v>0</v>
      </c>
      <c r="G206">
        <v>0</v>
      </c>
      <c r="H206">
        <v>0</v>
      </c>
      <c r="I206" t="s">
        <v>51</v>
      </c>
      <c r="M206" t="s">
        <v>212</v>
      </c>
      <c r="N206">
        <f t="shared" si="21"/>
        <v>3</v>
      </c>
      <c r="O206">
        <f t="shared" si="22"/>
        <v>2</v>
      </c>
      <c r="P206">
        <f t="shared" si="23"/>
        <v>5</v>
      </c>
      <c r="R206">
        <f>SUMIFS('further data insights graphs'!$E$2:$E$3323,'further data insights graphs'!$A$2:$A$3323,'tackle data and analsyis'!$M206)</f>
        <v>2.3880418362942049</v>
      </c>
      <c r="S206">
        <f>COUNTIFS('further data insights graphs'!$E$2:$E$3323,"&gt;"&amp;0,'further data insights graphs'!$A$2:$A$3323,'tackle data and analsyis'!$M206)</f>
        <v>6</v>
      </c>
      <c r="V206">
        <f t="shared" si="24"/>
        <v>2</v>
      </c>
      <c r="W206" t="s">
        <v>407</v>
      </c>
      <c r="X206">
        <v>2</v>
      </c>
      <c r="Y206">
        <v>3</v>
      </c>
      <c r="Z206">
        <v>5</v>
      </c>
      <c r="AB206" t="s">
        <v>72</v>
      </c>
      <c r="AC206">
        <v>2</v>
      </c>
      <c r="AD206">
        <v>7</v>
      </c>
      <c r="AE206">
        <v>9</v>
      </c>
      <c r="AH206" t="s">
        <v>402</v>
      </c>
      <c r="AI206">
        <v>3.3446928774029749</v>
      </c>
      <c r="AJ206">
        <v>7</v>
      </c>
      <c r="AK206">
        <f>SUMIFS('further data insights graphs'!$X$2:$X$3323,'further data insights graphs'!$A$2:$A$3323,'tackle data and analsyis'!$AH206)</f>
        <v>-5.0518469425523037E-2</v>
      </c>
      <c r="AL206" s="1">
        <f t="shared" si="25"/>
        <v>-7.2169242036461481E-3</v>
      </c>
      <c r="AM206">
        <f>SUMIFS('further data insights graphs'!$X$2:$X$3323,'further data insights graphs'!$X$2:$X$3323,"&gt;="&amp;0,'further data insights graphs'!$A$2:$A$3323,'tackle data and analsyis'!$AH206)</f>
        <v>0.31306184979974305</v>
      </c>
      <c r="AN206">
        <f>COUNTIFS('further data insights graphs'!$X$2:$X$3323,"&gt;="&amp;0,'further data insights graphs'!$A$2:$A$3323,'tackle data and analsyis'!$AH206)</f>
        <v>4</v>
      </c>
      <c r="AO206">
        <f>SUMIFS('further data insights graphs'!$X$2:$X$3323,'further data insights graphs'!$X$2:$X$3323,"&lt;"&amp;0,'further data insights graphs'!$A$2:$A$3323,'tackle data and analsyis'!$AH206)</f>
        <v>-0.36358031922526607</v>
      </c>
      <c r="AP206">
        <f>COUNTIFS('further data insights graphs'!$X$2:$X$3323,"&lt;"&amp;0,'further data insights graphs'!$A$2:$A$3323,'tackle data and analsyis'!$AH206)</f>
        <v>3</v>
      </c>
      <c r="AQ206" s="3">
        <f t="shared" si="26"/>
        <v>7.8265462449935763E-2</v>
      </c>
      <c r="AR206" s="3">
        <f t="shared" si="27"/>
        <v>-0.12119343974175535</v>
      </c>
      <c r="AS206" s="3"/>
      <c r="AT206" s="3"/>
      <c r="AU206" s="3"/>
      <c r="AV206" s="3"/>
      <c r="AY206" t="s">
        <v>173</v>
      </c>
      <c r="AZ206">
        <v>1.9619169294231809</v>
      </c>
      <c r="BA206">
        <v>6</v>
      </c>
      <c r="BD206" t="s">
        <v>173</v>
      </c>
      <c r="BE206">
        <f>SUMIFS('further data insights graphs'!S$2:S$3323,'further data insights graphs'!$A$2:$A$3323,'tackle data and analsyis'!$BD206)</f>
        <v>0.74638996698438498</v>
      </c>
      <c r="BF206">
        <f>SUMIFS('further data insights graphs'!T$2:T$3323,'further data insights graphs'!$A$2:$A$3323,'tackle data and analsyis'!$BD206)</f>
        <v>0</v>
      </c>
      <c r="BG206">
        <f>SUMIFS('further data insights graphs'!U$2:U$3323,'further data insights graphs'!$A$2:$A$3323,'tackle data and analsyis'!$BD206)</f>
        <v>0</v>
      </c>
      <c r="BI206">
        <f>COUNTIFS('further data insights graphs'!S$2:S$3323,"&gt;"&amp;0,'further data insights graphs'!$A$2:$A$3323,'tackle data and analsyis'!$BD206)</f>
        <v>2</v>
      </c>
      <c r="BJ206">
        <f>COUNTIFS('further data insights graphs'!T$2:T$3323,"&gt;"&amp;0,'further data insights graphs'!$A$2:$A$3323,'tackle data and analsyis'!$BD206)</f>
        <v>0</v>
      </c>
      <c r="BK206">
        <f>COUNTIFS('further data insights graphs'!U$2:U$3323,"&gt;"&amp;0,'further data insights graphs'!$A$2:$A$3323,'tackle data and analsyis'!$BD206)</f>
        <v>0</v>
      </c>
      <c r="BN206" t="s">
        <v>518</v>
      </c>
      <c r="BO206">
        <v>1.9991668277289061</v>
      </c>
      <c r="BP206">
        <v>0.20611434132005099</v>
      </c>
      <c r="BQ206">
        <v>0</v>
      </c>
      <c r="BS206">
        <f>SUMIFS('further data insights graphs'!$K$2:$K$3323,'further data insights graphs'!$A$2:$A$3323,'tackle data and analsyis'!$BN206)</f>
        <v>0</v>
      </c>
      <c r="BT206">
        <f>SUMIFS('further data insights graphs'!$V$2:$V$3323,'further data insights graphs'!$A$2:$A$3323,'tackle data and analsyis'!$BN206)</f>
        <v>0</v>
      </c>
      <c r="BV206" t="s">
        <v>160</v>
      </c>
      <c r="BW206">
        <v>2.6780375624303558</v>
      </c>
      <c r="BX206">
        <v>0</v>
      </c>
      <c r="BY206">
        <v>0</v>
      </c>
    </row>
    <row r="207" spans="1:77" x14ac:dyDescent="0.35">
      <c r="A207">
        <v>205</v>
      </c>
      <c r="B207">
        <v>2022102300</v>
      </c>
      <c r="C207">
        <v>2269</v>
      </c>
      <c r="D207">
        <v>44999</v>
      </c>
      <c r="E207">
        <v>1</v>
      </c>
      <c r="F207">
        <v>0</v>
      </c>
      <c r="G207">
        <v>0</v>
      </c>
      <c r="H207">
        <v>0</v>
      </c>
      <c r="I207" t="s">
        <v>51</v>
      </c>
      <c r="M207" t="s">
        <v>213</v>
      </c>
      <c r="N207">
        <f t="shared" si="21"/>
        <v>4</v>
      </c>
      <c r="O207">
        <f t="shared" si="22"/>
        <v>6</v>
      </c>
      <c r="P207">
        <f t="shared" si="23"/>
        <v>10</v>
      </c>
      <c r="R207">
        <f>SUMIFS('further data insights graphs'!$E$2:$E$3323,'further data insights graphs'!$A$2:$A$3323,'tackle data and analsyis'!$M207)</f>
        <v>6.5319746023017462</v>
      </c>
      <c r="S207">
        <f>COUNTIFS('further data insights graphs'!$E$2:$E$3323,"&gt;"&amp;0,'further data insights graphs'!$A$2:$A$3323,'tackle data and analsyis'!$M207)</f>
        <v>14</v>
      </c>
      <c r="V207">
        <f t="shared" si="24"/>
        <v>2</v>
      </c>
      <c r="W207" t="s">
        <v>461</v>
      </c>
      <c r="X207">
        <v>3</v>
      </c>
      <c r="Y207">
        <v>2</v>
      </c>
      <c r="Z207">
        <v>5</v>
      </c>
      <c r="AB207" t="s">
        <v>193</v>
      </c>
      <c r="AC207">
        <v>2</v>
      </c>
      <c r="AD207">
        <v>7</v>
      </c>
      <c r="AE207">
        <v>9</v>
      </c>
      <c r="AH207" t="s">
        <v>509</v>
      </c>
      <c r="AI207">
        <v>3.3442911389447092</v>
      </c>
      <c r="AJ207">
        <v>8</v>
      </c>
      <c r="AK207">
        <f>SUMIFS('further data insights graphs'!$X$2:$X$3323,'further data insights graphs'!$A$2:$A$3323,'tackle data and analsyis'!$AH207)</f>
        <v>0.8893699559341971</v>
      </c>
      <c r="AL207" s="1">
        <f t="shared" si="25"/>
        <v>0.11117124449177464</v>
      </c>
      <c r="AM207">
        <f>SUMIFS('further data insights graphs'!$X$2:$X$3323,'further data insights graphs'!$X$2:$X$3323,"&gt;="&amp;0,'further data insights graphs'!$A$2:$A$3323,'tackle data and analsyis'!$AH207)</f>
        <v>1.4937241035808735</v>
      </c>
      <c r="AN207">
        <f>COUNTIFS('further data insights graphs'!$X$2:$X$3323,"&gt;="&amp;0,'further data insights graphs'!$A$2:$A$3323,'tackle data and analsyis'!$AH207)</f>
        <v>4</v>
      </c>
      <c r="AO207">
        <f>SUMIFS('further data insights graphs'!$X$2:$X$3323,'further data insights graphs'!$X$2:$X$3323,"&lt;"&amp;0,'further data insights graphs'!$A$2:$A$3323,'tackle data and analsyis'!$AH207)</f>
        <v>-0.6043541476466765</v>
      </c>
      <c r="AP207">
        <f>COUNTIFS('further data insights graphs'!$X$2:$X$3323,"&lt;"&amp;0,'further data insights graphs'!$A$2:$A$3323,'tackle data and analsyis'!$AH207)</f>
        <v>4</v>
      </c>
      <c r="AQ207" s="3">
        <f t="shared" si="26"/>
        <v>0.37343102589521837</v>
      </c>
      <c r="AR207" s="3">
        <f t="shared" si="27"/>
        <v>-0.15108853691166912</v>
      </c>
      <c r="AS207" s="3"/>
      <c r="AT207" s="3"/>
      <c r="AU207" s="3"/>
      <c r="AV207" s="3"/>
      <c r="AY207" t="s">
        <v>196</v>
      </c>
      <c r="AZ207">
        <v>2.1042905611774829</v>
      </c>
      <c r="BA207">
        <v>6</v>
      </c>
      <c r="BD207" t="s">
        <v>196</v>
      </c>
      <c r="BE207">
        <f>SUMIFS('further data insights graphs'!S$2:S$3323,'further data insights graphs'!$A$2:$A$3323,'tackle data and analsyis'!$BD207)</f>
        <v>2.1042905611774829</v>
      </c>
      <c r="BF207">
        <f>SUMIFS('further data insights graphs'!T$2:T$3323,'further data insights graphs'!$A$2:$A$3323,'tackle data and analsyis'!$BD207)</f>
        <v>0</v>
      </c>
      <c r="BG207">
        <f>SUMIFS('further data insights graphs'!U$2:U$3323,'further data insights graphs'!$A$2:$A$3323,'tackle data and analsyis'!$BD207)</f>
        <v>0.28872580165290701</v>
      </c>
      <c r="BI207">
        <f>COUNTIFS('further data insights graphs'!S$2:S$3323,"&gt;"&amp;0,'further data insights graphs'!$A$2:$A$3323,'tackle data and analsyis'!$BD207)</f>
        <v>6</v>
      </c>
      <c r="BJ207">
        <f>COUNTIFS('further data insights graphs'!T$2:T$3323,"&gt;"&amp;0,'further data insights graphs'!$A$2:$A$3323,'tackle data and analsyis'!$BD207)</f>
        <v>0</v>
      </c>
      <c r="BK207">
        <f>COUNTIFS('further data insights graphs'!U$2:U$3323,"&gt;"&amp;0,'further data insights graphs'!$A$2:$A$3323,'tackle data and analsyis'!$BD207)</f>
        <v>1</v>
      </c>
      <c r="BN207" t="s">
        <v>51</v>
      </c>
      <c r="BO207">
        <v>1.994209811752802</v>
      </c>
      <c r="BP207">
        <v>0</v>
      </c>
      <c r="BQ207">
        <v>0.571841074603474</v>
      </c>
      <c r="BS207">
        <f>SUMIFS('further data insights graphs'!$K$2:$K$3323,'further data insights graphs'!$A$2:$A$3323,'tackle data and analsyis'!$BN207)</f>
        <v>0</v>
      </c>
      <c r="BT207">
        <f>SUMIFS('further data insights graphs'!$V$2:$V$3323,'further data insights graphs'!$A$2:$A$3323,'tackle data and analsyis'!$BN207)</f>
        <v>0</v>
      </c>
      <c r="BV207" t="s">
        <v>163</v>
      </c>
      <c r="BW207">
        <v>2.6573361871905687</v>
      </c>
      <c r="BX207">
        <v>0</v>
      </c>
      <c r="BY207">
        <v>0</v>
      </c>
    </row>
    <row r="208" spans="1:77" x14ac:dyDescent="0.35">
      <c r="A208">
        <v>206</v>
      </c>
      <c r="B208">
        <v>2022102300</v>
      </c>
      <c r="C208">
        <v>2842</v>
      </c>
      <c r="D208">
        <v>44999</v>
      </c>
      <c r="E208">
        <v>0</v>
      </c>
      <c r="F208">
        <v>1</v>
      </c>
      <c r="G208">
        <v>0</v>
      </c>
      <c r="H208">
        <v>0</v>
      </c>
      <c r="I208" t="s">
        <v>51</v>
      </c>
      <c r="M208" t="s">
        <v>214</v>
      </c>
      <c r="N208">
        <f t="shared" si="21"/>
        <v>3</v>
      </c>
      <c r="O208">
        <f t="shared" si="22"/>
        <v>2</v>
      </c>
      <c r="P208">
        <f t="shared" si="23"/>
        <v>5</v>
      </c>
      <c r="R208">
        <f>SUMIFS('further data insights graphs'!$E$2:$E$3323,'further data insights graphs'!$A$2:$A$3323,'tackle data and analsyis'!$M208)</f>
        <v>2.8972450023268661</v>
      </c>
      <c r="S208">
        <f>COUNTIFS('further data insights graphs'!$E$2:$E$3323,"&gt;"&amp;0,'further data insights graphs'!$A$2:$A$3323,'tackle data and analsyis'!$M208)</f>
        <v>6</v>
      </c>
      <c r="V208">
        <f t="shared" si="24"/>
        <v>2</v>
      </c>
      <c r="W208" t="s">
        <v>476</v>
      </c>
      <c r="X208">
        <v>2</v>
      </c>
      <c r="Y208">
        <v>3</v>
      </c>
      <c r="Z208">
        <v>5</v>
      </c>
      <c r="AB208" t="s">
        <v>40</v>
      </c>
      <c r="AC208">
        <v>2</v>
      </c>
      <c r="AD208">
        <v>6</v>
      </c>
      <c r="AE208">
        <v>8</v>
      </c>
      <c r="AH208" t="s">
        <v>251</v>
      </c>
      <c r="AI208">
        <v>3.333747658164687</v>
      </c>
      <c r="AJ208">
        <v>5</v>
      </c>
      <c r="AK208">
        <f>SUMIFS('further data insights graphs'!$X$2:$X$3323,'further data insights graphs'!$A$2:$A$3323,'tackle data and analsyis'!$AH208)</f>
        <v>-0.6476068277675</v>
      </c>
      <c r="AL208" s="1">
        <f t="shared" si="25"/>
        <v>-0.1295213655535</v>
      </c>
      <c r="AM208">
        <f>SUMIFS('further data insights graphs'!$X$2:$X$3323,'further data insights graphs'!$X$2:$X$3323,"&gt;="&amp;0,'further data insights graphs'!$A$2:$A$3323,'tackle data and analsyis'!$AH208)</f>
        <v>0.36608912312460667</v>
      </c>
      <c r="AN208">
        <f>COUNTIFS('further data insights graphs'!$X$2:$X$3323,"&gt;="&amp;0,'further data insights graphs'!$A$2:$A$3323,'tackle data and analsyis'!$AH208)</f>
        <v>1</v>
      </c>
      <c r="AO208">
        <f>SUMIFS('further data insights graphs'!$X$2:$X$3323,'further data insights graphs'!$X$2:$X$3323,"&lt;"&amp;0,'further data insights graphs'!$A$2:$A$3323,'tackle data and analsyis'!$AH208)</f>
        <v>-1.0136959508921066</v>
      </c>
      <c r="AP208">
        <f>COUNTIFS('further data insights graphs'!$X$2:$X$3323,"&lt;"&amp;0,'further data insights graphs'!$A$2:$A$3323,'tackle data and analsyis'!$AH208)</f>
        <v>4</v>
      </c>
      <c r="AQ208" s="3">
        <f t="shared" si="26"/>
        <v>0.36608912312460667</v>
      </c>
      <c r="AR208" s="3">
        <f t="shared" si="27"/>
        <v>-0.25342398772302666</v>
      </c>
      <c r="AS208" s="3"/>
      <c r="AT208" s="3"/>
      <c r="AU208" s="3"/>
      <c r="AV208" s="3"/>
      <c r="AY208" t="s">
        <v>206</v>
      </c>
      <c r="AZ208">
        <v>2.7336430145649828</v>
      </c>
      <c r="BA208">
        <v>6</v>
      </c>
      <c r="BD208" t="s">
        <v>206</v>
      </c>
      <c r="BE208">
        <f>SUMIFS('further data insights graphs'!S$2:S$3323,'further data insights graphs'!$A$2:$A$3323,'tackle data and analsyis'!$BD208)</f>
        <v>2.7336430145649828</v>
      </c>
      <c r="BF208">
        <f>SUMIFS('further data insights graphs'!T$2:T$3323,'further data insights graphs'!$A$2:$A$3323,'tackle data and analsyis'!$BD208)</f>
        <v>0</v>
      </c>
      <c r="BG208">
        <f>SUMIFS('further data insights graphs'!U$2:U$3323,'further data insights graphs'!$A$2:$A$3323,'tackle data and analsyis'!$BD208)</f>
        <v>0</v>
      </c>
      <c r="BI208">
        <f>COUNTIFS('further data insights graphs'!S$2:S$3323,"&gt;"&amp;0,'further data insights graphs'!$A$2:$A$3323,'tackle data and analsyis'!$BD208)</f>
        <v>6</v>
      </c>
      <c r="BJ208">
        <f>COUNTIFS('further data insights graphs'!T$2:T$3323,"&gt;"&amp;0,'further data insights graphs'!$A$2:$A$3323,'tackle data and analsyis'!$BD208)</f>
        <v>0</v>
      </c>
      <c r="BK208">
        <f>COUNTIFS('further data insights graphs'!U$2:U$3323,"&gt;"&amp;0,'further data insights graphs'!$A$2:$A$3323,'tackle data and analsyis'!$BD208)</f>
        <v>0</v>
      </c>
      <c r="BN208" t="s">
        <v>248</v>
      </c>
      <c r="BO208">
        <v>1.9839230802935959</v>
      </c>
      <c r="BP208">
        <v>0</v>
      </c>
      <c r="BQ208">
        <v>0.59994582931783402</v>
      </c>
      <c r="BS208">
        <f>SUMIFS('further data insights graphs'!$K$2:$K$3323,'further data insights graphs'!$A$2:$A$3323,'tackle data and analsyis'!$BN208)</f>
        <v>0</v>
      </c>
      <c r="BT208">
        <f>SUMIFS('further data insights graphs'!$V$2:$V$3323,'further data insights graphs'!$A$2:$A$3323,'tackle data and analsyis'!$BN208)</f>
        <v>0</v>
      </c>
      <c r="BV208" t="s">
        <v>124</v>
      </c>
      <c r="BW208">
        <v>2.6450496649249162</v>
      </c>
      <c r="BX208">
        <v>0</v>
      </c>
      <c r="BY208">
        <v>0</v>
      </c>
    </row>
    <row r="209" spans="1:77" x14ac:dyDescent="0.35">
      <c r="A209">
        <v>207</v>
      </c>
      <c r="B209">
        <v>2022102300</v>
      </c>
      <c r="C209">
        <v>2916</v>
      </c>
      <c r="D209">
        <v>44999</v>
      </c>
      <c r="E209">
        <v>1</v>
      </c>
      <c r="F209">
        <v>0</v>
      </c>
      <c r="G209">
        <v>0</v>
      </c>
      <c r="H209">
        <v>0</v>
      </c>
      <c r="I209" t="s">
        <v>51</v>
      </c>
      <c r="M209" t="s">
        <v>215</v>
      </c>
      <c r="N209">
        <f t="shared" si="21"/>
        <v>1</v>
      </c>
      <c r="O209">
        <f t="shared" si="22"/>
        <v>2</v>
      </c>
      <c r="P209">
        <f t="shared" si="23"/>
        <v>3</v>
      </c>
      <c r="R209">
        <f>SUMIFS('further data insights graphs'!$E$2:$E$3323,'further data insights graphs'!$A$2:$A$3323,'tackle data and analsyis'!$M209)</f>
        <v>3.2074411764218778</v>
      </c>
      <c r="S209">
        <f>COUNTIFS('further data insights graphs'!$E$2:$E$3323,"&gt;"&amp;0,'further data insights graphs'!$A$2:$A$3323,'tackle data and analsyis'!$M209)</f>
        <v>6</v>
      </c>
      <c r="V209">
        <f t="shared" si="24"/>
        <v>2</v>
      </c>
      <c r="W209" t="s">
        <v>484</v>
      </c>
      <c r="X209">
        <v>1</v>
      </c>
      <c r="Y209">
        <v>4</v>
      </c>
      <c r="Z209">
        <v>5</v>
      </c>
      <c r="AB209" t="s">
        <v>257</v>
      </c>
      <c r="AC209">
        <v>2</v>
      </c>
      <c r="AD209">
        <v>6</v>
      </c>
      <c r="AE209">
        <v>8</v>
      </c>
      <c r="AH209" t="s">
        <v>36</v>
      </c>
      <c r="AI209">
        <v>3.3227009852109579</v>
      </c>
      <c r="AJ209">
        <v>5</v>
      </c>
      <c r="AK209">
        <f>SUMIFS('further data insights graphs'!$X$2:$X$3323,'further data insights graphs'!$A$2:$A$3323,'tackle data and analsyis'!$AH209)</f>
        <v>1.6595414403118105</v>
      </c>
      <c r="AL209" s="1">
        <f t="shared" si="25"/>
        <v>0.33190828806236211</v>
      </c>
      <c r="AM209">
        <f>SUMIFS('further data insights graphs'!$X$2:$X$3323,'further data insights graphs'!$X$2:$X$3323,"&gt;="&amp;0,'further data insights graphs'!$A$2:$A$3323,'tackle data and analsyis'!$AH209)</f>
        <v>1.8158111794281115</v>
      </c>
      <c r="AN209">
        <f>COUNTIFS('further data insights graphs'!$X$2:$X$3323,"&gt;="&amp;0,'further data insights graphs'!$A$2:$A$3323,'tackle data and analsyis'!$AH209)</f>
        <v>3</v>
      </c>
      <c r="AO209">
        <f>SUMIFS('further data insights graphs'!$X$2:$X$3323,'further data insights graphs'!$X$2:$X$3323,"&lt;"&amp;0,'further data insights graphs'!$A$2:$A$3323,'tackle data and analsyis'!$AH209)</f>
        <v>-0.15626973911630074</v>
      </c>
      <c r="AP209">
        <f>COUNTIFS('further data insights graphs'!$X$2:$X$3323,"&lt;"&amp;0,'further data insights graphs'!$A$2:$A$3323,'tackle data and analsyis'!$AH209)</f>
        <v>2</v>
      </c>
      <c r="AQ209" s="3">
        <f t="shared" si="26"/>
        <v>0.60527039314270381</v>
      </c>
      <c r="AR209" s="3">
        <f t="shared" si="27"/>
        <v>-7.8134869558150369E-2</v>
      </c>
      <c r="AS209" s="3"/>
      <c r="AT209" s="3"/>
      <c r="AU209" s="3"/>
      <c r="AV209" s="3"/>
      <c r="AY209" t="s">
        <v>212</v>
      </c>
      <c r="AZ209">
        <v>2.3880418362942049</v>
      </c>
      <c r="BA209">
        <v>6</v>
      </c>
      <c r="BD209" t="s">
        <v>212</v>
      </c>
      <c r="BE209">
        <f>SUMIFS('further data insights graphs'!S$2:S$3323,'further data insights graphs'!$A$2:$A$3323,'tackle data and analsyis'!$BD209)</f>
        <v>1.4509495043493541</v>
      </c>
      <c r="BF209">
        <f>SUMIFS('further data insights graphs'!T$2:T$3323,'further data insights graphs'!$A$2:$A$3323,'tackle data and analsyis'!$BD209)</f>
        <v>0</v>
      </c>
      <c r="BG209">
        <f>SUMIFS('further data insights graphs'!U$2:U$3323,'further data insights graphs'!$A$2:$A$3323,'tackle data and analsyis'!$BD209)</f>
        <v>0.29751795970517603</v>
      </c>
      <c r="BI209">
        <f>COUNTIFS('further data insights graphs'!S$2:S$3323,"&gt;"&amp;0,'further data insights graphs'!$A$2:$A$3323,'tackle data and analsyis'!$BD209)</f>
        <v>4</v>
      </c>
      <c r="BJ209">
        <f>COUNTIFS('further data insights graphs'!T$2:T$3323,"&gt;"&amp;0,'further data insights graphs'!$A$2:$A$3323,'tackle data and analsyis'!$BD209)</f>
        <v>0</v>
      </c>
      <c r="BK209">
        <f>COUNTIFS('further data insights graphs'!U$2:U$3323,"&gt;"&amp;0,'further data insights graphs'!$A$2:$A$3323,'tackle data and analsyis'!$BD209)</f>
        <v>1</v>
      </c>
      <c r="BN209" t="s">
        <v>458</v>
      </c>
      <c r="BO209">
        <v>1.9746339332759111</v>
      </c>
      <c r="BP209">
        <v>0</v>
      </c>
      <c r="BQ209">
        <v>0</v>
      </c>
      <c r="BS209">
        <f>SUMIFS('further data insights graphs'!$K$2:$K$3323,'further data insights graphs'!$A$2:$A$3323,'tackle data and analsyis'!$BN209)</f>
        <v>1</v>
      </c>
      <c r="BT209">
        <f>SUMIFS('further data insights graphs'!$V$2:$V$3323,'further data insights graphs'!$A$2:$A$3323,'tackle data and analsyis'!$BN209)</f>
        <v>0.72152913689940501</v>
      </c>
      <c r="BV209" t="s">
        <v>214</v>
      </c>
      <c r="BW209">
        <v>2.6303771406990499</v>
      </c>
      <c r="BX209">
        <v>0</v>
      </c>
      <c r="BY209">
        <v>0</v>
      </c>
    </row>
    <row r="210" spans="1:77" x14ac:dyDescent="0.35">
      <c r="A210">
        <v>208</v>
      </c>
      <c r="B210">
        <v>2022102300</v>
      </c>
      <c r="C210">
        <v>3326</v>
      </c>
      <c r="D210">
        <v>44999</v>
      </c>
      <c r="E210">
        <v>0</v>
      </c>
      <c r="F210">
        <v>0</v>
      </c>
      <c r="G210">
        <v>0</v>
      </c>
      <c r="H210">
        <v>1</v>
      </c>
      <c r="I210" t="s">
        <v>51</v>
      </c>
      <c r="M210" t="s">
        <v>216</v>
      </c>
      <c r="N210">
        <f t="shared" si="21"/>
        <v>0</v>
      </c>
      <c r="O210">
        <f t="shared" si="22"/>
        <v>0</v>
      </c>
      <c r="P210">
        <f t="shared" si="23"/>
        <v>0</v>
      </c>
      <c r="R210">
        <f>SUMIFS('further data insights graphs'!$E$2:$E$3323,'further data insights graphs'!$A$2:$A$3323,'tackle data and analsyis'!$M210)</f>
        <v>0</v>
      </c>
      <c r="S210">
        <f>COUNTIFS('further data insights graphs'!$E$2:$E$3323,"&gt;"&amp;0,'further data insights graphs'!$A$2:$A$3323,'tackle data and analsyis'!$M210)</f>
        <v>0</v>
      </c>
      <c r="V210">
        <f t="shared" si="24"/>
        <v>1</v>
      </c>
      <c r="W210" t="s">
        <v>493</v>
      </c>
      <c r="X210">
        <v>2</v>
      </c>
      <c r="Y210">
        <v>3</v>
      </c>
      <c r="Z210">
        <v>5</v>
      </c>
      <c r="AB210" t="s">
        <v>229</v>
      </c>
      <c r="AC210">
        <v>2</v>
      </c>
      <c r="AD210">
        <v>5</v>
      </c>
      <c r="AE210">
        <v>7</v>
      </c>
      <c r="AH210" t="s">
        <v>585</v>
      </c>
      <c r="AI210">
        <v>3.3176599019516688</v>
      </c>
      <c r="AJ210">
        <v>5</v>
      </c>
      <c r="AK210">
        <f>SUMIFS('further data insights graphs'!$X$2:$X$3323,'further data insights graphs'!$A$2:$A$3323,'tackle data and analsyis'!$AH210)</f>
        <v>-0.83037311358381927</v>
      </c>
      <c r="AL210" s="1">
        <f t="shared" si="25"/>
        <v>-0.16607462271676385</v>
      </c>
      <c r="AM210">
        <f>SUMIFS('further data insights graphs'!$X$2:$X$3323,'further data insights graphs'!$X$2:$X$3323,"&gt;="&amp;0,'further data insights graphs'!$A$2:$A$3323,'tackle data and analsyis'!$AH210)</f>
        <v>2.4682275545646028E-2</v>
      </c>
      <c r="AN210">
        <f>COUNTIFS('further data insights graphs'!$X$2:$X$3323,"&gt;="&amp;0,'further data insights graphs'!$A$2:$A$3323,'tackle data and analsyis'!$AH210)</f>
        <v>1</v>
      </c>
      <c r="AO210">
        <f>SUMIFS('further data insights graphs'!$X$2:$X$3323,'further data insights graphs'!$X$2:$X$3323,"&lt;"&amp;0,'further data insights graphs'!$A$2:$A$3323,'tackle data and analsyis'!$AH210)</f>
        <v>-0.85505538912946533</v>
      </c>
      <c r="AP210">
        <f>COUNTIFS('further data insights graphs'!$X$2:$X$3323,"&lt;"&amp;0,'further data insights graphs'!$A$2:$A$3323,'tackle data and analsyis'!$AH210)</f>
        <v>4</v>
      </c>
      <c r="AQ210" s="3">
        <f t="shared" si="26"/>
        <v>2.4682275545646028E-2</v>
      </c>
      <c r="AR210" s="3">
        <f t="shared" si="27"/>
        <v>-0.21376384728236633</v>
      </c>
      <c r="AS210" s="3"/>
      <c r="AT210" s="3"/>
      <c r="AU210" s="3"/>
      <c r="AV210" s="3"/>
      <c r="AY210" t="s">
        <v>214</v>
      </c>
      <c r="AZ210">
        <v>2.8972450023268661</v>
      </c>
      <c r="BA210">
        <v>6</v>
      </c>
      <c r="BD210" t="s">
        <v>214</v>
      </c>
      <c r="BE210">
        <f>SUMIFS('further data insights graphs'!S$2:S$3323,'further data insights graphs'!$A$2:$A$3323,'tackle data and analsyis'!$BD210)</f>
        <v>2.6303771406990499</v>
      </c>
      <c r="BF210">
        <f>SUMIFS('further data insights graphs'!T$2:T$3323,'further data insights graphs'!$A$2:$A$3323,'tackle data and analsyis'!$BD210)</f>
        <v>0</v>
      </c>
      <c r="BG210">
        <f>SUMIFS('further data insights graphs'!U$2:U$3323,'further data insights graphs'!$A$2:$A$3323,'tackle data and analsyis'!$BD210)</f>
        <v>0</v>
      </c>
      <c r="BI210">
        <f>COUNTIFS('further data insights graphs'!S$2:S$3323,"&gt;"&amp;0,'further data insights graphs'!$A$2:$A$3323,'tackle data and analsyis'!$BD210)</f>
        <v>5</v>
      </c>
      <c r="BJ210">
        <f>COUNTIFS('further data insights graphs'!T$2:T$3323,"&gt;"&amp;0,'further data insights graphs'!$A$2:$A$3323,'tackle data and analsyis'!$BD210)</f>
        <v>0</v>
      </c>
      <c r="BK210">
        <f>COUNTIFS('further data insights graphs'!U$2:U$3323,"&gt;"&amp;0,'further data insights graphs'!$A$2:$A$3323,'tackle data and analsyis'!$BD210)</f>
        <v>0</v>
      </c>
      <c r="BN210" t="s">
        <v>140</v>
      </c>
      <c r="BO210">
        <v>1.9733586091212161</v>
      </c>
      <c r="BP210">
        <v>0</v>
      </c>
      <c r="BQ210">
        <v>0</v>
      </c>
      <c r="BS210">
        <f>SUMIFS('further data insights graphs'!$K$2:$K$3323,'further data insights graphs'!$A$2:$A$3323,'tackle data and analsyis'!$BN210)</f>
        <v>0</v>
      </c>
      <c r="BT210">
        <f>SUMIFS('further data insights graphs'!$V$2:$V$3323,'further data insights graphs'!$A$2:$A$3323,'tackle data and analsyis'!$BN210)</f>
        <v>0</v>
      </c>
      <c r="BV210" t="s">
        <v>136</v>
      </c>
      <c r="BW210">
        <v>2.6172828334868945</v>
      </c>
      <c r="BX210">
        <v>0</v>
      </c>
      <c r="BY210">
        <v>0</v>
      </c>
    </row>
    <row r="211" spans="1:77" x14ac:dyDescent="0.35">
      <c r="A211">
        <v>209</v>
      </c>
      <c r="B211">
        <v>2022102700</v>
      </c>
      <c r="C211">
        <v>345</v>
      </c>
      <c r="D211">
        <v>44999</v>
      </c>
      <c r="E211">
        <v>0</v>
      </c>
      <c r="F211">
        <v>1</v>
      </c>
      <c r="G211">
        <v>0</v>
      </c>
      <c r="H211">
        <v>0</v>
      </c>
      <c r="I211" t="s">
        <v>51</v>
      </c>
      <c r="M211" t="s">
        <v>217</v>
      </c>
      <c r="N211">
        <f t="shared" si="21"/>
        <v>1</v>
      </c>
      <c r="O211">
        <f t="shared" si="22"/>
        <v>2</v>
      </c>
      <c r="P211">
        <f t="shared" si="23"/>
        <v>3</v>
      </c>
      <c r="R211">
        <f>SUMIFS('further data insights graphs'!$E$2:$E$3323,'further data insights graphs'!$A$2:$A$3323,'tackle data and analsyis'!$M211)</f>
        <v>2.254743574266592</v>
      </c>
      <c r="S211">
        <f>COUNTIFS('further data insights graphs'!$E$2:$E$3323,"&gt;"&amp;0,'further data insights graphs'!$A$2:$A$3323,'tackle data and analsyis'!$M211)</f>
        <v>3</v>
      </c>
      <c r="V211">
        <f t="shared" si="24"/>
        <v>1</v>
      </c>
      <c r="W211" t="s">
        <v>500</v>
      </c>
      <c r="X211">
        <v>5</v>
      </c>
      <c r="Y211">
        <v>0</v>
      </c>
      <c r="Z211">
        <v>5</v>
      </c>
      <c r="AB211" t="s">
        <v>273</v>
      </c>
      <c r="AC211">
        <v>2</v>
      </c>
      <c r="AD211">
        <v>5</v>
      </c>
      <c r="AE211">
        <v>7</v>
      </c>
      <c r="AH211" t="s">
        <v>143</v>
      </c>
      <c r="AI211">
        <v>3.3133475712627489</v>
      </c>
      <c r="AJ211">
        <v>5</v>
      </c>
      <c r="AK211">
        <f>SUMIFS('further data insights graphs'!$X$2:$X$3323,'further data insights graphs'!$A$2:$A$3323,'tackle data and analsyis'!$AH211)</f>
        <v>8.9226158661790511E-2</v>
      </c>
      <c r="AL211" s="1">
        <f t="shared" si="25"/>
        <v>1.7845231732358101E-2</v>
      </c>
      <c r="AM211">
        <f>SUMIFS('further data insights graphs'!$X$2:$X$3323,'further data insights graphs'!$X$2:$X$3323,"&gt;="&amp;0,'further data insights graphs'!$A$2:$A$3323,'tackle data and analsyis'!$AH211)</f>
        <v>1.0035480773658025</v>
      </c>
      <c r="AN211">
        <f>COUNTIFS('further data insights graphs'!$X$2:$X$3323,"&gt;="&amp;0,'further data insights graphs'!$A$2:$A$3323,'tackle data and analsyis'!$AH211)</f>
        <v>1</v>
      </c>
      <c r="AO211">
        <f>SUMIFS('further data insights graphs'!$X$2:$X$3323,'further data insights graphs'!$X$2:$X$3323,"&lt;"&amp;0,'further data insights graphs'!$A$2:$A$3323,'tackle data and analsyis'!$AH211)</f>
        <v>-0.91432191870401203</v>
      </c>
      <c r="AP211">
        <f>COUNTIFS('further data insights graphs'!$X$2:$X$3323,"&lt;"&amp;0,'further data insights graphs'!$A$2:$A$3323,'tackle data and analsyis'!$AH211)</f>
        <v>4</v>
      </c>
      <c r="AQ211" s="3">
        <f t="shared" si="26"/>
        <v>1.0035480773658025</v>
      </c>
      <c r="AR211" s="3">
        <f t="shared" si="27"/>
        <v>-0.22858047967600301</v>
      </c>
      <c r="AS211" s="3"/>
      <c r="AT211" s="3"/>
      <c r="AU211" s="3"/>
      <c r="AV211" s="3"/>
      <c r="AY211" t="s">
        <v>215</v>
      </c>
      <c r="AZ211">
        <v>3.2074411764218778</v>
      </c>
      <c r="BA211">
        <v>6</v>
      </c>
      <c r="BD211" t="s">
        <v>215</v>
      </c>
      <c r="BE211">
        <f>SUMIFS('further data insights graphs'!S$2:S$3323,'further data insights graphs'!$A$2:$A$3323,'tackle data and analsyis'!$BD211)</f>
        <v>1.8361163620425709</v>
      </c>
      <c r="BF211">
        <f>SUMIFS('further data insights graphs'!T$2:T$3323,'further data insights graphs'!$A$2:$A$3323,'tackle data and analsyis'!$BD211)</f>
        <v>0</v>
      </c>
      <c r="BG211">
        <f>SUMIFS('further data insights graphs'!U$2:U$3323,'further data insights graphs'!$A$2:$A$3323,'tackle data and analsyis'!$BD211)</f>
        <v>0.43604381485935401</v>
      </c>
      <c r="BI211">
        <f>COUNTIFS('further data insights graphs'!S$2:S$3323,"&gt;"&amp;0,'further data insights graphs'!$A$2:$A$3323,'tackle data and analsyis'!$BD211)</f>
        <v>4</v>
      </c>
      <c r="BJ211">
        <f>COUNTIFS('further data insights graphs'!T$2:T$3323,"&gt;"&amp;0,'further data insights graphs'!$A$2:$A$3323,'tackle data and analsyis'!$BD211)</f>
        <v>0</v>
      </c>
      <c r="BK211">
        <f>COUNTIFS('further data insights graphs'!U$2:U$3323,"&gt;"&amp;0,'further data insights graphs'!$A$2:$A$3323,'tackle data and analsyis'!$BD211)</f>
        <v>1</v>
      </c>
      <c r="BN211" t="s">
        <v>349</v>
      </c>
      <c r="BO211">
        <v>1.9529970501021561</v>
      </c>
      <c r="BP211">
        <v>0.30474836317262599</v>
      </c>
      <c r="BQ211">
        <v>0.64014430694184299</v>
      </c>
      <c r="BS211">
        <f>SUMIFS('further data insights graphs'!$K$2:$K$3323,'further data insights graphs'!$A$2:$A$3323,'tackle data and analsyis'!$BN211)</f>
        <v>0</v>
      </c>
      <c r="BT211">
        <f>SUMIFS('further data insights graphs'!$V$2:$V$3323,'further data insights graphs'!$A$2:$A$3323,'tackle data and analsyis'!$BN211)</f>
        <v>0</v>
      </c>
      <c r="BV211" t="s">
        <v>90</v>
      </c>
      <c r="BW211">
        <v>2.6113604930163201</v>
      </c>
      <c r="BX211">
        <v>0</v>
      </c>
      <c r="BY211">
        <v>0.40148010165466003</v>
      </c>
    </row>
    <row r="212" spans="1:77" x14ac:dyDescent="0.35">
      <c r="A212">
        <v>210</v>
      </c>
      <c r="B212">
        <v>2022102300</v>
      </c>
      <c r="C212">
        <v>2215</v>
      </c>
      <c r="D212">
        <v>41363</v>
      </c>
      <c r="E212">
        <v>1</v>
      </c>
      <c r="F212">
        <v>0</v>
      </c>
      <c r="G212">
        <v>0</v>
      </c>
      <c r="H212">
        <v>0</v>
      </c>
      <c r="I212" t="s">
        <v>52</v>
      </c>
      <c r="M212" t="s">
        <v>218</v>
      </c>
      <c r="N212">
        <f t="shared" si="21"/>
        <v>4</v>
      </c>
      <c r="O212">
        <f t="shared" si="22"/>
        <v>3</v>
      </c>
      <c r="P212">
        <f t="shared" si="23"/>
        <v>7</v>
      </c>
      <c r="R212">
        <f>SUMIFS('further data insights graphs'!$E$2:$E$3323,'further data insights graphs'!$A$2:$A$3323,'tackle data and analsyis'!$M212)</f>
        <v>6.8330737896844935</v>
      </c>
      <c r="S212">
        <f>COUNTIFS('further data insights graphs'!$E$2:$E$3323,"&gt;"&amp;0,'further data insights graphs'!$A$2:$A$3323,'tackle data and analsyis'!$M212)</f>
        <v>10</v>
      </c>
      <c r="V212">
        <f t="shared" si="24"/>
        <v>2</v>
      </c>
      <c r="W212" t="s">
        <v>505</v>
      </c>
      <c r="X212">
        <v>2</v>
      </c>
      <c r="Y212">
        <v>3</v>
      </c>
      <c r="Z212">
        <v>5</v>
      </c>
      <c r="AB212" t="s">
        <v>424</v>
      </c>
      <c r="AC212">
        <v>2</v>
      </c>
      <c r="AD212">
        <v>5</v>
      </c>
      <c r="AE212">
        <v>7</v>
      </c>
      <c r="AH212" t="s">
        <v>75</v>
      </c>
      <c r="AI212">
        <v>3.3002301888894556</v>
      </c>
      <c r="AJ212">
        <v>10</v>
      </c>
      <c r="AK212">
        <f>SUMIFS('further data insights graphs'!$X$2:$X$3323,'further data insights graphs'!$A$2:$A$3323,'tackle data and analsyis'!$AH212)</f>
        <v>-1.364366755905249</v>
      </c>
      <c r="AL212" s="1">
        <f t="shared" si="25"/>
        <v>-0.13643667559052491</v>
      </c>
      <c r="AM212">
        <f>SUMIFS('further data insights graphs'!$X$2:$X$3323,'further data insights graphs'!$X$2:$X$3323,"&gt;="&amp;0,'further data insights graphs'!$A$2:$A$3323,'tackle data and analsyis'!$AH212)</f>
        <v>0.1582342360030895</v>
      </c>
      <c r="AN212">
        <f>COUNTIFS('further data insights graphs'!$X$2:$X$3323,"&gt;="&amp;0,'further data insights graphs'!$A$2:$A$3323,'tackle data and analsyis'!$AH212)</f>
        <v>1</v>
      </c>
      <c r="AO212">
        <f>SUMIFS('further data insights graphs'!$X$2:$X$3323,'further data insights graphs'!$X$2:$X$3323,"&lt;"&amp;0,'further data insights graphs'!$A$2:$A$3323,'tackle data and analsyis'!$AH212)</f>
        <v>-1.5226009919083388</v>
      </c>
      <c r="AP212">
        <f>COUNTIFS('further data insights graphs'!$X$2:$X$3323,"&lt;"&amp;0,'further data insights graphs'!$A$2:$A$3323,'tackle data and analsyis'!$AH212)</f>
        <v>9</v>
      </c>
      <c r="AQ212" s="3">
        <f t="shared" si="26"/>
        <v>0.1582342360030895</v>
      </c>
      <c r="AR212" s="3">
        <f t="shared" si="27"/>
        <v>-0.16917788798981542</v>
      </c>
      <c r="AS212" s="3"/>
      <c r="AT212" s="3"/>
      <c r="AU212" s="3"/>
      <c r="AV212" s="3"/>
      <c r="AY212" t="s">
        <v>225</v>
      </c>
      <c r="AZ212">
        <v>3.7610430635105558</v>
      </c>
      <c r="BA212">
        <v>6</v>
      </c>
      <c r="BD212" t="s">
        <v>225</v>
      </c>
      <c r="BE212">
        <f>SUMIFS('further data insights graphs'!S$2:S$3323,'further data insights graphs'!$A$2:$A$3323,'tackle data and analsyis'!$BD212)</f>
        <v>1.898702277215808</v>
      </c>
      <c r="BF212">
        <f>SUMIFS('further data insights graphs'!T$2:T$3323,'further data insights graphs'!$A$2:$A$3323,'tackle data and analsyis'!$BD212)</f>
        <v>1</v>
      </c>
      <c r="BG212">
        <f>SUMIFS('further data insights graphs'!U$2:U$3323,'further data insights graphs'!$A$2:$A$3323,'tackle data and analsyis'!$BD212)</f>
        <v>0</v>
      </c>
      <c r="BI212">
        <f>COUNTIFS('further data insights graphs'!S$2:S$3323,"&gt;"&amp;0,'further data insights graphs'!$A$2:$A$3323,'tackle data and analsyis'!$BD212)</f>
        <v>3</v>
      </c>
      <c r="BJ212">
        <f>COUNTIFS('further data insights graphs'!T$2:T$3323,"&gt;"&amp;0,'further data insights graphs'!$A$2:$A$3323,'tackle data and analsyis'!$BD212)</f>
        <v>1</v>
      </c>
      <c r="BK212">
        <f>COUNTIFS('further data insights graphs'!U$2:U$3323,"&gt;"&amp;0,'further data insights graphs'!$A$2:$A$3323,'tackle data and analsyis'!$BD212)</f>
        <v>0</v>
      </c>
      <c r="BN212" t="s">
        <v>253</v>
      </c>
      <c r="BO212">
        <v>1.942491017323696</v>
      </c>
      <c r="BP212">
        <v>0</v>
      </c>
      <c r="BQ212">
        <v>0</v>
      </c>
      <c r="BS212">
        <f>SUMIFS('further data insights graphs'!$K$2:$K$3323,'further data insights graphs'!$A$2:$A$3323,'tackle data and analsyis'!$BN212)</f>
        <v>0</v>
      </c>
      <c r="BT212">
        <f>SUMIFS('further data insights graphs'!$V$2:$V$3323,'further data insights graphs'!$A$2:$A$3323,'tackle data and analsyis'!$BN212)</f>
        <v>0</v>
      </c>
      <c r="BV212" t="s">
        <v>366</v>
      </c>
      <c r="BW212">
        <v>2.610310118727571</v>
      </c>
      <c r="BX212">
        <v>0</v>
      </c>
      <c r="BY212">
        <v>0</v>
      </c>
    </row>
    <row r="213" spans="1:77" x14ac:dyDescent="0.35">
      <c r="A213">
        <v>211</v>
      </c>
      <c r="B213">
        <v>2022102700</v>
      </c>
      <c r="C213">
        <v>641</v>
      </c>
      <c r="D213">
        <v>41363</v>
      </c>
      <c r="E213">
        <v>0</v>
      </c>
      <c r="F213">
        <v>1</v>
      </c>
      <c r="G213">
        <v>0</v>
      </c>
      <c r="H213">
        <v>0</v>
      </c>
      <c r="I213" t="s">
        <v>52</v>
      </c>
      <c r="M213" t="s">
        <v>219</v>
      </c>
      <c r="N213">
        <f t="shared" si="21"/>
        <v>4</v>
      </c>
      <c r="O213">
        <f t="shared" si="22"/>
        <v>4</v>
      </c>
      <c r="P213">
        <f t="shared" si="23"/>
        <v>8</v>
      </c>
      <c r="R213">
        <f>SUMIFS('further data insights graphs'!$E$2:$E$3323,'further data insights graphs'!$A$2:$A$3323,'tackle data and analsyis'!$M213)</f>
        <v>6.0185967554740385</v>
      </c>
      <c r="S213">
        <f>COUNTIFS('further data insights graphs'!$E$2:$E$3323,"&gt;"&amp;0,'further data insights graphs'!$A$2:$A$3323,'tackle data and analsyis'!$M213)</f>
        <v>11</v>
      </c>
      <c r="V213">
        <f t="shared" si="24"/>
        <v>1</v>
      </c>
      <c r="W213" t="s">
        <v>585</v>
      </c>
      <c r="X213">
        <v>2</v>
      </c>
      <c r="Y213">
        <v>3</v>
      </c>
      <c r="Z213">
        <v>5</v>
      </c>
      <c r="AB213" t="s">
        <v>457</v>
      </c>
      <c r="AC213">
        <v>2</v>
      </c>
      <c r="AD213">
        <v>5</v>
      </c>
      <c r="AE213">
        <v>7</v>
      </c>
      <c r="AH213" t="s">
        <v>473</v>
      </c>
      <c r="AI213">
        <v>3.2184911586052909</v>
      </c>
      <c r="AJ213">
        <v>6</v>
      </c>
      <c r="AK213">
        <f>SUMIFS('further data insights graphs'!$X$2:$X$3323,'further data insights graphs'!$A$2:$A$3323,'tackle data and analsyis'!$AH213)</f>
        <v>-0.43575067026327402</v>
      </c>
      <c r="AL213" s="1">
        <f t="shared" si="25"/>
        <v>-7.262511171054567E-2</v>
      </c>
      <c r="AM213">
        <f>SUMIFS('further data insights graphs'!$X$2:$X$3323,'further data insights graphs'!$X$2:$X$3323,"&gt;="&amp;0,'further data insights graphs'!$A$2:$A$3323,'tackle data and analsyis'!$AH213)</f>
        <v>0.5085381397626253</v>
      </c>
      <c r="AN213">
        <f>COUNTIFS('further data insights graphs'!$X$2:$X$3323,"&gt;="&amp;0,'further data insights graphs'!$A$2:$A$3323,'tackle data and analsyis'!$AH213)</f>
        <v>2</v>
      </c>
      <c r="AO213">
        <f>SUMIFS('further data insights graphs'!$X$2:$X$3323,'further data insights graphs'!$X$2:$X$3323,"&lt;"&amp;0,'further data insights graphs'!$A$2:$A$3323,'tackle data and analsyis'!$AH213)</f>
        <v>-0.94428881002589937</v>
      </c>
      <c r="AP213">
        <f>COUNTIFS('further data insights graphs'!$X$2:$X$3323,"&lt;"&amp;0,'further data insights graphs'!$A$2:$A$3323,'tackle data and analsyis'!$AH213)</f>
        <v>4</v>
      </c>
      <c r="AQ213" s="3">
        <f t="shared" si="26"/>
        <v>0.25426906988131265</v>
      </c>
      <c r="AR213" s="3">
        <f t="shared" si="27"/>
        <v>-0.23607220250647484</v>
      </c>
      <c r="AS213" s="3"/>
      <c r="AT213" s="3"/>
      <c r="AU213" s="3"/>
      <c r="AV213" s="3"/>
      <c r="AY213" t="s">
        <v>226</v>
      </c>
      <c r="AZ213">
        <v>4.5014383834529355</v>
      </c>
      <c r="BA213">
        <v>6</v>
      </c>
      <c r="BD213" t="s">
        <v>226</v>
      </c>
      <c r="BE213">
        <f>SUMIFS('further data insights graphs'!S$2:S$3323,'further data insights graphs'!$A$2:$A$3323,'tackle data and analsyis'!$BD213)</f>
        <v>4.028265427216561</v>
      </c>
      <c r="BF213">
        <f>SUMIFS('further data insights graphs'!T$2:T$3323,'further data insights graphs'!$A$2:$A$3323,'tackle data and analsyis'!$BD213)</f>
        <v>0</v>
      </c>
      <c r="BG213">
        <f>SUMIFS('further data insights graphs'!U$2:U$3323,'further data insights graphs'!$A$2:$A$3323,'tackle data and analsyis'!$BD213)</f>
        <v>0</v>
      </c>
      <c r="BI213">
        <f>COUNTIFS('further data insights graphs'!S$2:S$3323,"&gt;"&amp;0,'further data insights graphs'!$A$2:$A$3323,'tackle data and analsyis'!$BD213)</f>
        <v>5</v>
      </c>
      <c r="BJ213">
        <f>COUNTIFS('further data insights graphs'!T$2:T$3323,"&gt;"&amp;0,'further data insights graphs'!$A$2:$A$3323,'tackle data and analsyis'!$BD213)</f>
        <v>0</v>
      </c>
      <c r="BK213">
        <f>COUNTIFS('further data insights graphs'!U$2:U$3323,"&gt;"&amp;0,'further data insights graphs'!$A$2:$A$3323,'tackle data and analsyis'!$BD213)</f>
        <v>0</v>
      </c>
      <c r="BN213" t="s">
        <v>307</v>
      </c>
      <c r="BO213">
        <v>1.9264958198701299</v>
      </c>
      <c r="BP213">
        <v>0.444939138842879</v>
      </c>
      <c r="BQ213">
        <v>0</v>
      </c>
      <c r="BS213">
        <f>SUMIFS('further data insights graphs'!$K$2:$K$3323,'further data insights graphs'!$A$2:$A$3323,'tackle data and analsyis'!$BN213)</f>
        <v>1</v>
      </c>
      <c r="BT213">
        <f>SUMIFS('further data insights graphs'!$V$2:$V$3323,'further data insights graphs'!$A$2:$A$3323,'tackle data and analsyis'!$BN213)</f>
        <v>0.48155668102725102</v>
      </c>
      <c r="BV213" t="s">
        <v>297</v>
      </c>
      <c r="BW213">
        <v>2.5921220918505141</v>
      </c>
      <c r="BX213">
        <v>0</v>
      </c>
      <c r="BY213">
        <v>0</v>
      </c>
    </row>
    <row r="214" spans="1:77" x14ac:dyDescent="0.35">
      <c r="A214">
        <v>212</v>
      </c>
      <c r="B214">
        <v>2022102700</v>
      </c>
      <c r="C214">
        <v>996</v>
      </c>
      <c r="D214">
        <v>41363</v>
      </c>
      <c r="E214">
        <v>0</v>
      </c>
      <c r="F214">
        <v>1</v>
      </c>
      <c r="G214">
        <v>0</v>
      </c>
      <c r="H214">
        <v>0</v>
      </c>
      <c r="I214" t="s">
        <v>52</v>
      </c>
      <c r="M214" t="s">
        <v>220</v>
      </c>
      <c r="N214">
        <f t="shared" si="21"/>
        <v>2</v>
      </c>
      <c r="O214">
        <f t="shared" si="22"/>
        <v>1</v>
      </c>
      <c r="P214">
        <f t="shared" si="23"/>
        <v>3</v>
      </c>
      <c r="R214">
        <f>SUMIFS('further data insights graphs'!$E$2:$E$3323,'further data insights graphs'!$A$2:$A$3323,'tackle data and analsyis'!$M214)</f>
        <v>1.6748950801905249</v>
      </c>
      <c r="S214">
        <f>COUNTIFS('further data insights graphs'!$E$2:$E$3323,"&gt;"&amp;0,'further data insights graphs'!$A$2:$A$3323,'tackle data and analsyis'!$M214)</f>
        <v>4</v>
      </c>
      <c r="V214">
        <f t="shared" si="24"/>
        <v>3</v>
      </c>
      <c r="W214" t="s">
        <v>22</v>
      </c>
      <c r="X214">
        <v>2</v>
      </c>
      <c r="Y214">
        <v>2</v>
      </c>
      <c r="Z214">
        <v>4</v>
      </c>
      <c r="AB214" t="s">
        <v>43</v>
      </c>
      <c r="AC214">
        <v>2</v>
      </c>
      <c r="AD214">
        <v>4</v>
      </c>
      <c r="AE214">
        <v>6</v>
      </c>
      <c r="AH214" t="s">
        <v>131</v>
      </c>
      <c r="AI214">
        <v>3.209285172558074</v>
      </c>
      <c r="AJ214">
        <v>6</v>
      </c>
      <c r="AK214">
        <f>SUMIFS('further data insights graphs'!$X$2:$X$3323,'further data insights graphs'!$A$2:$A$3323,'tackle data and analsyis'!$AH214)</f>
        <v>-0.36427935845339132</v>
      </c>
      <c r="AL214" s="1">
        <f t="shared" si="25"/>
        <v>-6.0713226408898556E-2</v>
      </c>
      <c r="AM214">
        <f>SUMIFS('further data insights graphs'!$X$2:$X$3323,'further data insights graphs'!$X$2:$X$3323,"&gt;="&amp;0,'further data insights graphs'!$A$2:$A$3323,'tackle data and analsyis'!$AH214)</f>
        <v>0.21206264408012629</v>
      </c>
      <c r="AN214">
        <f>COUNTIFS('further data insights graphs'!$X$2:$X$3323,"&gt;="&amp;0,'further data insights graphs'!$A$2:$A$3323,'tackle data and analsyis'!$AH214)</f>
        <v>4</v>
      </c>
      <c r="AO214">
        <f>SUMIFS('further data insights graphs'!$X$2:$X$3323,'further data insights graphs'!$X$2:$X$3323,"&lt;"&amp;0,'further data insights graphs'!$A$2:$A$3323,'tackle data and analsyis'!$AH214)</f>
        <v>-0.57634200253351764</v>
      </c>
      <c r="AP214">
        <f>COUNTIFS('further data insights graphs'!$X$2:$X$3323,"&lt;"&amp;0,'further data insights graphs'!$A$2:$A$3323,'tackle data and analsyis'!$AH214)</f>
        <v>2</v>
      </c>
      <c r="AQ214" s="3">
        <f t="shared" si="26"/>
        <v>5.3015661020031572E-2</v>
      </c>
      <c r="AR214" s="3">
        <f t="shared" si="27"/>
        <v>-0.28817100126675882</v>
      </c>
      <c r="AS214" s="3"/>
      <c r="AT214" s="3"/>
      <c r="AU214" s="3"/>
      <c r="AV214" s="3"/>
      <c r="AY214" t="s">
        <v>230</v>
      </c>
      <c r="AZ214">
        <v>3.8957948328083187</v>
      </c>
      <c r="BA214">
        <v>6</v>
      </c>
      <c r="BD214" t="s">
        <v>230</v>
      </c>
      <c r="BE214">
        <f>SUMIFS('further data insights graphs'!S$2:S$3323,'further data insights graphs'!$A$2:$A$3323,'tackle data and analsyis'!$BD214)</f>
        <v>2.3260920503670848</v>
      </c>
      <c r="BF214">
        <f>SUMIFS('further data insights graphs'!T$2:T$3323,'further data insights graphs'!$A$2:$A$3323,'tackle data and analsyis'!$BD214)</f>
        <v>0</v>
      </c>
      <c r="BG214">
        <f>SUMIFS('further data insights graphs'!U$2:U$3323,'further data insights graphs'!$A$2:$A$3323,'tackle data and analsyis'!$BD214)</f>
        <v>0</v>
      </c>
      <c r="BI214">
        <f>COUNTIFS('further data insights graphs'!S$2:S$3323,"&gt;"&amp;0,'further data insights graphs'!$A$2:$A$3323,'tackle data and analsyis'!$BD214)</f>
        <v>4</v>
      </c>
      <c r="BJ214">
        <f>COUNTIFS('further data insights graphs'!T$2:T$3323,"&gt;"&amp;0,'further data insights graphs'!$A$2:$A$3323,'tackle data and analsyis'!$BD214)</f>
        <v>0</v>
      </c>
      <c r="BK214">
        <f>COUNTIFS('further data insights graphs'!U$2:U$3323,"&gt;"&amp;0,'further data insights graphs'!$A$2:$A$3323,'tackle data and analsyis'!$BD214)</f>
        <v>0</v>
      </c>
      <c r="BN214" t="s">
        <v>581</v>
      </c>
      <c r="BO214">
        <v>1.921009769143851</v>
      </c>
      <c r="BP214">
        <v>0</v>
      </c>
      <c r="BQ214">
        <v>0</v>
      </c>
      <c r="BS214">
        <f>SUMIFS('further data insights graphs'!$K$2:$K$3323,'further data insights graphs'!$A$2:$A$3323,'tackle data and analsyis'!$BN214)</f>
        <v>1</v>
      </c>
      <c r="BT214">
        <f>SUMIFS('further data insights graphs'!$V$2:$V$3323,'further data insights graphs'!$A$2:$A$3323,'tackle data and analsyis'!$BN214)</f>
        <v>0.461005650180774</v>
      </c>
      <c r="BV214" t="s">
        <v>407</v>
      </c>
      <c r="BW214">
        <v>2.5652356194198109</v>
      </c>
      <c r="BX214">
        <v>0</v>
      </c>
      <c r="BY214">
        <v>0</v>
      </c>
    </row>
    <row r="215" spans="1:77" x14ac:dyDescent="0.35">
      <c r="A215">
        <v>213</v>
      </c>
      <c r="B215">
        <v>2022102700</v>
      </c>
      <c r="C215">
        <v>2560</v>
      </c>
      <c r="D215">
        <v>41363</v>
      </c>
      <c r="E215">
        <v>0</v>
      </c>
      <c r="F215">
        <v>1</v>
      </c>
      <c r="G215">
        <v>0</v>
      </c>
      <c r="H215">
        <v>0</v>
      </c>
      <c r="I215" t="s">
        <v>52</v>
      </c>
      <c r="M215" t="s">
        <v>221</v>
      </c>
      <c r="N215">
        <f t="shared" si="21"/>
        <v>4</v>
      </c>
      <c r="O215">
        <f t="shared" si="22"/>
        <v>5</v>
      </c>
      <c r="P215">
        <f t="shared" si="23"/>
        <v>9</v>
      </c>
      <c r="R215">
        <f>SUMIFS('further data insights graphs'!$E$2:$E$3323,'further data insights graphs'!$A$2:$A$3323,'tackle data and analsyis'!$M215)</f>
        <v>5.5053349980405368</v>
      </c>
      <c r="S215">
        <f>COUNTIFS('further data insights graphs'!$E$2:$E$3323,"&gt;"&amp;0,'further data insights graphs'!$A$2:$A$3323,'tackle data and analsyis'!$M215)</f>
        <v>10</v>
      </c>
      <c r="V215">
        <f t="shared" si="24"/>
        <v>3</v>
      </c>
      <c r="W215" t="s">
        <v>32</v>
      </c>
      <c r="X215">
        <v>3</v>
      </c>
      <c r="Y215">
        <v>1</v>
      </c>
      <c r="Z215">
        <v>4</v>
      </c>
      <c r="AB215" t="s">
        <v>61</v>
      </c>
      <c r="AC215">
        <v>2</v>
      </c>
      <c r="AD215">
        <v>4</v>
      </c>
      <c r="AE215">
        <v>6</v>
      </c>
      <c r="AH215" t="s">
        <v>215</v>
      </c>
      <c r="AI215">
        <v>3.2074411764218778</v>
      </c>
      <c r="AJ215">
        <v>6</v>
      </c>
      <c r="AK215">
        <f>SUMIFS('further data insights graphs'!$X$2:$X$3323,'further data insights graphs'!$A$2:$A$3323,'tackle data and analsyis'!$AH215)</f>
        <v>-1.4127170353979555</v>
      </c>
      <c r="AL215" s="1">
        <f t="shared" si="25"/>
        <v>-0.23545283923299257</v>
      </c>
      <c r="AM215">
        <f>SUMIFS('further data insights graphs'!$X$2:$X$3323,'further data insights graphs'!$X$2:$X$3323,"&gt;="&amp;0,'further data insights graphs'!$A$2:$A$3323,'tackle data and analsyis'!$AH215)</f>
        <v>0.26832019698938009</v>
      </c>
      <c r="AN215">
        <f>COUNTIFS('further data insights graphs'!$X$2:$X$3323,"&gt;="&amp;0,'further data insights graphs'!$A$2:$A$3323,'tackle data and analsyis'!$AH215)</f>
        <v>2</v>
      </c>
      <c r="AO215">
        <f>SUMIFS('further data insights graphs'!$X$2:$X$3323,'further data insights graphs'!$X$2:$X$3323,"&lt;"&amp;0,'further data insights graphs'!$A$2:$A$3323,'tackle data and analsyis'!$AH215)</f>
        <v>-1.6810372323873357</v>
      </c>
      <c r="AP215">
        <f>COUNTIFS('further data insights graphs'!$X$2:$X$3323,"&lt;"&amp;0,'further data insights graphs'!$A$2:$A$3323,'tackle data and analsyis'!$AH215)</f>
        <v>4</v>
      </c>
      <c r="AQ215" s="3">
        <f t="shared" si="26"/>
        <v>0.13416009849469004</v>
      </c>
      <c r="AR215" s="3">
        <f t="shared" si="27"/>
        <v>-0.42025930809683393</v>
      </c>
      <c r="AS215" s="3"/>
      <c r="AT215" s="3"/>
      <c r="AU215" s="3"/>
      <c r="AV215" s="3"/>
      <c r="AY215" t="s">
        <v>235</v>
      </c>
      <c r="AZ215">
        <v>2.579893372161945</v>
      </c>
      <c r="BA215">
        <v>6</v>
      </c>
      <c r="BD215" t="s">
        <v>235</v>
      </c>
      <c r="BE215">
        <f>SUMIFS('further data insights graphs'!S$2:S$3323,'further data insights graphs'!$A$2:$A$3323,'tackle data and analsyis'!$BD215)</f>
        <v>0.46122936102230899</v>
      </c>
      <c r="BF215">
        <f>SUMIFS('further data insights graphs'!T$2:T$3323,'further data insights graphs'!$A$2:$A$3323,'tackle data and analsyis'!$BD215)</f>
        <v>0</v>
      </c>
      <c r="BG215">
        <f>SUMIFS('further data insights graphs'!U$2:U$3323,'further data insights graphs'!$A$2:$A$3323,'tackle data and analsyis'!$BD215)</f>
        <v>0</v>
      </c>
      <c r="BI215">
        <f>COUNTIFS('further data insights graphs'!S$2:S$3323,"&gt;"&amp;0,'further data insights graphs'!$A$2:$A$3323,'tackle data and analsyis'!$BD215)</f>
        <v>1</v>
      </c>
      <c r="BJ215">
        <f>COUNTIFS('further data insights graphs'!T$2:T$3323,"&gt;"&amp;0,'further data insights graphs'!$A$2:$A$3323,'tackle data and analsyis'!$BD215)</f>
        <v>0</v>
      </c>
      <c r="BK215">
        <f>COUNTIFS('further data insights graphs'!U$2:U$3323,"&gt;"&amp;0,'further data insights graphs'!$A$2:$A$3323,'tackle data and analsyis'!$BD215)</f>
        <v>0</v>
      </c>
      <c r="BN215" t="s">
        <v>272</v>
      </c>
      <c r="BO215">
        <v>1.9136766517400692</v>
      </c>
      <c r="BP215">
        <v>0</v>
      </c>
      <c r="BQ215">
        <v>0</v>
      </c>
      <c r="BS215">
        <f>SUMIFS('further data insights graphs'!$K$2:$K$3323,'further data insights graphs'!$A$2:$A$3323,'tackle data and analsyis'!$BN215)</f>
        <v>0</v>
      </c>
      <c r="BT215">
        <f>SUMIFS('further data insights graphs'!$V$2:$V$3323,'further data insights graphs'!$A$2:$A$3323,'tackle data and analsyis'!$BN215)</f>
        <v>0</v>
      </c>
      <c r="BV215" t="s">
        <v>412</v>
      </c>
      <c r="BW215">
        <v>2.534584808106036</v>
      </c>
      <c r="BX215">
        <v>0</v>
      </c>
      <c r="BY215">
        <v>0</v>
      </c>
    </row>
    <row r="216" spans="1:77" x14ac:dyDescent="0.35">
      <c r="A216">
        <v>214</v>
      </c>
      <c r="B216">
        <v>2022102300</v>
      </c>
      <c r="C216">
        <v>2215</v>
      </c>
      <c r="D216">
        <v>52479</v>
      </c>
      <c r="E216">
        <v>0</v>
      </c>
      <c r="F216">
        <v>1</v>
      </c>
      <c r="G216">
        <v>0</v>
      </c>
      <c r="H216">
        <v>0</v>
      </c>
      <c r="I216" t="s">
        <v>53</v>
      </c>
      <c r="M216" t="s">
        <v>222</v>
      </c>
      <c r="N216">
        <f t="shared" si="21"/>
        <v>4</v>
      </c>
      <c r="O216">
        <f t="shared" si="22"/>
        <v>2</v>
      </c>
      <c r="P216">
        <f t="shared" si="23"/>
        <v>6</v>
      </c>
      <c r="R216">
        <f>SUMIFS('further data insights graphs'!$E$2:$E$3323,'further data insights graphs'!$A$2:$A$3323,'tackle data and analsyis'!$M216)</f>
        <v>4.1810070464700155</v>
      </c>
      <c r="S216">
        <f>COUNTIFS('further data insights graphs'!$E$2:$E$3323,"&gt;"&amp;0,'further data insights graphs'!$A$2:$A$3323,'tackle data and analsyis'!$M216)</f>
        <v>8</v>
      </c>
      <c r="V216">
        <f t="shared" si="24"/>
        <v>2</v>
      </c>
      <c r="W216" t="s">
        <v>34</v>
      </c>
      <c r="X216">
        <v>3</v>
      </c>
      <c r="Y216">
        <v>1</v>
      </c>
      <c r="Z216">
        <v>4</v>
      </c>
      <c r="AB216" t="s">
        <v>118</v>
      </c>
      <c r="AC216">
        <v>2</v>
      </c>
      <c r="AD216">
        <v>4</v>
      </c>
      <c r="AE216">
        <v>6</v>
      </c>
      <c r="AH216" t="s">
        <v>144</v>
      </c>
      <c r="AI216">
        <v>3.1894949951929989</v>
      </c>
      <c r="AJ216">
        <v>5</v>
      </c>
      <c r="AK216">
        <f>SUMIFS('further data insights graphs'!$X$2:$X$3323,'further data insights graphs'!$A$2:$A$3323,'tackle data and analsyis'!$AH216)</f>
        <v>1.1608105414847802E-2</v>
      </c>
      <c r="AL216" s="1">
        <f t="shared" si="25"/>
        <v>2.3216210829695603E-3</v>
      </c>
      <c r="AM216">
        <f>SUMIFS('further data insights graphs'!$X$2:$X$3323,'further data insights graphs'!$X$2:$X$3323,"&gt;="&amp;0,'further data insights graphs'!$A$2:$A$3323,'tackle data and analsyis'!$AH216)</f>
        <v>1.1770799000000001</v>
      </c>
      <c r="AN216">
        <f>COUNTIFS('further data insights graphs'!$X$2:$X$3323,"&gt;="&amp;0,'further data insights graphs'!$A$2:$A$3323,'tackle data and analsyis'!$AH216)</f>
        <v>1</v>
      </c>
      <c r="AO216">
        <f>SUMIFS('further data insights graphs'!$X$2:$X$3323,'further data insights graphs'!$X$2:$X$3323,"&lt;"&amp;0,'further data insights graphs'!$A$2:$A$3323,'tackle data and analsyis'!$AH216)</f>
        <v>-1.1654717945851523</v>
      </c>
      <c r="AP216">
        <f>COUNTIFS('further data insights graphs'!$X$2:$X$3323,"&lt;"&amp;0,'further data insights graphs'!$A$2:$A$3323,'tackle data and analsyis'!$AH216)</f>
        <v>4</v>
      </c>
      <c r="AQ216" s="3">
        <f t="shared" si="26"/>
        <v>1.1770799000000001</v>
      </c>
      <c r="AR216" s="3">
        <f t="shared" si="27"/>
        <v>-0.29136794864628807</v>
      </c>
      <c r="AS216" s="3"/>
      <c r="AT216" s="3"/>
      <c r="AU216" s="3"/>
      <c r="AV216" s="3"/>
      <c r="AY216" t="s">
        <v>236</v>
      </c>
      <c r="AZ216">
        <v>2.041907509036355</v>
      </c>
      <c r="BA216">
        <v>6</v>
      </c>
      <c r="BD216" t="s">
        <v>236</v>
      </c>
      <c r="BE216">
        <f>SUMIFS('further data insights graphs'!S$2:S$3323,'further data insights graphs'!$A$2:$A$3323,'tackle data and analsyis'!$BD216)</f>
        <v>1.421101466869892</v>
      </c>
      <c r="BF216">
        <f>SUMIFS('further data insights graphs'!T$2:T$3323,'further data insights graphs'!$A$2:$A$3323,'tackle data and analsyis'!$BD216)</f>
        <v>0.22449591117871701</v>
      </c>
      <c r="BG216">
        <f>SUMIFS('further data insights graphs'!U$2:U$3323,'further data insights graphs'!$A$2:$A$3323,'tackle data and analsyis'!$BD216)</f>
        <v>0</v>
      </c>
      <c r="BI216">
        <f>COUNTIFS('further data insights graphs'!S$2:S$3323,"&gt;"&amp;0,'further data insights graphs'!$A$2:$A$3323,'tackle data and analsyis'!$BD216)</f>
        <v>5</v>
      </c>
      <c r="BJ216">
        <f>COUNTIFS('further data insights graphs'!T$2:T$3323,"&gt;"&amp;0,'further data insights graphs'!$A$2:$A$3323,'tackle data and analsyis'!$BD216)</f>
        <v>1</v>
      </c>
      <c r="BK216">
        <f>COUNTIFS('further data insights graphs'!U$2:U$3323,"&gt;"&amp;0,'further data insights graphs'!$A$2:$A$3323,'tackle data and analsyis'!$BD216)</f>
        <v>0</v>
      </c>
      <c r="BN216" t="s">
        <v>225</v>
      </c>
      <c r="BO216">
        <v>1.898702277215808</v>
      </c>
      <c r="BP216">
        <v>1</v>
      </c>
      <c r="BQ216">
        <v>0</v>
      </c>
      <c r="BS216">
        <f>SUMIFS('further data insights graphs'!$K$2:$K$3323,'further data insights graphs'!$A$2:$A$3323,'tackle data and analsyis'!$BN216)</f>
        <v>0</v>
      </c>
      <c r="BT216">
        <f>SUMIFS('further data insights graphs'!$V$2:$V$3323,'further data insights graphs'!$A$2:$A$3323,'tackle data and analsyis'!$BN216)</f>
        <v>0</v>
      </c>
      <c r="BV216" t="s">
        <v>251</v>
      </c>
      <c r="BW216">
        <v>2.5081801597707543</v>
      </c>
      <c r="BX216">
        <v>0</v>
      </c>
      <c r="BY216">
        <v>0</v>
      </c>
    </row>
    <row r="217" spans="1:77" x14ac:dyDescent="0.35">
      <c r="A217">
        <v>215</v>
      </c>
      <c r="B217">
        <v>2022102700</v>
      </c>
      <c r="C217">
        <v>1024</v>
      </c>
      <c r="D217">
        <v>52479</v>
      </c>
      <c r="E217">
        <v>0</v>
      </c>
      <c r="F217">
        <v>1</v>
      </c>
      <c r="G217">
        <v>0</v>
      </c>
      <c r="H217">
        <v>0</v>
      </c>
      <c r="I217" t="s">
        <v>53</v>
      </c>
      <c r="M217" t="s">
        <v>223</v>
      </c>
      <c r="N217">
        <f t="shared" si="21"/>
        <v>7</v>
      </c>
      <c r="O217">
        <f t="shared" si="22"/>
        <v>2</v>
      </c>
      <c r="P217">
        <f t="shared" si="23"/>
        <v>9</v>
      </c>
      <c r="R217">
        <f>SUMIFS('further data insights graphs'!$E$2:$E$3323,'further data insights graphs'!$A$2:$A$3323,'tackle data and analsyis'!$M217)</f>
        <v>5.0407482289145422</v>
      </c>
      <c r="S217">
        <f>COUNTIFS('further data insights graphs'!$E$2:$E$3323,"&gt;"&amp;0,'further data insights graphs'!$A$2:$A$3323,'tackle data and analsyis'!$M217)</f>
        <v>10</v>
      </c>
      <c r="V217">
        <f t="shared" si="24"/>
        <v>2</v>
      </c>
      <c r="W217" t="s">
        <v>36</v>
      </c>
      <c r="X217">
        <v>4</v>
      </c>
      <c r="Y217">
        <v>0</v>
      </c>
      <c r="Z217">
        <v>4</v>
      </c>
      <c r="AB217" t="s">
        <v>123</v>
      </c>
      <c r="AC217">
        <v>2</v>
      </c>
      <c r="AD217">
        <v>4</v>
      </c>
      <c r="AE217">
        <v>6</v>
      </c>
      <c r="AH217" t="s">
        <v>129</v>
      </c>
      <c r="AI217">
        <v>3.1878984905074241</v>
      </c>
      <c r="AJ217">
        <v>5</v>
      </c>
      <c r="AK217">
        <f>SUMIFS('further data insights graphs'!$X$2:$X$3323,'further data insights graphs'!$A$2:$A$3323,'tackle data and analsyis'!$AH217)</f>
        <v>4.311398300412721</v>
      </c>
      <c r="AL217" s="1">
        <f t="shared" si="25"/>
        <v>0.8622796600825442</v>
      </c>
      <c r="AM217">
        <f>SUMIFS('further data insights graphs'!$X$2:$X$3323,'further data insights graphs'!$X$2:$X$3323,"&gt;="&amp;0,'further data insights graphs'!$A$2:$A$3323,'tackle data and analsyis'!$AH217)</f>
        <v>4.311398300412721</v>
      </c>
      <c r="AN217">
        <f>COUNTIFS('further data insights graphs'!$X$2:$X$3323,"&gt;="&amp;0,'further data insights graphs'!$A$2:$A$3323,'tackle data and analsyis'!$AH217)</f>
        <v>5</v>
      </c>
      <c r="AO217">
        <f>SUMIFS('further data insights graphs'!$X$2:$X$3323,'further data insights graphs'!$X$2:$X$3323,"&lt;"&amp;0,'further data insights graphs'!$A$2:$A$3323,'tackle data and analsyis'!$AH217)</f>
        <v>0</v>
      </c>
      <c r="AP217">
        <f>COUNTIFS('further data insights graphs'!$X$2:$X$3323,"&lt;"&amp;0,'further data insights graphs'!$A$2:$A$3323,'tackle data and analsyis'!$AH217)</f>
        <v>0</v>
      </c>
      <c r="AQ217" s="3">
        <f t="shared" si="26"/>
        <v>0.8622796600825442</v>
      </c>
      <c r="AR217" s="3" t="e">
        <f t="shared" si="27"/>
        <v>#DIV/0!</v>
      </c>
      <c r="AS217" s="3"/>
      <c r="AT217" s="3"/>
      <c r="AU217" s="3"/>
      <c r="AV217" s="3"/>
      <c r="AY217" t="s">
        <v>244</v>
      </c>
      <c r="AZ217">
        <v>2.924531265801094</v>
      </c>
      <c r="BA217">
        <v>6</v>
      </c>
      <c r="BD217" t="s">
        <v>244</v>
      </c>
      <c r="BE217">
        <f>SUMIFS('further data insights graphs'!S$2:S$3323,'further data insights graphs'!$A$2:$A$3323,'tackle data and analsyis'!$BD217)</f>
        <v>0.85865955491312596</v>
      </c>
      <c r="BF217">
        <f>SUMIFS('further data insights graphs'!T$2:T$3323,'further data insights graphs'!$A$2:$A$3323,'tackle data and analsyis'!$BD217)</f>
        <v>0</v>
      </c>
      <c r="BG217">
        <f>SUMIFS('further data insights graphs'!U$2:U$3323,'further data insights graphs'!$A$2:$A$3323,'tackle data and analsyis'!$BD217)</f>
        <v>0.24857050048167201</v>
      </c>
      <c r="BI217">
        <f>COUNTIFS('further data insights graphs'!S$2:S$3323,"&gt;"&amp;0,'further data insights graphs'!$A$2:$A$3323,'tackle data and analsyis'!$BD217)</f>
        <v>3</v>
      </c>
      <c r="BJ217">
        <f>COUNTIFS('further data insights graphs'!T$2:T$3323,"&gt;"&amp;0,'further data insights graphs'!$A$2:$A$3323,'tackle data and analsyis'!$BD217)</f>
        <v>0</v>
      </c>
      <c r="BK217">
        <f>COUNTIFS('further data insights graphs'!U$2:U$3323,"&gt;"&amp;0,'further data insights graphs'!$A$2:$A$3323,'tackle data and analsyis'!$BD217)</f>
        <v>1</v>
      </c>
      <c r="BN217" t="s">
        <v>54</v>
      </c>
      <c r="BO217">
        <v>1.8874766068617921</v>
      </c>
      <c r="BP217">
        <v>0</v>
      </c>
      <c r="BQ217">
        <v>0</v>
      </c>
      <c r="BS217">
        <f>SUMIFS('further data insights graphs'!$K$2:$K$3323,'further data insights graphs'!$A$2:$A$3323,'tackle data and analsyis'!$BN217)</f>
        <v>0</v>
      </c>
      <c r="BT217">
        <f>SUMIFS('further data insights graphs'!$V$2:$V$3323,'further data insights graphs'!$A$2:$A$3323,'tackle data and analsyis'!$BN217)</f>
        <v>0</v>
      </c>
      <c r="BV217" t="s">
        <v>143</v>
      </c>
      <c r="BW217">
        <v>2.5020922379362043</v>
      </c>
      <c r="BX217">
        <v>0</v>
      </c>
      <c r="BY217">
        <v>0</v>
      </c>
    </row>
    <row r="218" spans="1:77" x14ac:dyDescent="0.35">
      <c r="A218">
        <v>216</v>
      </c>
      <c r="B218">
        <v>2022110700</v>
      </c>
      <c r="C218">
        <v>105</v>
      </c>
      <c r="D218">
        <v>52479</v>
      </c>
      <c r="E218">
        <v>1</v>
      </c>
      <c r="F218">
        <v>0</v>
      </c>
      <c r="G218">
        <v>0</v>
      </c>
      <c r="H218">
        <v>0</v>
      </c>
      <c r="I218" t="s">
        <v>53</v>
      </c>
      <c r="M218" t="s">
        <v>224</v>
      </c>
      <c r="N218">
        <f t="shared" si="21"/>
        <v>3</v>
      </c>
      <c r="O218">
        <f t="shared" si="22"/>
        <v>3</v>
      </c>
      <c r="P218">
        <f t="shared" si="23"/>
        <v>6</v>
      </c>
      <c r="R218">
        <f>SUMIFS('further data insights graphs'!$E$2:$E$3323,'further data insights graphs'!$A$2:$A$3323,'tackle data and analsyis'!$M218)</f>
        <v>4.1417356545084374</v>
      </c>
      <c r="S218">
        <f>COUNTIFS('further data insights graphs'!$E$2:$E$3323,"&gt;"&amp;0,'further data insights graphs'!$A$2:$A$3323,'tackle data and analsyis'!$M218)</f>
        <v>10</v>
      </c>
      <c r="V218">
        <f t="shared" si="24"/>
        <v>2</v>
      </c>
      <c r="W218" t="s">
        <v>37</v>
      </c>
      <c r="X218">
        <v>2</v>
      </c>
      <c r="Y218">
        <v>2</v>
      </c>
      <c r="Z218">
        <v>4</v>
      </c>
      <c r="AB218" t="s">
        <v>203</v>
      </c>
      <c r="AC218">
        <v>2</v>
      </c>
      <c r="AD218">
        <v>4</v>
      </c>
      <c r="AE218">
        <v>6</v>
      </c>
      <c r="AH218" t="s">
        <v>199</v>
      </c>
      <c r="AI218">
        <v>3.1776654318283692</v>
      </c>
      <c r="AJ218">
        <v>7</v>
      </c>
      <c r="AK218">
        <f>SUMIFS('further data insights graphs'!$X$2:$X$3323,'further data insights graphs'!$A$2:$A$3323,'tackle data and analsyis'!$AH218)</f>
        <v>-2.1146239733029208</v>
      </c>
      <c r="AL218" s="1">
        <f t="shared" si="25"/>
        <v>-0.30208913904327439</v>
      </c>
      <c r="AM218">
        <f>SUMIFS('further data insights graphs'!$X$2:$X$3323,'further data insights graphs'!$X$2:$X$3323,"&gt;="&amp;0,'further data insights graphs'!$A$2:$A$3323,'tackle data and analsyis'!$AH218)</f>
        <v>2.9149741294243074E-2</v>
      </c>
      <c r="AN218">
        <f>COUNTIFS('further data insights graphs'!$X$2:$X$3323,"&gt;="&amp;0,'further data insights graphs'!$A$2:$A$3323,'tackle data and analsyis'!$AH218)</f>
        <v>1</v>
      </c>
      <c r="AO218">
        <f>SUMIFS('further data insights graphs'!$X$2:$X$3323,'further data insights graphs'!$X$2:$X$3323,"&lt;"&amp;0,'further data insights graphs'!$A$2:$A$3323,'tackle data and analsyis'!$AH218)</f>
        <v>-2.143773714597164</v>
      </c>
      <c r="AP218">
        <f>COUNTIFS('further data insights graphs'!$X$2:$X$3323,"&lt;"&amp;0,'further data insights graphs'!$A$2:$A$3323,'tackle data and analsyis'!$AH218)</f>
        <v>6</v>
      </c>
      <c r="AQ218" s="3">
        <f t="shared" si="26"/>
        <v>2.9149741294243074E-2</v>
      </c>
      <c r="AR218" s="3">
        <f t="shared" si="27"/>
        <v>-0.35729561909952734</v>
      </c>
      <c r="AS218" s="3"/>
      <c r="AT218" s="3"/>
      <c r="AU218" s="3"/>
      <c r="AV218" s="3"/>
      <c r="AY218" t="s">
        <v>263</v>
      </c>
      <c r="AZ218">
        <v>3.4247587069310712</v>
      </c>
      <c r="BA218">
        <v>6</v>
      </c>
      <c r="BD218" t="s">
        <v>263</v>
      </c>
      <c r="BE218">
        <f>SUMIFS('further data insights graphs'!S$2:S$3323,'further data insights graphs'!$A$2:$A$3323,'tackle data and analsyis'!$BD218)</f>
        <v>1.1612145666533931</v>
      </c>
      <c r="BF218">
        <f>SUMIFS('further data insights graphs'!T$2:T$3323,'further data insights graphs'!$A$2:$A$3323,'tackle data and analsyis'!$BD218)</f>
        <v>0</v>
      </c>
      <c r="BG218">
        <f>SUMIFS('further data insights graphs'!U$2:U$3323,'further data insights graphs'!$A$2:$A$3323,'tackle data and analsyis'!$BD218)</f>
        <v>0</v>
      </c>
      <c r="BI218">
        <f>COUNTIFS('further data insights graphs'!S$2:S$3323,"&gt;"&amp;0,'further data insights graphs'!$A$2:$A$3323,'tackle data and analsyis'!$BD218)</f>
        <v>2</v>
      </c>
      <c r="BJ218">
        <f>COUNTIFS('further data insights graphs'!T$2:T$3323,"&gt;"&amp;0,'further data insights graphs'!$A$2:$A$3323,'tackle data and analsyis'!$BD218)</f>
        <v>0</v>
      </c>
      <c r="BK218">
        <f>COUNTIFS('further data insights graphs'!U$2:U$3323,"&gt;"&amp;0,'further data insights graphs'!$A$2:$A$3323,'tackle data and analsyis'!$BD218)</f>
        <v>0</v>
      </c>
      <c r="BN218" t="s">
        <v>402</v>
      </c>
      <c r="BO218">
        <v>1.8845458008008831</v>
      </c>
      <c r="BP218">
        <v>0</v>
      </c>
      <c r="BQ218">
        <v>0.308515977352184</v>
      </c>
      <c r="BS218">
        <f>SUMIFS('further data insights graphs'!$K$2:$K$3323,'further data insights graphs'!$A$2:$A$3323,'tackle data and analsyis'!$BN218)</f>
        <v>0</v>
      </c>
      <c r="BT218">
        <f>SUMIFS('further data insights graphs'!$V$2:$V$3323,'further data insights graphs'!$A$2:$A$3323,'tackle data and analsyis'!$BN218)</f>
        <v>0</v>
      </c>
      <c r="BV218" t="s">
        <v>450</v>
      </c>
      <c r="BW218">
        <v>2.489133206829349</v>
      </c>
      <c r="BX218">
        <v>0</v>
      </c>
      <c r="BY218">
        <v>0</v>
      </c>
    </row>
    <row r="219" spans="1:77" x14ac:dyDescent="0.35">
      <c r="A219">
        <v>217</v>
      </c>
      <c r="B219">
        <v>2022102300</v>
      </c>
      <c r="C219">
        <v>2269</v>
      </c>
      <c r="D219">
        <v>52578</v>
      </c>
      <c r="E219">
        <v>0</v>
      </c>
      <c r="F219">
        <v>1</v>
      </c>
      <c r="G219">
        <v>0</v>
      </c>
      <c r="H219">
        <v>0</v>
      </c>
      <c r="I219" t="s">
        <v>54</v>
      </c>
      <c r="M219" t="s">
        <v>225</v>
      </c>
      <c r="N219">
        <f t="shared" si="21"/>
        <v>2</v>
      </c>
      <c r="O219">
        <f t="shared" si="22"/>
        <v>3</v>
      </c>
      <c r="P219">
        <f t="shared" si="23"/>
        <v>5</v>
      </c>
      <c r="R219">
        <f>SUMIFS('further data insights graphs'!$E$2:$E$3323,'further data insights graphs'!$A$2:$A$3323,'tackle data and analsyis'!$M219)</f>
        <v>3.7610430635105558</v>
      </c>
      <c r="S219">
        <f>COUNTIFS('further data insights graphs'!$E$2:$E$3323,"&gt;"&amp;0,'further data insights graphs'!$A$2:$A$3323,'tackle data and analsyis'!$M219)</f>
        <v>6</v>
      </c>
      <c r="V219">
        <f t="shared" si="24"/>
        <v>1</v>
      </c>
      <c r="W219" t="s">
        <v>42</v>
      </c>
      <c r="X219">
        <v>2</v>
      </c>
      <c r="Y219">
        <v>2</v>
      </c>
      <c r="Z219">
        <v>4</v>
      </c>
      <c r="AB219" t="s">
        <v>382</v>
      </c>
      <c r="AC219">
        <v>2</v>
      </c>
      <c r="AD219">
        <v>4</v>
      </c>
      <c r="AE219">
        <v>6</v>
      </c>
      <c r="AH219" t="s">
        <v>109</v>
      </c>
      <c r="AI219">
        <v>3.1737653033813604</v>
      </c>
      <c r="AJ219">
        <v>8</v>
      </c>
      <c r="AK219">
        <f>SUMIFS('further data insights graphs'!$X$2:$X$3323,'further data insights graphs'!$A$2:$A$3323,'tackle data and analsyis'!$AH219)</f>
        <v>-0.7181260424119511</v>
      </c>
      <c r="AL219" s="1">
        <f t="shared" si="25"/>
        <v>-8.9765755301493888E-2</v>
      </c>
      <c r="AM219">
        <f>SUMIFS('further data insights graphs'!$X$2:$X$3323,'further data insights graphs'!$X$2:$X$3323,"&gt;="&amp;0,'further data insights graphs'!$A$2:$A$3323,'tackle data and analsyis'!$AH219)</f>
        <v>0.20209743100870048</v>
      </c>
      <c r="AN219">
        <f>COUNTIFS('further data insights graphs'!$X$2:$X$3323,"&gt;="&amp;0,'further data insights graphs'!$A$2:$A$3323,'tackle data and analsyis'!$AH219)</f>
        <v>2</v>
      </c>
      <c r="AO219">
        <f>SUMIFS('further data insights graphs'!$X$2:$X$3323,'further data insights graphs'!$X$2:$X$3323,"&lt;"&amp;0,'further data insights graphs'!$A$2:$A$3323,'tackle data and analsyis'!$AH219)</f>
        <v>-0.92022347342065158</v>
      </c>
      <c r="AP219">
        <f>COUNTIFS('further data insights graphs'!$X$2:$X$3323,"&lt;"&amp;0,'further data insights graphs'!$A$2:$A$3323,'tackle data and analsyis'!$AH219)</f>
        <v>6</v>
      </c>
      <c r="AQ219" s="3">
        <f t="shared" si="26"/>
        <v>0.10104871550435024</v>
      </c>
      <c r="AR219" s="3">
        <f t="shared" si="27"/>
        <v>-0.15337057890344194</v>
      </c>
      <c r="AS219" s="3"/>
      <c r="AT219" s="3"/>
      <c r="AU219" s="3"/>
      <c r="AV219" s="3"/>
      <c r="AY219" t="s">
        <v>272</v>
      </c>
      <c r="AZ219">
        <v>2.0353846936616953</v>
      </c>
      <c r="BA219">
        <v>6</v>
      </c>
      <c r="BD219" t="s">
        <v>272</v>
      </c>
      <c r="BE219">
        <f>SUMIFS('further data insights graphs'!S$2:S$3323,'further data insights graphs'!$A$2:$A$3323,'tackle data and analsyis'!$BD219)</f>
        <v>1.9136766517400692</v>
      </c>
      <c r="BF219">
        <f>SUMIFS('further data insights graphs'!T$2:T$3323,'further data insights graphs'!$A$2:$A$3323,'tackle data and analsyis'!$BD219)</f>
        <v>0</v>
      </c>
      <c r="BG219">
        <f>SUMIFS('further data insights graphs'!U$2:U$3323,'further data insights graphs'!$A$2:$A$3323,'tackle data and analsyis'!$BD219)</f>
        <v>0</v>
      </c>
      <c r="BI219">
        <f>COUNTIFS('further data insights graphs'!S$2:S$3323,"&gt;"&amp;0,'further data insights graphs'!$A$2:$A$3323,'tackle data and analsyis'!$BD219)</f>
        <v>5</v>
      </c>
      <c r="BJ219">
        <f>COUNTIFS('further data insights graphs'!T$2:T$3323,"&gt;"&amp;0,'further data insights graphs'!$A$2:$A$3323,'tackle data and analsyis'!$BD219)</f>
        <v>0</v>
      </c>
      <c r="BK219">
        <f>COUNTIFS('further data insights graphs'!U$2:U$3323,"&gt;"&amp;0,'further data insights graphs'!$A$2:$A$3323,'tackle data and analsyis'!$BD219)</f>
        <v>0</v>
      </c>
      <c r="BN219" t="s">
        <v>102</v>
      </c>
      <c r="BO219">
        <v>1.8768656093314779</v>
      </c>
      <c r="BP219">
        <v>0.34806909937053498</v>
      </c>
      <c r="BQ219">
        <v>0.72263357571912301</v>
      </c>
      <c r="BS219">
        <f>SUMIFS('further data insights graphs'!$K$2:$K$3323,'further data insights graphs'!$A$2:$A$3323,'tackle data and analsyis'!$BN219)</f>
        <v>1</v>
      </c>
      <c r="BT219">
        <f>SUMIFS('further data insights graphs'!$V$2:$V$3323,'further data insights graphs'!$A$2:$A$3323,'tackle data and analsyis'!$BN219)</f>
        <v>0.49378949219011498</v>
      </c>
      <c r="BV219" t="s">
        <v>515</v>
      </c>
      <c r="BW219">
        <v>2.4740278038564831</v>
      </c>
      <c r="BX219">
        <v>0</v>
      </c>
      <c r="BY219">
        <v>0.74622349866902193</v>
      </c>
    </row>
    <row r="220" spans="1:77" x14ac:dyDescent="0.35">
      <c r="A220">
        <v>218</v>
      </c>
      <c r="B220">
        <v>2022102700</v>
      </c>
      <c r="C220">
        <v>345</v>
      </c>
      <c r="D220">
        <v>52578</v>
      </c>
      <c r="E220">
        <v>0</v>
      </c>
      <c r="F220">
        <v>1</v>
      </c>
      <c r="G220">
        <v>0</v>
      </c>
      <c r="H220">
        <v>0</v>
      </c>
      <c r="I220" t="s">
        <v>54</v>
      </c>
      <c r="M220" t="s">
        <v>226</v>
      </c>
      <c r="N220">
        <f t="shared" si="21"/>
        <v>3</v>
      </c>
      <c r="O220">
        <f t="shared" si="22"/>
        <v>3</v>
      </c>
      <c r="P220">
        <f t="shared" si="23"/>
        <v>6</v>
      </c>
      <c r="R220">
        <f>SUMIFS('further data insights graphs'!$E$2:$E$3323,'further data insights graphs'!$A$2:$A$3323,'tackle data and analsyis'!$M220)</f>
        <v>4.5014383834529355</v>
      </c>
      <c r="S220">
        <f>COUNTIFS('further data insights graphs'!$E$2:$E$3323,"&gt;"&amp;0,'further data insights graphs'!$A$2:$A$3323,'tackle data and analsyis'!$M220)</f>
        <v>6</v>
      </c>
      <c r="V220">
        <f t="shared" si="24"/>
        <v>3</v>
      </c>
      <c r="W220" t="s">
        <v>46</v>
      </c>
      <c r="X220">
        <v>2</v>
      </c>
      <c r="Y220">
        <v>2</v>
      </c>
      <c r="Z220">
        <v>4</v>
      </c>
      <c r="AB220" t="s">
        <v>548</v>
      </c>
      <c r="AC220">
        <v>2</v>
      </c>
      <c r="AD220">
        <v>4</v>
      </c>
      <c r="AE220">
        <v>6</v>
      </c>
      <c r="AH220" t="s">
        <v>38</v>
      </c>
      <c r="AI220">
        <v>3.1680487857677271</v>
      </c>
      <c r="AJ220">
        <v>5</v>
      </c>
      <c r="AK220">
        <f>SUMIFS('further data insights graphs'!$X$2:$X$3323,'further data insights graphs'!$A$2:$A$3323,'tackle data and analsyis'!$AH220)</f>
        <v>-6.2980716723432875E-2</v>
      </c>
      <c r="AL220" s="1">
        <f t="shared" si="25"/>
        <v>-1.2596143344686575E-2</v>
      </c>
      <c r="AM220">
        <f>SUMIFS('further data insights graphs'!$X$2:$X$3323,'further data insights graphs'!$X$2:$X$3323,"&gt;="&amp;0,'further data insights graphs'!$A$2:$A$3323,'tackle data and analsyis'!$AH220)</f>
        <v>0.30152784844097358</v>
      </c>
      <c r="AN220">
        <f>COUNTIFS('further data insights graphs'!$X$2:$X$3323,"&gt;="&amp;0,'further data insights graphs'!$A$2:$A$3323,'tackle data and analsyis'!$AH220)</f>
        <v>2</v>
      </c>
      <c r="AO220">
        <f>SUMIFS('further data insights graphs'!$X$2:$X$3323,'further data insights graphs'!$X$2:$X$3323,"&lt;"&amp;0,'further data insights graphs'!$A$2:$A$3323,'tackle data and analsyis'!$AH220)</f>
        <v>-0.3645085651644065</v>
      </c>
      <c r="AP220">
        <f>COUNTIFS('further data insights graphs'!$X$2:$X$3323,"&lt;"&amp;0,'further data insights graphs'!$A$2:$A$3323,'tackle data and analsyis'!$AH220)</f>
        <v>3</v>
      </c>
      <c r="AQ220" s="3">
        <f t="shared" si="26"/>
        <v>0.15076392422048679</v>
      </c>
      <c r="AR220" s="3">
        <f t="shared" si="27"/>
        <v>-0.12150285505480217</v>
      </c>
      <c r="AS220" s="3"/>
      <c r="AT220" s="3"/>
      <c r="AU220" s="3"/>
      <c r="AV220" s="3"/>
      <c r="AY220" t="s">
        <v>280</v>
      </c>
      <c r="AZ220">
        <v>3.6596915977971358</v>
      </c>
      <c r="BA220">
        <v>6</v>
      </c>
      <c r="BD220" t="s">
        <v>280</v>
      </c>
      <c r="BE220">
        <f>SUMIFS('further data insights graphs'!S$2:S$3323,'further data insights graphs'!$A$2:$A$3323,'tackle data and analsyis'!$BD220)</f>
        <v>1.8618797908096751</v>
      </c>
      <c r="BF220">
        <f>SUMIFS('further data insights graphs'!T$2:T$3323,'further data insights graphs'!$A$2:$A$3323,'tackle data and analsyis'!$BD220)</f>
        <v>0</v>
      </c>
      <c r="BG220">
        <f>SUMIFS('further data insights graphs'!U$2:U$3323,'further data insights graphs'!$A$2:$A$3323,'tackle data and analsyis'!$BD220)</f>
        <v>0</v>
      </c>
      <c r="BI220">
        <f>COUNTIFS('further data insights graphs'!S$2:S$3323,"&gt;"&amp;0,'further data insights graphs'!$A$2:$A$3323,'tackle data and analsyis'!$BD220)</f>
        <v>4</v>
      </c>
      <c r="BJ220">
        <f>COUNTIFS('further data insights graphs'!T$2:T$3323,"&gt;"&amp;0,'further data insights graphs'!$A$2:$A$3323,'tackle data and analsyis'!$BD220)</f>
        <v>0</v>
      </c>
      <c r="BK220">
        <f>COUNTIFS('further data insights graphs'!U$2:U$3323,"&gt;"&amp;0,'further data insights graphs'!$A$2:$A$3323,'tackle data and analsyis'!$BD220)</f>
        <v>0</v>
      </c>
      <c r="BN220" t="s">
        <v>280</v>
      </c>
      <c r="BO220">
        <v>1.8618797908096751</v>
      </c>
      <c r="BP220">
        <v>0</v>
      </c>
      <c r="BQ220">
        <v>0</v>
      </c>
      <c r="BS220">
        <f>SUMIFS('further data insights graphs'!$K$2:$K$3323,'further data insights graphs'!$A$2:$A$3323,'tackle data and analsyis'!$BN220)</f>
        <v>1</v>
      </c>
      <c r="BT220">
        <f>SUMIFS('further data insights graphs'!$V$2:$V$3323,'further data insights graphs'!$A$2:$A$3323,'tackle data and analsyis'!$BN220)</f>
        <v>0.33115114589348199</v>
      </c>
      <c r="BV220" t="s">
        <v>348</v>
      </c>
      <c r="BW220">
        <v>2.4669715448824499</v>
      </c>
      <c r="BX220">
        <v>0</v>
      </c>
      <c r="BY220">
        <v>1</v>
      </c>
    </row>
    <row r="221" spans="1:77" x14ac:dyDescent="0.35">
      <c r="A221">
        <v>219</v>
      </c>
      <c r="B221">
        <v>2022102700</v>
      </c>
      <c r="C221">
        <v>1024</v>
      </c>
      <c r="D221">
        <v>52578</v>
      </c>
      <c r="E221">
        <v>0</v>
      </c>
      <c r="F221">
        <v>1</v>
      </c>
      <c r="G221">
        <v>0</v>
      </c>
      <c r="H221">
        <v>0</v>
      </c>
      <c r="I221" t="s">
        <v>54</v>
      </c>
      <c r="M221" t="s">
        <v>227</v>
      </c>
      <c r="N221">
        <f t="shared" si="21"/>
        <v>1</v>
      </c>
      <c r="O221">
        <f t="shared" si="22"/>
        <v>2</v>
      </c>
      <c r="P221">
        <f t="shared" si="23"/>
        <v>3</v>
      </c>
      <c r="R221">
        <f>SUMIFS('further data insights graphs'!$E$2:$E$3323,'further data insights graphs'!$A$2:$A$3323,'tackle data and analsyis'!$M221)</f>
        <v>1.7513993840376951</v>
      </c>
      <c r="S221">
        <f>COUNTIFS('further data insights graphs'!$E$2:$E$3323,"&gt;"&amp;0,'further data insights graphs'!$A$2:$A$3323,'tackle data and analsyis'!$M221)</f>
        <v>4</v>
      </c>
      <c r="V221">
        <f t="shared" si="24"/>
        <v>2</v>
      </c>
      <c r="W221" t="s">
        <v>49</v>
      </c>
      <c r="X221">
        <v>2</v>
      </c>
      <c r="Y221">
        <v>2</v>
      </c>
      <c r="Z221">
        <v>4</v>
      </c>
      <c r="AB221" t="s">
        <v>16</v>
      </c>
      <c r="AC221">
        <v>2</v>
      </c>
      <c r="AD221">
        <v>3</v>
      </c>
      <c r="AE221">
        <v>5</v>
      </c>
      <c r="AH221" t="s">
        <v>325</v>
      </c>
      <c r="AI221">
        <v>3.1653254225236171</v>
      </c>
      <c r="AJ221">
        <v>6</v>
      </c>
      <c r="AK221">
        <f>SUMIFS('further data insights graphs'!$X$2:$X$3323,'further data insights graphs'!$A$2:$A$3323,'tackle data and analsyis'!$AH221)</f>
        <v>-1.0671585339579202</v>
      </c>
      <c r="AL221" s="1">
        <f t="shared" si="25"/>
        <v>-0.17785975565965337</v>
      </c>
      <c r="AM221">
        <f>SUMIFS('further data insights graphs'!$X$2:$X$3323,'further data insights graphs'!$X$2:$X$3323,"&gt;="&amp;0,'further data insights graphs'!$A$2:$A$3323,'tackle data and analsyis'!$AH221)</f>
        <v>0.77589630242191077</v>
      </c>
      <c r="AN221">
        <f>COUNTIFS('further data insights graphs'!$X$2:$X$3323,"&gt;="&amp;0,'further data insights graphs'!$A$2:$A$3323,'tackle data and analsyis'!$AH221)</f>
        <v>5</v>
      </c>
      <c r="AO221">
        <f>SUMIFS('further data insights graphs'!$X$2:$X$3323,'further data insights graphs'!$X$2:$X$3323,"&lt;"&amp;0,'further data insights graphs'!$A$2:$A$3323,'tackle data and analsyis'!$AH221)</f>
        <v>-1.8430548363798309</v>
      </c>
      <c r="AP221">
        <f>COUNTIFS('further data insights graphs'!$X$2:$X$3323,"&lt;"&amp;0,'further data insights graphs'!$A$2:$A$3323,'tackle data and analsyis'!$AH221)</f>
        <v>1</v>
      </c>
      <c r="AQ221" s="3">
        <f t="shared" si="26"/>
        <v>0.15517926048438216</v>
      </c>
      <c r="AR221" s="3">
        <f t="shared" si="27"/>
        <v>-1.8430548363798309</v>
      </c>
      <c r="AS221" s="3"/>
      <c r="AT221" s="3"/>
      <c r="AU221" s="3"/>
      <c r="AV221" s="3"/>
      <c r="AY221" t="s">
        <v>282</v>
      </c>
      <c r="AZ221">
        <v>2.795761881668037</v>
      </c>
      <c r="BA221">
        <v>6</v>
      </c>
      <c r="BD221" t="s">
        <v>282</v>
      </c>
      <c r="BE221">
        <f>SUMIFS('further data insights graphs'!S$2:S$3323,'further data insights graphs'!$A$2:$A$3323,'tackle data and analsyis'!$BD221)</f>
        <v>2.795761881668037</v>
      </c>
      <c r="BF221">
        <f>SUMIFS('further data insights graphs'!T$2:T$3323,'further data insights graphs'!$A$2:$A$3323,'tackle data and analsyis'!$BD221)</f>
        <v>0</v>
      </c>
      <c r="BG221">
        <f>SUMIFS('further data insights graphs'!U$2:U$3323,'further data insights graphs'!$A$2:$A$3323,'tackle data and analsyis'!$BD221)</f>
        <v>0</v>
      </c>
      <c r="BI221">
        <f>COUNTIFS('further data insights graphs'!S$2:S$3323,"&gt;"&amp;0,'further data insights graphs'!$A$2:$A$3323,'tackle data and analsyis'!$BD221)</f>
        <v>6</v>
      </c>
      <c r="BJ221">
        <f>COUNTIFS('further data insights graphs'!T$2:T$3323,"&gt;"&amp;0,'further data insights graphs'!$A$2:$A$3323,'tackle data and analsyis'!$BD221)</f>
        <v>0</v>
      </c>
      <c r="BK221">
        <f>COUNTIFS('further data insights graphs'!U$2:U$3323,"&gt;"&amp;0,'further data insights graphs'!$A$2:$A$3323,'tackle data and analsyis'!$BD221)</f>
        <v>0</v>
      </c>
      <c r="BN221" t="s">
        <v>264</v>
      </c>
      <c r="BO221">
        <v>1.8555685189620301</v>
      </c>
      <c r="BP221">
        <v>0</v>
      </c>
      <c r="BQ221">
        <v>0</v>
      </c>
      <c r="BS221">
        <f>SUMIFS('further data insights graphs'!$K$2:$K$3323,'further data insights graphs'!$A$2:$A$3323,'tackle data and analsyis'!$BN221)</f>
        <v>1</v>
      </c>
      <c r="BT221">
        <f>SUMIFS('further data insights graphs'!$V$2:$V$3323,'further data insights graphs'!$A$2:$A$3323,'tackle data and analsyis'!$BN221)</f>
        <v>0.37870831786311698</v>
      </c>
      <c r="BV221" t="s">
        <v>303</v>
      </c>
      <c r="BW221">
        <v>2.4527993350529309</v>
      </c>
      <c r="BX221">
        <v>0</v>
      </c>
      <c r="BY221">
        <v>0</v>
      </c>
    </row>
    <row r="222" spans="1:77" x14ac:dyDescent="0.35">
      <c r="A222">
        <v>220</v>
      </c>
      <c r="B222">
        <v>2022102700</v>
      </c>
      <c r="C222">
        <v>2165</v>
      </c>
      <c r="D222">
        <v>52578</v>
      </c>
      <c r="E222">
        <v>1</v>
      </c>
      <c r="F222">
        <v>0</v>
      </c>
      <c r="G222">
        <v>0</v>
      </c>
      <c r="H222">
        <v>0</v>
      </c>
      <c r="I222" t="s">
        <v>54</v>
      </c>
      <c r="M222" t="s">
        <v>228</v>
      </c>
      <c r="N222">
        <f t="shared" si="21"/>
        <v>1</v>
      </c>
      <c r="O222">
        <f t="shared" si="22"/>
        <v>1</v>
      </c>
      <c r="P222">
        <f t="shared" si="23"/>
        <v>2</v>
      </c>
      <c r="R222">
        <f>SUMIFS('further data insights graphs'!$E$2:$E$3323,'further data insights graphs'!$A$2:$A$3323,'tackle data and analsyis'!$M222)</f>
        <v>1.5959420618750411</v>
      </c>
      <c r="S222">
        <f>COUNTIFS('further data insights graphs'!$E$2:$E$3323,"&gt;"&amp;0,'further data insights graphs'!$A$2:$A$3323,'tackle data and analsyis'!$M222)</f>
        <v>5</v>
      </c>
      <c r="V222">
        <f t="shared" si="24"/>
        <v>2</v>
      </c>
      <c r="W222" t="s">
        <v>52</v>
      </c>
      <c r="X222">
        <v>1</v>
      </c>
      <c r="Y222">
        <v>3</v>
      </c>
      <c r="Z222">
        <v>4</v>
      </c>
      <c r="AB222" t="s">
        <v>65</v>
      </c>
      <c r="AC222">
        <v>2</v>
      </c>
      <c r="AD222">
        <v>3</v>
      </c>
      <c r="AE222">
        <v>5</v>
      </c>
      <c r="AH222" t="s">
        <v>135</v>
      </c>
      <c r="AI222">
        <v>3.1458689504819422</v>
      </c>
      <c r="AJ222">
        <v>4</v>
      </c>
      <c r="AK222">
        <f>SUMIFS('further data insights graphs'!$X$2:$X$3323,'further data insights graphs'!$A$2:$A$3323,'tackle data and analsyis'!$AH222)</f>
        <v>-0.13504983813101323</v>
      </c>
      <c r="AL222" s="1">
        <f t="shared" si="25"/>
        <v>-3.3762459532753308E-2</v>
      </c>
      <c r="AM222">
        <f>SUMIFS('further data insights graphs'!$X$2:$X$3323,'further data insights graphs'!$X$2:$X$3323,"&gt;="&amp;0,'further data insights graphs'!$A$2:$A$3323,'tackle data and analsyis'!$AH222)</f>
        <v>1.0582326618689868</v>
      </c>
      <c r="AN222">
        <f>COUNTIFS('further data insights graphs'!$X$2:$X$3323,"&gt;="&amp;0,'further data insights graphs'!$A$2:$A$3323,'tackle data and analsyis'!$AH222)</f>
        <v>2</v>
      </c>
      <c r="AO222">
        <f>SUMIFS('further data insights graphs'!$X$2:$X$3323,'further data insights graphs'!$X$2:$X$3323,"&lt;"&amp;0,'further data insights graphs'!$A$2:$A$3323,'tackle data and analsyis'!$AH222)</f>
        <v>-1.1932825</v>
      </c>
      <c r="AP222">
        <f>COUNTIFS('further data insights graphs'!$X$2:$X$3323,"&lt;"&amp;0,'further data insights graphs'!$A$2:$A$3323,'tackle data and analsyis'!$AH222)</f>
        <v>2</v>
      </c>
      <c r="AQ222" s="3">
        <f t="shared" si="26"/>
        <v>0.5291163309344934</v>
      </c>
      <c r="AR222" s="3">
        <f t="shared" si="27"/>
        <v>-0.59664125000000001</v>
      </c>
      <c r="AS222" s="3"/>
      <c r="AT222" s="3"/>
      <c r="AU222" s="3"/>
      <c r="AV222" s="3"/>
      <c r="AY222" t="s">
        <v>284</v>
      </c>
      <c r="AZ222">
        <v>4.1264662605739</v>
      </c>
      <c r="BA222">
        <v>6</v>
      </c>
      <c r="BD222" t="s">
        <v>284</v>
      </c>
      <c r="BE222">
        <f>SUMIFS('further data insights graphs'!S$2:S$3323,'further data insights graphs'!$A$2:$A$3323,'tackle data and analsyis'!$BD222)</f>
        <v>2.445388287823175</v>
      </c>
      <c r="BF222">
        <f>SUMIFS('further data insights graphs'!T$2:T$3323,'further data insights graphs'!$A$2:$A$3323,'tackle data and analsyis'!$BD222)</f>
        <v>0</v>
      </c>
      <c r="BG222">
        <f>SUMIFS('further data insights graphs'!U$2:U$3323,'further data insights graphs'!$A$2:$A$3323,'tackle data and analsyis'!$BD222)</f>
        <v>0.36430815143875001</v>
      </c>
      <c r="BI222">
        <f>COUNTIFS('further data insights graphs'!S$2:S$3323,"&gt;"&amp;0,'further data insights graphs'!$A$2:$A$3323,'tackle data and analsyis'!$BD222)</f>
        <v>3</v>
      </c>
      <c r="BJ222">
        <f>COUNTIFS('further data insights graphs'!T$2:T$3323,"&gt;"&amp;0,'further data insights graphs'!$A$2:$A$3323,'tackle data and analsyis'!$BD222)</f>
        <v>0</v>
      </c>
      <c r="BK222">
        <f>COUNTIFS('further data insights graphs'!U$2:U$3323,"&gt;"&amp;0,'further data insights graphs'!$A$2:$A$3323,'tackle data and analsyis'!$BD222)</f>
        <v>1</v>
      </c>
      <c r="BN222" t="s">
        <v>309</v>
      </c>
      <c r="BO222">
        <v>1.8493783010423481</v>
      </c>
      <c r="BP222">
        <v>0</v>
      </c>
      <c r="BQ222">
        <v>0</v>
      </c>
      <c r="BS222">
        <f>SUMIFS('further data insights graphs'!$K$2:$K$3323,'further data insights graphs'!$A$2:$A$3323,'tackle data and analsyis'!$BN222)</f>
        <v>0</v>
      </c>
      <c r="BT222">
        <f>SUMIFS('further data insights graphs'!$V$2:$V$3323,'further data insights graphs'!$A$2:$A$3323,'tackle data and analsyis'!$BN222)</f>
        <v>0</v>
      </c>
      <c r="BV222" t="s">
        <v>284</v>
      </c>
      <c r="BW222">
        <v>2.445388287823175</v>
      </c>
      <c r="BX222">
        <v>0</v>
      </c>
      <c r="BY222">
        <v>0.36430815143875001</v>
      </c>
    </row>
    <row r="223" spans="1:77" x14ac:dyDescent="0.35">
      <c r="A223">
        <v>221</v>
      </c>
      <c r="B223">
        <v>2022110700</v>
      </c>
      <c r="C223">
        <v>378</v>
      </c>
      <c r="D223">
        <v>52578</v>
      </c>
      <c r="E223">
        <v>1</v>
      </c>
      <c r="F223">
        <v>0</v>
      </c>
      <c r="G223">
        <v>0</v>
      </c>
      <c r="H223">
        <v>0</v>
      </c>
      <c r="I223" t="s">
        <v>54</v>
      </c>
      <c r="M223" t="s">
        <v>229</v>
      </c>
      <c r="N223">
        <f t="shared" si="21"/>
        <v>2</v>
      </c>
      <c r="O223">
        <f t="shared" si="22"/>
        <v>5</v>
      </c>
      <c r="P223">
        <f t="shared" si="23"/>
        <v>7</v>
      </c>
      <c r="R223">
        <f>SUMIFS('further data insights graphs'!$E$2:$E$3323,'further data insights graphs'!$A$2:$A$3323,'tackle data and analsyis'!$M223)</f>
        <v>4.9167569648822314</v>
      </c>
      <c r="S223">
        <f>COUNTIFS('further data insights graphs'!$E$2:$E$3323,"&gt;"&amp;0,'further data insights graphs'!$A$2:$A$3323,'tackle data and analsyis'!$M223)</f>
        <v>7</v>
      </c>
      <c r="V223">
        <f t="shared" si="24"/>
        <v>2</v>
      </c>
      <c r="W223" t="s">
        <v>73</v>
      </c>
      <c r="X223">
        <v>3</v>
      </c>
      <c r="Y223">
        <v>1</v>
      </c>
      <c r="Z223">
        <v>4</v>
      </c>
      <c r="AB223" t="s">
        <v>83</v>
      </c>
      <c r="AC223">
        <v>2</v>
      </c>
      <c r="AD223">
        <v>3</v>
      </c>
      <c r="AE223">
        <v>5</v>
      </c>
      <c r="AH223" t="s">
        <v>253</v>
      </c>
      <c r="AI223">
        <v>3.135124733596363</v>
      </c>
      <c r="AJ223">
        <v>5</v>
      </c>
      <c r="AK223">
        <f>SUMIFS('further data insights graphs'!$X$2:$X$3323,'further data insights graphs'!$A$2:$A$3323,'tackle data and analsyis'!$AH223)</f>
        <v>0.31506993243945319</v>
      </c>
      <c r="AL223" s="1">
        <f t="shared" si="25"/>
        <v>6.3013986487890639E-2</v>
      </c>
      <c r="AM223">
        <f>SUMIFS('further data insights graphs'!$X$2:$X$3323,'further data insights graphs'!$X$2:$X$3323,"&gt;="&amp;0,'further data insights graphs'!$A$2:$A$3323,'tackle data and analsyis'!$AH223)</f>
        <v>0.97235516813786793</v>
      </c>
      <c r="AN223">
        <f>COUNTIFS('further data insights graphs'!$X$2:$X$3323,"&gt;="&amp;0,'further data insights graphs'!$A$2:$A$3323,'tackle data and analsyis'!$AH223)</f>
        <v>2</v>
      </c>
      <c r="AO223">
        <f>SUMIFS('further data insights graphs'!$X$2:$X$3323,'further data insights graphs'!$X$2:$X$3323,"&lt;"&amp;0,'further data insights graphs'!$A$2:$A$3323,'tackle data and analsyis'!$AH223)</f>
        <v>-0.65728523569841468</v>
      </c>
      <c r="AP223">
        <f>COUNTIFS('further data insights graphs'!$X$2:$X$3323,"&lt;"&amp;0,'further data insights graphs'!$A$2:$A$3323,'tackle data and analsyis'!$AH223)</f>
        <v>3</v>
      </c>
      <c r="AQ223" s="3">
        <f t="shared" si="26"/>
        <v>0.48617758406893397</v>
      </c>
      <c r="AR223" s="3">
        <f t="shared" si="27"/>
        <v>-0.21909507856613822</v>
      </c>
      <c r="AS223" s="3"/>
      <c r="AT223" s="3"/>
      <c r="AU223" s="3"/>
      <c r="AV223" s="3"/>
      <c r="AY223" t="s">
        <v>296</v>
      </c>
      <c r="AZ223">
        <v>2.2194986618057007</v>
      </c>
      <c r="BA223">
        <v>6</v>
      </c>
      <c r="BD223" t="s">
        <v>296</v>
      </c>
      <c r="BE223">
        <f>SUMIFS('further data insights graphs'!S$2:S$3323,'further data insights graphs'!$A$2:$A$3323,'tackle data and analsyis'!$BD223)</f>
        <v>1.5021159679510292</v>
      </c>
      <c r="BF223">
        <f>SUMIFS('further data insights graphs'!T$2:T$3323,'further data insights graphs'!$A$2:$A$3323,'tackle data and analsyis'!$BD223)</f>
        <v>0</v>
      </c>
      <c r="BG223">
        <f>SUMIFS('further data insights graphs'!U$2:U$3323,'further data insights graphs'!$A$2:$A$3323,'tackle data and analsyis'!$BD223)</f>
        <v>0.145417186502449</v>
      </c>
      <c r="BI223">
        <f>COUNTIFS('further data insights graphs'!S$2:S$3323,"&gt;"&amp;0,'further data insights graphs'!$A$2:$A$3323,'tackle data and analsyis'!$BD223)</f>
        <v>4</v>
      </c>
      <c r="BJ223">
        <f>COUNTIFS('further data insights graphs'!T$2:T$3323,"&gt;"&amp;0,'further data insights graphs'!$A$2:$A$3323,'tackle data and analsyis'!$BD223)</f>
        <v>0</v>
      </c>
      <c r="BK223">
        <f>COUNTIFS('further data insights graphs'!U$2:U$3323,"&gt;"&amp;0,'further data insights graphs'!$A$2:$A$3323,'tackle data and analsyis'!$BD223)</f>
        <v>1</v>
      </c>
      <c r="BN223" t="s">
        <v>502</v>
      </c>
      <c r="BO223">
        <v>1.842276636130088</v>
      </c>
      <c r="BP223">
        <v>0.56553987637212799</v>
      </c>
      <c r="BQ223">
        <v>0</v>
      </c>
      <c r="BS223">
        <f>SUMIFS('further data insights graphs'!$K$2:$K$3323,'further data insights graphs'!$A$2:$A$3323,'tackle data and analsyis'!$BN223)</f>
        <v>1</v>
      </c>
      <c r="BT223">
        <f>SUMIFS('further data insights graphs'!$V$2:$V$3323,'further data insights graphs'!$A$2:$A$3323,'tackle data and analsyis'!$BN223)</f>
        <v>0.56553987637212799</v>
      </c>
      <c r="BV223" t="s">
        <v>438</v>
      </c>
      <c r="BW223">
        <v>2.4314244167839414</v>
      </c>
      <c r="BX223">
        <v>0</v>
      </c>
      <c r="BY223">
        <v>0</v>
      </c>
    </row>
    <row r="224" spans="1:77" x14ac:dyDescent="0.35">
      <c r="A224">
        <v>222</v>
      </c>
      <c r="B224">
        <v>2022110700</v>
      </c>
      <c r="C224">
        <v>3787</v>
      </c>
      <c r="D224">
        <v>52578</v>
      </c>
      <c r="E224">
        <v>1</v>
      </c>
      <c r="F224">
        <v>0</v>
      </c>
      <c r="G224">
        <v>0</v>
      </c>
      <c r="H224">
        <v>0</v>
      </c>
      <c r="I224" t="s">
        <v>54</v>
      </c>
      <c r="M224" t="s">
        <v>230</v>
      </c>
      <c r="N224">
        <f t="shared" si="21"/>
        <v>5</v>
      </c>
      <c r="O224">
        <f t="shared" si="22"/>
        <v>1</v>
      </c>
      <c r="P224">
        <f t="shared" si="23"/>
        <v>6</v>
      </c>
      <c r="R224">
        <f>SUMIFS('further data insights graphs'!$E$2:$E$3323,'further data insights graphs'!$A$2:$A$3323,'tackle data and analsyis'!$M224)</f>
        <v>3.8957948328083187</v>
      </c>
      <c r="S224">
        <f>COUNTIFS('further data insights graphs'!$E$2:$E$3323,"&gt;"&amp;0,'further data insights graphs'!$A$2:$A$3323,'tackle data and analsyis'!$M224)</f>
        <v>6</v>
      </c>
      <c r="V224">
        <f t="shared" si="24"/>
        <v>3</v>
      </c>
      <c r="W224" t="s">
        <v>78</v>
      </c>
      <c r="X224">
        <v>3</v>
      </c>
      <c r="Y224">
        <v>1</v>
      </c>
      <c r="Z224">
        <v>4</v>
      </c>
      <c r="AB224" t="s">
        <v>93</v>
      </c>
      <c r="AC224">
        <v>2</v>
      </c>
      <c r="AD224">
        <v>3</v>
      </c>
      <c r="AE224">
        <v>5</v>
      </c>
      <c r="AH224" t="s">
        <v>46</v>
      </c>
      <c r="AI224">
        <v>3.1242466655812851</v>
      </c>
      <c r="AJ224">
        <v>6</v>
      </c>
      <c r="AK224">
        <f>SUMIFS('further data insights graphs'!$X$2:$X$3323,'further data insights graphs'!$A$2:$A$3323,'tackle data and analsyis'!$AH224)</f>
        <v>-1.4801233968023682</v>
      </c>
      <c r="AL224" s="1">
        <f t="shared" si="25"/>
        <v>-0.2466872328003947</v>
      </c>
      <c r="AM224">
        <f>SUMIFS('further data insights graphs'!$X$2:$X$3323,'further data insights graphs'!$X$2:$X$3323,"&gt;="&amp;0,'further data insights graphs'!$A$2:$A$3323,'tackle data and analsyis'!$AH224)</f>
        <v>0.24073427017974403</v>
      </c>
      <c r="AN224">
        <f>COUNTIFS('further data insights graphs'!$X$2:$X$3323,"&gt;="&amp;0,'further data insights graphs'!$A$2:$A$3323,'tackle data and analsyis'!$AH224)</f>
        <v>1</v>
      </c>
      <c r="AO224">
        <f>SUMIFS('further data insights graphs'!$X$2:$X$3323,'further data insights graphs'!$X$2:$X$3323,"&lt;"&amp;0,'further data insights graphs'!$A$2:$A$3323,'tackle data and analsyis'!$AH224)</f>
        <v>-1.7208576669821123</v>
      </c>
      <c r="AP224">
        <f>COUNTIFS('further data insights graphs'!$X$2:$X$3323,"&lt;"&amp;0,'further data insights graphs'!$A$2:$A$3323,'tackle data and analsyis'!$AH224)</f>
        <v>5</v>
      </c>
      <c r="AQ224" s="3">
        <f t="shared" si="26"/>
        <v>0.24073427017974403</v>
      </c>
      <c r="AR224" s="3">
        <f t="shared" si="27"/>
        <v>-0.34417153339642248</v>
      </c>
      <c r="AS224" s="3"/>
      <c r="AT224" s="3"/>
      <c r="AU224" s="3"/>
      <c r="AV224" s="3"/>
      <c r="AY224" t="s">
        <v>309</v>
      </c>
      <c r="AZ224">
        <v>4.0369621968761571</v>
      </c>
      <c r="BA224">
        <v>6</v>
      </c>
      <c r="BD224" t="s">
        <v>309</v>
      </c>
      <c r="BE224">
        <f>SUMIFS('further data insights graphs'!S$2:S$3323,'further data insights graphs'!$A$2:$A$3323,'tackle data and analsyis'!$BD224)</f>
        <v>1.8493783010423481</v>
      </c>
      <c r="BF224">
        <f>SUMIFS('further data insights graphs'!T$2:T$3323,'further data insights graphs'!$A$2:$A$3323,'tackle data and analsyis'!$BD224)</f>
        <v>0</v>
      </c>
      <c r="BG224">
        <f>SUMIFS('further data insights graphs'!U$2:U$3323,'further data insights graphs'!$A$2:$A$3323,'tackle data and analsyis'!$BD224)</f>
        <v>0</v>
      </c>
      <c r="BI224">
        <f>COUNTIFS('further data insights graphs'!S$2:S$3323,"&gt;"&amp;0,'further data insights graphs'!$A$2:$A$3323,'tackle data and analsyis'!$BD224)</f>
        <v>3</v>
      </c>
      <c r="BJ224">
        <f>COUNTIFS('further data insights graphs'!T$2:T$3323,"&gt;"&amp;0,'further data insights graphs'!$A$2:$A$3323,'tackle data and analsyis'!$BD224)</f>
        <v>0</v>
      </c>
      <c r="BK224">
        <f>COUNTIFS('further data insights graphs'!U$2:U$3323,"&gt;"&amp;0,'further data insights graphs'!$A$2:$A$3323,'tackle data and analsyis'!$BD224)</f>
        <v>0</v>
      </c>
      <c r="BN224" t="s">
        <v>215</v>
      </c>
      <c r="BO224">
        <v>1.8361163620425709</v>
      </c>
      <c r="BP224">
        <v>0</v>
      </c>
      <c r="BQ224">
        <v>0.43604381485935401</v>
      </c>
      <c r="BS224">
        <f>SUMIFS('further data insights graphs'!$K$2:$K$3323,'further data insights graphs'!$A$2:$A$3323,'tackle data and analsyis'!$BN224)</f>
        <v>1</v>
      </c>
      <c r="BT224">
        <f>SUMIFS('further data insights graphs'!$V$2:$V$3323,'further data insights graphs'!$A$2:$A$3323,'tackle data and analsyis'!$BN224)</f>
        <v>0.79144654689232696</v>
      </c>
      <c r="BV224" t="s">
        <v>29</v>
      </c>
      <c r="BW224">
        <v>2.421463167778521</v>
      </c>
      <c r="BX224">
        <v>0</v>
      </c>
      <c r="BY224">
        <v>0</v>
      </c>
    </row>
    <row r="225" spans="1:77" x14ac:dyDescent="0.35">
      <c r="A225">
        <v>223</v>
      </c>
      <c r="B225">
        <v>2022102300</v>
      </c>
      <c r="C225">
        <v>2506</v>
      </c>
      <c r="D225">
        <v>54533</v>
      </c>
      <c r="E225">
        <v>0</v>
      </c>
      <c r="F225">
        <v>0</v>
      </c>
      <c r="G225">
        <v>0</v>
      </c>
      <c r="H225">
        <v>1</v>
      </c>
      <c r="I225" t="s">
        <v>55</v>
      </c>
      <c r="M225" t="s">
        <v>231</v>
      </c>
      <c r="N225">
        <f t="shared" si="21"/>
        <v>2</v>
      </c>
      <c r="O225">
        <f t="shared" si="22"/>
        <v>1</v>
      </c>
      <c r="P225">
        <f t="shared" si="23"/>
        <v>3</v>
      </c>
      <c r="R225">
        <f>SUMIFS('further data insights graphs'!$E$2:$E$3323,'further data insights graphs'!$A$2:$A$3323,'tackle data and analsyis'!$M225)</f>
        <v>2.627357481425681</v>
      </c>
      <c r="S225">
        <f>COUNTIFS('further data insights graphs'!$E$2:$E$3323,"&gt;"&amp;0,'further data insights graphs'!$A$2:$A$3323,'tackle data and analsyis'!$M225)</f>
        <v>3</v>
      </c>
      <c r="V225">
        <f t="shared" si="24"/>
        <v>2</v>
      </c>
      <c r="W225" t="s">
        <v>89</v>
      </c>
      <c r="X225">
        <v>1</v>
      </c>
      <c r="Y225">
        <v>3</v>
      </c>
      <c r="Z225">
        <v>4</v>
      </c>
      <c r="AB225" t="s">
        <v>108</v>
      </c>
      <c r="AC225">
        <v>2</v>
      </c>
      <c r="AD225">
        <v>3</v>
      </c>
      <c r="AE225">
        <v>5</v>
      </c>
      <c r="AH225" t="s">
        <v>102</v>
      </c>
      <c r="AI225">
        <v>3.0953441261460855</v>
      </c>
      <c r="AJ225">
        <v>7</v>
      </c>
      <c r="AK225">
        <f>SUMIFS('further data insights graphs'!$X$2:$X$3323,'further data insights graphs'!$A$2:$A$3323,'tackle data and analsyis'!$AH225)</f>
        <v>-0.39792108705178553</v>
      </c>
      <c r="AL225" s="1">
        <f t="shared" si="25"/>
        <v>-5.6845869578826501E-2</v>
      </c>
      <c r="AM225">
        <f>SUMIFS('further data insights graphs'!$X$2:$X$3323,'further data insights graphs'!$X$2:$X$3323,"&gt;="&amp;0,'further data insights graphs'!$A$2:$A$3323,'tackle data and analsyis'!$AH225)</f>
        <v>0.95633376566318939</v>
      </c>
      <c r="AN225">
        <f>COUNTIFS('further data insights graphs'!$X$2:$X$3323,"&gt;="&amp;0,'further data insights graphs'!$A$2:$A$3323,'tackle data and analsyis'!$AH225)</f>
        <v>2</v>
      </c>
      <c r="AO225">
        <f>SUMIFS('further data insights graphs'!$X$2:$X$3323,'further data insights graphs'!$X$2:$X$3323,"&lt;"&amp;0,'further data insights graphs'!$A$2:$A$3323,'tackle data and analsyis'!$AH225)</f>
        <v>-1.3542548527149749</v>
      </c>
      <c r="AP225">
        <f>COUNTIFS('further data insights graphs'!$X$2:$X$3323,"&lt;"&amp;0,'further data insights graphs'!$A$2:$A$3323,'tackle data and analsyis'!$AH225)</f>
        <v>5</v>
      </c>
      <c r="AQ225" s="3">
        <f t="shared" si="26"/>
        <v>0.4781668828315947</v>
      </c>
      <c r="AR225" s="3">
        <f t="shared" si="27"/>
        <v>-0.27085097054299501</v>
      </c>
      <c r="AS225" s="3"/>
      <c r="AT225" s="3"/>
      <c r="AU225" s="3"/>
      <c r="AV225" s="3"/>
      <c r="AY225" t="s">
        <v>322</v>
      </c>
      <c r="AZ225">
        <v>3.381610451339121</v>
      </c>
      <c r="BA225">
        <v>6</v>
      </c>
      <c r="BD225" t="s">
        <v>322</v>
      </c>
      <c r="BE225">
        <f>SUMIFS('further data insights graphs'!S$2:S$3323,'further data insights graphs'!$A$2:$A$3323,'tackle data and analsyis'!$BD225)</f>
        <v>3.381610451339121</v>
      </c>
      <c r="BF225">
        <f>SUMIFS('further data insights graphs'!T$2:T$3323,'further data insights graphs'!$A$2:$A$3323,'tackle data and analsyis'!$BD225)</f>
        <v>0</v>
      </c>
      <c r="BG225">
        <f>SUMIFS('further data insights graphs'!U$2:U$3323,'further data insights graphs'!$A$2:$A$3323,'tackle data and analsyis'!$BD225)</f>
        <v>0</v>
      </c>
      <c r="BI225">
        <f>COUNTIFS('further data insights graphs'!S$2:S$3323,"&gt;"&amp;0,'further data insights graphs'!$A$2:$A$3323,'tackle data and analsyis'!$BD225)</f>
        <v>6</v>
      </c>
      <c r="BJ225">
        <f>COUNTIFS('further data insights graphs'!T$2:T$3323,"&gt;"&amp;0,'further data insights graphs'!$A$2:$A$3323,'tackle data and analsyis'!$BD225)</f>
        <v>0</v>
      </c>
      <c r="BK225">
        <f>COUNTIFS('further data insights graphs'!U$2:U$3323,"&gt;"&amp;0,'further data insights graphs'!$A$2:$A$3323,'tackle data and analsyis'!$BD225)</f>
        <v>0</v>
      </c>
      <c r="BN225" t="s">
        <v>231</v>
      </c>
      <c r="BO225">
        <v>1.8247793380900621</v>
      </c>
      <c r="BP225">
        <v>0</v>
      </c>
      <c r="BQ225">
        <v>0</v>
      </c>
      <c r="BS225">
        <f>SUMIFS('further data insights graphs'!$K$2:$K$3323,'further data insights graphs'!$A$2:$A$3323,'tackle data and analsyis'!$BN225)</f>
        <v>0</v>
      </c>
      <c r="BT225">
        <f>SUMIFS('further data insights graphs'!$V$2:$V$3323,'further data insights graphs'!$A$2:$A$3323,'tackle data and analsyis'!$BN225)</f>
        <v>0</v>
      </c>
      <c r="BV225" t="s">
        <v>457</v>
      </c>
      <c r="BW225">
        <v>2.4213469482022068</v>
      </c>
      <c r="BX225">
        <v>0</v>
      </c>
      <c r="BY225">
        <v>0</v>
      </c>
    </row>
    <row r="226" spans="1:77" x14ac:dyDescent="0.35">
      <c r="A226">
        <v>224</v>
      </c>
      <c r="B226">
        <v>2022102300</v>
      </c>
      <c r="C226">
        <v>3018</v>
      </c>
      <c r="D226">
        <v>54533</v>
      </c>
      <c r="E226">
        <v>1</v>
      </c>
      <c r="F226">
        <v>0</v>
      </c>
      <c r="G226">
        <v>0</v>
      </c>
      <c r="H226">
        <v>0</v>
      </c>
      <c r="I226" t="s">
        <v>55</v>
      </c>
      <c r="M226" t="s">
        <v>232</v>
      </c>
      <c r="N226">
        <f t="shared" si="21"/>
        <v>1</v>
      </c>
      <c r="O226">
        <f t="shared" si="22"/>
        <v>3</v>
      </c>
      <c r="P226">
        <f t="shared" si="23"/>
        <v>4</v>
      </c>
      <c r="R226">
        <f>SUMIFS('further data insights graphs'!$E$2:$E$3323,'further data insights graphs'!$A$2:$A$3323,'tackle data and analsyis'!$M226)</f>
        <v>1.7564484683201562</v>
      </c>
      <c r="S226">
        <f>COUNTIFS('further data insights graphs'!$E$2:$E$3323,"&gt;"&amp;0,'further data insights graphs'!$A$2:$A$3323,'tackle data and analsyis'!$M226)</f>
        <v>4</v>
      </c>
      <c r="V226">
        <f t="shared" si="24"/>
        <v>2</v>
      </c>
      <c r="W226" t="s">
        <v>94</v>
      </c>
      <c r="X226">
        <v>3</v>
      </c>
      <c r="Y226">
        <v>1</v>
      </c>
      <c r="Z226">
        <v>4</v>
      </c>
      <c r="AB226" t="s">
        <v>225</v>
      </c>
      <c r="AC226">
        <v>2</v>
      </c>
      <c r="AD226">
        <v>3</v>
      </c>
      <c r="AE226">
        <v>5</v>
      </c>
      <c r="AH226" t="s">
        <v>486</v>
      </c>
      <c r="AI226">
        <v>3.0775441755292241</v>
      </c>
      <c r="AJ226">
        <v>6</v>
      </c>
      <c r="AK226">
        <f>SUMIFS('further data insights graphs'!$X$2:$X$3323,'further data insights graphs'!$A$2:$A$3323,'tackle data and analsyis'!$AH226)</f>
        <v>-7.2354891759817186E-2</v>
      </c>
      <c r="AL226" s="1">
        <f t="shared" si="25"/>
        <v>-1.2059148626636198E-2</v>
      </c>
      <c r="AM226">
        <f>SUMIFS('further data insights graphs'!$X$2:$X$3323,'further data insights graphs'!$X$2:$X$3323,"&gt;="&amp;0,'further data insights graphs'!$A$2:$A$3323,'tackle data and analsyis'!$AH226)</f>
        <v>0.72481596000000004</v>
      </c>
      <c r="AN226">
        <f>COUNTIFS('further data insights graphs'!$X$2:$X$3323,"&gt;="&amp;0,'further data insights graphs'!$A$2:$A$3323,'tackle data and analsyis'!$AH226)</f>
        <v>1</v>
      </c>
      <c r="AO226">
        <f>SUMIFS('further data insights graphs'!$X$2:$X$3323,'further data insights graphs'!$X$2:$X$3323,"&lt;"&amp;0,'further data insights graphs'!$A$2:$A$3323,'tackle data and analsyis'!$AH226)</f>
        <v>-0.79717085175981728</v>
      </c>
      <c r="AP226">
        <f>COUNTIFS('further data insights graphs'!$X$2:$X$3323,"&lt;"&amp;0,'further data insights graphs'!$A$2:$A$3323,'tackle data and analsyis'!$AH226)</f>
        <v>5</v>
      </c>
      <c r="AQ226" s="3">
        <f t="shared" si="26"/>
        <v>0.72481596000000004</v>
      </c>
      <c r="AR226" s="3">
        <f t="shared" si="27"/>
        <v>-0.15943417035196344</v>
      </c>
      <c r="AS226" s="3"/>
      <c r="AT226" s="3"/>
      <c r="AU226" s="3"/>
      <c r="AV226" s="3"/>
      <c r="AY226" t="s">
        <v>325</v>
      </c>
      <c r="AZ226">
        <v>3.1653254225236171</v>
      </c>
      <c r="BA226">
        <v>6</v>
      </c>
      <c r="BD226" t="s">
        <v>325</v>
      </c>
      <c r="BE226">
        <f>SUMIFS('further data insights graphs'!S$2:S$3323,'further data insights graphs'!$A$2:$A$3323,'tackle data and analsyis'!$BD226)</f>
        <v>0.54630146133511004</v>
      </c>
      <c r="BF226">
        <f>SUMIFS('further data insights graphs'!T$2:T$3323,'further data insights graphs'!$A$2:$A$3323,'tackle data and analsyis'!$BD226)</f>
        <v>0.54630146133511004</v>
      </c>
      <c r="BG226">
        <f>SUMIFS('further data insights graphs'!U$2:U$3323,'further data insights graphs'!$A$2:$A$3323,'tackle data and analsyis'!$BD226)</f>
        <v>0</v>
      </c>
      <c r="BI226">
        <f>COUNTIFS('further data insights graphs'!S$2:S$3323,"&gt;"&amp;0,'further data insights graphs'!$A$2:$A$3323,'tackle data and analsyis'!$BD226)</f>
        <v>1</v>
      </c>
      <c r="BJ226">
        <f>COUNTIFS('further data insights graphs'!T$2:T$3323,"&gt;"&amp;0,'further data insights graphs'!$A$2:$A$3323,'tackle data and analsyis'!$BD226)</f>
        <v>1</v>
      </c>
      <c r="BK226">
        <f>COUNTIFS('further data insights graphs'!U$2:U$3323,"&gt;"&amp;0,'further data insights graphs'!$A$2:$A$3323,'tackle data and analsyis'!$BD226)</f>
        <v>0</v>
      </c>
      <c r="BN226" t="s">
        <v>569</v>
      </c>
      <c r="BO226">
        <v>1.810371224422832</v>
      </c>
      <c r="BP226">
        <v>0</v>
      </c>
      <c r="BQ226">
        <v>0.86386400163210708</v>
      </c>
      <c r="BS226">
        <f>SUMIFS('further data insights graphs'!$K$2:$K$3323,'further data insights graphs'!$A$2:$A$3323,'tackle data and analsyis'!$BN226)</f>
        <v>1</v>
      </c>
      <c r="BT226">
        <f>SUMIFS('further data insights graphs'!$V$2:$V$3323,'further data insights graphs'!$A$2:$A$3323,'tackle data and analsyis'!$BN226)</f>
        <v>0.587506817760721</v>
      </c>
      <c r="BV226" t="s">
        <v>588</v>
      </c>
      <c r="BW226">
        <v>2.3915742559557369</v>
      </c>
      <c r="BX226">
        <v>0</v>
      </c>
      <c r="BY226">
        <v>0</v>
      </c>
    </row>
    <row r="227" spans="1:77" x14ac:dyDescent="0.35">
      <c r="A227">
        <v>225</v>
      </c>
      <c r="B227">
        <v>2022103100</v>
      </c>
      <c r="C227">
        <v>98</v>
      </c>
      <c r="D227">
        <v>54533</v>
      </c>
      <c r="E227">
        <v>0</v>
      </c>
      <c r="F227">
        <v>1</v>
      </c>
      <c r="G227">
        <v>0</v>
      </c>
      <c r="H227">
        <v>0</v>
      </c>
      <c r="I227" t="s">
        <v>55</v>
      </c>
      <c r="M227" t="s">
        <v>233</v>
      </c>
      <c r="N227">
        <f t="shared" si="21"/>
        <v>5</v>
      </c>
      <c r="O227">
        <f t="shared" si="22"/>
        <v>3</v>
      </c>
      <c r="P227">
        <f t="shared" si="23"/>
        <v>8</v>
      </c>
      <c r="R227">
        <f>SUMIFS('further data insights graphs'!$E$2:$E$3323,'further data insights graphs'!$A$2:$A$3323,'tackle data and analsyis'!$M227)</f>
        <v>6.7046621188360147</v>
      </c>
      <c r="S227">
        <f>COUNTIFS('further data insights graphs'!$E$2:$E$3323,"&gt;"&amp;0,'further data insights graphs'!$A$2:$A$3323,'tackle data and analsyis'!$M227)</f>
        <v>11</v>
      </c>
      <c r="V227">
        <f t="shared" si="24"/>
        <v>3</v>
      </c>
      <c r="W227" t="s">
        <v>106</v>
      </c>
      <c r="X227">
        <v>2</v>
      </c>
      <c r="Y227">
        <v>2</v>
      </c>
      <c r="Z227">
        <v>4</v>
      </c>
      <c r="AB227" t="s">
        <v>270</v>
      </c>
      <c r="AC227">
        <v>2</v>
      </c>
      <c r="AD227">
        <v>3</v>
      </c>
      <c r="AE227">
        <v>5</v>
      </c>
      <c r="AH227" t="s">
        <v>73</v>
      </c>
      <c r="AI227">
        <v>3.0772896748206007</v>
      </c>
      <c r="AJ227">
        <v>4</v>
      </c>
      <c r="AK227">
        <f>SUMIFS('further data insights graphs'!$X$2:$X$3323,'further data insights graphs'!$A$2:$A$3323,'tackle data and analsyis'!$AH227)</f>
        <v>-1.6147781941672164</v>
      </c>
      <c r="AL227" s="1">
        <f t="shared" si="25"/>
        <v>-0.40369454854180409</v>
      </c>
      <c r="AM227">
        <f>SUMIFS('further data insights graphs'!$X$2:$X$3323,'further data insights graphs'!$X$2:$X$3323,"&gt;="&amp;0,'further data insights graphs'!$A$2:$A$3323,'tackle data and analsyis'!$AH227)</f>
        <v>0.14354446589325467</v>
      </c>
      <c r="AN227">
        <f>COUNTIFS('further data insights graphs'!$X$2:$X$3323,"&gt;="&amp;0,'further data insights graphs'!$A$2:$A$3323,'tackle data and analsyis'!$AH227)</f>
        <v>1</v>
      </c>
      <c r="AO227">
        <f>SUMIFS('further data insights graphs'!$X$2:$X$3323,'further data insights graphs'!$X$2:$X$3323,"&lt;"&amp;0,'further data insights graphs'!$A$2:$A$3323,'tackle data and analsyis'!$AH227)</f>
        <v>-1.7583226600604711</v>
      </c>
      <c r="AP227">
        <f>COUNTIFS('further data insights graphs'!$X$2:$X$3323,"&lt;"&amp;0,'further data insights graphs'!$A$2:$A$3323,'tackle data and analsyis'!$AH227)</f>
        <v>3</v>
      </c>
      <c r="AQ227" s="3">
        <f t="shared" si="26"/>
        <v>0.14354446589325467</v>
      </c>
      <c r="AR227" s="3">
        <f t="shared" si="27"/>
        <v>-0.58610755335349041</v>
      </c>
      <c r="AS227" s="3"/>
      <c r="AT227" s="3"/>
      <c r="AU227" s="3"/>
      <c r="AV227" s="3"/>
      <c r="AY227" t="s">
        <v>328</v>
      </c>
      <c r="AZ227">
        <v>3.4543154161395853</v>
      </c>
      <c r="BA227">
        <v>6</v>
      </c>
      <c r="BD227" t="s">
        <v>328</v>
      </c>
      <c r="BE227">
        <f>SUMIFS('further data insights graphs'!S$2:S$3323,'further data insights graphs'!$A$2:$A$3323,'tackle data and analsyis'!$BD227)</f>
        <v>1.3727248192158881</v>
      </c>
      <c r="BF227">
        <f>SUMIFS('further data insights graphs'!T$2:T$3323,'further data insights graphs'!$A$2:$A$3323,'tackle data and analsyis'!$BD227)</f>
        <v>0.47075102882091302</v>
      </c>
      <c r="BG227">
        <f>SUMIFS('further data insights graphs'!U$2:U$3323,'further data insights graphs'!$A$2:$A$3323,'tackle data and analsyis'!$BD227)</f>
        <v>0</v>
      </c>
      <c r="BI227">
        <f>COUNTIFS('further data insights graphs'!S$2:S$3323,"&gt;"&amp;0,'further data insights graphs'!$A$2:$A$3323,'tackle data and analsyis'!$BD227)</f>
        <v>3</v>
      </c>
      <c r="BJ227">
        <f>COUNTIFS('further data insights graphs'!T$2:T$3323,"&gt;"&amp;0,'further data insights graphs'!$A$2:$A$3323,'tackle data and analsyis'!$BD227)</f>
        <v>1</v>
      </c>
      <c r="BK227">
        <f>COUNTIFS('further data insights graphs'!U$2:U$3323,"&gt;"&amp;0,'further data insights graphs'!$A$2:$A$3323,'tackle data and analsyis'!$BD227)</f>
        <v>0</v>
      </c>
      <c r="BN227" t="s">
        <v>43</v>
      </c>
      <c r="BO227">
        <v>1.807736366142195</v>
      </c>
      <c r="BP227">
        <v>0</v>
      </c>
      <c r="BQ227">
        <v>0</v>
      </c>
      <c r="BS227">
        <f>SUMIFS('further data insights graphs'!$K$2:$K$3323,'further data insights graphs'!$A$2:$A$3323,'tackle data and analsyis'!$BN227)</f>
        <v>2</v>
      </c>
      <c r="BT227">
        <f>SUMIFS('further data insights graphs'!$V$2:$V$3323,'further data insights graphs'!$A$2:$A$3323,'tackle data and analsyis'!$BN227)</f>
        <v>0.70356015089219603</v>
      </c>
      <c r="BV227" t="s">
        <v>92</v>
      </c>
      <c r="BW227">
        <v>2.3855240716168358</v>
      </c>
      <c r="BX227">
        <v>0</v>
      </c>
      <c r="BY227">
        <v>0.58732057634826496</v>
      </c>
    </row>
    <row r="228" spans="1:77" x14ac:dyDescent="0.35">
      <c r="A228">
        <v>226</v>
      </c>
      <c r="B228">
        <v>2022103100</v>
      </c>
      <c r="C228">
        <v>598</v>
      </c>
      <c r="D228">
        <v>54533</v>
      </c>
      <c r="E228">
        <v>0</v>
      </c>
      <c r="F228">
        <v>1</v>
      </c>
      <c r="G228">
        <v>0</v>
      </c>
      <c r="H228">
        <v>0</v>
      </c>
      <c r="I228" t="s">
        <v>55</v>
      </c>
      <c r="M228" t="s">
        <v>234</v>
      </c>
      <c r="N228">
        <f t="shared" si="21"/>
        <v>0</v>
      </c>
      <c r="O228">
        <f t="shared" si="22"/>
        <v>0</v>
      </c>
      <c r="P228">
        <f t="shared" si="23"/>
        <v>0</v>
      </c>
      <c r="R228">
        <f>SUMIFS('further data insights graphs'!$E$2:$E$3323,'further data insights graphs'!$A$2:$A$3323,'tackle data and analsyis'!$M228)</f>
        <v>0</v>
      </c>
      <c r="S228">
        <f>COUNTIFS('further data insights graphs'!$E$2:$E$3323,"&gt;"&amp;0,'further data insights graphs'!$A$2:$A$3323,'tackle data and analsyis'!$M228)</f>
        <v>0</v>
      </c>
      <c r="V228">
        <f t="shared" si="24"/>
        <v>2</v>
      </c>
      <c r="W228" t="s">
        <v>115</v>
      </c>
      <c r="X228">
        <v>3</v>
      </c>
      <c r="Y228">
        <v>1</v>
      </c>
      <c r="Z228">
        <v>4</v>
      </c>
      <c r="AB228" t="s">
        <v>303</v>
      </c>
      <c r="AC228">
        <v>2</v>
      </c>
      <c r="AD228">
        <v>3</v>
      </c>
      <c r="AE228">
        <v>5</v>
      </c>
      <c r="AH228" t="s">
        <v>385</v>
      </c>
      <c r="AI228">
        <v>3.0661164678319062</v>
      </c>
      <c r="AJ228">
        <v>4</v>
      </c>
      <c r="AK228">
        <f>SUMIFS('further data insights graphs'!$X$2:$X$3323,'further data insights graphs'!$A$2:$A$3323,'tackle data and analsyis'!$AH228)</f>
        <v>3.3667712011994215</v>
      </c>
      <c r="AL228" s="1">
        <f t="shared" si="25"/>
        <v>0.84169280029985538</v>
      </c>
      <c r="AM228">
        <f>SUMIFS('further data insights graphs'!$X$2:$X$3323,'further data insights graphs'!$X$2:$X$3323,"&gt;="&amp;0,'further data insights graphs'!$A$2:$A$3323,'tackle data and analsyis'!$AH228)</f>
        <v>3.5334829134199071</v>
      </c>
      <c r="AN228">
        <f>COUNTIFS('further data insights graphs'!$X$2:$X$3323,"&gt;="&amp;0,'further data insights graphs'!$A$2:$A$3323,'tackle data and analsyis'!$AH228)</f>
        <v>3</v>
      </c>
      <c r="AO228">
        <f>SUMIFS('further data insights graphs'!$X$2:$X$3323,'further data insights graphs'!$X$2:$X$3323,"&lt;"&amp;0,'further data insights graphs'!$A$2:$A$3323,'tackle data and analsyis'!$AH228)</f>
        <v>-0.16671171222048545</v>
      </c>
      <c r="AP228">
        <f>COUNTIFS('further data insights graphs'!$X$2:$X$3323,"&lt;"&amp;0,'further data insights graphs'!$A$2:$A$3323,'tackle data and analsyis'!$AH228)</f>
        <v>1</v>
      </c>
      <c r="AQ228" s="3">
        <f t="shared" si="26"/>
        <v>1.1778276378066357</v>
      </c>
      <c r="AR228" s="3">
        <f t="shared" si="27"/>
        <v>-0.16671171222048545</v>
      </c>
      <c r="AS228" s="3"/>
      <c r="AT228" s="3"/>
      <c r="AU228" s="3"/>
      <c r="AV228" s="3"/>
      <c r="AY228" t="s">
        <v>344</v>
      </c>
      <c r="AZ228">
        <v>3.8998633718662257</v>
      </c>
      <c r="BA228">
        <v>6</v>
      </c>
      <c r="BD228" t="s">
        <v>344</v>
      </c>
      <c r="BE228">
        <f>SUMIFS('further data insights graphs'!S$2:S$3323,'further data insights graphs'!$A$2:$A$3323,'tackle data and analsyis'!$BD228)</f>
        <v>3.135537494387882</v>
      </c>
      <c r="BF228">
        <f>SUMIFS('further data insights graphs'!T$2:T$3323,'further data insights graphs'!$A$2:$A$3323,'tackle data and analsyis'!$BD228)</f>
        <v>0</v>
      </c>
      <c r="BG228">
        <f>SUMIFS('further data insights graphs'!U$2:U$3323,'further data insights graphs'!$A$2:$A$3323,'tackle data and analsyis'!$BD228)</f>
        <v>0</v>
      </c>
      <c r="BI228">
        <f>COUNTIFS('further data insights graphs'!S$2:S$3323,"&gt;"&amp;0,'further data insights graphs'!$A$2:$A$3323,'tackle data and analsyis'!$BD228)</f>
        <v>5</v>
      </c>
      <c r="BJ228">
        <f>COUNTIFS('further data insights graphs'!T$2:T$3323,"&gt;"&amp;0,'further data insights graphs'!$A$2:$A$3323,'tackle data and analsyis'!$BD228)</f>
        <v>0</v>
      </c>
      <c r="BK228">
        <f>COUNTIFS('further data insights graphs'!U$2:U$3323,"&gt;"&amp;0,'further data insights graphs'!$A$2:$A$3323,'tackle data and analsyis'!$BD228)</f>
        <v>0</v>
      </c>
      <c r="BN228" t="s">
        <v>165</v>
      </c>
      <c r="BO228">
        <v>1.7981577132571409</v>
      </c>
      <c r="BP228">
        <v>0</v>
      </c>
      <c r="BQ228">
        <v>0</v>
      </c>
      <c r="BS228">
        <f>SUMIFS('further data insights graphs'!$K$2:$K$3323,'further data insights graphs'!$A$2:$A$3323,'tackle data and analsyis'!$BN228)</f>
        <v>0</v>
      </c>
      <c r="BT228">
        <f>SUMIFS('further data insights graphs'!$V$2:$V$3323,'further data insights graphs'!$A$2:$A$3323,'tackle data and analsyis'!$BN228)</f>
        <v>0</v>
      </c>
      <c r="BV228" t="s">
        <v>219</v>
      </c>
      <c r="BW228">
        <v>2.3638285013164304</v>
      </c>
      <c r="BX228">
        <v>0</v>
      </c>
      <c r="BY228">
        <v>0</v>
      </c>
    </row>
    <row r="229" spans="1:77" x14ac:dyDescent="0.35">
      <c r="A229">
        <v>227</v>
      </c>
      <c r="B229">
        <v>2022103100</v>
      </c>
      <c r="C229">
        <v>1488</v>
      </c>
      <c r="D229">
        <v>54533</v>
      </c>
      <c r="E229">
        <v>0</v>
      </c>
      <c r="F229">
        <v>0</v>
      </c>
      <c r="G229">
        <v>0</v>
      </c>
      <c r="H229">
        <v>1</v>
      </c>
      <c r="I229" t="s">
        <v>55</v>
      </c>
      <c r="M229" t="s">
        <v>235</v>
      </c>
      <c r="N229">
        <f t="shared" si="21"/>
        <v>3</v>
      </c>
      <c r="O229">
        <f t="shared" si="22"/>
        <v>1</v>
      </c>
      <c r="P229">
        <f t="shared" si="23"/>
        <v>4</v>
      </c>
      <c r="R229">
        <f>SUMIFS('further data insights graphs'!$E$2:$E$3323,'further data insights graphs'!$A$2:$A$3323,'tackle data and analsyis'!$M229)</f>
        <v>2.579893372161945</v>
      </c>
      <c r="S229">
        <f>COUNTIFS('further data insights graphs'!$E$2:$E$3323,"&gt;"&amp;0,'further data insights graphs'!$A$2:$A$3323,'tackle data and analsyis'!$M229)</f>
        <v>6</v>
      </c>
      <c r="V229">
        <f t="shared" si="24"/>
        <v>2</v>
      </c>
      <c r="W229" t="s">
        <v>122</v>
      </c>
      <c r="X229">
        <v>4</v>
      </c>
      <c r="Y229">
        <v>0</v>
      </c>
      <c r="Z229">
        <v>4</v>
      </c>
      <c r="AB229" t="s">
        <v>321</v>
      </c>
      <c r="AC229">
        <v>2</v>
      </c>
      <c r="AD229">
        <v>3</v>
      </c>
      <c r="AE229">
        <v>5</v>
      </c>
      <c r="AH229" t="s">
        <v>370</v>
      </c>
      <c r="AI229">
        <v>3.0445155306986469</v>
      </c>
      <c r="AJ229">
        <v>4</v>
      </c>
      <c r="AK229">
        <f>SUMIFS('further data insights graphs'!$X$2:$X$3323,'further data insights graphs'!$A$2:$A$3323,'tackle data and analsyis'!$AH229)</f>
        <v>7.8276009436005267E-2</v>
      </c>
      <c r="AL229" s="1">
        <f t="shared" si="25"/>
        <v>1.9569002359001317E-2</v>
      </c>
      <c r="AM229">
        <f>SUMIFS('further data insights graphs'!$X$2:$X$3323,'further data insights graphs'!$X$2:$X$3323,"&gt;="&amp;0,'further data insights graphs'!$A$2:$A$3323,'tackle data and analsyis'!$AH229)</f>
        <v>1.1610536818464872</v>
      </c>
      <c r="AN229">
        <f>COUNTIFS('further data insights graphs'!$X$2:$X$3323,"&gt;="&amp;0,'further data insights graphs'!$A$2:$A$3323,'tackle data and analsyis'!$AH229)</f>
        <v>1</v>
      </c>
      <c r="AO229">
        <f>SUMIFS('further data insights graphs'!$X$2:$X$3323,'further data insights graphs'!$X$2:$X$3323,"&lt;"&amp;0,'further data insights graphs'!$A$2:$A$3323,'tackle data and analsyis'!$AH229)</f>
        <v>-1.0827776724104821</v>
      </c>
      <c r="AP229">
        <f>COUNTIFS('further data insights graphs'!$X$2:$X$3323,"&lt;"&amp;0,'further data insights graphs'!$A$2:$A$3323,'tackle data and analsyis'!$AH229)</f>
        <v>3</v>
      </c>
      <c r="AQ229" s="3">
        <f t="shared" si="26"/>
        <v>1.1610536818464872</v>
      </c>
      <c r="AR229" s="3">
        <f t="shared" si="27"/>
        <v>-0.36092589080349402</v>
      </c>
      <c r="AS229" s="3"/>
      <c r="AT229" s="3"/>
      <c r="AU229" s="3"/>
      <c r="AV229" s="3"/>
      <c r="AY229" t="s">
        <v>349</v>
      </c>
      <c r="AZ229">
        <v>2.5810791211292869</v>
      </c>
      <c r="BA229">
        <v>6</v>
      </c>
      <c r="BD229" t="s">
        <v>349</v>
      </c>
      <c r="BE229">
        <f>SUMIFS('further data insights graphs'!S$2:S$3323,'further data insights graphs'!$A$2:$A$3323,'tackle data and analsyis'!$BD229)</f>
        <v>1.9529970501021561</v>
      </c>
      <c r="BF229">
        <f>SUMIFS('further data insights graphs'!T$2:T$3323,'further data insights graphs'!$A$2:$A$3323,'tackle data and analsyis'!$BD229)</f>
        <v>0.30474836317262599</v>
      </c>
      <c r="BG229">
        <f>SUMIFS('further data insights graphs'!U$2:U$3323,'further data insights graphs'!$A$2:$A$3323,'tackle data and analsyis'!$BD229)</f>
        <v>0.64014430694184299</v>
      </c>
      <c r="BI229">
        <f>COUNTIFS('further data insights graphs'!S$2:S$3323,"&gt;"&amp;0,'further data insights graphs'!$A$2:$A$3323,'tackle data and analsyis'!$BD229)</f>
        <v>4</v>
      </c>
      <c r="BJ229">
        <f>COUNTIFS('further data insights graphs'!T$2:T$3323,"&gt;"&amp;0,'further data insights graphs'!$A$2:$A$3323,'tackle data and analsyis'!$BD229)</f>
        <v>1</v>
      </c>
      <c r="BK229">
        <f>COUNTIFS('further data insights graphs'!U$2:U$3323,"&gt;"&amp;0,'further data insights graphs'!$A$2:$A$3323,'tackle data and analsyis'!$BD229)</f>
        <v>2</v>
      </c>
      <c r="BN229" t="s">
        <v>387</v>
      </c>
      <c r="BO229">
        <v>1.7921998840892119</v>
      </c>
      <c r="BP229">
        <v>0</v>
      </c>
      <c r="BQ229">
        <v>0</v>
      </c>
      <c r="BS229">
        <f>SUMIFS('further data insights graphs'!$K$2:$K$3323,'further data insights graphs'!$A$2:$A$3323,'tackle data and analsyis'!$BN229)</f>
        <v>0</v>
      </c>
      <c r="BT229">
        <f>SUMIFS('further data insights graphs'!$V$2:$V$3323,'further data insights graphs'!$A$2:$A$3323,'tackle data and analsyis'!$BN229)</f>
        <v>0</v>
      </c>
      <c r="BV229" t="s">
        <v>456</v>
      </c>
      <c r="BW229">
        <v>2.3597256842010568</v>
      </c>
      <c r="BX229">
        <v>0</v>
      </c>
      <c r="BY229">
        <v>1.2365898217869429</v>
      </c>
    </row>
    <row r="230" spans="1:77" x14ac:dyDescent="0.35">
      <c r="A230">
        <v>228</v>
      </c>
      <c r="B230">
        <v>2022102300</v>
      </c>
      <c r="C230">
        <v>2551</v>
      </c>
      <c r="D230">
        <v>43341</v>
      </c>
      <c r="E230">
        <v>0</v>
      </c>
      <c r="F230">
        <v>1</v>
      </c>
      <c r="G230">
        <v>0</v>
      </c>
      <c r="H230">
        <v>0</v>
      </c>
      <c r="I230" t="s">
        <v>56</v>
      </c>
      <c r="M230" t="s">
        <v>236</v>
      </c>
      <c r="N230">
        <f t="shared" si="21"/>
        <v>0</v>
      </c>
      <c r="O230">
        <f t="shared" si="22"/>
        <v>4</v>
      </c>
      <c r="P230">
        <f t="shared" si="23"/>
        <v>4</v>
      </c>
      <c r="R230">
        <f>SUMIFS('further data insights graphs'!$E$2:$E$3323,'further data insights graphs'!$A$2:$A$3323,'tackle data and analsyis'!$M230)</f>
        <v>2.041907509036355</v>
      </c>
      <c r="S230">
        <f>COUNTIFS('further data insights graphs'!$E$2:$E$3323,"&gt;"&amp;0,'further data insights graphs'!$A$2:$A$3323,'tackle data and analsyis'!$M230)</f>
        <v>6</v>
      </c>
      <c r="V230">
        <f t="shared" si="24"/>
        <v>2</v>
      </c>
      <c r="W230" t="s">
        <v>131</v>
      </c>
      <c r="X230">
        <v>1</v>
      </c>
      <c r="Y230">
        <v>3</v>
      </c>
      <c r="Z230">
        <v>4</v>
      </c>
      <c r="AB230" t="s">
        <v>352</v>
      </c>
      <c r="AC230">
        <v>2</v>
      </c>
      <c r="AD230">
        <v>3</v>
      </c>
      <c r="AE230">
        <v>5</v>
      </c>
      <c r="AH230" t="s">
        <v>518</v>
      </c>
      <c r="AI230">
        <v>3.0315842762636698</v>
      </c>
      <c r="AJ230">
        <v>7</v>
      </c>
      <c r="AK230">
        <f>SUMIFS('further data insights graphs'!$X$2:$X$3323,'further data insights graphs'!$A$2:$A$3323,'tackle data and analsyis'!$AH230)</f>
        <v>-0.9836105158148768</v>
      </c>
      <c r="AL230" s="1">
        <f t="shared" si="25"/>
        <v>-0.14051578797355382</v>
      </c>
      <c r="AM230">
        <f>SUMIFS('further data insights graphs'!$X$2:$X$3323,'further data insights graphs'!$X$2:$X$3323,"&gt;="&amp;0,'further data insights graphs'!$A$2:$A$3323,'tackle data and analsyis'!$AH230)</f>
        <v>0.14847962518909102</v>
      </c>
      <c r="AN230">
        <f>COUNTIFS('further data insights graphs'!$X$2:$X$3323,"&gt;="&amp;0,'further data insights graphs'!$A$2:$A$3323,'tackle data and analsyis'!$AH230)</f>
        <v>2</v>
      </c>
      <c r="AO230">
        <f>SUMIFS('further data insights graphs'!$X$2:$X$3323,'further data insights graphs'!$X$2:$X$3323,"&lt;"&amp;0,'further data insights graphs'!$A$2:$A$3323,'tackle data and analsyis'!$AH230)</f>
        <v>-1.1320901410039679</v>
      </c>
      <c r="AP230">
        <f>COUNTIFS('further data insights graphs'!$X$2:$X$3323,"&lt;"&amp;0,'further data insights graphs'!$A$2:$A$3323,'tackle data and analsyis'!$AH230)</f>
        <v>5</v>
      </c>
      <c r="AQ230" s="3">
        <f t="shared" si="26"/>
        <v>7.4239812594545512E-2</v>
      </c>
      <c r="AR230" s="3">
        <f t="shared" si="27"/>
        <v>-0.22641802820079357</v>
      </c>
      <c r="AS230" s="3"/>
      <c r="AT230" s="3"/>
      <c r="AU230" s="3"/>
      <c r="AV230" s="3"/>
      <c r="AY230" t="s">
        <v>379</v>
      </c>
      <c r="AZ230">
        <v>2.6284713717886024</v>
      </c>
      <c r="BA230">
        <v>6</v>
      </c>
      <c r="BD230" t="s">
        <v>379</v>
      </c>
      <c r="BE230">
        <f>SUMIFS('further data insights graphs'!S$2:S$3323,'further data insights graphs'!$A$2:$A$3323,'tackle data and analsyis'!$BD230)</f>
        <v>0.58796799365133801</v>
      </c>
      <c r="BF230">
        <f>SUMIFS('further data insights graphs'!T$2:T$3323,'further data insights graphs'!$A$2:$A$3323,'tackle data and analsyis'!$BD230)</f>
        <v>0.40875729283457901</v>
      </c>
      <c r="BG230">
        <f>SUMIFS('further data insights graphs'!U$2:U$3323,'further data insights graphs'!$A$2:$A$3323,'tackle data and analsyis'!$BD230)</f>
        <v>0</v>
      </c>
      <c r="BI230">
        <f>COUNTIFS('further data insights graphs'!S$2:S$3323,"&gt;"&amp;0,'further data insights graphs'!$A$2:$A$3323,'tackle data and analsyis'!$BD230)</f>
        <v>2</v>
      </c>
      <c r="BJ230">
        <f>COUNTIFS('further data insights graphs'!T$2:T$3323,"&gt;"&amp;0,'further data insights graphs'!$A$2:$A$3323,'tackle data and analsyis'!$BD230)</f>
        <v>1</v>
      </c>
      <c r="BK230">
        <f>COUNTIFS('further data insights graphs'!U$2:U$3323,"&gt;"&amp;0,'further data insights graphs'!$A$2:$A$3323,'tackle data and analsyis'!$BD230)</f>
        <v>0</v>
      </c>
      <c r="BN230" t="s">
        <v>375</v>
      </c>
      <c r="BO230">
        <v>1.7755040888212821</v>
      </c>
      <c r="BP230">
        <v>0.77550408882128197</v>
      </c>
      <c r="BQ230">
        <v>0</v>
      </c>
      <c r="BS230">
        <f>SUMIFS('further data insights graphs'!$K$2:$K$3323,'further data insights graphs'!$A$2:$A$3323,'tackle data and analsyis'!$BN230)</f>
        <v>0</v>
      </c>
      <c r="BT230">
        <f>SUMIFS('further data insights graphs'!$V$2:$V$3323,'further data insights graphs'!$A$2:$A$3323,'tackle data and analsyis'!$BN230)</f>
        <v>0</v>
      </c>
      <c r="BV230" t="s">
        <v>230</v>
      </c>
      <c r="BW230">
        <v>2.3260920503670848</v>
      </c>
      <c r="BX230">
        <v>0</v>
      </c>
      <c r="BY230">
        <v>0</v>
      </c>
    </row>
    <row r="231" spans="1:77" x14ac:dyDescent="0.35">
      <c r="A231">
        <v>229</v>
      </c>
      <c r="B231">
        <v>2022102300</v>
      </c>
      <c r="C231">
        <v>2623</v>
      </c>
      <c r="D231">
        <v>43341</v>
      </c>
      <c r="E231">
        <v>0</v>
      </c>
      <c r="F231">
        <v>0</v>
      </c>
      <c r="G231">
        <v>0</v>
      </c>
      <c r="H231">
        <v>1</v>
      </c>
      <c r="I231" t="s">
        <v>56</v>
      </c>
      <c r="M231" t="s">
        <v>237</v>
      </c>
      <c r="N231">
        <f t="shared" si="21"/>
        <v>4</v>
      </c>
      <c r="O231">
        <f t="shared" si="22"/>
        <v>2</v>
      </c>
      <c r="P231">
        <f t="shared" si="23"/>
        <v>6</v>
      </c>
      <c r="R231">
        <f>SUMIFS('further data insights graphs'!$E$2:$E$3323,'further data insights graphs'!$A$2:$A$3323,'tackle data and analsyis'!$M231)</f>
        <v>5.2329750723228043</v>
      </c>
      <c r="S231">
        <f>COUNTIFS('further data insights graphs'!$E$2:$E$3323,"&gt;"&amp;0,'further data insights graphs'!$A$2:$A$3323,'tackle data and analsyis'!$M231)</f>
        <v>10</v>
      </c>
      <c r="V231">
        <f t="shared" si="24"/>
        <v>2</v>
      </c>
      <c r="W231" t="s">
        <v>135</v>
      </c>
      <c r="X231">
        <v>3</v>
      </c>
      <c r="Y231">
        <v>1</v>
      </c>
      <c r="Z231">
        <v>4</v>
      </c>
      <c r="AB231" t="s">
        <v>407</v>
      </c>
      <c r="AC231">
        <v>2</v>
      </c>
      <c r="AD231">
        <v>3</v>
      </c>
      <c r="AE231">
        <v>5</v>
      </c>
      <c r="AH231" t="s">
        <v>261</v>
      </c>
      <c r="AI231">
        <v>3.0167503200360062</v>
      </c>
      <c r="AJ231">
        <v>5</v>
      </c>
      <c r="AK231">
        <f>SUMIFS('further data insights graphs'!$X$2:$X$3323,'further data insights graphs'!$A$2:$A$3323,'tackle data and analsyis'!$AH231)</f>
        <v>-0.38430243270157383</v>
      </c>
      <c r="AL231" s="1">
        <f t="shared" si="25"/>
        <v>-7.6860486540314771E-2</v>
      </c>
      <c r="AM231">
        <f>SUMIFS('further data insights graphs'!$X$2:$X$3323,'further data insights graphs'!$X$2:$X$3323,"&gt;="&amp;0,'further data insights graphs'!$A$2:$A$3323,'tackle data and analsyis'!$AH231)</f>
        <v>0.68173504457923972</v>
      </c>
      <c r="AN231">
        <f>COUNTIFS('further data insights graphs'!$X$2:$X$3323,"&gt;="&amp;0,'further data insights graphs'!$A$2:$A$3323,'tackle data and analsyis'!$AH231)</f>
        <v>2</v>
      </c>
      <c r="AO231">
        <f>SUMIFS('further data insights graphs'!$X$2:$X$3323,'further data insights graphs'!$X$2:$X$3323,"&lt;"&amp;0,'further data insights graphs'!$A$2:$A$3323,'tackle data and analsyis'!$AH231)</f>
        <v>-1.0660374772808134</v>
      </c>
      <c r="AP231">
        <f>COUNTIFS('further data insights graphs'!$X$2:$X$3323,"&lt;"&amp;0,'further data insights graphs'!$A$2:$A$3323,'tackle data and analsyis'!$AH231)</f>
        <v>3</v>
      </c>
      <c r="AQ231" s="3">
        <f t="shared" si="26"/>
        <v>0.34086752228961986</v>
      </c>
      <c r="AR231" s="3">
        <f t="shared" si="27"/>
        <v>-0.35534582576027113</v>
      </c>
      <c r="AS231" s="3"/>
      <c r="AT231" s="3"/>
      <c r="AU231" s="3"/>
      <c r="AV231" s="3"/>
      <c r="AY231" t="s">
        <v>397</v>
      </c>
      <c r="AZ231">
        <v>2.3906090571661061</v>
      </c>
      <c r="BA231">
        <v>6</v>
      </c>
      <c r="BD231" t="s">
        <v>397</v>
      </c>
      <c r="BE231">
        <f>SUMIFS('further data insights graphs'!S$2:S$3323,'further data insights graphs'!$A$2:$A$3323,'tackle data and analsyis'!$BD231)</f>
        <v>0.423948652707062</v>
      </c>
      <c r="BF231">
        <f>SUMIFS('further data insights graphs'!T$2:T$3323,'further data insights graphs'!$A$2:$A$3323,'tackle data and analsyis'!$BD231)</f>
        <v>0.21448131776554899</v>
      </c>
      <c r="BG231">
        <f>SUMIFS('further data insights graphs'!U$2:U$3323,'further data insights graphs'!$A$2:$A$3323,'tackle data and analsyis'!$BD231)</f>
        <v>0</v>
      </c>
      <c r="BI231">
        <f>COUNTIFS('further data insights graphs'!S$2:S$3323,"&gt;"&amp;0,'further data insights graphs'!$A$2:$A$3323,'tackle data and analsyis'!$BD231)</f>
        <v>2</v>
      </c>
      <c r="BJ231">
        <f>COUNTIFS('further data insights graphs'!T$2:T$3323,"&gt;"&amp;0,'further data insights graphs'!$A$2:$A$3323,'tackle data and analsyis'!$BD231)</f>
        <v>1</v>
      </c>
      <c r="BK231">
        <f>COUNTIFS('further data insights graphs'!U$2:U$3323,"&gt;"&amp;0,'further data insights graphs'!$A$2:$A$3323,'tackle data and analsyis'!$BD231)</f>
        <v>0</v>
      </c>
      <c r="BN231" t="s">
        <v>384</v>
      </c>
      <c r="BO231">
        <v>1.77445596748059</v>
      </c>
      <c r="BP231">
        <v>0</v>
      </c>
      <c r="BQ231">
        <v>0</v>
      </c>
      <c r="BS231">
        <f>SUMIFS('further data insights graphs'!$K$2:$K$3323,'further data insights graphs'!$A$2:$A$3323,'tackle data and analsyis'!$BN231)</f>
        <v>0</v>
      </c>
      <c r="BT231">
        <f>SUMIFS('further data insights graphs'!$V$2:$V$3323,'further data insights graphs'!$A$2:$A$3323,'tackle data and analsyis'!$BN231)</f>
        <v>0</v>
      </c>
      <c r="BV231" t="s">
        <v>128</v>
      </c>
      <c r="BW231">
        <v>2.3254297691311918</v>
      </c>
      <c r="BX231">
        <v>0</v>
      </c>
      <c r="BY231">
        <v>0</v>
      </c>
    </row>
    <row r="232" spans="1:77" x14ac:dyDescent="0.35">
      <c r="A232">
        <v>230</v>
      </c>
      <c r="B232">
        <v>2022102300</v>
      </c>
      <c r="C232">
        <v>2665</v>
      </c>
      <c r="D232">
        <v>43341</v>
      </c>
      <c r="E232">
        <v>1</v>
      </c>
      <c r="F232">
        <v>0</v>
      </c>
      <c r="G232">
        <v>0</v>
      </c>
      <c r="H232">
        <v>0</v>
      </c>
      <c r="I232" t="s">
        <v>56</v>
      </c>
      <c r="M232" t="s">
        <v>238</v>
      </c>
      <c r="N232">
        <f t="shared" si="21"/>
        <v>2</v>
      </c>
      <c r="O232">
        <f t="shared" si="22"/>
        <v>1</v>
      </c>
      <c r="P232">
        <f t="shared" si="23"/>
        <v>3</v>
      </c>
      <c r="R232">
        <f>SUMIFS('further data insights graphs'!$E$2:$E$3323,'further data insights graphs'!$A$2:$A$3323,'tackle data and analsyis'!$M232)</f>
        <v>2.8884130970863047</v>
      </c>
      <c r="S232">
        <f>COUNTIFS('further data insights graphs'!$E$2:$E$3323,"&gt;"&amp;0,'further data insights graphs'!$A$2:$A$3323,'tackle data and analsyis'!$M232)</f>
        <v>5</v>
      </c>
      <c r="V232">
        <f t="shared" si="24"/>
        <v>2</v>
      </c>
      <c r="W232" t="s">
        <v>143</v>
      </c>
      <c r="X232">
        <v>2</v>
      </c>
      <c r="Y232">
        <v>2</v>
      </c>
      <c r="Z232">
        <v>4</v>
      </c>
      <c r="AB232" t="s">
        <v>476</v>
      </c>
      <c r="AC232">
        <v>2</v>
      </c>
      <c r="AD232">
        <v>3</v>
      </c>
      <c r="AE232">
        <v>5</v>
      </c>
      <c r="AH232" t="s">
        <v>128</v>
      </c>
      <c r="AI232">
        <v>3.0081362059815069</v>
      </c>
      <c r="AJ232">
        <v>5</v>
      </c>
      <c r="AK232">
        <f>SUMIFS('further data insights graphs'!$X$2:$X$3323,'further data insights graphs'!$A$2:$A$3323,'tackle data and analsyis'!$AH232)</f>
        <v>-1.5915106430905734</v>
      </c>
      <c r="AL232" s="1">
        <f t="shared" si="25"/>
        <v>-0.31830212861811469</v>
      </c>
      <c r="AM232">
        <f>SUMIFS('further data insights graphs'!$X$2:$X$3323,'further data insights graphs'!$X$2:$X$3323,"&gt;="&amp;0,'further data insights graphs'!$A$2:$A$3323,'tackle data and analsyis'!$AH232)</f>
        <v>0.33846965076663971</v>
      </c>
      <c r="AN232">
        <f>COUNTIFS('further data insights graphs'!$X$2:$X$3323,"&gt;="&amp;0,'further data insights graphs'!$A$2:$A$3323,'tackle data and analsyis'!$AH232)</f>
        <v>1</v>
      </c>
      <c r="AO232">
        <f>SUMIFS('further data insights graphs'!$X$2:$X$3323,'further data insights graphs'!$X$2:$X$3323,"&lt;"&amp;0,'further data insights graphs'!$A$2:$A$3323,'tackle data and analsyis'!$AH232)</f>
        <v>-1.929980293857213</v>
      </c>
      <c r="AP232">
        <f>COUNTIFS('further data insights graphs'!$X$2:$X$3323,"&lt;"&amp;0,'further data insights graphs'!$A$2:$A$3323,'tackle data and analsyis'!$AH232)</f>
        <v>4</v>
      </c>
      <c r="AQ232" s="3">
        <f t="shared" si="26"/>
        <v>0.33846965076663971</v>
      </c>
      <c r="AR232" s="3">
        <f t="shared" si="27"/>
        <v>-0.48249507346430326</v>
      </c>
      <c r="AS232" s="3"/>
      <c r="AT232" s="3"/>
      <c r="AU232" s="3"/>
      <c r="AV232" s="3"/>
      <c r="AY232" t="s">
        <v>409</v>
      </c>
      <c r="AZ232">
        <v>2.7665935379004907</v>
      </c>
      <c r="BA232">
        <v>6</v>
      </c>
      <c r="BD232" t="s">
        <v>409</v>
      </c>
      <c r="BE232">
        <f>SUMIFS('further data insights graphs'!S$2:S$3323,'further data insights graphs'!$A$2:$A$3323,'tackle data and analsyis'!$BD232)</f>
        <v>1.5037344145629001</v>
      </c>
      <c r="BF232">
        <f>SUMIFS('further data insights graphs'!T$2:T$3323,'further data insights graphs'!$A$2:$A$3323,'tackle data and analsyis'!$BD232)</f>
        <v>0</v>
      </c>
      <c r="BG232">
        <f>SUMIFS('further data insights graphs'!U$2:U$3323,'further data insights graphs'!$A$2:$A$3323,'tackle data and analsyis'!$BD232)</f>
        <v>0</v>
      </c>
      <c r="BI232">
        <f>COUNTIFS('further data insights graphs'!S$2:S$3323,"&gt;"&amp;0,'further data insights graphs'!$A$2:$A$3323,'tackle data and analsyis'!$BD232)</f>
        <v>3</v>
      </c>
      <c r="BJ232">
        <f>COUNTIFS('further data insights graphs'!T$2:T$3323,"&gt;"&amp;0,'further data insights graphs'!$A$2:$A$3323,'tackle data and analsyis'!$BD232)</f>
        <v>0</v>
      </c>
      <c r="BK232">
        <f>COUNTIFS('further data insights graphs'!U$2:U$3323,"&gt;"&amp;0,'further data insights graphs'!$A$2:$A$3323,'tackle data and analsyis'!$BD232)</f>
        <v>0</v>
      </c>
      <c r="BN232" t="s">
        <v>246</v>
      </c>
      <c r="BO232">
        <v>1.77034389835551</v>
      </c>
      <c r="BP232">
        <v>0</v>
      </c>
      <c r="BQ232">
        <v>0.23613539317169899</v>
      </c>
      <c r="BS232">
        <f>SUMIFS('further data insights graphs'!$K$2:$K$3323,'further data insights graphs'!$A$2:$A$3323,'tackle data and analsyis'!$BN232)</f>
        <v>1</v>
      </c>
      <c r="BT232">
        <f>SUMIFS('further data insights graphs'!$V$2:$V$3323,'further data insights graphs'!$A$2:$A$3323,'tackle data and analsyis'!$BN232)</f>
        <v>0.377611093471515</v>
      </c>
      <c r="BV232" t="s">
        <v>28</v>
      </c>
      <c r="BW232">
        <v>2.3205339943090602</v>
      </c>
      <c r="BX232">
        <v>0</v>
      </c>
      <c r="BY232">
        <v>0</v>
      </c>
    </row>
    <row r="233" spans="1:77" x14ac:dyDescent="0.35">
      <c r="A233">
        <v>231</v>
      </c>
      <c r="B233">
        <v>2022102300</v>
      </c>
      <c r="C233">
        <v>3157</v>
      </c>
      <c r="D233">
        <v>43341</v>
      </c>
      <c r="E233">
        <v>0</v>
      </c>
      <c r="F233">
        <v>0</v>
      </c>
      <c r="G233">
        <v>0</v>
      </c>
      <c r="H233">
        <v>1</v>
      </c>
      <c r="I233" t="s">
        <v>56</v>
      </c>
      <c r="M233" t="s">
        <v>239</v>
      </c>
      <c r="N233">
        <f t="shared" si="21"/>
        <v>1</v>
      </c>
      <c r="O233">
        <f t="shared" si="22"/>
        <v>5</v>
      </c>
      <c r="P233">
        <f t="shared" si="23"/>
        <v>6</v>
      </c>
      <c r="R233">
        <f>SUMIFS('further data insights graphs'!$E$2:$E$3323,'further data insights graphs'!$A$2:$A$3323,'tackle data and analsyis'!$M233)</f>
        <v>4.3061235160222555</v>
      </c>
      <c r="S233">
        <f>COUNTIFS('further data insights graphs'!$E$2:$E$3323,"&gt;"&amp;0,'further data insights graphs'!$A$2:$A$3323,'tackle data and analsyis'!$M233)</f>
        <v>7</v>
      </c>
      <c r="V233">
        <f t="shared" si="24"/>
        <v>3</v>
      </c>
      <c r="W233" t="s">
        <v>158</v>
      </c>
      <c r="X233">
        <v>2</v>
      </c>
      <c r="Y233">
        <v>2</v>
      </c>
      <c r="Z233">
        <v>4</v>
      </c>
      <c r="AB233" t="s">
        <v>493</v>
      </c>
      <c r="AC233">
        <v>2</v>
      </c>
      <c r="AD233">
        <v>3</v>
      </c>
      <c r="AE233">
        <v>5</v>
      </c>
      <c r="AH233" t="s">
        <v>298</v>
      </c>
      <c r="AI233">
        <v>2.9975357872385389</v>
      </c>
      <c r="AJ233">
        <v>7</v>
      </c>
      <c r="AK233">
        <f>SUMIFS('further data insights graphs'!$X$2:$X$3323,'further data insights graphs'!$A$2:$A$3323,'tackle data and analsyis'!$AH233)</f>
        <v>1.6263595865680485</v>
      </c>
      <c r="AL233" s="1">
        <f t="shared" si="25"/>
        <v>0.2323370837954355</v>
      </c>
      <c r="AM233">
        <f>SUMIFS('further data insights graphs'!$X$2:$X$3323,'further data insights graphs'!$X$2:$X$3323,"&gt;="&amp;0,'further data insights graphs'!$A$2:$A$3323,'tackle data and analsyis'!$AH233)</f>
        <v>1.8931685577532245</v>
      </c>
      <c r="AN233">
        <f>COUNTIFS('further data insights graphs'!$X$2:$X$3323,"&gt;="&amp;0,'further data insights graphs'!$A$2:$A$3323,'tackle data and analsyis'!$AH233)</f>
        <v>6</v>
      </c>
      <c r="AO233">
        <f>SUMIFS('further data insights graphs'!$X$2:$X$3323,'further data insights graphs'!$X$2:$X$3323,"&lt;"&amp;0,'further data insights graphs'!$A$2:$A$3323,'tackle data and analsyis'!$AH233)</f>
        <v>-0.2668089711851761</v>
      </c>
      <c r="AP233">
        <f>COUNTIFS('further data insights graphs'!$X$2:$X$3323,"&lt;"&amp;0,'further data insights graphs'!$A$2:$A$3323,'tackle data and analsyis'!$AH233)</f>
        <v>1</v>
      </c>
      <c r="AQ233" s="3">
        <f t="shared" si="26"/>
        <v>0.31552809295887074</v>
      </c>
      <c r="AR233" s="3">
        <f t="shared" si="27"/>
        <v>-0.2668089711851761</v>
      </c>
      <c r="AS233" s="3"/>
      <c r="AT233" s="3"/>
      <c r="AU233" s="3"/>
      <c r="AV233" s="3"/>
      <c r="AY233" t="s">
        <v>429</v>
      </c>
      <c r="AZ233">
        <v>3.8541846961477337</v>
      </c>
      <c r="BA233">
        <v>6</v>
      </c>
      <c r="BD233" t="s">
        <v>429</v>
      </c>
      <c r="BE233">
        <f>SUMIFS('further data insights graphs'!S$2:S$3323,'further data insights graphs'!$A$2:$A$3323,'tackle data and analsyis'!$BD233)</f>
        <v>2.6809149688451077</v>
      </c>
      <c r="BF233">
        <f>SUMIFS('further data insights graphs'!T$2:T$3323,'further data insights graphs'!$A$2:$A$3323,'tackle data and analsyis'!$BD233)</f>
        <v>0</v>
      </c>
      <c r="BG233">
        <f>SUMIFS('further data insights graphs'!U$2:U$3323,'further data insights graphs'!$A$2:$A$3323,'tackle data and analsyis'!$BD233)</f>
        <v>0</v>
      </c>
      <c r="BI233">
        <f>COUNTIFS('further data insights graphs'!S$2:S$3323,"&gt;"&amp;0,'further data insights graphs'!$A$2:$A$3323,'tackle data and analsyis'!$BD233)</f>
        <v>4</v>
      </c>
      <c r="BJ233">
        <f>COUNTIFS('further data insights graphs'!T$2:T$3323,"&gt;"&amp;0,'further data insights graphs'!$A$2:$A$3323,'tackle data and analsyis'!$BD233)</f>
        <v>0</v>
      </c>
      <c r="BK233">
        <f>COUNTIFS('further data insights graphs'!U$2:U$3323,"&gt;"&amp;0,'further data insights graphs'!$A$2:$A$3323,'tackle data and analsyis'!$BD233)</f>
        <v>0</v>
      </c>
      <c r="BN233" t="s">
        <v>227</v>
      </c>
      <c r="BO233">
        <v>1.7513993840376951</v>
      </c>
      <c r="BP233">
        <v>0</v>
      </c>
      <c r="BQ233">
        <v>0</v>
      </c>
      <c r="BS233">
        <f>SUMIFS('further data insights graphs'!$K$2:$K$3323,'further data insights graphs'!$A$2:$A$3323,'tackle data and analsyis'!$BN233)</f>
        <v>1</v>
      </c>
      <c r="BT233">
        <f>SUMIFS('further data insights graphs'!$V$2:$V$3323,'further data insights graphs'!$A$2:$A$3323,'tackle data and analsyis'!$BN233)</f>
        <v>0.79163566179302702</v>
      </c>
      <c r="BV233" t="s">
        <v>89</v>
      </c>
      <c r="BW233">
        <v>2.2915691251909118</v>
      </c>
      <c r="BX233">
        <v>0</v>
      </c>
      <c r="BY233">
        <v>0</v>
      </c>
    </row>
    <row r="234" spans="1:77" x14ac:dyDescent="0.35">
      <c r="A234">
        <v>232</v>
      </c>
      <c r="B234">
        <v>2022102300</v>
      </c>
      <c r="C234">
        <v>3220</v>
      </c>
      <c r="D234">
        <v>43341</v>
      </c>
      <c r="E234">
        <v>1</v>
      </c>
      <c r="F234">
        <v>0</v>
      </c>
      <c r="G234">
        <v>0</v>
      </c>
      <c r="H234">
        <v>0</v>
      </c>
      <c r="I234" t="s">
        <v>56</v>
      </c>
      <c r="M234" t="s">
        <v>240</v>
      </c>
      <c r="N234">
        <f t="shared" si="21"/>
        <v>3</v>
      </c>
      <c r="O234">
        <f t="shared" si="22"/>
        <v>3</v>
      </c>
      <c r="P234">
        <f t="shared" si="23"/>
        <v>6</v>
      </c>
      <c r="R234">
        <f>SUMIFS('further data insights graphs'!$E$2:$E$3323,'further data insights graphs'!$A$2:$A$3323,'tackle data and analsyis'!$M234)</f>
        <v>4.3287161571541253</v>
      </c>
      <c r="S234">
        <f>COUNTIFS('further data insights graphs'!$E$2:$E$3323,"&gt;"&amp;0,'further data insights graphs'!$A$2:$A$3323,'tackle data and analsyis'!$M234)</f>
        <v>8</v>
      </c>
      <c r="V234">
        <f t="shared" si="24"/>
        <v>1</v>
      </c>
      <c r="W234" t="s">
        <v>165</v>
      </c>
      <c r="X234">
        <v>2</v>
      </c>
      <c r="Y234">
        <v>2</v>
      </c>
      <c r="Z234">
        <v>4</v>
      </c>
      <c r="AB234" t="s">
        <v>505</v>
      </c>
      <c r="AC234">
        <v>2</v>
      </c>
      <c r="AD234">
        <v>3</v>
      </c>
      <c r="AE234">
        <v>5</v>
      </c>
      <c r="AH234" t="s">
        <v>304</v>
      </c>
      <c r="AI234">
        <v>2.9563048204185129</v>
      </c>
      <c r="AJ234">
        <v>7</v>
      </c>
      <c r="AK234">
        <f>SUMIFS('further data insights graphs'!$X$2:$X$3323,'further data insights graphs'!$A$2:$A$3323,'tackle data and analsyis'!$AH234)</f>
        <v>-1.5499257591766809</v>
      </c>
      <c r="AL234" s="1">
        <f t="shared" si="25"/>
        <v>-0.22141796559666868</v>
      </c>
      <c r="AM234">
        <f>SUMIFS('further data insights graphs'!$X$2:$X$3323,'further data insights graphs'!$X$2:$X$3323,"&gt;="&amp;0,'further data insights graphs'!$A$2:$A$3323,'tackle data and analsyis'!$AH234)</f>
        <v>0</v>
      </c>
      <c r="AN234">
        <f>COUNTIFS('further data insights graphs'!$X$2:$X$3323,"&gt;="&amp;0,'further data insights graphs'!$A$2:$A$3323,'tackle data and analsyis'!$AH234)</f>
        <v>0</v>
      </c>
      <c r="AO234">
        <f>SUMIFS('further data insights graphs'!$X$2:$X$3323,'further data insights graphs'!$X$2:$X$3323,"&lt;"&amp;0,'further data insights graphs'!$A$2:$A$3323,'tackle data and analsyis'!$AH234)</f>
        <v>-1.5499257591766809</v>
      </c>
      <c r="AP234">
        <f>COUNTIFS('further data insights graphs'!$X$2:$X$3323,"&lt;"&amp;0,'further data insights graphs'!$A$2:$A$3323,'tackle data and analsyis'!$AH234)</f>
        <v>7</v>
      </c>
      <c r="AQ234" s="3" t="e">
        <f t="shared" si="26"/>
        <v>#DIV/0!</v>
      </c>
      <c r="AR234" s="3">
        <f t="shared" si="27"/>
        <v>-0.22141796559666868</v>
      </c>
      <c r="AS234" s="3"/>
      <c r="AT234" s="3"/>
      <c r="AU234" s="3"/>
      <c r="AV234" s="3"/>
      <c r="AY234" t="s">
        <v>438</v>
      </c>
      <c r="AZ234">
        <v>2.7798458337395351</v>
      </c>
      <c r="BA234">
        <v>6</v>
      </c>
      <c r="BD234" t="s">
        <v>438</v>
      </c>
      <c r="BE234">
        <f>SUMIFS('further data insights graphs'!S$2:S$3323,'further data insights graphs'!$A$2:$A$3323,'tackle data and analsyis'!$BD234)</f>
        <v>2.4314244167839414</v>
      </c>
      <c r="BF234">
        <f>SUMIFS('further data insights graphs'!T$2:T$3323,'further data insights graphs'!$A$2:$A$3323,'tackle data and analsyis'!$BD234)</f>
        <v>0</v>
      </c>
      <c r="BG234">
        <f>SUMIFS('further data insights graphs'!U$2:U$3323,'further data insights graphs'!$A$2:$A$3323,'tackle data and analsyis'!$BD234)</f>
        <v>0</v>
      </c>
      <c r="BI234">
        <f>COUNTIFS('further data insights graphs'!S$2:S$3323,"&gt;"&amp;0,'further data insights graphs'!$A$2:$A$3323,'tackle data and analsyis'!$BD234)</f>
        <v>5</v>
      </c>
      <c r="BJ234">
        <f>COUNTIFS('further data insights graphs'!T$2:T$3323,"&gt;"&amp;0,'further data insights graphs'!$A$2:$A$3323,'tackle data and analsyis'!$BD234)</f>
        <v>0</v>
      </c>
      <c r="BK234">
        <f>COUNTIFS('further data insights graphs'!U$2:U$3323,"&gt;"&amp;0,'further data insights graphs'!$A$2:$A$3323,'tackle data and analsyis'!$BD234)</f>
        <v>0</v>
      </c>
      <c r="BN234" t="s">
        <v>38</v>
      </c>
      <c r="BO234">
        <v>1.7402541708904209</v>
      </c>
      <c r="BP234">
        <v>0</v>
      </c>
      <c r="BQ234">
        <v>0</v>
      </c>
      <c r="BS234">
        <f>SUMIFS('further data insights graphs'!$K$2:$K$3323,'further data insights graphs'!$A$2:$A$3323,'tackle data and analsyis'!$BN234)</f>
        <v>0</v>
      </c>
      <c r="BT234">
        <f>SUMIFS('further data insights graphs'!$V$2:$V$3323,'further data insights graphs'!$A$2:$A$3323,'tackle data and analsyis'!$BN234)</f>
        <v>0</v>
      </c>
      <c r="BV234" t="s">
        <v>109</v>
      </c>
      <c r="BW234">
        <v>2.2895720296628141</v>
      </c>
      <c r="BX234">
        <v>0</v>
      </c>
      <c r="BY234">
        <v>0.52963716684571305</v>
      </c>
    </row>
    <row r="235" spans="1:77" x14ac:dyDescent="0.35">
      <c r="A235">
        <v>233</v>
      </c>
      <c r="B235">
        <v>2022102300</v>
      </c>
      <c r="C235">
        <v>2816</v>
      </c>
      <c r="D235">
        <v>44828</v>
      </c>
      <c r="E235">
        <v>0</v>
      </c>
      <c r="F235">
        <v>1</v>
      </c>
      <c r="G235">
        <v>0</v>
      </c>
      <c r="H235">
        <v>0</v>
      </c>
      <c r="I235" t="s">
        <v>57</v>
      </c>
      <c r="M235" t="s">
        <v>241</v>
      </c>
      <c r="N235">
        <f t="shared" si="21"/>
        <v>3</v>
      </c>
      <c r="O235">
        <f t="shared" si="22"/>
        <v>4</v>
      </c>
      <c r="P235">
        <f t="shared" si="23"/>
        <v>7</v>
      </c>
      <c r="R235">
        <f>SUMIFS('further data insights graphs'!$E$2:$E$3323,'further data insights graphs'!$A$2:$A$3323,'tackle data and analsyis'!$M235)</f>
        <v>4.5568181985323193</v>
      </c>
      <c r="S235">
        <f>COUNTIFS('further data insights graphs'!$E$2:$E$3323,"&gt;"&amp;0,'further data insights graphs'!$A$2:$A$3323,'tackle data and analsyis'!$M235)</f>
        <v>9</v>
      </c>
      <c r="V235">
        <f t="shared" si="24"/>
        <v>3</v>
      </c>
      <c r="W235" t="s">
        <v>176</v>
      </c>
      <c r="X235">
        <v>2</v>
      </c>
      <c r="Y235">
        <v>2</v>
      </c>
      <c r="Z235">
        <v>4</v>
      </c>
      <c r="AB235" t="s">
        <v>585</v>
      </c>
      <c r="AC235">
        <v>2</v>
      </c>
      <c r="AD235">
        <v>3</v>
      </c>
      <c r="AE235">
        <v>5</v>
      </c>
      <c r="AH235" t="s">
        <v>97</v>
      </c>
      <c r="AI235">
        <v>2.9510962351769585</v>
      </c>
      <c r="AJ235">
        <v>6</v>
      </c>
      <c r="AK235">
        <f>SUMIFS('further data insights graphs'!$X$2:$X$3323,'further data insights graphs'!$A$2:$A$3323,'tackle data and analsyis'!$AH235)</f>
        <v>1.0084951056977969</v>
      </c>
      <c r="AL235" s="1">
        <f t="shared" si="25"/>
        <v>0.16808251761629947</v>
      </c>
      <c r="AM235">
        <f>SUMIFS('further data insights graphs'!$X$2:$X$3323,'further data insights graphs'!$X$2:$X$3323,"&gt;="&amp;0,'further data insights graphs'!$A$2:$A$3323,'tackle data and analsyis'!$AH235)</f>
        <v>1.0094739637479402</v>
      </c>
      <c r="AN235">
        <f>COUNTIFS('further data insights graphs'!$X$2:$X$3323,"&gt;="&amp;0,'further data insights graphs'!$A$2:$A$3323,'tackle data and analsyis'!$AH235)</f>
        <v>5</v>
      </c>
      <c r="AO235">
        <f>SUMIFS('further data insights graphs'!$X$2:$X$3323,'further data insights graphs'!$X$2:$X$3323,"&lt;"&amp;0,'further data insights graphs'!$A$2:$A$3323,'tackle data and analsyis'!$AH235)</f>
        <v>-9.7885805014347898E-4</v>
      </c>
      <c r="AP235">
        <f>COUNTIFS('further data insights graphs'!$X$2:$X$3323,"&lt;"&amp;0,'further data insights graphs'!$A$2:$A$3323,'tackle data and analsyis'!$AH235)</f>
        <v>1</v>
      </c>
      <c r="AQ235" s="3">
        <f t="shared" si="26"/>
        <v>0.20189479274958805</v>
      </c>
      <c r="AR235" s="3">
        <f t="shared" si="27"/>
        <v>-9.7885805014347898E-4</v>
      </c>
      <c r="AS235" s="3"/>
      <c r="AT235" s="3"/>
      <c r="AU235" s="3"/>
      <c r="AV235" s="3"/>
      <c r="AY235" t="s">
        <v>443</v>
      </c>
      <c r="AZ235">
        <v>3.8421953139143685</v>
      </c>
      <c r="BA235">
        <v>6</v>
      </c>
      <c r="BD235" t="s">
        <v>443</v>
      </c>
      <c r="BE235">
        <f>SUMIFS('further data insights graphs'!S$2:S$3323,'further data insights graphs'!$A$2:$A$3323,'tackle data and analsyis'!$BD235)</f>
        <v>3.1936799864795611</v>
      </c>
      <c r="BF235">
        <f>SUMIFS('further data insights graphs'!T$2:T$3323,'further data insights graphs'!$A$2:$A$3323,'tackle data and analsyis'!$BD235)</f>
        <v>0</v>
      </c>
      <c r="BG235">
        <f>SUMIFS('further data insights graphs'!U$2:U$3323,'further data insights graphs'!$A$2:$A$3323,'tackle data and analsyis'!$BD235)</f>
        <v>0</v>
      </c>
      <c r="BI235">
        <f>COUNTIFS('further data insights graphs'!S$2:S$3323,"&gt;"&amp;0,'further data insights graphs'!$A$2:$A$3323,'tackle data and analsyis'!$BD235)</f>
        <v>4</v>
      </c>
      <c r="BJ235">
        <f>COUNTIFS('further data insights graphs'!T$2:T$3323,"&gt;"&amp;0,'further data insights graphs'!$A$2:$A$3323,'tackle data and analsyis'!$BD235)</f>
        <v>0</v>
      </c>
      <c r="BK235">
        <f>COUNTIFS('further data insights graphs'!U$2:U$3323,"&gt;"&amp;0,'further data insights graphs'!$A$2:$A$3323,'tackle data and analsyis'!$BD235)</f>
        <v>0</v>
      </c>
      <c r="BN235" t="s">
        <v>277</v>
      </c>
      <c r="BO235">
        <v>1.730166957126086</v>
      </c>
      <c r="BP235">
        <v>0</v>
      </c>
      <c r="BQ235">
        <v>0.31587409263287602</v>
      </c>
      <c r="BS235">
        <f>SUMIFS('further data insights graphs'!$K$2:$K$3323,'further data insights graphs'!$A$2:$A$3323,'tackle data and analsyis'!$BN235)</f>
        <v>0</v>
      </c>
      <c r="BT235">
        <f>SUMIFS('further data insights graphs'!$V$2:$V$3323,'further data insights graphs'!$A$2:$A$3323,'tackle data and analsyis'!$BN235)</f>
        <v>0</v>
      </c>
      <c r="BV235" t="s">
        <v>10</v>
      </c>
      <c r="BW235">
        <v>2.2807404158181255</v>
      </c>
      <c r="BX235">
        <v>0</v>
      </c>
      <c r="BY235">
        <v>0</v>
      </c>
    </row>
    <row r="236" spans="1:77" x14ac:dyDescent="0.35">
      <c r="A236">
        <v>234</v>
      </c>
      <c r="B236">
        <v>2022110700</v>
      </c>
      <c r="C236">
        <v>105</v>
      </c>
      <c r="D236">
        <v>44828</v>
      </c>
      <c r="E236">
        <v>0</v>
      </c>
      <c r="F236">
        <v>1</v>
      </c>
      <c r="G236">
        <v>0</v>
      </c>
      <c r="H236">
        <v>0</v>
      </c>
      <c r="I236" t="s">
        <v>57</v>
      </c>
      <c r="M236" t="s">
        <v>242</v>
      </c>
      <c r="N236">
        <f t="shared" si="21"/>
        <v>3</v>
      </c>
      <c r="O236">
        <f t="shared" si="22"/>
        <v>1</v>
      </c>
      <c r="P236">
        <f t="shared" si="23"/>
        <v>4</v>
      </c>
      <c r="R236">
        <f>SUMIFS('further data insights graphs'!$E$2:$E$3323,'further data insights graphs'!$A$2:$A$3323,'tackle data and analsyis'!$M236)</f>
        <v>3.7698194746622757</v>
      </c>
      <c r="S236">
        <f>COUNTIFS('further data insights graphs'!$E$2:$E$3323,"&gt;"&amp;0,'further data insights graphs'!$A$2:$A$3323,'tackle data and analsyis'!$M236)</f>
        <v>7</v>
      </c>
      <c r="V236">
        <f t="shared" si="24"/>
        <v>3</v>
      </c>
      <c r="W236" t="s">
        <v>232</v>
      </c>
      <c r="X236">
        <v>1</v>
      </c>
      <c r="Y236">
        <v>3</v>
      </c>
      <c r="Z236">
        <v>4</v>
      </c>
      <c r="AB236" t="s">
        <v>22</v>
      </c>
      <c r="AC236">
        <v>2</v>
      </c>
      <c r="AD236">
        <v>2</v>
      </c>
      <c r="AE236">
        <v>4</v>
      </c>
      <c r="AH236" t="s">
        <v>244</v>
      </c>
      <c r="AI236">
        <v>2.924531265801094</v>
      </c>
      <c r="AJ236">
        <v>6</v>
      </c>
      <c r="AK236">
        <f>SUMIFS('further data insights graphs'!$X$2:$X$3323,'further data insights graphs'!$A$2:$A$3323,'tackle data and analsyis'!$AH236)</f>
        <v>3.1136937426425519</v>
      </c>
      <c r="AL236" s="1">
        <f t="shared" si="25"/>
        <v>0.51894895710709199</v>
      </c>
      <c r="AM236">
        <f>SUMIFS('further data insights graphs'!$X$2:$X$3323,'further data insights graphs'!$X$2:$X$3323,"&gt;="&amp;0,'further data insights graphs'!$A$2:$A$3323,'tackle data and analsyis'!$AH236)</f>
        <v>3.6501257717603286</v>
      </c>
      <c r="AN236">
        <f>COUNTIFS('further data insights graphs'!$X$2:$X$3323,"&gt;="&amp;0,'further data insights graphs'!$A$2:$A$3323,'tackle data and analsyis'!$AH236)</f>
        <v>3</v>
      </c>
      <c r="AO236">
        <f>SUMIFS('further data insights graphs'!$X$2:$X$3323,'further data insights graphs'!$X$2:$X$3323,"&lt;"&amp;0,'further data insights graphs'!$A$2:$A$3323,'tackle data and analsyis'!$AH236)</f>
        <v>-0.53643202911777677</v>
      </c>
      <c r="AP236">
        <f>COUNTIFS('further data insights graphs'!$X$2:$X$3323,"&lt;"&amp;0,'further data insights graphs'!$A$2:$A$3323,'tackle data and analsyis'!$AH236)</f>
        <v>3</v>
      </c>
      <c r="AQ236" s="3">
        <f t="shared" si="26"/>
        <v>1.2167085905867763</v>
      </c>
      <c r="AR236" s="3">
        <f t="shared" si="27"/>
        <v>-0.17881067637259226</v>
      </c>
      <c r="AS236" s="3"/>
      <c r="AT236" s="3"/>
      <c r="AU236" s="3"/>
      <c r="AV236" s="3"/>
      <c r="AY236" t="s">
        <v>445</v>
      </c>
      <c r="AZ236">
        <v>2.6801972791925301</v>
      </c>
      <c r="BA236">
        <v>6</v>
      </c>
      <c r="BD236" t="s">
        <v>445</v>
      </c>
      <c r="BE236">
        <f>SUMIFS('further data insights graphs'!S$2:S$3323,'further data insights graphs'!$A$2:$A$3323,'tackle data and analsyis'!$BD236)</f>
        <v>1.7283506580817058</v>
      </c>
      <c r="BF236">
        <f>SUMIFS('further data insights graphs'!T$2:T$3323,'further data insights graphs'!$A$2:$A$3323,'tackle data and analsyis'!$BD236)</f>
        <v>0</v>
      </c>
      <c r="BG236">
        <f>SUMIFS('further data insights graphs'!U$2:U$3323,'further data insights graphs'!$A$2:$A$3323,'tackle data and analsyis'!$BD236)</f>
        <v>0</v>
      </c>
      <c r="BI236">
        <f>COUNTIFS('further data insights graphs'!S$2:S$3323,"&gt;"&amp;0,'further data insights graphs'!$A$2:$A$3323,'tackle data and analsyis'!$BD236)</f>
        <v>4</v>
      </c>
      <c r="BJ236">
        <f>COUNTIFS('further data insights graphs'!T$2:T$3323,"&gt;"&amp;0,'further data insights graphs'!$A$2:$A$3323,'tackle data and analsyis'!$BD236)</f>
        <v>0</v>
      </c>
      <c r="BK236">
        <f>COUNTIFS('further data insights graphs'!U$2:U$3323,"&gt;"&amp;0,'further data insights graphs'!$A$2:$A$3323,'tackle data and analsyis'!$BD236)</f>
        <v>0</v>
      </c>
      <c r="BN236" t="s">
        <v>445</v>
      </c>
      <c r="BO236">
        <v>1.7283506580817058</v>
      </c>
      <c r="BP236">
        <v>0</v>
      </c>
      <c r="BQ236">
        <v>0</v>
      </c>
      <c r="BS236">
        <f>SUMIFS('further data insights graphs'!$K$2:$K$3323,'further data insights graphs'!$A$2:$A$3323,'tackle data and analsyis'!$BN236)</f>
        <v>1</v>
      </c>
      <c r="BT236">
        <f>SUMIFS('further data insights graphs'!$V$2:$V$3323,'further data insights graphs'!$A$2:$A$3323,'tackle data and analsyis'!$BN236)</f>
        <v>0.49479167292575199</v>
      </c>
      <c r="BV236" t="s">
        <v>229</v>
      </c>
      <c r="BW236">
        <v>2.2771461680705949</v>
      </c>
      <c r="BX236">
        <v>0</v>
      </c>
      <c r="BY236">
        <v>0</v>
      </c>
    </row>
    <row r="237" spans="1:77" x14ac:dyDescent="0.35">
      <c r="A237">
        <v>235</v>
      </c>
      <c r="B237">
        <v>2022110700</v>
      </c>
      <c r="C237">
        <v>403</v>
      </c>
      <c r="D237">
        <v>44828</v>
      </c>
      <c r="E237">
        <v>0</v>
      </c>
      <c r="F237">
        <v>1</v>
      </c>
      <c r="G237">
        <v>0</v>
      </c>
      <c r="H237">
        <v>0</v>
      </c>
      <c r="I237" t="s">
        <v>57</v>
      </c>
      <c r="M237" t="s">
        <v>243</v>
      </c>
      <c r="N237">
        <f t="shared" si="21"/>
        <v>1</v>
      </c>
      <c r="O237">
        <f t="shared" si="22"/>
        <v>1</v>
      </c>
      <c r="P237">
        <f t="shared" si="23"/>
        <v>2</v>
      </c>
      <c r="R237">
        <f>SUMIFS('further data insights graphs'!$E$2:$E$3323,'further data insights graphs'!$A$2:$A$3323,'tackle data and analsyis'!$M237)</f>
        <v>0.81823502309120388</v>
      </c>
      <c r="S237">
        <f>COUNTIFS('further data insights graphs'!$E$2:$E$3323,"&gt;"&amp;0,'further data insights graphs'!$A$2:$A$3323,'tackle data and analsyis'!$M237)</f>
        <v>3</v>
      </c>
      <c r="V237">
        <f t="shared" si="24"/>
        <v>2</v>
      </c>
      <c r="W237" t="s">
        <v>235</v>
      </c>
      <c r="X237">
        <v>3</v>
      </c>
      <c r="Y237">
        <v>1</v>
      </c>
      <c r="Z237">
        <v>4</v>
      </c>
      <c r="AB237" t="s">
        <v>37</v>
      </c>
      <c r="AC237">
        <v>2</v>
      </c>
      <c r="AD237">
        <v>2</v>
      </c>
      <c r="AE237">
        <v>4</v>
      </c>
      <c r="AH237" t="s">
        <v>581</v>
      </c>
      <c r="AI237">
        <v>2.921009769143851</v>
      </c>
      <c r="AJ237">
        <v>5</v>
      </c>
      <c r="AK237">
        <f>SUMIFS('further data insights graphs'!$X$2:$X$3323,'further data insights graphs'!$A$2:$A$3323,'tackle data and analsyis'!$AH237)</f>
        <v>0.97577023475184566</v>
      </c>
      <c r="AL237" s="1">
        <f t="shared" si="25"/>
        <v>0.19515404695036914</v>
      </c>
      <c r="AM237">
        <f>SUMIFS('further data insights graphs'!$X$2:$X$3323,'further data insights graphs'!$X$2:$X$3323,"&gt;="&amp;0,'further data insights graphs'!$A$2:$A$3323,'tackle data and analsyis'!$AH237)</f>
        <v>1.5958334999999999</v>
      </c>
      <c r="AN237">
        <f>COUNTIFS('further data insights graphs'!$X$2:$X$3323,"&gt;="&amp;0,'further data insights graphs'!$A$2:$A$3323,'tackle data and analsyis'!$AH237)</f>
        <v>1</v>
      </c>
      <c r="AO237">
        <f>SUMIFS('further data insights graphs'!$X$2:$X$3323,'further data insights graphs'!$X$2:$X$3323,"&lt;"&amp;0,'further data insights graphs'!$A$2:$A$3323,'tackle data and analsyis'!$AH237)</f>
        <v>-0.62006326524815425</v>
      </c>
      <c r="AP237">
        <f>COUNTIFS('further data insights graphs'!$X$2:$X$3323,"&lt;"&amp;0,'further data insights graphs'!$A$2:$A$3323,'tackle data and analsyis'!$AH237)</f>
        <v>4</v>
      </c>
      <c r="AQ237" s="3">
        <f t="shared" si="26"/>
        <v>1.5958334999999999</v>
      </c>
      <c r="AR237" s="3">
        <f t="shared" si="27"/>
        <v>-0.15501581631203856</v>
      </c>
      <c r="AS237" s="3"/>
      <c r="AT237" s="3"/>
      <c r="AU237" s="3"/>
      <c r="AV237" s="3"/>
      <c r="AY237" t="s">
        <v>461</v>
      </c>
      <c r="AZ237">
        <v>4.0707048904061107</v>
      </c>
      <c r="BA237">
        <v>6</v>
      </c>
      <c r="BD237" t="s">
        <v>461</v>
      </c>
      <c r="BE237">
        <f>SUMIFS('further data insights graphs'!S$2:S$3323,'further data insights graphs'!$A$2:$A$3323,'tackle data and analsyis'!$BD237)</f>
        <v>2.9718377844084358</v>
      </c>
      <c r="BF237">
        <f>SUMIFS('further data insights graphs'!T$2:T$3323,'further data insights graphs'!$A$2:$A$3323,'tackle data and analsyis'!$BD237)</f>
        <v>0</v>
      </c>
      <c r="BG237">
        <f>SUMIFS('further data insights graphs'!U$2:U$3323,'further data insights graphs'!$A$2:$A$3323,'tackle data and analsyis'!$BD237)</f>
        <v>0</v>
      </c>
      <c r="BI237">
        <f>COUNTIFS('further data insights graphs'!S$2:S$3323,"&gt;"&amp;0,'further data insights graphs'!$A$2:$A$3323,'tackle data and analsyis'!$BD237)</f>
        <v>4</v>
      </c>
      <c r="BJ237">
        <f>COUNTIFS('further data insights graphs'!T$2:T$3323,"&gt;"&amp;0,'further data insights graphs'!$A$2:$A$3323,'tackle data and analsyis'!$BD237)</f>
        <v>0</v>
      </c>
      <c r="BK237">
        <f>COUNTIFS('further data insights graphs'!U$2:U$3323,"&gt;"&amp;0,'further data insights graphs'!$A$2:$A$3323,'tackle data and analsyis'!$BD237)</f>
        <v>0</v>
      </c>
      <c r="BN237" t="s">
        <v>415</v>
      </c>
      <c r="BO237">
        <v>1.7180426643462439</v>
      </c>
      <c r="BP237">
        <v>1.2138655907105669</v>
      </c>
      <c r="BQ237">
        <v>0.29521322293490698</v>
      </c>
      <c r="BS237">
        <f>SUMIFS('further data insights graphs'!$K$2:$K$3323,'further data insights graphs'!$A$2:$A$3323,'tackle data and analsyis'!$BN237)</f>
        <v>1</v>
      </c>
      <c r="BT237">
        <f>SUMIFS('further data insights graphs'!$V$2:$V$3323,'further data insights graphs'!$A$2:$A$3323,'tackle data and analsyis'!$BN237)</f>
        <v>0.70271546410265995</v>
      </c>
      <c r="BV237" t="s">
        <v>276</v>
      </c>
      <c r="BW237">
        <v>2.2707179983647392</v>
      </c>
      <c r="BX237">
        <v>0</v>
      </c>
      <c r="BY237">
        <v>0</v>
      </c>
    </row>
    <row r="238" spans="1:77" x14ac:dyDescent="0.35">
      <c r="A238">
        <v>236</v>
      </c>
      <c r="B238">
        <v>2022102300</v>
      </c>
      <c r="C238">
        <v>2842</v>
      </c>
      <c r="D238">
        <v>54606</v>
      </c>
      <c r="E238">
        <v>0</v>
      </c>
      <c r="F238">
        <v>1</v>
      </c>
      <c r="G238">
        <v>0</v>
      </c>
      <c r="H238">
        <v>0</v>
      </c>
      <c r="I238" t="s">
        <v>58</v>
      </c>
      <c r="M238" t="s">
        <v>244</v>
      </c>
      <c r="N238">
        <f t="shared" si="21"/>
        <v>2</v>
      </c>
      <c r="O238">
        <f t="shared" si="22"/>
        <v>1</v>
      </c>
      <c r="P238">
        <f t="shared" si="23"/>
        <v>3</v>
      </c>
      <c r="R238">
        <f>SUMIFS('further data insights graphs'!$E$2:$E$3323,'further data insights graphs'!$A$2:$A$3323,'tackle data and analsyis'!$M238)</f>
        <v>2.924531265801094</v>
      </c>
      <c r="S238">
        <f>COUNTIFS('further data insights graphs'!$E$2:$E$3323,"&gt;"&amp;0,'further data insights graphs'!$A$2:$A$3323,'tackle data and analsyis'!$M238)</f>
        <v>6</v>
      </c>
      <c r="V238">
        <f t="shared" si="24"/>
        <v>2</v>
      </c>
      <c r="W238" t="s">
        <v>236</v>
      </c>
      <c r="X238">
        <v>0</v>
      </c>
      <c r="Y238">
        <v>4</v>
      </c>
      <c r="Z238">
        <v>4</v>
      </c>
      <c r="AB238" t="s">
        <v>42</v>
      </c>
      <c r="AC238">
        <v>2</v>
      </c>
      <c r="AD238">
        <v>2</v>
      </c>
      <c r="AE238">
        <v>4</v>
      </c>
      <c r="AH238" t="s">
        <v>289</v>
      </c>
      <c r="AI238">
        <v>2.8975548252584131</v>
      </c>
      <c r="AJ238">
        <v>5</v>
      </c>
      <c r="AK238">
        <f>SUMIFS('further data insights graphs'!$X$2:$X$3323,'further data insights graphs'!$A$2:$A$3323,'tackle data and analsyis'!$AH238)</f>
        <v>0.69197290074148965</v>
      </c>
      <c r="AL238" s="1">
        <f t="shared" si="25"/>
        <v>0.13839458014829792</v>
      </c>
      <c r="AM238">
        <f>SUMIFS('further data insights graphs'!$X$2:$X$3323,'further data insights graphs'!$X$2:$X$3323,"&gt;="&amp;0,'further data insights graphs'!$A$2:$A$3323,'tackle data and analsyis'!$AH238)</f>
        <v>1.7000394007414896</v>
      </c>
      <c r="AN238">
        <f>COUNTIFS('further data insights graphs'!$X$2:$X$3323,"&gt;="&amp;0,'further data insights graphs'!$A$2:$A$3323,'tackle data and analsyis'!$AH238)</f>
        <v>4</v>
      </c>
      <c r="AO238">
        <f>SUMIFS('further data insights graphs'!$X$2:$X$3323,'further data insights graphs'!$X$2:$X$3323,"&lt;"&amp;0,'further data insights graphs'!$A$2:$A$3323,'tackle data and analsyis'!$AH238)</f>
        <v>-1.0080665</v>
      </c>
      <c r="AP238">
        <f>COUNTIFS('further data insights graphs'!$X$2:$X$3323,"&lt;"&amp;0,'further data insights graphs'!$A$2:$A$3323,'tackle data and analsyis'!$AH238)</f>
        <v>1</v>
      </c>
      <c r="AQ238" s="3">
        <f t="shared" si="26"/>
        <v>0.42500985018537241</v>
      </c>
      <c r="AR238" s="3">
        <f t="shared" si="27"/>
        <v>-1.0080665</v>
      </c>
      <c r="AS238" s="3"/>
      <c r="AT238" s="3"/>
      <c r="AU238" s="3"/>
      <c r="AV238" s="3"/>
      <c r="AY238" t="s">
        <v>473</v>
      </c>
      <c r="AZ238">
        <v>3.2184911586052909</v>
      </c>
      <c r="BA238">
        <v>6</v>
      </c>
      <c r="BD238" t="s">
        <v>473</v>
      </c>
      <c r="BE238">
        <f>SUMIFS('further data insights graphs'!S$2:S$3323,'further data insights graphs'!$A$2:$A$3323,'tackle data and analsyis'!$BD238)</f>
        <v>2.2466096352792131</v>
      </c>
      <c r="BF238">
        <f>SUMIFS('further data insights graphs'!T$2:T$3323,'further data insights graphs'!$A$2:$A$3323,'tackle data and analsyis'!$BD238)</f>
        <v>0</v>
      </c>
      <c r="BG238">
        <f>SUMIFS('further data insights graphs'!U$2:U$3323,'further data insights graphs'!$A$2:$A$3323,'tackle data and analsyis'!$BD238)</f>
        <v>0</v>
      </c>
      <c r="BI238">
        <f>COUNTIFS('further data insights graphs'!S$2:S$3323,"&gt;"&amp;0,'further data insights graphs'!$A$2:$A$3323,'tackle data and analsyis'!$BD238)</f>
        <v>4</v>
      </c>
      <c r="BJ238">
        <f>COUNTIFS('further data insights graphs'!T$2:T$3323,"&gt;"&amp;0,'further data insights graphs'!$A$2:$A$3323,'tackle data and analsyis'!$BD238)</f>
        <v>0</v>
      </c>
      <c r="BK238">
        <f>COUNTIFS('further data insights graphs'!U$2:U$3323,"&gt;"&amp;0,'further data insights graphs'!$A$2:$A$3323,'tackle data and analsyis'!$BD238)</f>
        <v>0</v>
      </c>
      <c r="BN238" t="s">
        <v>49</v>
      </c>
      <c r="BO238">
        <v>1.715388947241216</v>
      </c>
      <c r="BP238">
        <v>0</v>
      </c>
      <c r="BQ238">
        <v>1</v>
      </c>
      <c r="BS238">
        <f>SUMIFS('further data insights graphs'!$K$2:$K$3323,'further data insights graphs'!$A$2:$A$3323,'tackle data and analsyis'!$BN238)</f>
        <v>1</v>
      </c>
      <c r="BT238">
        <f>SUMIFS('further data insights graphs'!$V$2:$V$3323,'further data insights graphs'!$A$2:$A$3323,'tackle data and analsyis'!$BN238)</f>
        <v>0.19799723120051799</v>
      </c>
      <c r="BV238" t="s">
        <v>473</v>
      </c>
      <c r="BW238">
        <v>2.2466096352792131</v>
      </c>
      <c r="BX238">
        <v>0</v>
      </c>
      <c r="BY238">
        <v>0</v>
      </c>
    </row>
    <row r="239" spans="1:77" x14ac:dyDescent="0.35">
      <c r="A239">
        <v>237</v>
      </c>
      <c r="B239">
        <v>2022102700</v>
      </c>
      <c r="C239">
        <v>324</v>
      </c>
      <c r="D239">
        <v>54606</v>
      </c>
      <c r="E239">
        <v>0</v>
      </c>
      <c r="F239">
        <v>1</v>
      </c>
      <c r="G239">
        <v>0</v>
      </c>
      <c r="H239">
        <v>0</v>
      </c>
      <c r="I239" t="s">
        <v>58</v>
      </c>
      <c r="M239" t="s">
        <v>245</v>
      </c>
      <c r="N239">
        <f t="shared" si="21"/>
        <v>1</v>
      </c>
      <c r="O239">
        <f t="shared" si="22"/>
        <v>0</v>
      </c>
      <c r="P239">
        <f t="shared" si="23"/>
        <v>1</v>
      </c>
      <c r="R239">
        <f>SUMIFS('further data insights graphs'!$E$2:$E$3323,'further data insights graphs'!$A$2:$A$3323,'tackle data and analsyis'!$M239)</f>
        <v>1</v>
      </c>
      <c r="S239">
        <f>COUNTIFS('further data insights graphs'!$E$2:$E$3323,"&gt;"&amp;0,'further data insights graphs'!$A$2:$A$3323,'tackle data and analsyis'!$M239)</f>
        <v>1</v>
      </c>
      <c r="V239">
        <f t="shared" si="24"/>
        <v>3</v>
      </c>
      <c r="W239" t="s">
        <v>242</v>
      </c>
      <c r="X239">
        <v>3</v>
      </c>
      <c r="Y239">
        <v>1</v>
      </c>
      <c r="Z239">
        <v>4</v>
      </c>
      <c r="AB239" t="s">
        <v>46</v>
      </c>
      <c r="AC239">
        <v>2</v>
      </c>
      <c r="AD239">
        <v>2</v>
      </c>
      <c r="AE239">
        <v>4</v>
      </c>
      <c r="AH239" t="s">
        <v>214</v>
      </c>
      <c r="AI239">
        <v>2.8972450023268661</v>
      </c>
      <c r="AJ239">
        <v>6</v>
      </c>
      <c r="AK239">
        <f>SUMIFS('further data insights graphs'!$X$2:$X$3323,'further data insights graphs'!$A$2:$A$3323,'tackle data and analsyis'!$AH239)</f>
        <v>-1.7821663839576753</v>
      </c>
      <c r="AL239" s="1">
        <f t="shared" si="25"/>
        <v>-0.29702773065961258</v>
      </c>
      <c r="AM239">
        <f>SUMIFS('further data insights graphs'!$X$2:$X$3323,'further data insights graphs'!$X$2:$X$3323,"&gt;="&amp;0,'further data insights graphs'!$A$2:$A$3323,'tackle data and analsyis'!$AH239)</f>
        <v>0.31903140169518635</v>
      </c>
      <c r="AN239">
        <f>COUNTIFS('further data insights graphs'!$X$2:$X$3323,"&gt;="&amp;0,'further data insights graphs'!$A$2:$A$3323,'tackle data and analsyis'!$AH239)</f>
        <v>1</v>
      </c>
      <c r="AO239">
        <f>SUMIFS('further data insights graphs'!$X$2:$X$3323,'further data insights graphs'!$X$2:$X$3323,"&lt;"&amp;0,'further data insights graphs'!$A$2:$A$3323,'tackle data and analsyis'!$AH239)</f>
        <v>-2.1011977856528614</v>
      </c>
      <c r="AP239">
        <f>COUNTIFS('further data insights graphs'!$X$2:$X$3323,"&lt;"&amp;0,'further data insights graphs'!$A$2:$A$3323,'tackle data and analsyis'!$AH239)</f>
        <v>5</v>
      </c>
      <c r="AQ239" s="3">
        <f t="shared" si="26"/>
        <v>0.31903140169518635</v>
      </c>
      <c r="AR239" s="3">
        <f t="shared" si="27"/>
        <v>-0.42023955713057226</v>
      </c>
      <c r="AS239" s="3"/>
      <c r="AT239" s="3"/>
      <c r="AU239" s="3"/>
      <c r="AV239" s="3"/>
      <c r="AY239" t="s">
        <v>486</v>
      </c>
      <c r="AZ239">
        <v>3.0775441755292241</v>
      </c>
      <c r="BA239">
        <v>6</v>
      </c>
      <c r="BD239" t="s">
        <v>486</v>
      </c>
      <c r="BE239">
        <f>SUMIFS('further data insights graphs'!S$2:S$3323,'further data insights graphs'!$A$2:$A$3323,'tackle data and analsyis'!$BD239)</f>
        <v>2.0775441755292241</v>
      </c>
      <c r="BF239">
        <f>SUMIFS('further data insights graphs'!T$2:T$3323,'further data insights graphs'!$A$2:$A$3323,'tackle data and analsyis'!$BD239)</f>
        <v>0</v>
      </c>
      <c r="BG239">
        <f>SUMIFS('further data insights graphs'!U$2:U$3323,'further data insights graphs'!$A$2:$A$3323,'tackle data and analsyis'!$BD239)</f>
        <v>0</v>
      </c>
      <c r="BI239">
        <f>COUNTIFS('further data insights graphs'!S$2:S$3323,"&gt;"&amp;0,'further data insights graphs'!$A$2:$A$3323,'tackle data and analsyis'!$BD239)</f>
        <v>5</v>
      </c>
      <c r="BJ239">
        <f>COUNTIFS('further data insights graphs'!T$2:T$3323,"&gt;"&amp;0,'further data insights graphs'!$A$2:$A$3323,'tackle data and analsyis'!$BD239)</f>
        <v>0</v>
      </c>
      <c r="BK239">
        <f>COUNTIFS('further data insights graphs'!U$2:U$3323,"&gt;"&amp;0,'further data insights graphs'!$A$2:$A$3323,'tackle data and analsyis'!$BD239)</f>
        <v>0</v>
      </c>
      <c r="BN239" t="s">
        <v>506</v>
      </c>
      <c r="BO239">
        <v>1.7080701445323951</v>
      </c>
      <c r="BP239">
        <v>0</v>
      </c>
      <c r="BQ239">
        <v>0</v>
      </c>
      <c r="BS239">
        <f>SUMIFS('further data insights graphs'!$K$2:$K$3323,'further data insights graphs'!$A$2:$A$3323,'tackle data and analsyis'!$BN239)</f>
        <v>0</v>
      </c>
      <c r="BT239">
        <f>SUMIFS('further data insights graphs'!$V$2:$V$3323,'further data insights graphs'!$A$2:$A$3323,'tackle data and analsyis'!$BN239)</f>
        <v>0</v>
      </c>
      <c r="BV239" t="s">
        <v>491</v>
      </c>
      <c r="BW239">
        <v>2.2417086279715681</v>
      </c>
      <c r="BX239">
        <v>0</v>
      </c>
      <c r="BY239">
        <v>0.26052342466319101</v>
      </c>
    </row>
    <row r="240" spans="1:77" x14ac:dyDescent="0.35">
      <c r="A240">
        <v>238</v>
      </c>
      <c r="B240">
        <v>2022102700</v>
      </c>
      <c r="C240">
        <v>473</v>
      </c>
      <c r="D240">
        <v>54606</v>
      </c>
      <c r="E240">
        <v>0</v>
      </c>
      <c r="F240">
        <v>1</v>
      </c>
      <c r="G240">
        <v>0</v>
      </c>
      <c r="H240">
        <v>0</v>
      </c>
      <c r="I240" t="s">
        <v>58</v>
      </c>
      <c r="M240" t="s">
        <v>246</v>
      </c>
      <c r="N240">
        <f t="shared" si="21"/>
        <v>2</v>
      </c>
      <c r="O240">
        <f t="shared" si="22"/>
        <v>1</v>
      </c>
      <c r="P240">
        <f t="shared" si="23"/>
        <v>3</v>
      </c>
      <c r="R240">
        <f>SUMIFS('further data insights graphs'!$E$2:$E$3323,'further data insights graphs'!$A$2:$A$3323,'tackle data and analsyis'!$M240)</f>
        <v>2.1849653614720732</v>
      </c>
      <c r="S240">
        <f>COUNTIFS('further data insights graphs'!$E$2:$E$3323,"&gt;"&amp;0,'further data insights graphs'!$A$2:$A$3323,'tackle data and analsyis'!$M240)</f>
        <v>5</v>
      </c>
      <c r="V240">
        <f t="shared" si="24"/>
        <v>3</v>
      </c>
      <c r="W240" t="s">
        <v>248</v>
      </c>
      <c r="X240">
        <v>3</v>
      </c>
      <c r="Y240">
        <v>1</v>
      </c>
      <c r="Z240">
        <v>4</v>
      </c>
      <c r="AB240" t="s">
        <v>49</v>
      </c>
      <c r="AC240">
        <v>2</v>
      </c>
      <c r="AD240">
        <v>2</v>
      </c>
      <c r="AE240">
        <v>4</v>
      </c>
      <c r="AH240" t="s">
        <v>238</v>
      </c>
      <c r="AI240">
        <v>2.8884130970863047</v>
      </c>
      <c r="AJ240">
        <v>5</v>
      </c>
      <c r="AK240">
        <f>SUMIFS('further data insights graphs'!$X$2:$X$3323,'further data insights graphs'!$A$2:$A$3323,'tackle data and analsyis'!$AH240)</f>
        <v>4.8426091880532711</v>
      </c>
      <c r="AL240" s="1">
        <f t="shared" si="25"/>
        <v>0.96852183761065425</v>
      </c>
      <c r="AM240">
        <f>SUMIFS('further data insights graphs'!$X$2:$X$3323,'further data insights graphs'!$X$2:$X$3323,"&gt;="&amp;0,'further data insights graphs'!$A$2:$A$3323,'tackle data and analsyis'!$AH240)</f>
        <v>5.3411952936348168</v>
      </c>
      <c r="AN240">
        <f>COUNTIFS('further data insights graphs'!$X$2:$X$3323,"&gt;="&amp;0,'further data insights graphs'!$A$2:$A$3323,'tackle data and analsyis'!$AH240)</f>
        <v>4</v>
      </c>
      <c r="AO240">
        <f>SUMIFS('further data insights graphs'!$X$2:$X$3323,'further data insights graphs'!$X$2:$X$3323,"&lt;"&amp;0,'further data insights graphs'!$A$2:$A$3323,'tackle data and analsyis'!$AH240)</f>
        <v>-0.49858610558154559</v>
      </c>
      <c r="AP240">
        <f>COUNTIFS('further data insights graphs'!$X$2:$X$3323,"&lt;"&amp;0,'further data insights graphs'!$A$2:$A$3323,'tackle data and analsyis'!$AH240)</f>
        <v>1</v>
      </c>
      <c r="AQ240" s="3">
        <f t="shared" si="26"/>
        <v>1.3352988234087042</v>
      </c>
      <c r="AR240" s="3">
        <f t="shared" si="27"/>
        <v>-0.49858610558154559</v>
      </c>
      <c r="AS240" s="3"/>
      <c r="AT240" s="3"/>
      <c r="AU240" s="3"/>
      <c r="AV240" s="3"/>
      <c r="AY240" t="s">
        <v>534</v>
      </c>
      <c r="AZ240">
        <v>2.4371668183024457</v>
      </c>
      <c r="BA240">
        <v>6</v>
      </c>
      <c r="BD240" t="s">
        <v>534</v>
      </c>
      <c r="BE240">
        <f>SUMIFS('further data insights graphs'!S$2:S$3323,'further data insights graphs'!$A$2:$A$3323,'tackle data and analsyis'!$BD240)</f>
        <v>2.09970116190209</v>
      </c>
      <c r="BF240">
        <f>SUMIFS('further data insights graphs'!T$2:T$3323,'further data insights graphs'!$A$2:$A$3323,'tackle data and analsyis'!$BD240)</f>
        <v>0</v>
      </c>
      <c r="BG240">
        <f>SUMIFS('further data insights graphs'!U$2:U$3323,'further data insights graphs'!$A$2:$A$3323,'tackle data and analsyis'!$BD240)</f>
        <v>0</v>
      </c>
      <c r="BI240">
        <f>COUNTIFS('further data insights graphs'!S$2:S$3323,"&gt;"&amp;0,'further data insights graphs'!$A$2:$A$3323,'tackle data and analsyis'!$BD240)</f>
        <v>5</v>
      </c>
      <c r="BJ240">
        <f>COUNTIFS('further data insights graphs'!T$2:T$3323,"&gt;"&amp;0,'further data insights graphs'!$A$2:$A$3323,'tackle data and analsyis'!$BD240)</f>
        <v>0</v>
      </c>
      <c r="BK240">
        <f>COUNTIFS('further data insights graphs'!U$2:U$3323,"&gt;"&amp;0,'further data insights graphs'!$A$2:$A$3323,'tackle data and analsyis'!$BD240)</f>
        <v>0</v>
      </c>
      <c r="BN240" t="s">
        <v>150</v>
      </c>
      <c r="BO240">
        <v>1.69846314370824</v>
      </c>
      <c r="BP240">
        <v>0.18522293542677701</v>
      </c>
      <c r="BQ240">
        <v>0.36025277031214098</v>
      </c>
      <c r="BS240">
        <f>SUMIFS('further data insights graphs'!$K$2:$K$3323,'further data insights graphs'!$A$2:$A$3323,'tackle data and analsyis'!$BN240)</f>
        <v>0</v>
      </c>
      <c r="BT240">
        <f>SUMIFS('further data insights graphs'!$V$2:$V$3323,'further data insights graphs'!$A$2:$A$3323,'tackle data and analsyis'!$BN240)</f>
        <v>0</v>
      </c>
      <c r="BV240" t="s">
        <v>261</v>
      </c>
      <c r="BW240">
        <v>2.2275308001323428</v>
      </c>
      <c r="BX240">
        <v>0</v>
      </c>
      <c r="BY240">
        <v>0</v>
      </c>
    </row>
    <row r="241" spans="1:77" x14ac:dyDescent="0.35">
      <c r="A241">
        <v>239</v>
      </c>
      <c r="B241">
        <v>2022102300</v>
      </c>
      <c r="C241">
        <v>3115</v>
      </c>
      <c r="D241">
        <v>54573</v>
      </c>
      <c r="E241">
        <v>0</v>
      </c>
      <c r="F241">
        <v>1</v>
      </c>
      <c r="G241">
        <v>0</v>
      </c>
      <c r="H241">
        <v>0</v>
      </c>
      <c r="I241" t="s">
        <v>59</v>
      </c>
      <c r="M241" t="s">
        <v>247</v>
      </c>
      <c r="N241">
        <f t="shared" si="21"/>
        <v>9</v>
      </c>
      <c r="O241">
        <f t="shared" si="22"/>
        <v>4</v>
      </c>
      <c r="P241">
        <f t="shared" si="23"/>
        <v>13</v>
      </c>
      <c r="R241">
        <f>SUMIFS('further data insights graphs'!$E$2:$E$3323,'further data insights graphs'!$A$2:$A$3323,'tackle data and analsyis'!$M241)</f>
        <v>7.2862525039080124</v>
      </c>
      <c r="S241">
        <f>COUNTIFS('further data insights graphs'!$E$2:$E$3323,"&gt;"&amp;0,'further data insights graphs'!$A$2:$A$3323,'tackle data and analsyis'!$M241)</f>
        <v>15</v>
      </c>
      <c r="V241">
        <f t="shared" si="24"/>
        <v>3</v>
      </c>
      <c r="W241" t="s">
        <v>249</v>
      </c>
      <c r="X241">
        <v>1</v>
      </c>
      <c r="Y241">
        <v>3</v>
      </c>
      <c r="Z241">
        <v>4</v>
      </c>
      <c r="AB241" t="s">
        <v>106</v>
      </c>
      <c r="AC241">
        <v>2</v>
      </c>
      <c r="AD241">
        <v>2</v>
      </c>
      <c r="AE241">
        <v>4</v>
      </c>
      <c r="AH241" t="s">
        <v>303</v>
      </c>
      <c r="AI241">
        <v>2.8867175285096005</v>
      </c>
      <c r="AJ241">
        <v>8</v>
      </c>
      <c r="AK241">
        <f>SUMIFS('further data insights graphs'!$X$2:$X$3323,'further data insights graphs'!$A$2:$A$3323,'tackle data and analsyis'!$AH241)</f>
        <v>-1.2947065591281315</v>
      </c>
      <c r="AL241" s="1">
        <f t="shared" si="25"/>
        <v>-0.16183831989101644</v>
      </c>
      <c r="AM241">
        <f>SUMIFS('further data insights graphs'!$X$2:$X$3323,'further data insights graphs'!$X$2:$X$3323,"&gt;="&amp;0,'further data insights graphs'!$A$2:$A$3323,'tackle data and analsyis'!$AH241)</f>
        <v>9.2435425034718466E-2</v>
      </c>
      <c r="AN241">
        <f>COUNTIFS('further data insights graphs'!$X$2:$X$3323,"&gt;="&amp;0,'further data insights graphs'!$A$2:$A$3323,'tackle data and analsyis'!$AH241)</f>
        <v>2</v>
      </c>
      <c r="AO241">
        <f>SUMIFS('further data insights graphs'!$X$2:$X$3323,'further data insights graphs'!$X$2:$X$3323,"&lt;"&amp;0,'further data insights graphs'!$A$2:$A$3323,'tackle data and analsyis'!$AH241)</f>
        <v>-1.3871419841628501</v>
      </c>
      <c r="AP241">
        <f>COUNTIFS('further data insights graphs'!$X$2:$X$3323,"&lt;"&amp;0,'further data insights graphs'!$A$2:$A$3323,'tackle data and analsyis'!$AH241)</f>
        <v>6</v>
      </c>
      <c r="AQ241" s="3">
        <f t="shared" si="26"/>
        <v>4.6217712517359233E-2</v>
      </c>
      <c r="AR241" s="3">
        <f t="shared" si="27"/>
        <v>-0.23119033069380834</v>
      </c>
      <c r="AS241" s="3"/>
      <c r="AT241" s="3"/>
      <c r="AU241" s="3"/>
      <c r="AV241" s="3"/>
      <c r="AY241" t="s">
        <v>548</v>
      </c>
      <c r="AZ241">
        <v>2.4296494174981982</v>
      </c>
      <c r="BA241">
        <v>6</v>
      </c>
      <c r="BD241" t="s">
        <v>548</v>
      </c>
      <c r="BE241">
        <f>SUMIFS('further data insights graphs'!S$2:S$3323,'further data insights graphs'!$A$2:$A$3323,'tackle data and analsyis'!$BD241)</f>
        <v>0.18121230362562099</v>
      </c>
      <c r="BF241">
        <f>SUMIFS('further data insights graphs'!T$2:T$3323,'further data insights graphs'!$A$2:$A$3323,'tackle data and analsyis'!$BD241)</f>
        <v>0.18121230362562099</v>
      </c>
      <c r="BG241">
        <f>SUMIFS('further data insights graphs'!U$2:U$3323,'further data insights graphs'!$A$2:$A$3323,'tackle data and analsyis'!$BD241)</f>
        <v>0</v>
      </c>
      <c r="BI241">
        <f>COUNTIFS('further data insights graphs'!S$2:S$3323,"&gt;"&amp;0,'further data insights graphs'!$A$2:$A$3323,'tackle data and analsyis'!$BD241)</f>
        <v>1</v>
      </c>
      <c r="BJ241">
        <f>COUNTIFS('further data insights graphs'!T$2:T$3323,"&gt;"&amp;0,'further data insights graphs'!$A$2:$A$3323,'tackle data and analsyis'!$BD241)</f>
        <v>1</v>
      </c>
      <c r="BK241">
        <f>COUNTIFS('further data insights graphs'!U$2:U$3323,"&gt;"&amp;0,'further data insights graphs'!$A$2:$A$3323,'tackle data and analsyis'!$BD241)</f>
        <v>0</v>
      </c>
      <c r="BN241" t="s">
        <v>494</v>
      </c>
      <c r="BO241">
        <v>1.6793852386086892</v>
      </c>
      <c r="BP241">
        <v>0</v>
      </c>
      <c r="BQ241">
        <v>0</v>
      </c>
      <c r="BS241">
        <f>SUMIFS('further data insights graphs'!$K$2:$K$3323,'further data insights graphs'!$A$2:$A$3323,'tackle data and analsyis'!$BN241)</f>
        <v>1</v>
      </c>
      <c r="BT241">
        <f>SUMIFS('further data insights graphs'!$V$2:$V$3323,'further data insights graphs'!$A$2:$A$3323,'tackle data and analsyis'!$BN241)</f>
        <v>0.67938523860868905</v>
      </c>
      <c r="BV241" t="s">
        <v>52</v>
      </c>
      <c r="BW241">
        <v>2.2271971128656691</v>
      </c>
      <c r="BX241">
        <v>0</v>
      </c>
      <c r="BY241">
        <v>0.31315368330765597</v>
      </c>
    </row>
    <row r="242" spans="1:77" x14ac:dyDescent="0.35">
      <c r="A242">
        <v>240</v>
      </c>
      <c r="B242">
        <v>2022102301</v>
      </c>
      <c r="C242">
        <v>56</v>
      </c>
      <c r="D242">
        <v>52415</v>
      </c>
      <c r="E242">
        <v>0</v>
      </c>
      <c r="F242">
        <v>1</v>
      </c>
      <c r="G242">
        <v>0</v>
      </c>
      <c r="H242">
        <v>0</v>
      </c>
      <c r="I242" t="s">
        <v>60</v>
      </c>
      <c r="M242" t="s">
        <v>248</v>
      </c>
      <c r="N242">
        <f t="shared" si="21"/>
        <v>3</v>
      </c>
      <c r="O242">
        <f t="shared" si="22"/>
        <v>1</v>
      </c>
      <c r="P242">
        <f t="shared" si="23"/>
        <v>4</v>
      </c>
      <c r="R242">
        <f>SUMIFS('further data insights graphs'!$E$2:$E$3323,'further data insights graphs'!$A$2:$A$3323,'tackle data and analsyis'!$M242)</f>
        <v>3.5838689096114296</v>
      </c>
      <c r="S242">
        <f>COUNTIFS('further data insights graphs'!$E$2:$E$3323,"&gt;"&amp;0,'further data insights graphs'!$A$2:$A$3323,'tackle data and analsyis'!$M242)</f>
        <v>5</v>
      </c>
      <c r="V242">
        <f t="shared" si="24"/>
        <v>2</v>
      </c>
      <c r="W242" t="s">
        <v>255</v>
      </c>
      <c r="X242">
        <v>3</v>
      </c>
      <c r="Y242">
        <v>1</v>
      </c>
      <c r="Z242">
        <v>4</v>
      </c>
      <c r="AB242" t="s">
        <v>143</v>
      </c>
      <c r="AC242">
        <v>2</v>
      </c>
      <c r="AD242">
        <v>2</v>
      </c>
      <c r="AE242">
        <v>4</v>
      </c>
      <c r="AH242" t="s">
        <v>494</v>
      </c>
      <c r="AI242">
        <v>2.8786204259290531</v>
      </c>
      <c r="AJ242">
        <v>4</v>
      </c>
      <c r="AK242">
        <f>SUMIFS('further data insights graphs'!$X$2:$X$3323,'further data insights graphs'!$A$2:$A$3323,'tackle data and analsyis'!$AH242)</f>
        <v>-0.23561541281997983</v>
      </c>
      <c r="AL242" s="1">
        <f t="shared" si="25"/>
        <v>-5.8903853204994958E-2</v>
      </c>
      <c r="AM242">
        <f>SUMIFS('further data insights graphs'!$X$2:$X$3323,'further data insights graphs'!$X$2:$X$3323,"&gt;="&amp;0,'further data insights graphs'!$A$2:$A$3323,'tackle data and analsyis'!$AH242)</f>
        <v>0.8696103612035373</v>
      </c>
      <c r="AN242">
        <f>COUNTIFS('further data insights graphs'!$X$2:$X$3323,"&gt;="&amp;0,'further data insights graphs'!$A$2:$A$3323,'tackle data and analsyis'!$AH242)</f>
        <v>2</v>
      </c>
      <c r="AO242">
        <f>SUMIFS('further data insights graphs'!$X$2:$X$3323,'further data insights graphs'!$X$2:$X$3323,"&lt;"&amp;0,'further data insights graphs'!$A$2:$A$3323,'tackle data and analsyis'!$AH242)</f>
        <v>-1.1052257740235172</v>
      </c>
      <c r="AP242">
        <f>COUNTIFS('further data insights graphs'!$X$2:$X$3323,"&lt;"&amp;0,'further data insights graphs'!$A$2:$A$3323,'tackle data and analsyis'!$AH242)</f>
        <v>2</v>
      </c>
      <c r="AQ242" s="3">
        <f t="shared" si="26"/>
        <v>0.43480518060176865</v>
      </c>
      <c r="AR242" s="3">
        <f t="shared" si="27"/>
        <v>-0.55261288701175859</v>
      </c>
      <c r="AS242" s="3"/>
      <c r="AT242" s="3"/>
      <c r="AU242" s="3"/>
      <c r="AV242" s="3"/>
      <c r="AY242" t="s">
        <v>563</v>
      </c>
      <c r="AZ242">
        <v>3.5052267026804746</v>
      </c>
      <c r="BA242">
        <v>6</v>
      </c>
      <c r="BD242" t="s">
        <v>563</v>
      </c>
      <c r="BE242">
        <f>SUMIFS('further data insights graphs'!S$2:S$3323,'further data insights graphs'!$A$2:$A$3323,'tackle data and analsyis'!$BD242)</f>
        <v>1.2304763455525558</v>
      </c>
      <c r="BF242">
        <f>SUMIFS('further data insights graphs'!T$2:T$3323,'further data insights graphs'!$A$2:$A$3323,'tackle data and analsyis'!$BD242)</f>
        <v>0</v>
      </c>
      <c r="BG242">
        <f>SUMIFS('further data insights graphs'!U$2:U$3323,'further data insights graphs'!$A$2:$A$3323,'tackle data and analsyis'!$BD242)</f>
        <v>0</v>
      </c>
      <c r="BI242">
        <f>COUNTIFS('further data insights graphs'!S$2:S$3323,"&gt;"&amp;0,'further data insights graphs'!$A$2:$A$3323,'tackle data and analsyis'!$BD242)</f>
        <v>3</v>
      </c>
      <c r="BJ242">
        <f>COUNTIFS('further data insights graphs'!T$2:T$3323,"&gt;"&amp;0,'further data insights graphs'!$A$2:$A$3323,'tackle data and analsyis'!$BD242)</f>
        <v>0</v>
      </c>
      <c r="BK242">
        <f>COUNTIFS('further data insights graphs'!U$2:U$3323,"&gt;"&amp;0,'further data insights graphs'!$A$2:$A$3323,'tackle data and analsyis'!$BD242)</f>
        <v>0</v>
      </c>
      <c r="BN242" t="s">
        <v>489</v>
      </c>
      <c r="BO242">
        <v>1.678342850609418</v>
      </c>
      <c r="BP242">
        <v>0.23689751238038601</v>
      </c>
      <c r="BQ242">
        <v>0.739134516982213</v>
      </c>
      <c r="BS242">
        <f>SUMIFS('further data insights graphs'!$K$2:$K$3323,'further data insights graphs'!$A$2:$A$3323,'tackle data and analsyis'!$BN242)</f>
        <v>0</v>
      </c>
      <c r="BT242">
        <f>SUMIFS('further data insights graphs'!$V$2:$V$3323,'further data insights graphs'!$A$2:$A$3323,'tackle data and analsyis'!$BN242)</f>
        <v>0</v>
      </c>
      <c r="BV242" t="s">
        <v>360</v>
      </c>
      <c r="BW242">
        <v>2.2178075452078998</v>
      </c>
      <c r="BX242">
        <v>0</v>
      </c>
      <c r="BY242">
        <v>0.56080086842949395</v>
      </c>
    </row>
    <row r="243" spans="1:77" x14ac:dyDescent="0.35">
      <c r="A243">
        <v>241</v>
      </c>
      <c r="B243">
        <v>2022102301</v>
      </c>
      <c r="C243">
        <v>738</v>
      </c>
      <c r="D243">
        <v>52415</v>
      </c>
      <c r="E243">
        <v>1</v>
      </c>
      <c r="F243">
        <v>0</v>
      </c>
      <c r="G243">
        <v>0</v>
      </c>
      <c r="H243">
        <v>0</v>
      </c>
      <c r="I243" t="s">
        <v>60</v>
      </c>
      <c r="M243" t="s">
        <v>249</v>
      </c>
      <c r="N243">
        <f t="shared" si="21"/>
        <v>1</v>
      </c>
      <c r="O243">
        <f t="shared" si="22"/>
        <v>3</v>
      </c>
      <c r="P243">
        <f t="shared" si="23"/>
        <v>4</v>
      </c>
      <c r="R243">
        <f>SUMIFS('further data insights graphs'!$E$2:$E$3323,'further data insights graphs'!$A$2:$A$3323,'tackle data and analsyis'!$M243)</f>
        <v>1.820032741364352</v>
      </c>
      <c r="S243">
        <f>COUNTIFS('further data insights graphs'!$E$2:$E$3323,"&gt;"&amp;0,'further data insights graphs'!$A$2:$A$3323,'tackle data and analsyis'!$M243)</f>
        <v>5</v>
      </c>
      <c r="V243">
        <f t="shared" si="24"/>
        <v>3</v>
      </c>
      <c r="W243" t="s">
        <v>268</v>
      </c>
      <c r="X243">
        <v>3</v>
      </c>
      <c r="Y243">
        <v>1</v>
      </c>
      <c r="Z243">
        <v>4</v>
      </c>
      <c r="AB243" t="s">
        <v>158</v>
      </c>
      <c r="AC243">
        <v>2</v>
      </c>
      <c r="AD243">
        <v>2</v>
      </c>
      <c r="AE243">
        <v>4</v>
      </c>
      <c r="AH243" t="s">
        <v>180</v>
      </c>
      <c r="AI243">
        <v>2.8675979371205491</v>
      </c>
      <c r="AJ243">
        <v>5</v>
      </c>
      <c r="AK243">
        <f>SUMIFS('further data insights graphs'!$X$2:$X$3323,'further data insights graphs'!$A$2:$A$3323,'tackle data and analsyis'!$AH243)</f>
        <v>-2.1048602023534349</v>
      </c>
      <c r="AL243" s="1">
        <f t="shared" si="25"/>
        <v>-0.42097204047068698</v>
      </c>
      <c r="AM243">
        <f>SUMIFS('further data insights graphs'!$X$2:$X$3323,'further data insights graphs'!$X$2:$X$3323,"&gt;="&amp;0,'further data insights graphs'!$A$2:$A$3323,'tackle data and analsyis'!$AH243)</f>
        <v>0</v>
      </c>
      <c r="AN243">
        <f>COUNTIFS('further data insights graphs'!$X$2:$X$3323,"&gt;="&amp;0,'further data insights graphs'!$A$2:$A$3323,'tackle data and analsyis'!$AH243)</f>
        <v>0</v>
      </c>
      <c r="AO243">
        <f>SUMIFS('further data insights graphs'!$X$2:$X$3323,'further data insights graphs'!$X$2:$X$3323,"&lt;"&amp;0,'further data insights graphs'!$A$2:$A$3323,'tackle data and analsyis'!$AH243)</f>
        <v>-2.1048602023534349</v>
      </c>
      <c r="AP243">
        <f>COUNTIFS('further data insights graphs'!$X$2:$X$3323,"&lt;"&amp;0,'further data insights graphs'!$A$2:$A$3323,'tackle data and analsyis'!$AH243)</f>
        <v>5</v>
      </c>
      <c r="AQ243" s="3" t="e">
        <f t="shared" si="26"/>
        <v>#DIV/0!</v>
      </c>
      <c r="AR243" s="3">
        <f t="shared" si="27"/>
        <v>-0.42097204047068698</v>
      </c>
      <c r="AS243" s="3"/>
      <c r="AT243" s="3"/>
      <c r="AU243" s="3"/>
      <c r="AV243" s="3"/>
      <c r="AY243" t="s">
        <v>29</v>
      </c>
      <c r="AZ243">
        <v>3.8527625914538879</v>
      </c>
      <c r="BA243">
        <v>5</v>
      </c>
      <c r="BD243" t="s">
        <v>29</v>
      </c>
      <c r="BE243">
        <f>SUMIFS('further data insights graphs'!S$2:S$3323,'further data insights graphs'!$A$2:$A$3323,'tackle data and analsyis'!$BD243)</f>
        <v>2.421463167778521</v>
      </c>
      <c r="BF243">
        <f>SUMIFS('further data insights graphs'!T$2:T$3323,'further data insights graphs'!$A$2:$A$3323,'tackle data and analsyis'!$BD243)</f>
        <v>0</v>
      </c>
      <c r="BG243">
        <f>SUMIFS('further data insights graphs'!U$2:U$3323,'further data insights graphs'!$A$2:$A$3323,'tackle data and analsyis'!$BD243)</f>
        <v>0</v>
      </c>
      <c r="BI243">
        <f>COUNTIFS('further data insights graphs'!S$2:S$3323,"&gt;"&amp;0,'further data insights graphs'!$A$2:$A$3323,'tackle data and analsyis'!$BD243)</f>
        <v>3</v>
      </c>
      <c r="BJ243">
        <f>COUNTIFS('further data insights graphs'!T$2:T$3323,"&gt;"&amp;0,'further data insights graphs'!$A$2:$A$3323,'tackle data and analsyis'!$BD243)</f>
        <v>0</v>
      </c>
      <c r="BK243">
        <f>COUNTIFS('further data insights graphs'!U$2:U$3323,"&gt;"&amp;0,'further data insights graphs'!$A$2:$A$3323,'tackle data and analsyis'!$BD243)</f>
        <v>0</v>
      </c>
      <c r="BN243" t="s">
        <v>582</v>
      </c>
      <c r="BO243">
        <v>1.6778912717531258</v>
      </c>
      <c r="BP243">
        <v>0</v>
      </c>
      <c r="BQ243">
        <v>0</v>
      </c>
      <c r="BS243">
        <f>SUMIFS('further data insights graphs'!$K$2:$K$3323,'further data insights graphs'!$A$2:$A$3323,'tackle data and analsyis'!$BN243)</f>
        <v>1</v>
      </c>
      <c r="BT243">
        <f>SUMIFS('further data insights graphs'!$V$2:$V$3323,'further data insights graphs'!$A$2:$A$3323,'tackle data and analsyis'!$BN243)</f>
        <v>1</v>
      </c>
      <c r="BV243" t="s">
        <v>343</v>
      </c>
      <c r="BW243">
        <v>2.2159755845117561</v>
      </c>
      <c r="BX243">
        <v>0</v>
      </c>
      <c r="BY243">
        <v>0</v>
      </c>
    </row>
    <row r="244" spans="1:77" x14ac:dyDescent="0.35">
      <c r="A244">
        <v>242</v>
      </c>
      <c r="B244">
        <v>2022102301</v>
      </c>
      <c r="C244">
        <v>3548</v>
      </c>
      <c r="D244">
        <v>52415</v>
      </c>
      <c r="E244">
        <v>1</v>
      </c>
      <c r="F244">
        <v>0</v>
      </c>
      <c r="G244">
        <v>0</v>
      </c>
      <c r="H244">
        <v>0</v>
      </c>
      <c r="I244" t="s">
        <v>60</v>
      </c>
      <c r="M244" t="s">
        <v>250</v>
      </c>
      <c r="N244">
        <f t="shared" si="21"/>
        <v>6</v>
      </c>
      <c r="O244">
        <f t="shared" si="22"/>
        <v>5</v>
      </c>
      <c r="P244">
        <f t="shared" si="23"/>
        <v>11</v>
      </c>
      <c r="R244">
        <f>SUMIFS('further data insights graphs'!$E$2:$E$3323,'further data insights graphs'!$A$2:$A$3323,'tackle data and analsyis'!$M244)</f>
        <v>6.9811865250029959</v>
      </c>
      <c r="S244">
        <f>COUNTIFS('further data insights graphs'!$E$2:$E$3323,"&gt;"&amp;0,'further data insights graphs'!$A$2:$A$3323,'tackle data and analsyis'!$M244)</f>
        <v>13</v>
      </c>
      <c r="V244">
        <f t="shared" si="24"/>
        <v>3</v>
      </c>
      <c r="W244" t="s">
        <v>272</v>
      </c>
      <c r="X244">
        <v>2</v>
      </c>
      <c r="Y244">
        <v>2</v>
      </c>
      <c r="Z244">
        <v>4</v>
      </c>
      <c r="AB244" t="s">
        <v>165</v>
      </c>
      <c r="AC244">
        <v>2</v>
      </c>
      <c r="AD244">
        <v>2</v>
      </c>
      <c r="AE244">
        <v>4</v>
      </c>
      <c r="AH244" t="s">
        <v>93</v>
      </c>
      <c r="AI244">
        <v>2.8609751497126581</v>
      </c>
      <c r="AJ244">
        <v>5</v>
      </c>
      <c r="AK244">
        <f>SUMIFS('further data insights graphs'!$X$2:$X$3323,'further data insights graphs'!$A$2:$A$3323,'tackle data and analsyis'!$AH244)</f>
        <v>1.8844896708368424</v>
      </c>
      <c r="AL244" s="1">
        <f t="shared" si="25"/>
        <v>0.3768979341673685</v>
      </c>
      <c r="AM244">
        <f>SUMIFS('further data insights graphs'!$X$2:$X$3323,'further data insights graphs'!$X$2:$X$3323,"&gt;="&amp;0,'further data insights graphs'!$A$2:$A$3323,'tackle data and analsyis'!$AH244)</f>
        <v>1.8844896708368424</v>
      </c>
      <c r="AN244">
        <f>COUNTIFS('further data insights graphs'!$X$2:$X$3323,"&gt;="&amp;0,'further data insights graphs'!$A$2:$A$3323,'tackle data and analsyis'!$AH244)</f>
        <v>5</v>
      </c>
      <c r="AO244">
        <f>SUMIFS('further data insights graphs'!$X$2:$X$3323,'further data insights graphs'!$X$2:$X$3323,"&lt;"&amp;0,'further data insights graphs'!$A$2:$A$3323,'tackle data and analsyis'!$AH244)</f>
        <v>0</v>
      </c>
      <c r="AP244">
        <f>COUNTIFS('further data insights graphs'!$X$2:$X$3323,"&lt;"&amp;0,'further data insights graphs'!$A$2:$A$3323,'tackle data and analsyis'!$AH244)</f>
        <v>0</v>
      </c>
      <c r="AQ244" s="3">
        <f t="shared" si="26"/>
        <v>0.3768979341673685</v>
      </c>
      <c r="AR244" s="3" t="e">
        <f t="shared" si="27"/>
        <v>#DIV/0!</v>
      </c>
      <c r="AS244" s="3"/>
      <c r="AT244" s="3"/>
      <c r="AU244" s="3"/>
      <c r="AV244" s="3"/>
      <c r="AY244" t="s">
        <v>32</v>
      </c>
      <c r="AZ244">
        <v>2.418194925416262</v>
      </c>
      <c r="BA244">
        <v>5</v>
      </c>
      <c r="BD244" t="s">
        <v>32</v>
      </c>
      <c r="BE244">
        <f>SUMIFS('further data insights graphs'!S$2:S$3323,'further data insights graphs'!$A$2:$A$3323,'tackle data and analsyis'!$BD244)</f>
        <v>0.85564080843336099</v>
      </c>
      <c r="BF244">
        <f>SUMIFS('further data insights graphs'!T$2:T$3323,'further data insights graphs'!$A$2:$A$3323,'tackle data and analsyis'!$BD244)</f>
        <v>0</v>
      </c>
      <c r="BG244">
        <f>SUMIFS('further data insights graphs'!U$2:U$3323,'further data insights graphs'!$A$2:$A$3323,'tackle data and analsyis'!$BD244)</f>
        <v>0.54996279728379205</v>
      </c>
      <c r="BI244">
        <f>COUNTIFS('further data insights graphs'!S$2:S$3323,"&gt;"&amp;0,'further data insights graphs'!$A$2:$A$3323,'tackle data and analsyis'!$BD244)</f>
        <v>2</v>
      </c>
      <c r="BJ244">
        <f>COUNTIFS('further data insights graphs'!T$2:T$3323,"&gt;"&amp;0,'further data insights graphs'!$A$2:$A$3323,'tackle data and analsyis'!$BD244)</f>
        <v>0</v>
      </c>
      <c r="BK244">
        <f>COUNTIFS('further data insights graphs'!U$2:U$3323,"&gt;"&amp;0,'further data insights graphs'!$A$2:$A$3323,'tackle data and analsyis'!$BD244)</f>
        <v>1</v>
      </c>
      <c r="BN244" t="s">
        <v>449</v>
      </c>
      <c r="BO244">
        <v>1.6592191950107991</v>
      </c>
      <c r="BP244">
        <v>0.35450113211385298</v>
      </c>
      <c r="BQ244">
        <v>0</v>
      </c>
      <c r="BS244">
        <f>SUMIFS('further data insights graphs'!$K$2:$K$3323,'further data insights graphs'!$A$2:$A$3323,'tackle data and analsyis'!$BN244)</f>
        <v>0</v>
      </c>
      <c r="BT244">
        <f>SUMIFS('further data insights graphs'!$V$2:$V$3323,'further data insights graphs'!$A$2:$A$3323,'tackle data and analsyis'!$BN244)</f>
        <v>0</v>
      </c>
      <c r="BV244" t="s">
        <v>71</v>
      </c>
      <c r="BW244">
        <v>2.194650385062439</v>
      </c>
      <c r="BX244">
        <v>0</v>
      </c>
      <c r="BY244">
        <v>0</v>
      </c>
    </row>
    <row r="245" spans="1:77" x14ac:dyDescent="0.35">
      <c r="A245">
        <v>243</v>
      </c>
      <c r="B245">
        <v>2022103001</v>
      </c>
      <c r="C245">
        <v>304</v>
      </c>
      <c r="D245">
        <v>52415</v>
      </c>
      <c r="E245">
        <v>0</v>
      </c>
      <c r="F245">
        <v>1</v>
      </c>
      <c r="G245">
        <v>0</v>
      </c>
      <c r="H245">
        <v>0</v>
      </c>
      <c r="I245" t="s">
        <v>60</v>
      </c>
      <c r="M245" t="s">
        <v>251</v>
      </c>
      <c r="N245">
        <f t="shared" si="21"/>
        <v>3</v>
      </c>
      <c r="O245">
        <f t="shared" si="22"/>
        <v>0</v>
      </c>
      <c r="P245">
        <f t="shared" si="23"/>
        <v>3</v>
      </c>
      <c r="R245">
        <f>SUMIFS('further data insights graphs'!$E$2:$E$3323,'further data insights graphs'!$A$2:$A$3323,'tackle data and analsyis'!$M245)</f>
        <v>3.333747658164687</v>
      </c>
      <c r="S245">
        <f>COUNTIFS('further data insights graphs'!$E$2:$E$3323,"&gt;"&amp;0,'further data insights graphs'!$A$2:$A$3323,'tackle data and analsyis'!$M245)</f>
        <v>5</v>
      </c>
      <c r="V245">
        <f t="shared" si="24"/>
        <v>3</v>
      </c>
      <c r="W245" t="s">
        <v>279</v>
      </c>
      <c r="X245">
        <v>2</v>
      </c>
      <c r="Y245">
        <v>2</v>
      </c>
      <c r="Z245">
        <v>4</v>
      </c>
      <c r="AB245" t="s">
        <v>176</v>
      </c>
      <c r="AC245">
        <v>2</v>
      </c>
      <c r="AD245">
        <v>2</v>
      </c>
      <c r="AE245">
        <v>4</v>
      </c>
      <c r="AH245" t="s">
        <v>264</v>
      </c>
      <c r="AI245">
        <v>2.8360319939118321</v>
      </c>
      <c r="AJ245">
        <v>7</v>
      </c>
      <c r="AK245">
        <f>SUMIFS('further data insights graphs'!$X$2:$X$3323,'further data insights graphs'!$A$2:$A$3323,'tackle data and analsyis'!$AH245)</f>
        <v>-2.1068532008232832E-2</v>
      </c>
      <c r="AL245" s="1">
        <f t="shared" si="25"/>
        <v>-3.0097902868904047E-3</v>
      </c>
      <c r="AM245">
        <f>SUMIFS('further data insights graphs'!$X$2:$X$3323,'further data insights graphs'!$X$2:$X$3323,"&gt;="&amp;0,'further data insights graphs'!$A$2:$A$3323,'tackle data and analsyis'!$AH245)</f>
        <v>0.7787859028083296</v>
      </c>
      <c r="AN245">
        <f>COUNTIFS('further data insights graphs'!$X$2:$X$3323,"&gt;="&amp;0,'further data insights graphs'!$A$2:$A$3323,'tackle data and analsyis'!$AH245)</f>
        <v>3</v>
      </c>
      <c r="AO245">
        <f>SUMIFS('further data insights graphs'!$X$2:$X$3323,'further data insights graphs'!$X$2:$X$3323,"&lt;"&amp;0,'further data insights graphs'!$A$2:$A$3323,'tackle data and analsyis'!$AH245)</f>
        <v>-0.79985443481656238</v>
      </c>
      <c r="AP245">
        <f>COUNTIFS('further data insights graphs'!$X$2:$X$3323,"&lt;"&amp;0,'further data insights graphs'!$A$2:$A$3323,'tackle data and analsyis'!$AH245)</f>
        <v>4</v>
      </c>
      <c r="AQ245" s="3">
        <f t="shared" si="26"/>
        <v>0.25959530093610989</v>
      </c>
      <c r="AR245" s="3">
        <f t="shared" si="27"/>
        <v>-0.19996360870414059</v>
      </c>
      <c r="AS245" s="3"/>
      <c r="AT245" s="3"/>
      <c r="AU245" s="3"/>
      <c r="AV245" s="3"/>
      <c r="AY245" t="s">
        <v>36</v>
      </c>
      <c r="AZ245">
        <v>3.3227009852109579</v>
      </c>
      <c r="BA245">
        <v>5</v>
      </c>
      <c r="BD245" t="s">
        <v>36</v>
      </c>
      <c r="BE245">
        <f>SUMIFS('further data insights graphs'!S$2:S$3323,'further data insights graphs'!$A$2:$A$3323,'tackle data and analsyis'!$BD245)</f>
        <v>1.159513463386282</v>
      </c>
      <c r="BF245">
        <f>SUMIFS('further data insights graphs'!T$2:T$3323,'further data insights graphs'!$A$2:$A$3323,'tackle data and analsyis'!$BD245)</f>
        <v>0</v>
      </c>
      <c r="BG245">
        <f>SUMIFS('further data insights graphs'!U$2:U$3323,'further data insights graphs'!$A$2:$A$3323,'tackle data and analsyis'!$BD245)</f>
        <v>1</v>
      </c>
      <c r="BI245">
        <f>COUNTIFS('further data insights graphs'!S$2:S$3323,"&gt;"&amp;0,'further data insights graphs'!$A$2:$A$3323,'tackle data and analsyis'!$BD245)</f>
        <v>2</v>
      </c>
      <c r="BJ245">
        <f>COUNTIFS('further data insights graphs'!T$2:T$3323,"&gt;"&amp;0,'further data insights graphs'!$A$2:$A$3323,'tackle data and analsyis'!$BD245)</f>
        <v>0</v>
      </c>
      <c r="BK245">
        <f>COUNTIFS('further data insights graphs'!U$2:U$3323,"&gt;"&amp;0,'further data insights graphs'!$A$2:$A$3323,'tackle data and analsyis'!$BD245)</f>
        <v>1</v>
      </c>
      <c r="BN245" t="s">
        <v>159</v>
      </c>
      <c r="BO245">
        <v>1.6548320218175701</v>
      </c>
      <c r="BP245">
        <v>1.2328122002776529</v>
      </c>
      <c r="BQ245">
        <v>0</v>
      </c>
      <c r="BS245">
        <f>SUMIFS('further data insights graphs'!$K$2:$K$3323,'further data insights graphs'!$A$2:$A$3323,'tackle data and analsyis'!$BN245)</f>
        <v>0</v>
      </c>
      <c r="BT245">
        <f>SUMIFS('further data insights graphs'!$V$2:$V$3323,'further data insights graphs'!$A$2:$A$3323,'tackle data and analsyis'!$BN245)</f>
        <v>0</v>
      </c>
      <c r="BV245" t="s">
        <v>299</v>
      </c>
      <c r="BW245">
        <v>2.1930336004291209</v>
      </c>
      <c r="BX245">
        <v>0</v>
      </c>
      <c r="BY245">
        <v>0.30590554724636199</v>
      </c>
    </row>
    <row r="246" spans="1:77" x14ac:dyDescent="0.35">
      <c r="A246">
        <v>244</v>
      </c>
      <c r="B246">
        <v>2022103001</v>
      </c>
      <c r="C246">
        <v>643</v>
      </c>
      <c r="D246">
        <v>52415</v>
      </c>
      <c r="E246">
        <v>0</v>
      </c>
      <c r="F246">
        <v>1</v>
      </c>
      <c r="G246">
        <v>0</v>
      </c>
      <c r="H246">
        <v>0</v>
      </c>
      <c r="I246" t="s">
        <v>60</v>
      </c>
      <c r="M246" t="s">
        <v>252</v>
      </c>
      <c r="N246">
        <f t="shared" si="21"/>
        <v>4</v>
      </c>
      <c r="O246">
        <f t="shared" si="22"/>
        <v>3</v>
      </c>
      <c r="P246">
        <f t="shared" si="23"/>
        <v>7</v>
      </c>
      <c r="R246">
        <f>SUMIFS('further data insights graphs'!$E$2:$E$3323,'further data insights graphs'!$A$2:$A$3323,'tackle data and analsyis'!$M246)</f>
        <v>4.4581897286558174</v>
      </c>
      <c r="S246">
        <f>COUNTIFS('further data insights graphs'!$E$2:$E$3323,"&gt;"&amp;0,'further data insights graphs'!$A$2:$A$3323,'tackle data and analsyis'!$M246)</f>
        <v>7</v>
      </c>
      <c r="V246">
        <f t="shared" si="24"/>
        <v>3</v>
      </c>
      <c r="W246" t="s">
        <v>284</v>
      </c>
      <c r="X246">
        <v>4</v>
      </c>
      <c r="Y246">
        <v>0</v>
      </c>
      <c r="Z246">
        <v>4</v>
      </c>
      <c r="AB246" t="s">
        <v>272</v>
      </c>
      <c r="AC246">
        <v>2</v>
      </c>
      <c r="AD246">
        <v>2</v>
      </c>
      <c r="AE246">
        <v>4</v>
      </c>
      <c r="AH246" t="s">
        <v>25</v>
      </c>
      <c r="AI246">
        <v>2.8062350567973668</v>
      </c>
      <c r="AJ246">
        <v>4</v>
      </c>
      <c r="AK246">
        <f>SUMIFS('further data insights graphs'!$X$2:$X$3323,'further data insights graphs'!$A$2:$A$3323,'tackle data and analsyis'!$AH246)</f>
        <v>0.39896994510162387</v>
      </c>
      <c r="AL246" s="1">
        <f t="shared" si="25"/>
        <v>9.9742486275405967E-2</v>
      </c>
      <c r="AM246">
        <f>SUMIFS('further data insights graphs'!$X$2:$X$3323,'further data insights graphs'!$X$2:$X$3323,"&gt;="&amp;0,'further data insights graphs'!$A$2:$A$3323,'tackle data and analsyis'!$AH246)</f>
        <v>0.69980759031350326</v>
      </c>
      <c r="AN246">
        <f>COUNTIFS('further data insights graphs'!$X$2:$X$3323,"&gt;="&amp;0,'further data insights graphs'!$A$2:$A$3323,'tackle data and analsyis'!$AH246)</f>
        <v>3</v>
      </c>
      <c r="AO246">
        <f>SUMIFS('further data insights graphs'!$X$2:$X$3323,'further data insights graphs'!$X$2:$X$3323,"&lt;"&amp;0,'further data insights graphs'!$A$2:$A$3323,'tackle data and analsyis'!$AH246)</f>
        <v>-0.30083764521187939</v>
      </c>
      <c r="AP246">
        <f>COUNTIFS('further data insights graphs'!$X$2:$X$3323,"&lt;"&amp;0,'further data insights graphs'!$A$2:$A$3323,'tackle data and analsyis'!$AH246)</f>
        <v>1</v>
      </c>
      <c r="AQ246" s="3">
        <f t="shared" si="26"/>
        <v>0.23326919677116775</v>
      </c>
      <c r="AR246" s="3">
        <f t="shared" si="27"/>
        <v>-0.30083764521187939</v>
      </c>
      <c r="AS246" s="3"/>
      <c r="AT246" s="3"/>
      <c r="AU246" s="3"/>
      <c r="AV246" s="3"/>
      <c r="AY246" t="s">
        <v>37</v>
      </c>
      <c r="AZ246">
        <v>2.2811351752943958</v>
      </c>
      <c r="BA246">
        <v>5</v>
      </c>
      <c r="BD246" t="s">
        <v>37</v>
      </c>
      <c r="BE246">
        <f>SUMIFS('further data insights graphs'!S$2:S$3323,'further data insights graphs'!$A$2:$A$3323,'tackle data and analsyis'!$BD246)</f>
        <v>1.2426268954656621</v>
      </c>
      <c r="BF246">
        <f>SUMIFS('further data insights graphs'!T$2:T$3323,'further data insights graphs'!$A$2:$A$3323,'tackle data and analsyis'!$BD246)</f>
        <v>0</v>
      </c>
      <c r="BG246">
        <f>SUMIFS('further data insights graphs'!U$2:U$3323,'further data insights graphs'!$A$2:$A$3323,'tackle data and analsyis'!$BD246)</f>
        <v>0.233125269150604</v>
      </c>
      <c r="BI246">
        <f>COUNTIFS('further data insights graphs'!S$2:S$3323,"&gt;"&amp;0,'further data insights graphs'!$A$2:$A$3323,'tackle data and analsyis'!$BD246)</f>
        <v>3</v>
      </c>
      <c r="BJ246">
        <f>COUNTIFS('further data insights graphs'!T$2:T$3323,"&gt;"&amp;0,'further data insights graphs'!$A$2:$A$3323,'tackle data and analsyis'!$BD246)</f>
        <v>0</v>
      </c>
      <c r="BK246">
        <f>COUNTIFS('further data insights graphs'!U$2:U$3323,"&gt;"&amp;0,'further data insights graphs'!$A$2:$A$3323,'tackle data and analsyis'!$BD246)</f>
        <v>1</v>
      </c>
      <c r="BN246" t="s">
        <v>362</v>
      </c>
      <c r="BO246">
        <v>1.628415471891389</v>
      </c>
      <c r="BP246">
        <v>0</v>
      </c>
      <c r="BQ246">
        <v>0</v>
      </c>
      <c r="BS246">
        <f>SUMIFS('further data insights graphs'!$K$2:$K$3323,'further data insights graphs'!$A$2:$A$3323,'tackle data and analsyis'!$BN246)</f>
        <v>0</v>
      </c>
      <c r="BT246">
        <f>SUMIFS('further data insights graphs'!$V$2:$V$3323,'further data insights graphs'!$A$2:$A$3323,'tackle data and analsyis'!$BN246)</f>
        <v>0</v>
      </c>
      <c r="BV246" t="s">
        <v>12</v>
      </c>
      <c r="BW246">
        <v>2.191611121643394</v>
      </c>
      <c r="BX246">
        <v>0</v>
      </c>
      <c r="BY246">
        <v>0</v>
      </c>
    </row>
    <row r="247" spans="1:77" x14ac:dyDescent="0.35">
      <c r="A247">
        <v>245</v>
      </c>
      <c r="B247">
        <v>2022103001</v>
      </c>
      <c r="C247">
        <v>1052</v>
      </c>
      <c r="D247">
        <v>52415</v>
      </c>
      <c r="E247">
        <v>0</v>
      </c>
      <c r="F247">
        <v>1</v>
      </c>
      <c r="G247">
        <v>0</v>
      </c>
      <c r="H247">
        <v>0</v>
      </c>
      <c r="I247" t="s">
        <v>60</v>
      </c>
      <c r="M247" t="s">
        <v>253</v>
      </c>
      <c r="N247">
        <f t="shared" si="21"/>
        <v>1</v>
      </c>
      <c r="O247">
        <f t="shared" si="22"/>
        <v>4</v>
      </c>
      <c r="P247">
        <f t="shared" si="23"/>
        <v>5</v>
      </c>
      <c r="R247">
        <f>SUMIFS('further data insights graphs'!$E$2:$E$3323,'further data insights graphs'!$A$2:$A$3323,'tackle data and analsyis'!$M247)</f>
        <v>3.135124733596363</v>
      </c>
      <c r="S247">
        <f>COUNTIFS('further data insights graphs'!$E$2:$E$3323,"&gt;"&amp;0,'further data insights graphs'!$A$2:$A$3323,'tackle data and analsyis'!$M247)</f>
        <v>5</v>
      </c>
      <c r="V247">
        <f t="shared" si="24"/>
        <v>3</v>
      </c>
      <c r="W247" t="s">
        <v>292</v>
      </c>
      <c r="X247">
        <v>2</v>
      </c>
      <c r="Y247">
        <v>2</v>
      </c>
      <c r="Z247">
        <v>4</v>
      </c>
      <c r="AB247" t="s">
        <v>279</v>
      </c>
      <c r="AC247">
        <v>2</v>
      </c>
      <c r="AD247">
        <v>2</v>
      </c>
      <c r="AE247">
        <v>4</v>
      </c>
      <c r="AH247" t="s">
        <v>282</v>
      </c>
      <c r="AI247">
        <v>2.795761881668037</v>
      </c>
      <c r="AJ247">
        <v>6</v>
      </c>
      <c r="AK247">
        <f>SUMIFS('further data insights graphs'!$X$2:$X$3323,'further data insights graphs'!$A$2:$A$3323,'tackle data and analsyis'!$AH247)</f>
        <v>-1.7973011267371521</v>
      </c>
      <c r="AL247" s="1">
        <f t="shared" si="25"/>
        <v>-0.29955018778952536</v>
      </c>
      <c r="AM247">
        <f>SUMIFS('further data insights graphs'!$X$2:$X$3323,'further data insights graphs'!$X$2:$X$3323,"&gt;="&amp;0,'further data insights graphs'!$A$2:$A$3323,'tackle data and analsyis'!$AH247)</f>
        <v>0</v>
      </c>
      <c r="AN247">
        <f>COUNTIFS('further data insights graphs'!$X$2:$X$3323,"&gt;="&amp;0,'further data insights graphs'!$A$2:$A$3323,'tackle data and analsyis'!$AH247)</f>
        <v>0</v>
      </c>
      <c r="AO247">
        <f>SUMIFS('further data insights graphs'!$X$2:$X$3323,'further data insights graphs'!$X$2:$X$3323,"&lt;"&amp;0,'further data insights graphs'!$A$2:$A$3323,'tackle data and analsyis'!$AH247)</f>
        <v>-1.7973011267371521</v>
      </c>
      <c r="AP247">
        <f>COUNTIFS('further data insights graphs'!$X$2:$X$3323,"&lt;"&amp;0,'further data insights graphs'!$A$2:$A$3323,'tackle data and analsyis'!$AH247)</f>
        <v>6</v>
      </c>
      <c r="AQ247" s="3" t="e">
        <f t="shared" si="26"/>
        <v>#DIV/0!</v>
      </c>
      <c r="AR247" s="3">
        <f t="shared" si="27"/>
        <v>-0.29955018778952536</v>
      </c>
      <c r="AS247" s="3"/>
      <c r="AT247" s="3"/>
      <c r="AU247" s="3"/>
      <c r="AV247" s="3"/>
      <c r="AY247" t="s">
        <v>38</v>
      </c>
      <c r="AZ247">
        <v>3.1680487857677271</v>
      </c>
      <c r="BA247">
        <v>5</v>
      </c>
      <c r="BD247" t="s">
        <v>38</v>
      </c>
      <c r="BE247">
        <f>SUMIFS('further data insights graphs'!S$2:S$3323,'further data insights graphs'!$A$2:$A$3323,'tackle data and analsyis'!$BD247)</f>
        <v>1.7402541708904209</v>
      </c>
      <c r="BF247">
        <f>SUMIFS('further data insights graphs'!T$2:T$3323,'further data insights graphs'!$A$2:$A$3323,'tackle data and analsyis'!$BD247)</f>
        <v>0</v>
      </c>
      <c r="BG247">
        <f>SUMIFS('further data insights graphs'!U$2:U$3323,'further data insights graphs'!$A$2:$A$3323,'tackle data and analsyis'!$BD247)</f>
        <v>0</v>
      </c>
      <c r="BI247">
        <f>COUNTIFS('further data insights graphs'!S$2:S$3323,"&gt;"&amp;0,'further data insights graphs'!$A$2:$A$3323,'tackle data and analsyis'!$BD247)</f>
        <v>3</v>
      </c>
      <c r="BJ247">
        <f>COUNTIFS('further data insights graphs'!T$2:T$3323,"&gt;"&amp;0,'further data insights graphs'!$A$2:$A$3323,'tackle data and analsyis'!$BD247)</f>
        <v>0</v>
      </c>
      <c r="BK247">
        <f>COUNTIFS('further data insights graphs'!U$2:U$3323,"&gt;"&amp;0,'further data insights graphs'!$A$2:$A$3323,'tackle data and analsyis'!$BD247)</f>
        <v>0</v>
      </c>
      <c r="BN247" t="s">
        <v>520</v>
      </c>
      <c r="BO247">
        <v>1.6247973752139901</v>
      </c>
      <c r="BP247">
        <v>0</v>
      </c>
      <c r="BQ247">
        <v>0</v>
      </c>
      <c r="BS247">
        <f>SUMIFS('further data insights graphs'!$K$2:$K$3323,'further data insights graphs'!$A$2:$A$3323,'tackle data and analsyis'!$BN247)</f>
        <v>0</v>
      </c>
      <c r="BT247">
        <f>SUMIFS('further data insights graphs'!$V$2:$V$3323,'further data insights graphs'!$A$2:$A$3323,'tackle data and analsyis'!$BN247)</f>
        <v>0</v>
      </c>
      <c r="BV247" t="s">
        <v>144</v>
      </c>
      <c r="BW247">
        <v>2.1894949951929989</v>
      </c>
      <c r="BX247">
        <v>0</v>
      </c>
      <c r="BY247">
        <v>0.129029344368738</v>
      </c>
    </row>
    <row r="248" spans="1:77" x14ac:dyDescent="0.35">
      <c r="A248">
        <v>246</v>
      </c>
      <c r="B248">
        <v>2022103001</v>
      </c>
      <c r="C248">
        <v>1486</v>
      </c>
      <c r="D248">
        <v>52415</v>
      </c>
      <c r="E248">
        <v>0</v>
      </c>
      <c r="F248">
        <v>1</v>
      </c>
      <c r="G248">
        <v>0</v>
      </c>
      <c r="H248">
        <v>0</v>
      </c>
      <c r="I248" t="s">
        <v>60</v>
      </c>
      <c r="M248" t="s">
        <v>254</v>
      </c>
      <c r="N248">
        <f t="shared" si="21"/>
        <v>7</v>
      </c>
      <c r="O248">
        <f t="shared" si="22"/>
        <v>7</v>
      </c>
      <c r="P248">
        <f t="shared" si="23"/>
        <v>14</v>
      </c>
      <c r="R248">
        <f>SUMIFS('further data insights graphs'!$E$2:$E$3323,'further data insights graphs'!$A$2:$A$3323,'tackle data and analsyis'!$M248)</f>
        <v>8.9772046397901661</v>
      </c>
      <c r="S248">
        <f>COUNTIFS('further data insights graphs'!$E$2:$E$3323,"&gt;"&amp;0,'further data insights graphs'!$A$2:$A$3323,'tackle data and analsyis'!$M248)</f>
        <v>16</v>
      </c>
      <c r="V248">
        <f t="shared" si="24"/>
        <v>2</v>
      </c>
      <c r="W248" t="s">
        <v>298</v>
      </c>
      <c r="X248">
        <v>4</v>
      </c>
      <c r="Y248">
        <v>0</v>
      </c>
      <c r="Z248">
        <v>4</v>
      </c>
      <c r="AB248" t="s">
        <v>292</v>
      </c>
      <c r="AC248">
        <v>2</v>
      </c>
      <c r="AD248">
        <v>2</v>
      </c>
      <c r="AE248">
        <v>4</v>
      </c>
      <c r="AH248" t="s">
        <v>510</v>
      </c>
      <c r="AI248">
        <v>2.7859073211077301</v>
      </c>
      <c r="AJ248">
        <v>5</v>
      </c>
      <c r="AK248">
        <f>SUMIFS('further data insights graphs'!$X$2:$X$3323,'further data insights graphs'!$A$2:$A$3323,'tackle data and analsyis'!$AH248)</f>
        <v>-2.4823663403566667</v>
      </c>
      <c r="AL248" s="1">
        <f t="shared" si="25"/>
        <v>-0.49647326807133335</v>
      </c>
      <c r="AM248">
        <f>SUMIFS('further data insights graphs'!$X$2:$X$3323,'further data insights graphs'!$X$2:$X$3323,"&gt;="&amp;0,'further data insights graphs'!$A$2:$A$3323,'tackle data and analsyis'!$AH248)</f>
        <v>0</v>
      </c>
      <c r="AN248">
        <f>COUNTIFS('further data insights graphs'!$X$2:$X$3323,"&gt;="&amp;0,'further data insights graphs'!$A$2:$A$3323,'tackle data and analsyis'!$AH248)</f>
        <v>0</v>
      </c>
      <c r="AO248">
        <f>SUMIFS('further data insights graphs'!$X$2:$X$3323,'further data insights graphs'!$X$2:$X$3323,"&lt;"&amp;0,'further data insights graphs'!$A$2:$A$3323,'tackle data and analsyis'!$AH248)</f>
        <v>-2.4823663403566667</v>
      </c>
      <c r="AP248">
        <f>COUNTIFS('further data insights graphs'!$X$2:$X$3323,"&lt;"&amp;0,'further data insights graphs'!$A$2:$A$3323,'tackle data and analsyis'!$AH248)</f>
        <v>5</v>
      </c>
      <c r="AQ248" s="3" t="e">
        <f t="shared" si="26"/>
        <v>#DIV/0!</v>
      </c>
      <c r="AR248" s="3">
        <f t="shared" si="27"/>
        <v>-0.49647326807133335</v>
      </c>
      <c r="AS248" s="3"/>
      <c r="AT248" s="3"/>
      <c r="AU248" s="3"/>
      <c r="AV248" s="3"/>
      <c r="AY248" t="s">
        <v>52</v>
      </c>
      <c r="AZ248">
        <v>2.4218141021875379</v>
      </c>
      <c r="BA248">
        <v>5</v>
      </c>
      <c r="BD248" t="s">
        <v>52</v>
      </c>
      <c r="BE248">
        <f>SUMIFS('further data insights graphs'!S$2:S$3323,'further data insights graphs'!$A$2:$A$3323,'tackle data and analsyis'!$BD248)</f>
        <v>2.2271971128656691</v>
      </c>
      <c r="BF248">
        <f>SUMIFS('further data insights graphs'!T$2:T$3323,'further data insights graphs'!$A$2:$A$3323,'tackle data and analsyis'!$BD248)</f>
        <v>0</v>
      </c>
      <c r="BG248">
        <f>SUMIFS('further data insights graphs'!U$2:U$3323,'further data insights graphs'!$A$2:$A$3323,'tackle data and analsyis'!$BD248)</f>
        <v>0.31315368330765597</v>
      </c>
      <c r="BI248">
        <f>COUNTIFS('further data insights graphs'!S$2:S$3323,"&gt;"&amp;0,'further data insights graphs'!$A$2:$A$3323,'tackle data and analsyis'!$BD248)</f>
        <v>4</v>
      </c>
      <c r="BJ248">
        <f>COUNTIFS('further data insights graphs'!T$2:T$3323,"&gt;"&amp;0,'further data insights graphs'!$A$2:$A$3323,'tackle data and analsyis'!$BD248)</f>
        <v>0</v>
      </c>
      <c r="BK248">
        <f>COUNTIFS('further data insights graphs'!U$2:U$3323,"&gt;"&amp;0,'further data insights graphs'!$A$2:$A$3323,'tackle data and analsyis'!$BD248)</f>
        <v>1</v>
      </c>
      <c r="BN248" t="s">
        <v>83</v>
      </c>
      <c r="BO248">
        <v>1.6155588553518792</v>
      </c>
      <c r="BP248">
        <v>0.38455234962180002</v>
      </c>
      <c r="BQ248">
        <v>0</v>
      </c>
      <c r="BS248">
        <f>SUMIFS('further data insights graphs'!$K$2:$K$3323,'further data insights graphs'!$A$2:$A$3323,'tackle data and analsyis'!$BN248)</f>
        <v>0</v>
      </c>
      <c r="BT248">
        <f>SUMIFS('further data insights graphs'!$V$2:$V$3323,'further data insights graphs'!$A$2:$A$3323,'tackle data and analsyis'!$BN248)</f>
        <v>0</v>
      </c>
      <c r="BV248" t="s">
        <v>98</v>
      </c>
      <c r="BW248">
        <v>2.143678205511844</v>
      </c>
      <c r="BX248">
        <v>0</v>
      </c>
      <c r="BY248">
        <v>0.12676993530279401</v>
      </c>
    </row>
    <row r="249" spans="1:77" x14ac:dyDescent="0.35">
      <c r="A249">
        <v>247</v>
      </c>
      <c r="B249">
        <v>2022103001</v>
      </c>
      <c r="C249">
        <v>1507</v>
      </c>
      <c r="D249">
        <v>52415</v>
      </c>
      <c r="E249">
        <v>1</v>
      </c>
      <c r="F249">
        <v>0</v>
      </c>
      <c r="G249">
        <v>0</v>
      </c>
      <c r="H249">
        <v>0</v>
      </c>
      <c r="I249" t="s">
        <v>60</v>
      </c>
      <c r="M249" t="s">
        <v>255</v>
      </c>
      <c r="N249">
        <f t="shared" si="21"/>
        <v>3</v>
      </c>
      <c r="O249">
        <f t="shared" si="22"/>
        <v>1</v>
      </c>
      <c r="P249">
        <f t="shared" si="23"/>
        <v>4</v>
      </c>
      <c r="R249">
        <f>SUMIFS('further data insights graphs'!$E$2:$E$3323,'further data insights graphs'!$A$2:$A$3323,'tackle data and analsyis'!$M249)</f>
        <v>3.6012160106195661</v>
      </c>
      <c r="S249">
        <f>COUNTIFS('further data insights graphs'!$E$2:$E$3323,"&gt;"&amp;0,'further data insights graphs'!$A$2:$A$3323,'tackle data and analsyis'!$M249)</f>
        <v>7</v>
      </c>
      <c r="V249">
        <f t="shared" si="24"/>
        <v>2</v>
      </c>
      <c r="W249" t="s">
        <v>315</v>
      </c>
      <c r="X249">
        <v>1</v>
      </c>
      <c r="Y249">
        <v>3</v>
      </c>
      <c r="Z249">
        <v>4</v>
      </c>
      <c r="AB249" t="s">
        <v>384</v>
      </c>
      <c r="AC249">
        <v>2</v>
      </c>
      <c r="AD249">
        <v>2</v>
      </c>
      <c r="AE249">
        <v>4</v>
      </c>
      <c r="AH249" t="s">
        <v>438</v>
      </c>
      <c r="AI249">
        <v>2.7798458337395351</v>
      </c>
      <c r="AJ249">
        <v>6</v>
      </c>
      <c r="AK249">
        <f>SUMIFS('further data insights graphs'!$X$2:$X$3323,'further data insights graphs'!$A$2:$A$3323,'tackle data and analsyis'!$AH249)</f>
        <v>-1.2381757409613672</v>
      </c>
      <c r="AL249" s="1">
        <f t="shared" si="25"/>
        <v>-0.20636262349356119</v>
      </c>
      <c r="AM249">
        <f>SUMIFS('further data insights graphs'!$X$2:$X$3323,'further data insights graphs'!$X$2:$X$3323,"&gt;="&amp;0,'further data insights graphs'!$A$2:$A$3323,'tackle data and analsyis'!$AH249)</f>
        <v>8.4364810741692567E-3</v>
      </c>
      <c r="AN249">
        <f>COUNTIFS('further data insights graphs'!$X$2:$X$3323,"&gt;="&amp;0,'further data insights graphs'!$A$2:$A$3323,'tackle data and analsyis'!$AH249)</f>
        <v>1</v>
      </c>
      <c r="AO249">
        <f>SUMIFS('further data insights graphs'!$X$2:$X$3323,'further data insights graphs'!$X$2:$X$3323,"&lt;"&amp;0,'further data insights graphs'!$A$2:$A$3323,'tackle data and analsyis'!$AH249)</f>
        <v>-1.2466122220355365</v>
      </c>
      <c r="AP249">
        <f>COUNTIFS('further data insights graphs'!$X$2:$X$3323,"&lt;"&amp;0,'further data insights graphs'!$A$2:$A$3323,'tackle data and analsyis'!$AH249)</f>
        <v>5</v>
      </c>
      <c r="AQ249" s="3">
        <f t="shared" si="26"/>
        <v>8.4364810741692567E-3</v>
      </c>
      <c r="AR249" s="3">
        <f t="shared" si="27"/>
        <v>-0.2493224444071073</v>
      </c>
      <c r="AS249" s="3"/>
      <c r="AT249" s="3"/>
      <c r="AU249" s="3"/>
      <c r="AV249" s="3"/>
      <c r="AY249" t="s">
        <v>54</v>
      </c>
      <c r="AZ249">
        <v>2.36478446927749</v>
      </c>
      <c r="BA249">
        <v>5</v>
      </c>
      <c r="BD249" t="s">
        <v>54</v>
      </c>
      <c r="BE249">
        <f>SUMIFS('further data insights graphs'!S$2:S$3323,'further data insights graphs'!$A$2:$A$3323,'tackle data and analsyis'!$BD249)</f>
        <v>1.8874766068617921</v>
      </c>
      <c r="BF249">
        <f>SUMIFS('further data insights graphs'!T$2:T$3323,'further data insights graphs'!$A$2:$A$3323,'tackle data and analsyis'!$BD249)</f>
        <v>0</v>
      </c>
      <c r="BG249">
        <f>SUMIFS('further data insights graphs'!U$2:U$3323,'further data insights graphs'!$A$2:$A$3323,'tackle data and analsyis'!$BD249)</f>
        <v>0</v>
      </c>
      <c r="BI249">
        <f>COUNTIFS('further data insights graphs'!S$2:S$3323,"&gt;"&amp;0,'further data insights graphs'!$A$2:$A$3323,'tackle data and analsyis'!$BD249)</f>
        <v>4</v>
      </c>
      <c r="BJ249">
        <f>COUNTIFS('further data insights graphs'!T$2:T$3323,"&gt;"&amp;0,'further data insights graphs'!$A$2:$A$3323,'tackle data and analsyis'!$BD249)</f>
        <v>0</v>
      </c>
      <c r="BK249">
        <f>COUNTIFS('further data insights graphs'!U$2:U$3323,"&gt;"&amp;0,'further data insights graphs'!$A$2:$A$3323,'tackle data and analsyis'!$BD249)</f>
        <v>0</v>
      </c>
      <c r="BN249" t="s">
        <v>113</v>
      </c>
      <c r="BO249">
        <v>1.6093545336249491</v>
      </c>
      <c r="BP249">
        <v>0</v>
      </c>
      <c r="BQ249">
        <v>0</v>
      </c>
      <c r="BS249">
        <f>SUMIFS('further data insights graphs'!$K$2:$K$3323,'further data insights graphs'!$A$2:$A$3323,'tackle data and analsyis'!$BN249)</f>
        <v>0</v>
      </c>
      <c r="BT249">
        <f>SUMIFS('further data insights graphs'!$V$2:$V$3323,'further data insights graphs'!$A$2:$A$3323,'tackle data and analsyis'!$BN249)</f>
        <v>0</v>
      </c>
      <c r="BV249" t="s">
        <v>312</v>
      </c>
      <c r="BW249">
        <v>2.1101022179799678</v>
      </c>
      <c r="BX249">
        <v>0</v>
      </c>
      <c r="BY249">
        <v>0</v>
      </c>
    </row>
    <row r="250" spans="1:77" x14ac:dyDescent="0.35">
      <c r="A250">
        <v>248</v>
      </c>
      <c r="B250">
        <v>2022103001</v>
      </c>
      <c r="C250">
        <v>2451</v>
      </c>
      <c r="D250">
        <v>52415</v>
      </c>
      <c r="E250">
        <v>0</v>
      </c>
      <c r="F250">
        <v>1</v>
      </c>
      <c r="G250">
        <v>0</v>
      </c>
      <c r="H250">
        <v>0</v>
      </c>
      <c r="I250" t="s">
        <v>60</v>
      </c>
      <c r="M250" t="s">
        <v>256</v>
      </c>
      <c r="N250">
        <f t="shared" si="21"/>
        <v>0</v>
      </c>
      <c r="O250">
        <f t="shared" si="22"/>
        <v>1</v>
      </c>
      <c r="P250">
        <f t="shared" si="23"/>
        <v>1</v>
      </c>
      <c r="R250">
        <f>SUMIFS('further data insights graphs'!$E$2:$E$3323,'further data insights graphs'!$A$2:$A$3323,'tackle data and analsyis'!$M250)</f>
        <v>0.56172632621959906</v>
      </c>
      <c r="S250">
        <f>COUNTIFS('further data insights graphs'!$E$2:$E$3323,"&gt;"&amp;0,'further data insights graphs'!$A$2:$A$3323,'tackle data and analsyis'!$M250)</f>
        <v>3</v>
      </c>
      <c r="V250">
        <f t="shared" si="24"/>
        <v>1</v>
      </c>
      <c r="W250" t="s">
        <v>322</v>
      </c>
      <c r="X250">
        <v>3</v>
      </c>
      <c r="Y250">
        <v>1</v>
      </c>
      <c r="Z250">
        <v>4</v>
      </c>
      <c r="AB250" t="s">
        <v>385</v>
      </c>
      <c r="AC250">
        <v>2</v>
      </c>
      <c r="AD250">
        <v>2</v>
      </c>
      <c r="AE250">
        <v>4</v>
      </c>
      <c r="AH250" t="s">
        <v>394</v>
      </c>
      <c r="AI250">
        <v>2.778603593960022</v>
      </c>
      <c r="AJ250">
        <v>5</v>
      </c>
      <c r="AK250">
        <f>SUMIFS('further data insights graphs'!$X$2:$X$3323,'further data insights graphs'!$A$2:$A$3323,'tackle data and analsyis'!$AH250)</f>
        <v>0.5789013895053684</v>
      </c>
      <c r="AL250" s="1">
        <f t="shared" si="25"/>
        <v>0.11578027790107367</v>
      </c>
      <c r="AM250">
        <f>SUMIFS('further data insights graphs'!$X$2:$X$3323,'further data insights graphs'!$X$2:$X$3323,"&gt;="&amp;0,'further data insights graphs'!$A$2:$A$3323,'tackle data and analsyis'!$AH250)</f>
        <v>0.93192381243317013</v>
      </c>
      <c r="AN250">
        <f>COUNTIFS('further data insights graphs'!$X$2:$X$3323,"&gt;="&amp;0,'further data insights graphs'!$A$2:$A$3323,'tackle data and analsyis'!$AH250)</f>
        <v>3</v>
      </c>
      <c r="AO250">
        <f>SUMIFS('further data insights graphs'!$X$2:$X$3323,'further data insights graphs'!$X$2:$X$3323,"&lt;"&amp;0,'further data insights graphs'!$A$2:$A$3323,'tackle data and analsyis'!$AH250)</f>
        <v>-0.35302242292780173</v>
      </c>
      <c r="AP250">
        <f>COUNTIFS('further data insights graphs'!$X$2:$X$3323,"&lt;"&amp;0,'further data insights graphs'!$A$2:$A$3323,'tackle data and analsyis'!$AH250)</f>
        <v>2</v>
      </c>
      <c r="AQ250" s="3">
        <f t="shared" si="26"/>
        <v>0.31064127081105669</v>
      </c>
      <c r="AR250" s="3">
        <f t="shared" si="27"/>
        <v>-0.17651121146390086</v>
      </c>
      <c r="AS250" s="3"/>
      <c r="AT250" s="3"/>
      <c r="AU250" s="3"/>
      <c r="AV250" s="3"/>
      <c r="AY250" t="s">
        <v>55</v>
      </c>
      <c r="AZ250">
        <v>1.8850656420288661</v>
      </c>
      <c r="BA250">
        <v>5</v>
      </c>
      <c r="BD250" t="s">
        <v>55</v>
      </c>
      <c r="BE250">
        <f>SUMIFS('further data insights graphs'!S$2:S$3323,'further data insights graphs'!$A$2:$A$3323,'tackle data and analsyis'!$BD250)</f>
        <v>0.911276442244075</v>
      </c>
      <c r="BF250">
        <f>SUMIFS('further data insights graphs'!T$2:T$3323,'further data insights graphs'!$A$2:$A$3323,'tackle data and analsyis'!$BD250)</f>
        <v>0</v>
      </c>
      <c r="BG250">
        <f>SUMIFS('further data insights graphs'!U$2:U$3323,'further data insights graphs'!$A$2:$A$3323,'tackle data and analsyis'!$BD250)</f>
        <v>0</v>
      </c>
      <c r="BI250">
        <f>COUNTIFS('further data insights graphs'!S$2:S$3323,"&gt;"&amp;0,'further data insights graphs'!$A$2:$A$3323,'tackle data and analsyis'!$BD250)</f>
        <v>3</v>
      </c>
      <c r="BJ250">
        <f>COUNTIFS('further data insights graphs'!T$2:T$3323,"&gt;"&amp;0,'further data insights graphs'!$A$2:$A$3323,'tackle data and analsyis'!$BD250)</f>
        <v>0</v>
      </c>
      <c r="BK250">
        <f>COUNTIFS('further data insights graphs'!U$2:U$3323,"&gt;"&amp;0,'further data insights graphs'!$A$2:$A$3323,'tackle data and analsyis'!$BD250)</f>
        <v>0</v>
      </c>
      <c r="BN250" t="s">
        <v>428</v>
      </c>
      <c r="BO250">
        <v>1.5947934925800111</v>
      </c>
      <c r="BP250">
        <v>1</v>
      </c>
      <c r="BQ250">
        <v>0</v>
      </c>
      <c r="BS250">
        <f>SUMIFS('further data insights graphs'!$K$2:$K$3323,'further data insights graphs'!$A$2:$A$3323,'tackle data and analsyis'!$BN250)</f>
        <v>0</v>
      </c>
      <c r="BT250">
        <f>SUMIFS('further data insights graphs'!$V$2:$V$3323,'further data insights graphs'!$A$2:$A$3323,'tackle data and analsyis'!$BN250)</f>
        <v>0</v>
      </c>
      <c r="BV250" t="s">
        <v>196</v>
      </c>
      <c r="BW250">
        <v>2.1042905611774829</v>
      </c>
      <c r="BX250">
        <v>0</v>
      </c>
      <c r="BY250">
        <v>0.28872580165290701</v>
      </c>
    </row>
    <row r="251" spans="1:77" x14ac:dyDescent="0.35">
      <c r="A251">
        <v>249</v>
      </c>
      <c r="B251">
        <v>2022103001</v>
      </c>
      <c r="C251">
        <v>2992</v>
      </c>
      <c r="D251">
        <v>52415</v>
      </c>
      <c r="E251">
        <v>1</v>
      </c>
      <c r="F251">
        <v>0</v>
      </c>
      <c r="G251">
        <v>0</v>
      </c>
      <c r="H251">
        <v>0</v>
      </c>
      <c r="I251" t="s">
        <v>60</v>
      </c>
      <c r="M251" t="s">
        <v>257</v>
      </c>
      <c r="N251">
        <f t="shared" si="21"/>
        <v>2</v>
      </c>
      <c r="O251">
        <f t="shared" si="22"/>
        <v>6</v>
      </c>
      <c r="P251">
        <f t="shared" si="23"/>
        <v>8</v>
      </c>
      <c r="R251">
        <f>SUMIFS('further data insights graphs'!$E$2:$E$3323,'further data insights graphs'!$A$2:$A$3323,'tackle data and analsyis'!$M251)</f>
        <v>7.9074635895553067</v>
      </c>
      <c r="S251">
        <f>COUNTIFS('further data insights graphs'!$E$2:$E$3323,"&gt;"&amp;0,'further data insights graphs'!$A$2:$A$3323,'tackle data and analsyis'!$M251)</f>
        <v>14</v>
      </c>
      <c r="V251">
        <f t="shared" si="24"/>
        <v>2</v>
      </c>
      <c r="W251" t="s">
        <v>325</v>
      </c>
      <c r="X251">
        <v>3</v>
      </c>
      <c r="Y251">
        <v>1</v>
      </c>
      <c r="Z251">
        <v>4</v>
      </c>
      <c r="AB251" t="s">
        <v>387</v>
      </c>
      <c r="AC251">
        <v>2</v>
      </c>
      <c r="AD251">
        <v>2</v>
      </c>
      <c r="AE251">
        <v>4</v>
      </c>
      <c r="AH251" t="s">
        <v>409</v>
      </c>
      <c r="AI251">
        <v>2.7665935379004907</v>
      </c>
      <c r="AJ251">
        <v>6</v>
      </c>
      <c r="AK251">
        <f>SUMIFS('further data insights graphs'!$X$2:$X$3323,'further data insights graphs'!$A$2:$A$3323,'tackle data and analsyis'!$AH251)</f>
        <v>-0.45969675734579457</v>
      </c>
      <c r="AL251" s="1">
        <f t="shared" si="25"/>
        <v>-7.66161262242991E-2</v>
      </c>
      <c r="AM251">
        <f>SUMIFS('further data insights graphs'!$X$2:$X$3323,'further data insights graphs'!$X$2:$X$3323,"&gt;="&amp;0,'further data insights graphs'!$A$2:$A$3323,'tackle data and analsyis'!$AH251)</f>
        <v>0.62329384821671041</v>
      </c>
      <c r="AN251">
        <f>COUNTIFS('further data insights graphs'!$X$2:$X$3323,"&gt;="&amp;0,'further data insights graphs'!$A$2:$A$3323,'tackle data and analsyis'!$AH251)</f>
        <v>3</v>
      </c>
      <c r="AO251">
        <f>SUMIFS('further data insights graphs'!$X$2:$X$3323,'further data insights graphs'!$X$2:$X$3323,"&lt;"&amp;0,'further data insights graphs'!$A$2:$A$3323,'tackle data and analsyis'!$AH251)</f>
        <v>-1.0829906055625049</v>
      </c>
      <c r="AP251">
        <f>COUNTIFS('further data insights graphs'!$X$2:$X$3323,"&lt;"&amp;0,'further data insights graphs'!$A$2:$A$3323,'tackle data and analsyis'!$AH251)</f>
        <v>3</v>
      </c>
      <c r="AQ251" s="3">
        <f t="shared" si="26"/>
        <v>0.20776461607223681</v>
      </c>
      <c r="AR251" s="3">
        <f t="shared" si="27"/>
        <v>-0.36099686852083496</v>
      </c>
      <c r="AS251" s="3"/>
      <c r="AT251" s="3"/>
      <c r="AU251" s="3"/>
      <c r="AV251" s="3"/>
      <c r="AY251" t="s">
        <v>58</v>
      </c>
      <c r="AZ251">
        <v>1.672267109237024</v>
      </c>
      <c r="BA251">
        <v>5</v>
      </c>
      <c r="BD251" t="s">
        <v>58</v>
      </c>
      <c r="BE251">
        <f>SUMIFS('further data insights graphs'!S$2:S$3323,'further data insights graphs'!$A$2:$A$3323,'tackle data and analsyis'!$BD251)</f>
        <v>0</v>
      </c>
      <c r="BF251">
        <f>SUMIFS('further data insights graphs'!T$2:T$3323,'further data insights graphs'!$A$2:$A$3323,'tackle data and analsyis'!$BD251)</f>
        <v>0</v>
      </c>
      <c r="BG251">
        <f>SUMIFS('further data insights graphs'!U$2:U$3323,'further data insights graphs'!$A$2:$A$3323,'tackle data and analsyis'!$BD251)</f>
        <v>0.64507085896212701</v>
      </c>
      <c r="BI251">
        <f>COUNTIFS('further data insights graphs'!S$2:S$3323,"&gt;"&amp;0,'further data insights graphs'!$A$2:$A$3323,'tackle data and analsyis'!$BD251)</f>
        <v>0</v>
      </c>
      <c r="BJ251">
        <f>COUNTIFS('further data insights graphs'!T$2:T$3323,"&gt;"&amp;0,'further data insights graphs'!$A$2:$A$3323,'tackle data and analsyis'!$BD251)</f>
        <v>0</v>
      </c>
      <c r="BK251">
        <f>COUNTIFS('further data insights graphs'!U$2:U$3323,"&gt;"&amp;0,'further data insights graphs'!$A$2:$A$3323,'tackle data and analsyis'!$BD251)</f>
        <v>2</v>
      </c>
      <c r="BN251" t="s">
        <v>580</v>
      </c>
      <c r="BO251">
        <v>1.590069103346599</v>
      </c>
      <c r="BP251">
        <v>1</v>
      </c>
      <c r="BQ251">
        <v>0</v>
      </c>
      <c r="BS251">
        <f>SUMIFS('further data insights graphs'!$K$2:$K$3323,'further data insights graphs'!$A$2:$A$3323,'tackle data and analsyis'!$BN251)</f>
        <v>0</v>
      </c>
      <c r="BT251">
        <f>SUMIFS('further data insights graphs'!$V$2:$V$3323,'further data insights graphs'!$A$2:$A$3323,'tackle data and analsyis'!$BN251)</f>
        <v>0</v>
      </c>
      <c r="BV251" t="s">
        <v>534</v>
      </c>
      <c r="BW251">
        <v>2.09970116190209</v>
      </c>
      <c r="BX251">
        <v>0</v>
      </c>
      <c r="BY251">
        <v>0</v>
      </c>
    </row>
    <row r="252" spans="1:77" x14ac:dyDescent="0.35">
      <c r="A252">
        <v>250</v>
      </c>
      <c r="B252">
        <v>2022103001</v>
      </c>
      <c r="C252">
        <v>3810</v>
      </c>
      <c r="D252">
        <v>52415</v>
      </c>
      <c r="E252">
        <v>1</v>
      </c>
      <c r="F252">
        <v>0</v>
      </c>
      <c r="G252">
        <v>0</v>
      </c>
      <c r="H252">
        <v>0</v>
      </c>
      <c r="I252" t="s">
        <v>60</v>
      </c>
      <c r="M252" t="s">
        <v>258</v>
      </c>
      <c r="N252">
        <f t="shared" si="21"/>
        <v>0</v>
      </c>
      <c r="O252">
        <f t="shared" si="22"/>
        <v>6</v>
      </c>
      <c r="P252">
        <f t="shared" si="23"/>
        <v>6</v>
      </c>
      <c r="R252">
        <f>SUMIFS('further data insights graphs'!$E$2:$E$3323,'further data insights graphs'!$A$2:$A$3323,'tackle data and analsyis'!$M252)</f>
        <v>3.5023125705810156</v>
      </c>
      <c r="S252">
        <f>COUNTIFS('further data insights graphs'!$E$2:$E$3323,"&gt;"&amp;0,'further data insights graphs'!$A$2:$A$3323,'tackle data and analsyis'!$M252)</f>
        <v>7</v>
      </c>
      <c r="V252">
        <f t="shared" si="24"/>
        <v>2</v>
      </c>
      <c r="W252" t="s">
        <v>328</v>
      </c>
      <c r="X252">
        <v>4</v>
      </c>
      <c r="Y252">
        <v>0</v>
      </c>
      <c r="Z252">
        <v>4</v>
      </c>
      <c r="AB252" t="s">
        <v>412</v>
      </c>
      <c r="AC252">
        <v>2</v>
      </c>
      <c r="AD252">
        <v>2</v>
      </c>
      <c r="AE252">
        <v>4</v>
      </c>
      <c r="AH252" t="s">
        <v>441</v>
      </c>
      <c r="AI252">
        <v>2.7631107057125632</v>
      </c>
      <c r="AJ252">
        <v>4</v>
      </c>
      <c r="AK252">
        <f>SUMIFS('further data insights graphs'!$X$2:$X$3323,'further data insights graphs'!$A$2:$A$3323,'tackle data and analsyis'!$AH252)</f>
        <v>0.74876819012341389</v>
      </c>
      <c r="AL252" s="1">
        <f t="shared" si="25"/>
        <v>0.18719204753085347</v>
      </c>
      <c r="AM252">
        <f>SUMIFS('further data insights graphs'!$X$2:$X$3323,'further data insights graphs'!$X$2:$X$3323,"&gt;="&amp;0,'further data insights graphs'!$A$2:$A$3323,'tackle data and analsyis'!$AH252)</f>
        <v>0.89977121993107134</v>
      </c>
      <c r="AN252">
        <f>COUNTIFS('further data insights graphs'!$X$2:$X$3323,"&gt;="&amp;0,'further data insights graphs'!$A$2:$A$3323,'tackle data and analsyis'!$AH252)</f>
        <v>3</v>
      </c>
      <c r="AO252">
        <f>SUMIFS('further data insights graphs'!$X$2:$X$3323,'further data insights graphs'!$X$2:$X$3323,"&lt;"&amp;0,'further data insights graphs'!$A$2:$A$3323,'tackle data and analsyis'!$AH252)</f>
        <v>-0.15100302980765742</v>
      </c>
      <c r="AP252">
        <f>COUNTIFS('further data insights graphs'!$X$2:$X$3323,"&lt;"&amp;0,'further data insights graphs'!$A$2:$A$3323,'tackle data and analsyis'!$AH252)</f>
        <v>1</v>
      </c>
      <c r="AQ252" s="3">
        <f t="shared" si="26"/>
        <v>0.29992373997702376</v>
      </c>
      <c r="AR252" s="3">
        <f t="shared" si="27"/>
        <v>-0.15100302980765742</v>
      </c>
      <c r="AS252" s="3"/>
      <c r="AT252" s="3"/>
      <c r="AU252" s="3"/>
      <c r="AV252" s="3"/>
      <c r="AY252" t="s">
        <v>65</v>
      </c>
      <c r="AZ252">
        <v>1.917577755303431</v>
      </c>
      <c r="BA252">
        <v>5</v>
      </c>
      <c r="BD252" t="s">
        <v>65</v>
      </c>
      <c r="BE252">
        <f>SUMIFS('further data insights graphs'!S$2:S$3323,'further data insights graphs'!$A$2:$A$3323,'tackle data and analsyis'!$BD252)</f>
        <v>1.050419303393288</v>
      </c>
      <c r="BF252">
        <f>SUMIFS('further data insights graphs'!T$2:T$3323,'further data insights graphs'!$A$2:$A$3323,'tackle data and analsyis'!$BD252)</f>
        <v>0.70291895100152701</v>
      </c>
      <c r="BG252">
        <f>SUMIFS('further data insights graphs'!U$2:U$3323,'further data insights graphs'!$A$2:$A$3323,'tackle data and analsyis'!$BD252)</f>
        <v>0</v>
      </c>
      <c r="BI252">
        <f>COUNTIFS('further data insights graphs'!S$2:S$3323,"&gt;"&amp;0,'further data insights graphs'!$A$2:$A$3323,'tackle data and analsyis'!$BD252)</f>
        <v>3</v>
      </c>
      <c r="BJ252">
        <f>COUNTIFS('further data insights graphs'!T$2:T$3323,"&gt;"&amp;0,'further data insights graphs'!$A$2:$A$3323,'tackle data and analsyis'!$BD252)</f>
        <v>1</v>
      </c>
      <c r="BK252">
        <f>COUNTIFS('further data insights graphs'!U$2:U$3323,"&gt;"&amp;0,'further data insights graphs'!$A$2:$A$3323,'tackle data and analsyis'!$BD252)</f>
        <v>0</v>
      </c>
      <c r="BN252" t="s">
        <v>442</v>
      </c>
      <c r="BO252">
        <v>1.5759509918039289</v>
      </c>
      <c r="BP252">
        <v>0</v>
      </c>
      <c r="BQ252">
        <v>0</v>
      </c>
      <c r="BS252">
        <f>SUMIFS('further data insights graphs'!$K$2:$K$3323,'further data insights graphs'!$A$2:$A$3323,'tackle data and analsyis'!$BN252)</f>
        <v>0</v>
      </c>
      <c r="BT252">
        <f>SUMIFS('further data insights graphs'!$V$2:$V$3323,'further data insights graphs'!$A$2:$A$3323,'tackle data and analsyis'!$BN252)</f>
        <v>0</v>
      </c>
      <c r="BV252" t="s">
        <v>406</v>
      </c>
      <c r="BW252">
        <v>2.082217097460628</v>
      </c>
      <c r="BX252">
        <v>0</v>
      </c>
      <c r="BY252">
        <v>0</v>
      </c>
    </row>
    <row r="253" spans="1:77" x14ac:dyDescent="0.35">
      <c r="A253">
        <v>251</v>
      </c>
      <c r="B253">
        <v>2022103001</v>
      </c>
      <c r="C253">
        <v>4183</v>
      </c>
      <c r="D253">
        <v>52415</v>
      </c>
      <c r="E253">
        <v>1</v>
      </c>
      <c r="F253">
        <v>0</v>
      </c>
      <c r="G253">
        <v>0</v>
      </c>
      <c r="H253">
        <v>0</v>
      </c>
      <c r="I253" t="s">
        <v>60</v>
      </c>
      <c r="M253" t="s">
        <v>259</v>
      </c>
      <c r="N253">
        <f t="shared" si="21"/>
        <v>7</v>
      </c>
      <c r="O253">
        <f t="shared" si="22"/>
        <v>7</v>
      </c>
      <c r="P253">
        <f t="shared" si="23"/>
        <v>14</v>
      </c>
      <c r="R253">
        <f>SUMIFS('further data insights graphs'!$E$2:$E$3323,'further data insights graphs'!$A$2:$A$3323,'tackle data and analsyis'!$M253)</f>
        <v>8.6460097185288678</v>
      </c>
      <c r="S253">
        <f>COUNTIFS('further data insights graphs'!$E$2:$E$3323,"&gt;"&amp;0,'further data insights graphs'!$A$2:$A$3323,'tackle data and analsyis'!$M253)</f>
        <v>16</v>
      </c>
      <c r="V253">
        <f t="shared" si="24"/>
        <v>3</v>
      </c>
      <c r="W253" t="s">
        <v>344</v>
      </c>
      <c r="X253">
        <v>1</v>
      </c>
      <c r="Y253">
        <v>3</v>
      </c>
      <c r="Z253">
        <v>4</v>
      </c>
      <c r="AB253" t="s">
        <v>425</v>
      </c>
      <c r="AC253">
        <v>2</v>
      </c>
      <c r="AD253">
        <v>2</v>
      </c>
      <c r="AE253">
        <v>4</v>
      </c>
      <c r="AH253" t="s">
        <v>416</v>
      </c>
      <c r="AI253">
        <v>2.760396380167863</v>
      </c>
      <c r="AJ253">
        <v>4</v>
      </c>
      <c r="AK253">
        <f>SUMIFS('further data insights graphs'!$X$2:$X$3323,'further data insights graphs'!$A$2:$A$3323,'tackle data and analsyis'!$AH253)</f>
        <v>-0.18905929930724341</v>
      </c>
      <c r="AL253" s="1">
        <f t="shared" si="25"/>
        <v>-4.7264824826810853E-2</v>
      </c>
      <c r="AM253">
        <f>SUMIFS('further data insights graphs'!$X$2:$X$3323,'further data insights graphs'!$X$2:$X$3323,"&gt;="&amp;0,'further data insights graphs'!$A$2:$A$3323,'tackle data and analsyis'!$AH253)</f>
        <v>0.72923067402193331</v>
      </c>
      <c r="AN253">
        <f>COUNTIFS('further data insights graphs'!$X$2:$X$3323,"&gt;="&amp;0,'further data insights graphs'!$A$2:$A$3323,'tackle data and analsyis'!$AH253)</f>
        <v>2</v>
      </c>
      <c r="AO253">
        <f>SUMIFS('further data insights graphs'!$X$2:$X$3323,'further data insights graphs'!$X$2:$X$3323,"&lt;"&amp;0,'further data insights graphs'!$A$2:$A$3323,'tackle data and analsyis'!$AH253)</f>
        <v>-0.91828997332917672</v>
      </c>
      <c r="AP253">
        <f>COUNTIFS('further data insights graphs'!$X$2:$X$3323,"&lt;"&amp;0,'further data insights graphs'!$A$2:$A$3323,'tackle data and analsyis'!$AH253)</f>
        <v>2</v>
      </c>
      <c r="AQ253" s="3">
        <f t="shared" si="26"/>
        <v>0.36461533701096666</v>
      </c>
      <c r="AR253" s="3">
        <f t="shared" si="27"/>
        <v>-0.45914498666458836</v>
      </c>
      <c r="AS253" s="3"/>
      <c r="AT253" s="3"/>
      <c r="AU253" s="3"/>
      <c r="AV253" s="3"/>
      <c r="AY253" t="s">
        <v>78</v>
      </c>
      <c r="AZ253">
        <v>2.4536570538215039</v>
      </c>
      <c r="BA253">
        <v>5</v>
      </c>
      <c r="BD253" t="s">
        <v>78</v>
      </c>
      <c r="BE253">
        <f>SUMIFS('further data insights graphs'!S$2:S$3323,'further data insights graphs'!$A$2:$A$3323,'tackle data and analsyis'!$BD253)</f>
        <v>1.4560044963554819</v>
      </c>
      <c r="BF253">
        <f>SUMIFS('further data insights graphs'!T$2:T$3323,'further data insights graphs'!$A$2:$A$3323,'tackle data and analsyis'!$BD253)</f>
        <v>0</v>
      </c>
      <c r="BG253">
        <f>SUMIFS('further data insights graphs'!U$2:U$3323,'further data insights graphs'!$A$2:$A$3323,'tackle data and analsyis'!$BD253)</f>
        <v>0</v>
      </c>
      <c r="BI253">
        <f>COUNTIFS('further data insights graphs'!S$2:S$3323,"&gt;"&amp;0,'further data insights graphs'!$A$2:$A$3323,'tackle data and analsyis'!$BD253)</f>
        <v>3</v>
      </c>
      <c r="BJ253">
        <f>COUNTIFS('further data insights graphs'!T$2:T$3323,"&gt;"&amp;0,'further data insights graphs'!$A$2:$A$3323,'tackle data and analsyis'!$BD253)</f>
        <v>0</v>
      </c>
      <c r="BK253">
        <f>COUNTIFS('further data insights graphs'!U$2:U$3323,"&gt;"&amp;0,'further data insights graphs'!$A$2:$A$3323,'tackle data and analsyis'!$BD253)</f>
        <v>0</v>
      </c>
      <c r="BN253" t="s">
        <v>70</v>
      </c>
      <c r="BO253">
        <v>1.5738690492759579</v>
      </c>
      <c r="BP253">
        <v>0</v>
      </c>
      <c r="BQ253">
        <v>0</v>
      </c>
      <c r="BS253">
        <f>SUMIFS('further data insights graphs'!$K$2:$K$3323,'further data insights graphs'!$A$2:$A$3323,'tackle data and analsyis'!$BN253)</f>
        <v>0</v>
      </c>
      <c r="BT253">
        <f>SUMIFS('further data insights graphs'!$V$2:$V$3323,'further data insights graphs'!$A$2:$A$3323,'tackle data and analsyis'!$BN253)</f>
        <v>0</v>
      </c>
      <c r="BV253" t="s">
        <v>202</v>
      </c>
      <c r="BW253">
        <v>2.0788611288963788</v>
      </c>
      <c r="BX253">
        <v>0</v>
      </c>
      <c r="BY253">
        <v>0.56395618514064505</v>
      </c>
    </row>
    <row r="254" spans="1:77" x14ac:dyDescent="0.35">
      <c r="A254">
        <v>252</v>
      </c>
      <c r="B254">
        <v>2022103001</v>
      </c>
      <c r="C254">
        <v>4332</v>
      </c>
      <c r="D254">
        <v>52415</v>
      </c>
      <c r="E254">
        <v>0</v>
      </c>
      <c r="F254">
        <v>1</v>
      </c>
      <c r="G254">
        <v>0</v>
      </c>
      <c r="H254">
        <v>0</v>
      </c>
      <c r="I254" t="s">
        <v>60</v>
      </c>
      <c r="M254" t="s">
        <v>260</v>
      </c>
      <c r="N254">
        <f t="shared" si="21"/>
        <v>10</v>
      </c>
      <c r="O254">
        <f t="shared" si="22"/>
        <v>3</v>
      </c>
      <c r="P254">
        <f t="shared" si="23"/>
        <v>13</v>
      </c>
      <c r="R254">
        <f>SUMIFS('further data insights graphs'!$E$2:$E$3323,'further data insights graphs'!$A$2:$A$3323,'tackle data and analsyis'!$M254)</f>
        <v>10.384866312492598</v>
      </c>
      <c r="S254">
        <f>COUNTIFS('further data insights graphs'!$E$2:$E$3323,"&gt;"&amp;0,'further data insights graphs'!$A$2:$A$3323,'tackle data and analsyis'!$M254)</f>
        <v>17</v>
      </c>
      <c r="V254">
        <f t="shared" si="24"/>
        <v>2</v>
      </c>
      <c r="W254" t="s">
        <v>349</v>
      </c>
      <c r="X254">
        <v>0</v>
      </c>
      <c r="Y254">
        <v>4</v>
      </c>
      <c r="Z254">
        <v>4</v>
      </c>
      <c r="AB254" t="s">
        <v>491</v>
      </c>
      <c r="AC254">
        <v>2</v>
      </c>
      <c r="AD254">
        <v>2</v>
      </c>
      <c r="AE254">
        <v>4</v>
      </c>
      <c r="AH254" t="s">
        <v>206</v>
      </c>
      <c r="AI254">
        <v>2.7336430145649828</v>
      </c>
      <c r="AJ254">
        <v>6</v>
      </c>
      <c r="AK254">
        <f>SUMIFS('further data insights graphs'!$X$2:$X$3323,'further data insights graphs'!$A$2:$A$3323,'tackle data and analsyis'!$AH254)</f>
        <v>-1.1478971660275288</v>
      </c>
      <c r="AL254" s="1">
        <f t="shared" si="25"/>
        <v>-0.19131619433792146</v>
      </c>
      <c r="AM254">
        <f>SUMIFS('further data insights graphs'!$X$2:$X$3323,'further data insights graphs'!$X$2:$X$3323,"&gt;="&amp;0,'further data insights graphs'!$A$2:$A$3323,'tackle data and analsyis'!$AH254)</f>
        <v>0</v>
      </c>
      <c r="AN254">
        <f>COUNTIFS('further data insights graphs'!$X$2:$X$3323,"&gt;="&amp;0,'further data insights graphs'!$A$2:$A$3323,'tackle data and analsyis'!$AH254)</f>
        <v>0</v>
      </c>
      <c r="AO254">
        <f>SUMIFS('further data insights graphs'!$X$2:$X$3323,'further data insights graphs'!$X$2:$X$3323,"&lt;"&amp;0,'further data insights graphs'!$A$2:$A$3323,'tackle data and analsyis'!$AH254)</f>
        <v>-1.1478971660275288</v>
      </c>
      <c r="AP254">
        <f>COUNTIFS('further data insights graphs'!$X$2:$X$3323,"&lt;"&amp;0,'further data insights graphs'!$A$2:$A$3323,'tackle data and analsyis'!$AH254)</f>
        <v>6</v>
      </c>
      <c r="AQ254" s="3" t="e">
        <f t="shared" si="26"/>
        <v>#DIV/0!</v>
      </c>
      <c r="AR254" s="3">
        <f t="shared" si="27"/>
        <v>-0.19131619433792146</v>
      </c>
      <c r="AS254" s="3"/>
      <c r="AT254" s="3"/>
      <c r="AU254" s="3"/>
      <c r="AV254" s="3"/>
      <c r="AY254" t="s">
        <v>83</v>
      </c>
      <c r="AZ254">
        <v>2.3327750652594155</v>
      </c>
      <c r="BA254">
        <v>5</v>
      </c>
      <c r="BD254" t="s">
        <v>83</v>
      </c>
      <c r="BE254">
        <f>SUMIFS('further data insights graphs'!S$2:S$3323,'further data insights graphs'!$A$2:$A$3323,'tackle data and analsyis'!$BD254)</f>
        <v>1.6155588553518792</v>
      </c>
      <c r="BF254">
        <f>SUMIFS('further data insights graphs'!T$2:T$3323,'further data insights graphs'!$A$2:$A$3323,'tackle data and analsyis'!$BD254)</f>
        <v>0.38455234962180002</v>
      </c>
      <c r="BG254">
        <f>SUMIFS('further data insights graphs'!U$2:U$3323,'further data insights graphs'!$A$2:$A$3323,'tackle data and analsyis'!$BD254)</f>
        <v>0</v>
      </c>
      <c r="BI254">
        <f>COUNTIFS('further data insights graphs'!S$2:S$3323,"&gt;"&amp;0,'further data insights graphs'!$A$2:$A$3323,'tackle data and analsyis'!$BD254)</f>
        <v>4</v>
      </c>
      <c r="BJ254">
        <f>COUNTIFS('further data insights graphs'!T$2:T$3323,"&gt;"&amp;0,'further data insights graphs'!$A$2:$A$3323,'tackle data and analsyis'!$BD254)</f>
        <v>1</v>
      </c>
      <c r="BK254">
        <f>COUNTIFS('further data insights graphs'!U$2:U$3323,"&gt;"&amp;0,'further data insights graphs'!$A$2:$A$3323,'tackle data and analsyis'!$BD254)</f>
        <v>0</v>
      </c>
      <c r="BN254" t="s">
        <v>24</v>
      </c>
      <c r="BO254">
        <v>1.563434919321177</v>
      </c>
      <c r="BP254">
        <v>0</v>
      </c>
      <c r="BQ254">
        <v>0</v>
      </c>
      <c r="BS254">
        <f>SUMIFS('further data insights graphs'!$K$2:$K$3323,'further data insights graphs'!$A$2:$A$3323,'tackle data and analsyis'!$BN254)</f>
        <v>0</v>
      </c>
      <c r="BT254">
        <f>SUMIFS('further data insights graphs'!$V$2:$V$3323,'further data insights graphs'!$A$2:$A$3323,'tackle data and analsyis'!$BN254)</f>
        <v>0</v>
      </c>
      <c r="BV254" t="s">
        <v>486</v>
      </c>
      <c r="BW254">
        <v>2.0775441755292241</v>
      </c>
      <c r="BX254">
        <v>0</v>
      </c>
      <c r="BY254">
        <v>0</v>
      </c>
    </row>
    <row r="255" spans="1:77" x14ac:dyDescent="0.35">
      <c r="A255">
        <v>253</v>
      </c>
      <c r="B255">
        <v>2022110602</v>
      </c>
      <c r="C255">
        <v>253</v>
      </c>
      <c r="D255">
        <v>52415</v>
      </c>
      <c r="E255">
        <v>0</v>
      </c>
      <c r="F255">
        <v>1</v>
      </c>
      <c r="G255">
        <v>0</v>
      </c>
      <c r="H255">
        <v>0</v>
      </c>
      <c r="I255" t="s">
        <v>60</v>
      </c>
      <c r="M255" t="s">
        <v>261</v>
      </c>
      <c r="N255">
        <f t="shared" si="21"/>
        <v>0</v>
      </c>
      <c r="O255">
        <f t="shared" si="22"/>
        <v>1</v>
      </c>
      <c r="P255">
        <f t="shared" si="23"/>
        <v>1</v>
      </c>
      <c r="R255">
        <f>SUMIFS('further data insights graphs'!$E$2:$E$3323,'further data insights graphs'!$A$2:$A$3323,'tackle data and analsyis'!$M255)</f>
        <v>3.0167503200360062</v>
      </c>
      <c r="S255">
        <f>COUNTIFS('further data insights graphs'!$E$2:$E$3323,"&gt;"&amp;0,'further data insights graphs'!$A$2:$A$3323,'tackle data and analsyis'!$M255)</f>
        <v>5</v>
      </c>
      <c r="V255">
        <f t="shared" si="24"/>
        <v>3</v>
      </c>
      <c r="W255" t="s">
        <v>356</v>
      </c>
      <c r="X255">
        <v>4</v>
      </c>
      <c r="Y255">
        <v>0</v>
      </c>
      <c r="Z255">
        <v>4</v>
      </c>
      <c r="AB255" t="s">
        <v>515</v>
      </c>
      <c r="AC255">
        <v>2</v>
      </c>
      <c r="AD255">
        <v>2</v>
      </c>
      <c r="AE255">
        <v>4</v>
      </c>
      <c r="AH255" t="s">
        <v>89</v>
      </c>
      <c r="AI255">
        <v>2.7150553218464459</v>
      </c>
      <c r="AJ255">
        <v>4</v>
      </c>
      <c r="AK255">
        <f>SUMIFS('further data insights graphs'!$X$2:$X$3323,'further data insights graphs'!$A$2:$A$3323,'tackle data and analsyis'!$AH255)</f>
        <v>-1.0238573430215139</v>
      </c>
      <c r="AL255" s="1">
        <f t="shared" si="25"/>
        <v>-0.25596433575537847</v>
      </c>
      <c r="AM255">
        <f>SUMIFS('further data insights graphs'!$X$2:$X$3323,'further data insights graphs'!$X$2:$X$3323,"&gt;="&amp;0,'further data insights graphs'!$A$2:$A$3323,'tackle data and analsyis'!$AH255)</f>
        <v>0.35050275491839794</v>
      </c>
      <c r="AN255">
        <f>COUNTIFS('further data insights graphs'!$X$2:$X$3323,"&gt;="&amp;0,'further data insights graphs'!$A$2:$A$3323,'tackle data and analsyis'!$AH255)</f>
        <v>1</v>
      </c>
      <c r="AO255">
        <f>SUMIFS('further data insights graphs'!$X$2:$X$3323,'further data insights graphs'!$X$2:$X$3323,"&lt;"&amp;0,'further data insights graphs'!$A$2:$A$3323,'tackle data and analsyis'!$AH255)</f>
        <v>-1.3743600979399118</v>
      </c>
      <c r="AP255">
        <f>COUNTIFS('further data insights graphs'!$X$2:$X$3323,"&lt;"&amp;0,'further data insights graphs'!$A$2:$A$3323,'tackle data and analsyis'!$AH255)</f>
        <v>3</v>
      </c>
      <c r="AQ255" s="3">
        <f t="shared" si="26"/>
        <v>0.35050275491839794</v>
      </c>
      <c r="AR255" s="3">
        <f t="shared" si="27"/>
        <v>-0.45812003264663725</v>
      </c>
      <c r="AS255" s="3"/>
      <c r="AT255" s="3"/>
      <c r="AU255" s="3"/>
      <c r="AV255" s="3"/>
      <c r="AY255" t="s">
        <v>93</v>
      </c>
      <c r="AZ255">
        <v>2.8609751497126581</v>
      </c>
      <c r="BA255">
        <v>5</v>
      </c>
      <c r="BD255" t="s">
        <v>93</v>
      </c>
      <c r="BE255">
        <f>SUMIFS('further data insights graphs'!S$2:S$3323,'further data insights graphs'!$A$2:$A$3323,'tackle data and analsyis'!$BD255)</f>
        <v>0</v>
      </c>
      <c r="BF255">
        <f>SUMIFS('further data insights graphs'!T$2:T$3323,'further data insights graphs'!$A$2:$A$3323,'tackle data and analsyis'!$BD255)</f>
        <v>0</v>
      </c>
      <c r="BG255">
        <f>SUMIFS('further data insights graphs'!U$2:U$3323,'further data insights graphs'!$A$2:$A$3323,'tackle data and analsyis'!$BD255)</f>
        <v>0.15363020519679299</v>
      </c>
      <c r="BI255">
        <f>COUNTIFS('further data insights graphs'!S$2:S$3323,"&gt;"&amp;0,'further data insights graphs'!$A$2:$A$3323,'tackle data and analsyis'!$BD255)</f>
        <v>0</v>
      </c>
      <c r="BJ255">
        <f>COUNTIFS('further data insights graphs'!T$2:T$3323,"&gt;"&amp;0,'further data insights graphs'!$A$2:$A$3323,'tackle data and analsyis'!$BD255)</f>
        <v>0</v>
      </c>
      <c r="BK255">
        <f>COUNTIFS('further data insights graphs'!U$2:U$3323,"&gt;"&amp;0,'further data insights graphs'!$A$2:$A$3323,'tackle data and analsyis'!$BD255)</f>
        <v>1</v>
      </c>
      <c r="BN255" t="s">
        <v>509</v>
      </c>
      <c r="BO255">
        <v>1.559263888663873</v>
      </c>
      <c r="BP255">
        <v>0.47939024791526302</v>
      </c>
      <c r="BQ255">
        <v>0</v>
      </c>
      <c r="BS255">
        <f>SUMIFS('further data insights graphs'!$K$2:$K$3323,'further data insights graphs'!$A$2:$A$3323,'tackle data and analsyis'!$BN255)</f>
        <v>0</v>
      </c>
      <c r="BT255">
        <f>SUMIFS('further data insights graphs'!$V$2:$V$3323,'further data insights graphs'!$A$2:$A$3323,'tackle data and analsyis'!$BN255)</f>
        <v>0</v>
      </c>
      <c r="BV255" t="s">
        <v>425</v>
      </c>
      <c r="BW255">
        <v>2.065694178770261</v>
      </c>
      <c r="BX255">
        <v>0</v>
      </c>
      <c r="BY255">
        <v>0</v>
      </c>
    </row>
    <row r="256" spans="1:77" x14ac:dyDescent="0.35">
      <c r="A256">
        <v>254</v>
      </c>
      <c r="B256">
        <v>2022110602</v>
      </c>
      <c r="C256">
        <v>1497</v>
      </c>
      <c r="D256">
        <v>52415</v>
      </c>
      <c r="E256">
        <v>0</v>
      </c>
      <c r="F256">
        <v>1</v>
      </c>
      <c r="G256">
        <v>0</v>
      </c>
      <c r="H256">
        <v>0</v>
      </c>
      <c r="I256" t="s">
        <v>60</v>
      </c>
      <c r="M256" t="s">
        <v>262</v>
      </c>
      <c r="N256">
        <f t="shared" si="21"/>
        <v>3</v>
      </c>
      <c r="O256">
        <f t="shared" si="22"/>
        <v>4</v>
      </c>
      <c r="P256">
        <f t="shared" si="23"/>
        <v>7</v>
      </c>
      <c r="R256">
        <f>SUMIFS('further data insights graphs'!$E$2:$E$3323,'further data insights graphs'!$A$2:$A$3323,'tackle data and analsyis'!$M256)</f>
        <v>4.312768763473926</v>
      </c>
      <c r="S256">
        <f>COUNTIFS('further data insights graphs'!$E$2:$E$3323,"&gt;"&amp;0,'further data insights graphs'!$A$2:$A$3323,'tackle data and analsyis'!$M256)</f>
        <v>9</v>
      </c>
      <c r="V256">
        <f t="shared" si="24"/>
        <v>3</v>
      </c>
      <c r="W256" t="s">
        <v>357</v>
      </c>
      <c r="X256">
        <v>3</v>
      </c>
      <c r="Y256">
        <v>1</v>
      </c>
      <c r="Z256">
        <v>4</v>
      </c>
      <c r="AB256" t="s">
        <v>526</v>
      </c>
      <c r="AC256">
        <v>2</v>
      </c>
      <c r="AD256">
        <v>2</v>
      </c>
      <c r="AE256">
        <v>4</v>
      </c>
      <c r="AH256" t="s">
        <v>507</v>
      </c>
      <c r="AI256">
        <v>2.7138498839339906</v>
      </c>
      <c r="AJ256">
        <v>4</v>
      </c>
      <c r="AK256">
        <f>SUMIFS('further data insights graphs'!$X$2:$X$3323,'further data insights graphs'!$A$2:$A$3323,'tackle data and analsyis'!$AH256)</f>
        <v>1.1322362746358772</v>
      </c>
      <c r="AL256" s="1">
        <f t="shared" si="25"/>
        <v>0.28305906865896929</v>
      </c>
      <c r="AM256">
        <f>SUMIFS('further data insights graphs'!$X$2:$X$3323,'further data insights graphs'!$X$2:$X$3323,"&gt;="&amp;0,'further data insights graphs'!$A$2:$A$3323,'tackle data and analsyis'!$AH256)</f>
        <v>1.4248189294109577</v>
      </c>
      <c r="AN256">
        <f>COUNTIFS('further data insights graphs'!$X$2:$X$3323,"&gt;="&amp;0,'further data insights graphs'!$A$2:$A$3323,'tackle data and analsyis'!$AH256)</f>
        <v>2</v>
      </c>
      <c r="AO256">
        <f>SUMIFS('further data insights graphs'!$X$2:$X$3323,'further data insights graphs'!$X$2:$X$3323,"&lt;"&amp;0,'further data insights graphs'!$A$2:$A$3323,'tackle data and analsyis'!$AH256)</f>
        <v>-0.2925826547750805</v>
      </c>
      <c r="AP256">
        <f>COUNTIFS('further data insights graphs'!$X$2:$X$3323,"&lt;"&amp;0,'further data insights graphs'!$A$2:$A$3323,'tackle data and analsyis'!$AH256)</f>
        <v>2</v>
      </c>
      <c r="AQ256" s="3">
        <f t="shared" si="26"/>
        <v>0.71240946470547883</v>
      </c>
      <c r="AR256" s="3">
        <f t="shared" si="27"/>
        <v>-0.14629132738754025</v>
      </c>
      <c r="AS256" s="3"/>
      <c r="AT256" s="3"/>
      <c r="AU256" s="3"/>
      <c r="AV256" s="3"/>
      <c r="AY256" t="s">
        <v>122</v>
      </c>
      <c r="AZ256">
        <v>3.5572162565727501</v>
      </c>
      <c r="BA256">
        <v>5</v>
      </c>
      <c r="BD256" t="s">
        <v>122</v>
      </c>
      <c r="BE256">
        <f>SUMIFS('further data insights graphs'!S$2:S$3323,'further data insights graphs'!$A$2:$A$3323,'tackle data and analsyis'!$BD256)</f>
        <v>2.936348288712999</v>
      </c>
      <c r="BF256">
        <f>SUMIFS('further data insights graphs'!T$2:T$3323,'further data insights graphs'!$A$2:$A$3323,'tackle data and analsyis'!$BD256)</f>
        <v>0</v>
      </c>
      <c r="BG256">
        <f>SUMIFS('further data insights graphs'!U$2:U$3323,'further data insights graphs'!$A$2:$A$3323,'tackle data and analsyis'!$BD256)</f>
        <v>0</v>
      </c>
      <c r="BI256">
        <f>COUNTIFS('further data insights graphs'!S$2:S$3323,"&gt;"&amp;0,'further data insights graphs'!$A$2:$A$3323,'tackle data and analsyis'!$BD256)</f>
        <v>4</v>
      </c>
      <c r="BJ256">
        <f>COUNTIFS('further data insights graphs'!T$2:T$3323,"&gt;"&amp;0,'further data insights graphs'!$A$2:$A$3323,'tackle data and analsyis'!$BD256)</f>
        <v>0</v>
      </c>
      <c r="BK256">
        <f>COUNTIFS('further data insights graphs'!U$2:U$3323,"&gt;"&amp;0,'further data insights graphs'!$A$2:$A$3323,'tackle data and analsyis'!$BD256)</f>
        <v>0</v>
      </c>
      <c r="BN256" t="s">
        <v>356</v>
      </c>
      <c r="BO256">
        <v>1.5561955702772949</v>
      </c>
      <c r="BP256">
        <v>0</v>
      </c>
      <c r="BQ256">
        <v>0</v>
      </c>
      <c r="BS256">
        <f>SUMIFS('further data insights graphs'!$K$2:$K$3323,'further data insights graphs'!$A$2:$A$3323,'tackle data and analsyis'!$BN256)</f>
        <v>1</v>
      </c>
      <c r="BT256">
        <f>SUMIFS('further data insights graphs'!$V$2:$V$3323,'further data insights graphs'!$A$2:$A$3323,'tackle data and analsyis'!$BN256)</f>
        <v>0.29496624427194501</v>
      </c>
      <c r="BV256" t="s">
        <v>533</v>
      </c>
      <c r="BW256">
        <v>2.0559556652816831</v>
      </c>
      <c r="BX256">
        <v>0</v>
      </c>
      <c r="BY256">
        <v>0</v>
      </c>
    </row>
    <row r="257" spans="1:77" x14ac:dyDescent="0.35">
      <c r="A257">
        <v>255</v>
      </c>
      <c r="B257">
        <v>2022102301</v>
      </c>
      <c r="C257">
        <v>56</v>
      </c>
      <c r="D257">
        <v>46527</v>
      </c>
      <c r="E257">
        <v>0</v>
      </c>
      <c r="F257">
        <v>1</v>
      </c>
      <c r="G257">
        <v>0</v>
      </c>
      <c r="H257">
        <v>0</v>
      </c>
      <c r="I257" t="s">
        <v>61</v>
      </c>
      <c r="M257" t="s">
        <v>263</v>
      </c>
      <c r="N257">
        <f t="shared" si="21"/>
        <v>5</v>
      </c>
      <c r="O257">
        <f t="shared" si="22"/>
        <v>1</v>
      </c>
      <c r="P257">
        <f t="shared" si="23"/>
        <v>6</v>
      </c>
      <c r="R257">
        <f>SUMIFS('further data insights graphs'!$E$2:$E$3323,'further data insights graphs'!$A$2:$A$3323,'tackle data and analsyis'!$M257)</f>
        <v>3.4247587069310712</v>
      </c>
      <c r="S257">
        <f>COUNTIFS('further data insights graphs'!$E$2:$E$3323,"&gt;"&amp;0,'further data insights graphs'!$A$2:$A$3323,'tackle data and analsyis'!$M257)</f>
        <v>6</v>
      </c>
      <c r="V257">
        <f t="shared" si="24"/>
        <v>2</v>
      </c>
      <c r="W257" t="s">
        <v>358</v>
      </c>
      <c r="X257">
        <v>0</v>
      </c>
      <c r="Y257">
        <v>4</v>
      </c>
      <c r="Z257">
        <v>4</v>
      </c>
      <c r="AB257" t="s">
        <v>572</v>
      </c>
      <c r="AC257">
        <v>2</v>
      </c>
      <c r="AD257">
        <v>2</v>
      </c>
      <c r="AE257">
        <v>4</v>
      </c>
      <c r="AH257" t="s">
        <v>113</v>
      </c>
      <c r="AI257">
        <v>2.7121573593077719</v>
      </c>
      <c r="AJ257">
        <v>6</v>
      </c>
      <c r="AK257">
        <f>SUMIFS('further data insights graphs'!$X$2:$X$3323,'further data insights graphs'!$A$2:$A$3323,'tackle data and analsyis'!$AH257)</f>
        <v>0.72965579703588668</v>
      </c>
      <c r="AL257" s="1">
        <f t="shared" si="25"/>
        <v>0.12160929950598111</v>
      </c>
      <c r="AM257">
        <f>SUMIFS('further data insights graphs'!$X$2:$X$3323,'further data insights graphs'!$X$2:$X$3323,"&gt;="&amp;0,'further data insights graphs'!$A$2:$A$3323,'tackle data and analsyis'!$AH257)</f>
        <v>1.1982726657248102</v>
      </c>
      <c r="AN257">
        <f>COUNTIFS('further data insights graphs'!$X$2:$X$3323,"&gt;="&amp;0,'further data insights graphs'!$A$2:$A$3323,'tackle data and analsyis'!$AH257)</f>
        <v>3</v>
      </c>
      <c r="AO257">
        <f>SUMIFS('further data insights graphs'!$X$2:$X$3323,'further data insights graphs'!$X$2:$X$3323,"&lt;"&amp;0,'further data insights graphs'!$A$2:$A$3323,'tackle data and analsyis'!$AH257)</f>
        <v>-0.4686168686889236</v>
      </c>
      <c r="AP257">
        <f>COUNTIFS('further data insights graphs'!$X$2:$X$3323,"&lt;"&amp;0,'further data insights graphs'!$A$2:$A$3323,'tackle data and analsyis'!$AH257)</f>
        <v>3</v>
      </c>
      <c r="AQ257" s="3">
        <f t="shared" si="26"/>
        <v>0.39942422190827004</v>
      </c>
      <c r="AR257" s="3">
        <f t="shared" si="27"/>
        <v>-0.15620562289630788</v>
      </c>
      <c r="AS257" s="3"/>
      <c r="AT257" s="3"/>
      <c r="AU257" s="3"/>
      <c r="AV257" s="3"/>
      <c r="AY257" t="s">
        <v>128</v>
      </c>
      <c r="AZ257">
        <v>3.0081362059815069</v>
      </c>
      <c r="BA257">
        <v>5</v>
      </c>
      <c r="BD257" t="s">
        <v>128</v>
      </c>
      <c r="BE257">
        <f>SUMIFS('further data insights graphs'!S$2:S$3323,'further data insights graphs'!$A$2:$A$3323,'tackle data and analsyis'!$BD257)</f>
        <v>2.3254297691311918</v>
      </c>
      <c r="BF257">
        <f>SUMIFS('further data insights graphs'!T$2:T$3323,'further data insights graphs'!$A$2:$A$3323,'tackle data and analsyis'!$BD257)</f>
        <v>0</v>
      </c>
      <c r="BG257">
        <f>SUMIFS('further data insights graphs'!U$2:U$3323,'further data insights graphs'!$A$2:$A$3323,'tackle data and analsyis'!$BD257)</f>
        <v>0</v>
      </c>
      <c r="BI257">
        <f>COUNTIFS('further data insights graphs'!S$2:S$3323,"&gt;"&amp;0,'further data insights graphs'!$A$2:$A$3323,'tackle data and analsyis'!$BD257)</f>
        <v>4</v>
      </c>
      <c r="BJ257">
        <f>COUNTIFS('further data insights graphs'!T$2:T$3323,"&gt;"&amp;0,'further data insights graphs'!$A$2:$A$3323,'tackle data and analsyis'!$BD257)</f>
        <v>0</v>
      </c>
      <c r="BK257">
        <f>COUNTIFS('further data insights graphs'!U$2:U$3323,"&gt;"&amp;0,'further data insights graphs'!$A$2:$A$3323,'tackle data and analsyis'!$BD257)</f>
        <v>0</v>
      </c>
      <c r="BN257" t="s">
        <v>316</v>
      </c>
      <c r="BO257">
        <v>1.5550608611571199</v>
      </c>
      <c r="BP257">
        <v>0.55506086115711994</v>
      </c>
      <c r="BQ257">
        <v>0</v>
      </c>
      <c r="BS257">
        <f>SUMIFS('further data insights graphs'!$K$2:$K$3323,'further data insights graphs'!$A$2:$A$3323,'tackle data and analsyis'!$BN257)</f>
        <v>1</v>
      </c>
      <c r="BT257">
        <f>SUMIFS('further data insights graphs'!$V$2:$V$3323,'further data insights graphs'!$A$2:$A$3323,'tackle data and analsyis'!$BN257)</f>
        <v>1</v>
      </c>
      <c r="BV257" t="s">
        <v>476</v>
      </c>
      <c r="BW257">
        <v>2.0472052474114131</v>
      </c>
      <c r="BX257">
        <v>0</v>
      </c>
      <c r="BY257">
        <v>0</v>
      </c>
    </row>
    <row r="258" spans="1:77" x14ac:dyDescent="0.35">
      <c r="A258">
        <v>256</v>
      </c>
      <c r="B258">
        <v>2022103001</v>
      </c>
      <c r="C258">
        <v>551</v>
      </c>
      <c r="D258">
        <v>46527</v>
      </c>
      <c r="E258">
        <v>0</v>
      </c>
      <c r="F258">
        <v>0</v>
      </c>
      <c r="G258">
        <v>0</v>
      </c>
      <c r="H258">
        <v>1</v>
      </c>
      <c r="I258" t="s">
        <v>61</v>
      </c>
      <c r="M258" t="s">
        <v>264</v>
      </c>
      <c r="N258">
        <f t="shared" si="21"/>
        <v>2</v>
      </c>
      <c r="O258">
        <f t="shared" si="22"/>
        <v>1</v>
      </c>
      <c r="P258">
        <f t="shared" si="23"/>
        <v>3</v>
      </c>
      <c r="R258">
        <f>SUMIFS('further data insights graphs'!$E$2:$E$3323,'further data insights graphs'!$A$2:$A$3323,'tackle data and analsyis'!$M258)</f>
        <v>2.8360319939118321</v>
      </c>
      <c r="S258">
        <f>COUNTIFS('further data insights graphs'!$E$2:$E$3323,"&gt;"&amp;0,'further data insights graphs'!$A$2:$A$3323,'tackle data and analsyis'!$M258)</f>
        <v>7</v>
      </c>
      <c r="V258">
        <f t="shared" si="24"/>
        <v>2</v>
      </c>
      <c r="W258" t="s">
        <v>368</v>
      </c>
      <c r="X258">
        <v>3</v>
      </c>
      <c r="Y258">
        <v>1</v>
      </c>
      <c r="Z258">
        <v>4</v>
      </c>
      <c r="AB258" t="s">
        <v>21</v>
      </c>
      <c r="AC258">
        <v>2</v>
      </c>
      <c r="AD258">
        <v>1</v>
      </c>
      <c r="AE258">
        <v>3</v>
      </c>
      <c r="AH258" t="s">
        <v>442</v>
      </c>
      <c r="AI258">
        <v>2.7120902871354571</v>
      </c>
      <c r="AJ258">
        <v>4</v>
      </c>
      <c r="AK258">
        <f>SUMIFS('further data insights graphs'!$X$2:$X$3323,'further data insights graphs'!$A$2:$A$3323,'tackle data and analsyis'!$AH258)</f>
        <v>-0.43199495055804482</v>
      </c>
      <c r="AL258" s="1">
        <f t="shared" si="25"/>
        <v>-0.10799873763951121</v>
      </c>
      <c r="AM258">
        <f>SUMIFS('further data insights graphs'!$X$2:$X$3323,'further data insights graphs'!$X$2:$X$3323,"&gt;="&amp;0,'further data insights graphs'!$A$2:$A$3323,'tackle data and analsyis'!$AH258)</f>
        <v>0.42816012252496305</v>
      </c>
      <c r="AN258">
        <f>COUNTIFS('further data insights graphs'!$X$2:$X$3323,"&gt;="&amp;0,'further data insights graphs'!$A$2:$A$3323,'tackle data and analsyis'!$AH258)</f>
        <v>2</v>
      </c>
      <c r="AO258">
        <f>SUMIFS('further data insights graphs'!$X$2:$X$3323,'further data insights graphs'!$X$2:$X$3323,"&lt;"&amp;0,'further data insights graphs'!$A$2:$A$3323,'tackle data and analsyis'!$AH258)</f>
        <v>-0.86015507308300787</v>
      </c>
      <c r="AP258">
        <f>COUNTIFS('further data insights graphs'!$X$2:$X$3323,"&lt;"&amp;0,'further data insights graphs'!$A$2:$A$3323,'tackle data and analsyis'!$AH258)</f>
        <v>2</v>
      </c>
      <c r="AQ258" s="3">
        <f t="shared" si="26"/>
        <v>0.21408006126248152</v>
      </c>
      <c r="AR258" s="3">
        <f t="shared" si="27"/>
        <v>-0.43007753654150394</v>
      </c>
      <c r="AS258" s="3"/>
      <c r="AT258" s="3"/>
      <c r="AU258" s="3"/>
      <c r="AV258" s="3"/>
      <c r="AY258" t="s">
        <v>129</v>
      </c>
      <c r="AZ258">
        <v>3.1878984905074241</v>
      </c>
      <c r="BA258">
        <v>5</v>
      </c>
      <c r="BD258" t="s">
        <v>129</v>
      </c>
      <c r="BE258">
        <f>SUMIFS('further data insights graphs'!S$2:S$3323,'further data insights graphs'!$A$2:$A$3323,'tackle data and analsyis'!$BD258)</f>
        <v>0</v>
      </c>
      <c r="BF258">
        <f>SUMIFS('further data insights graphs'!T$2:T$3323,'further data insights graphs'!$A$2:$A$3323,'tackle data and analsyis'!$BD258)</f>
        <v>0</v>
      </c>
      <c r="BG258">
        <f>SUMIFS('further data insights graphs'!U$2:U$3323,'further data insights graphs'!$A$2:$A$3323,'tackle data and analsyis'!$BD258)</f>
        <v>0</v>
      </c>
      <c r="BI258">
        <f>COUNTIFS('further data insights graphs'!S$2:S$3323,"&gt;"&amp;0,'further data insights graphs'!$A$2:$A$3323,'tackle data and analsyis'!$BD258)</f>
        <v>0</v>
      </c>
      <c r="BJ258">
        <f>COUNTIFS('further data insights graphs'!T$2:T$3323,"&gt;"&amp;0,'further data insights graphs'!$A$2:$A$3323,'tackle data and analsyis'!$BD258)</f>
        <v>0</v>
      </c>
      <c r="BK258">
        <f>COUNTIFS('further data insights graphs'!U$2:U$3323,"&gt;"&amp;0,'further data insights graphs'!$A$2:$A$3323,'tackle data and analsyis'!$BD258)</f>
        <v>0</v>
      </c>
      <c r="BN258" t="s">
        <v>220</v>
      </c>
      <c r="BO258">
        <v>1.527432690278447</v>
      </c>
      <c r="BP258">
        <v>0</v>
      </c>
      <c r="BQ258">
        <v>0</v>
      </c>
      <c r="BS258">
        <f>SUMIFS('further data insights graphs'!$K$2:$K$3323,'further data insights graphs'!$A$2:$A$3323,'tackle data and analsyis'!$BN258)</f>
        <v>0</v>
      </c>
      <c r="BT258">
        <f>SUMIFS('further data insights graphs'!$V$2:$V$3323,'further data insights graphs'!$A$2:$A$3323,'tackle data and analsyis'!$BN258)</f>
        <v>0</v>
      </c>
      <c r="BV258" t="s">
        <v>148</v>
      </c>
      <c r="BW258">
        <v>2.0063083100139028</v>
      </c>
      <c r="BX258">
        <v>0</v>
      </c>
      <c r="BY258">
        <v>0</v>
      </c>
    </row>
    <row r="259" spans="1:77" x14ac:dyDescent="0.35">
      <c r="A259">
        <v>257</v>
      </c>
      <c r="B259">
        <v>2022103001</v>
      </c>
      <c r="C259">
        <v>938</v>
      </c>
      <c r="D259">
        <v>46527</v>
      </c>
      <c r="E259">
        <v>0</v>
      </c>
      <c r="F259">
        <v>0</v>
      </c>
      <c r="G259">
        <v>0</v>
      </c>
      <c r="H259">
        <v>1</v>
      </c>
      <c r="I259" t="s">
        <v>61</v>
      </c>
      <c r="M259" t="s">
        <v>265</v>
      </c>
      <c r="N259">
        <f t="shared" ref="N259:N322" si="28">SUMIFS(E$2:E$2763,$I$2:$I$2763,$M259)</f>
        <v>5</v>
      </c>
      <c r="O259">
        <f t="shared" ref="O259:O322" si="29">SUMIFS(F$2:F$2763,$I$2:$I$2763,$M259)</f>
        <v>4</v>
      </c>
      <c r="P259">
        <f t="shared" ref="P259:P322" si="30">SUM(N259:O259)</f>
        <v>9</v>
      </c>
      <c r="R259">
        <f>SUMIFS('further data insights graphs'!$E$2:$E$3323,'further data insights graphs'!$A$2:$A$3323,'tackle data and analsyis'!$M259)</f>
        <v>6.3009152196637981</v>
      </c>
      <c r="S259">
        <f>COUNTIFS('further data insights graphs'!$E$2:$E$3323,"&gt;"&amp;0,'further data insights graphs'!$A$2:$A$3323,'tackle data and analsyis'!$M259)</f>
        <v>11</v>
      </c>
      <c r="V259">
        <f t="shared" ref="V259:V322" si="31">COUNTIFS($Z$596:$Z$1704,W259)</f>
        <v>2</v>
      </c>
      <c r="W259" t="s">
        <v>384</v>
      </c>
      <c r="X259">
        <v>2</v>
      </c>
      <c r="Y259">
        <v>2</v>
      </c>
      <c r="Z259">
        <v>4</v>
      </c>
      <c r="AB259" t="s">
        <v>41</v>
      </c>
      <c r="AC259">
        <v>2</v>
      </c>
      <c r="AD259">
        <v>1</v>
      </c>
      <c r="AE259">
        <v>3</v>
      </c>
      <c r="AH259" t="s">
        <v>24</v>
      </c>
      <c r="AI259">
        <v>2.6821094806707624</v>
      </c>
      <c r="AJ259">
        <v>6</v>
      </c>
      <c r="AK259">
        <f>SUMIFS('further data insights graphs'!$X$2:$X$3323,'further data insights graphs'!$A$2:$A$3323,'tackle data and analsyis'!$AH259)</f>
        <v>9.7691997934731156E-2</v>
      </c>
      <c r="AL259" s="1">
        <f t="shared" ref="AL259:AL322" si="32">AK259/AJ259</f>
        <v>1.6281999655788526E-2</v>
      </c>
      <c r="AM259">
        <f>SUMIFS('further data insights graphs'!$X$2:$X$3323,'further data insights graphs'!$X$2:$X$3323,"&gt;="&amp;0,'further data insights graphs'!$A$2:$A$3323,'tackle data and analsyis'!$AH259)</f>
        <v>0.40170055518929182</v>
      </c>
      <c r="AN259">
        <f>COUNTIFS('further data insights graphs'!$X$2:$X$3323,"&gt;="&amp;0,'further data insights graphs'!$A$2:$A$3323,'tackle data and analsyis'!$AH259)</f>
        <v>2</v>
      </c>
      <c r="AO259">
        <f>SUMIFS('further data insights graphs'!$X$2:$X$3323,'further data insights graphs'!$X$2:$X$3323,"&lt;"&amp;0,'further data insights graphs'!$A$2:$A$3323,'tackle data and analsyis'!$AH259)</f>
        <v>-0.30400855725456066</v>
      </c>
      <c r="AP259">
        <f>COUNTIFS('further data insights graphs'!$X$2:$X$3323,"&lt;"&amp;0,'further data insights graphs'!$A$2:$A$3323,'tackle data and analsyis'!$AH259)</f>
        <v>4</v>
      </c>
      <c r="AQ259" s="3">
        <f t="shared" ref="AQ259:AQ322" si="33">AM259/AN259</f>
        <v>0.20085027759464591</v>
      </c>
      <c r="AR259" s="3">
        <f t="shared" ref="AR259:AR322" si="34">AO259/AP259</f>
        <v>-7.6002139313640166E-2</v>
      </c>
      <c r="AS259" s="3"/>
      <c r="AT259" s="3"/>
      <c r="AU259" s="3"/>
      <c r="AV259" s="3"/>
      <c r="AY259" t="s">
        <v>143</v>
      </c>
      <c r="AZ259">
        <v>3.3133475712627489</v>
      </c>
      <c r="BA259">
        <v>5</v>
      </c>
      <c r="BD259" t="s">
        <v>143</v>
      </c>
      <c r="BE259">
        <f>SUMIFS('further data insights graphs'!S$2:S$3323,'further data insights graphs'!$A$2:$A$3323,'tackle data and analsyis'!$BD259)</f>
        <v>2.5020922379362043</v>
      </c>
      <c r="BF259">
        <f>SUMIFS('further data insights graphs'!T$2:T$3323,'further data insights graphs'!$A$2:$A$3323,'tackle data and analsyis'!$BD259)</f>
        <v>0</v>
      </c>
      <c r="BG259">
        <f>SUMIFS('further data insights graphs'!U$2:U$3323,'further data insights graphs'!$A$2:$A$3323,'tackle data and analsyis'!$BD259)</f>
        <v>0</v>
      </c>
      <c r="BI259">
        <f>COUNTIFS('further data insights graphs'!S$2:S$3323,"&gt;"&amp;0,'further data insights graphs'!$A$2:$A$3323,'tackle data and analsyis'!$BD259)</f>
        <v>4</v>
      </c>
      <c r="BJ259">
        <f>COUNTIFS('further data insights graphs'!T$2:T$3323,"&gt;"&amp;0,'further data insights graphs'!$A$2:$A$3323,'tackle data and analsyis'!$BD259)</f>
        <v>0</v>
      </c>
      <c r="BK259">
        <f>COUNTIFS('further data insights graphs'!U$2:U$3323,"&gt;"&amp;0,'further data insights graphs'!$A$2:$A$3323,'tackle data and analsyis'!$BD259)</f>
        <v>0</v>
      </c>
      <c r="BN259" t="s">
        <v>469</v>
      </c>
      <c r="BO259">
        <v>1.5273247522487901</v>
      </c>
      <c r="BP259">
        <v>0</v>
      </c>
      <c r="BQ259">
        <v>0.26375899799819402</v>
      </c>
      <c r="BS259">
        <f>SUMIFS('further data insights graphs'!$K$2:$K$3323,'further data insights graphs'!$A$2:$A$3323,'tackle data and analsyis'!$BN259)</f>
        <v>0</v>
      </c>
      <c r="BT259">
        <f>SUMIFS('further data insights graphs'!$V$2:$V$3323,'further data insights graphs'!$A$2:$A$3323,'tackle data and analsyis'!$BN259)</f>
        <v>0</v>
      </c>
      <c r="BV259" t="s">
        <v>111</v>
      </c>
      <c r="BW259">
        <v>2</v>
      </c>
      <c r="BX259">
        <v>0</v>
      </c>
      <c r="BY259">
        <v>0</v>
      </c>
    </row>
    <row r="260" spans="1:77" x14ac:dyDescent="0.35">
      <c r="A260">
        <v>258</v>
      </c>
      <c r="B260">
        <v>2022103001</v>
      </c>
      <c r="C260">
        <v>2451</v>
      </c>
      <c r="D260">
        <v>46527</v>
      </c>
      <c r="E260">
        <v>1</v>
      </c>
      <c r="F260">
        <v>0</v>
      </c>
      <c r="G260">
        <v>0</v>
      </c>
      <c r="H260">
        <v>0</v>
      </c>
      <c r="I260" t="s">
        <v>61</v>
      </c>
      <c r="M260" t="s">
        <v>266</v>
      </c>
      <c r="N260">
        <f t="shared" si="28"/>
        <v>4</v>
      </c>
      <c r="O260">
        <f t="shared" si="29"/>
        <v>2</v>
      </c>
      <c r="P260">
        <f t="shared" si="30"/>
        <v>6</v>
      </c>
      <c r="R260">
        <f>SUMIFS('further data insights graphs'!$E$2:$E$3323,'further data insights graphs'!$A$2:$A$3323,'tackle data and analsyis'!$M260)</f>
        <v>5.3053782332917088</v>
      </c>
      <c r="S260">
        <f>COUNTIFS('further data insights graphs'!$E$2:$E$3323,"&gt;"&amp;0,'further data insights graphs'!$A$2:$A$3323,'tackle data and analsyis'!$M260)</f>
        <v>13</v>
      </c>
      <c r="V260">
        <f t="shared" si="31"/>
        <v>2</v>
      </c>
      <c r="W260" t="s">
        <v>385</v>
      </c>
      <c r="X260">
        <v>2</v>
      </c>
      <c r="Y260">
        <v>2</v>
      </c>
      <c r="Z260">
        <v>4</v>
      </c>
      <c r="AB260" t="s">
        <v>56</v>
      </c>
      <c r="AC260">
        <v>2</v>
      </c>
      <c r="AD260">
        <v>1</v>
      </c>
      <c r="AE260">
        <v>3</v>
      </c>
      <c r="AH260" t="s">
        <v>445</v>
      </c>
      <c r="AI260">
        <v>2.6801972791925301</v>
      </c>
      <c r="AJ260">
        <v>6</v>
      </c>
      <c r="AK260">
        <f>SUMIFS('further data insights graphs'!$X$2:$X$3323,'further data insights graphs'!$A$2:$A$3323,'tackle data and analsyis'!$AH260)</f>
        <v>-0.89709339052285664</v>
      </c>
      <c r="AL260" s="1">
        <f t="shared" si="32"/>
        <v>-0.14951556508714278</v>
      </c>
      <c r="AM260">
        <f>SUMIFS('further data insights graphs'!$X$2:$X$3323,'further data insights graphs'!$X$2:$X$3323,"&gt;="&amp;0,'further data insights graphs'!$A$2:$A$3323,'tackle data and analsyis'!$AH260)</f>
        <v>1.5479562185005656E-3</v>
      </c>
      <c r="AN260">
        <f>COUNTIFS('further data insights graphs'!$X$2:$X$3323,"&gt;="&amp;0,'further data insights graphs'!$A$2:$A$3323,'tackle data and analsyis'!$AH260)</f>
        <v>2</v>
      </c>
      <c r="AO260">
        <f>SUMIFS('further data insights graphs'!$X$2:$X$3323,'further data insights graphs'!$X$2:$X$3323,"&lt;"&amp;0,'further data insights graphs'!$A$2:$A$3323,'tackle data and analsyis'!$AH260)</f>
        <v>-0.89864134674135721</v>
      </c>
      <c r="AP260">
        <f>COUNTIFS('further data insights graphs'!$X$2:$X$3323,"&lt;"&amp;0,'further data insights graphs'!$A$2:$A$3323,'tackle data and analsyis'!$AH260)</f>
        <v>4</v>
      </c>
      <c r="AQ260" s="3">
        <f t="shared" si="33"/>
        <v>7.7397810925028279E-4</v>
      </c>
      <c r="AR260" s="3">
        <f t="shared" si="34"/>
        <v>-0.2246603366853393</v>
      </c>
      <c r="AS260" s="3"/>
      <c r="AT260" s="3"/>
      <c r="AU260" s="3"/>
      <c r="AV260" s="3"/>
      <c r="AY260" t="s">
        <v>144</v>
      </c>
      <c r="AZ260">
        <v>3.1894949951929989</v>
      </c>
      <c r="BA260">
        <v>5</v>
      </c>
      <c r="BD260" t="s">
        <v>144</v>
      </c>
      <c r="BE260">
        <f>SUMIFS('further data insights graphs'!S$2:S$3323,'further data insights graphs'!$A$2:$A$3323,'tackle data and analsyis'!$BD260)</f>
        <v>2.1894949951929989</v>
      </c>
      <c r="BF260">
        <f>SUMIFS('further data insights graphs'!T$2:T$3323,'further data insights graphs'!$A$2:$A$3323,'tackle data and analsyis'!$BD260)</f>
        <v>0</v>
      </c>
      <c r="BG260">
        <f>SUMIFS('further data insights graphs'!U$2:U$3323,'further data insights graphs'!$A$2:$A$3323,'tackle data and analsyis'!$BD260)</f>
        <v>0.129029344368738</v>
      </c>
      <c r="BI260">
        <f>COUNTIFS('further data insights graphs'!S$2:S$3323,"&gt;"&amp;0,'further data insights graphs'!$A$2:$A$3323,'tackle data and analsyis'!$BD260)</f>
        <v>4</v>
      </c>
      <c r="BJ260">
        <f>COUNTIFS('further data insights graphs'!T$2:T$3323,"&gt;"&amp;0,'further data insights graphs'!$A$2:$A$3323,'tackle data and analsyis'!$BD260)</f>
        <v>0</v>
      </c>
      <c r="BK260">
        <f>COUNTIFS('further data insights graphs'!U$2:U$3323,"&gt;"&amp;0,'further data insights graphs'!$A$2:$A$3323,'tackle data and analsyis'!$BD260)</f>
        <v>1</v>
      </c>
      <c r="BN260" t="s">
        <v>313</v>
      </c>
      <c r="BO260">
        <v>1.525796262533109</v>
      </c>
      <c r="BP260">
        <v>0</v>
      </c>
      <c r="BQ260">
        <v>0</v>
      </c>
      <c r="BS260">
        <f>SUMIFS('further data insights graphs'!$K$2:$K$3323,'further data insights graphs'!$A$2:$A$3323,'tackle data and analsyis'!$BN260)</f>
        <v>1</v>
      </c>
      <c r="BT260">
        <f>SUMIFS('further data insights graphs'!$V$2:$V$3323,'further data insights graphs'!$A$2:$A$3323,'tackle data and analsyis'!$BN260)</f>
        <v>0.33761310707622799</v>
      </c>
      <c r="BV260" t="s">
        <v>135</v>
      </c>
      <c r="BW260">
        <v>2</v>
      </c>
      <c r="BX260">
        <v>0</v>
      </c>
      <c r="BY260">
        <v>1</v>
      </c>
    </row>
    <row r="261" spans="1:77" x14ac:dyDescent="0.35">
      <c r="A261">
        <v>259</v>
      </c>
      <c r="B261">
        <v>2022103001</v>
      </c>
      <c r="C261">
        <v>3063</v>
      </c>
      <c r="D261">
        <v>46527</v>
      </c>
      <c r="E261">
        <v>0</v>
      </c>
      <c r="F261">
        <v>1</v>
      </c>
      <c r="G261">
        <v>0</v>
      </c>
      <c r="H261">
        <v>0</v>
      </c>
      <c r="I261" t="s">
        <v>61</v>
      </c>
      <c r="M261" t="s">
        <v>267</v>
      </c>
      <c r="N261">
        <f t="shared" si="28"/>
        <v>9</v>
      </c>
      <c r="O261">
        <f t="shared" si="29"/>
        <v>5</v>
      </c>
      <c r="P261">
        <f t="shared" si="30"/>
        <v>14</v>
      </c>
      <c r="R261">
        <f>SUMIFS('further data insights graphs'!$E$2:$E$3323,'further data insights graphs'!$A$2:$A$3323,'tackle data and analsyis'!$M261)</f>
        <v>8.9133318967371391</v>
      </c>
      <c r="S261">
        <f>COUNTIFS('further data insights graphs'!$E$2:$E$3323,"&gt;"&amp;0,'further data insights graphs'!$A$2:$A$3323,'tackle data and analsyis'!$M261)</f>
        <v>18</v>
      </c>
      <c r="V261">
        <f t="shared" si="31"/>
        <v>2</v>
      </c>
      <c r="W261" t="s">
        <v>387</v>
      </c>
      <c r="X261">
        <v>2</v>
      </c>
      <c r="Y261">
        <v>2</v>
      </c>
      <c r="Z261">
        <v>4</v>
      </c>
      <c r="AB261" t="s">
        <v>80</v>
      </c>
      <c r="AC261">
        <v>2</v>
      </c>
      <c r="AD261">
        <v>1</v>
      </c>
      <c r="AE261">
        <v>3</v>
      </c>
      <c r="AH261" t="s">
        <v>275</v>
      </c>
      <c r="AI261">
        <v>2.657514731656744</v>
      </c>
      <c r="AJ261">
        <v>5</v>
      </c>
      <c r="AK261">
        <f>SUMIFS('further data insights graphs'!$X$2:$X$3323,'further data insights graphs'!$A$2:$A$3323,'tackle data and analsyis'!$AH261)</f>
        <v>-0.9721462999588687</v>
      </c>
      <c r="AL261" s="1">
        <f t="shared" si="32"/>
        <v>-0.19442925999177374</v>
      </c>
      <c r="AM261">
        <f>SUMIFS('further data insights graphs'!$X$2:$X$3323,'further data insights graphs'!$X$2:$X$3323,"&gt;="&amp;0,'further data insights graphs'!$A$2:$A$3323,'tackle data and analsyis'!$AH261)</f>
        <v>0</v>
      </c>
      <c r="AN261">
        <f>COUNTIFS('further data insights graphs'!$X$2:$X$3323,"&gt;="&amp;0,'further data insights graphs'!$A$2:$A$3323,'tackle data and analsyis'!$AH261)</f>
        <v>0</v>
      </c>
      <c r="AO261">
        <f>SUMIFS('further data insights graphs'!$X$2:$X$3323,'further data insights graphs'!$X$2:$X$3323,"&lt;"&amp;0,'further data insights graphs'!$A$2:$A$3323,'tackle data and analsyis'!$AH261)</f>
        <v>-0.9721462999588687</v>
      </c>
      <c r="AP261">
        <f>COUNTIFS('further data insights graphs'!$X$2:$X$3323,"&lt;"&amp;0,'further data insights graphs'!$A$2:$A$3323,'tackle data and analsyis'!$AH261)</f>
        <v>5</v>
      </c>
      <c r="AQ261" s="3" t="e">
        <f t="shared" si="33"/>
        <v>#DIV/0!</v>
      </c>
      <c r="AR261" s="3">
        <f t="shared" si="34"/>
        <v>-0.19442925999177374</v>
      </c>
      <c r="AS261" s="3"/>
      <c r="AT261" s="3"/>
      <c r="AU261" s="3"/>
      <c r="AV261" s="3"/>
      <c r="AY261" t="s">
        <v>157</v>
      </c>
      <c r="AZ261">
        <v>2.1259747476256412</v>
      </c>
      <c r="BA261">
        <v>5</v>
      </c>
      <c r="BD261" t="s">
        <v>157</v>
      </c>
      <c r="BE261">
        <f>SUMIFS('further data insights graphs'!S$2:S$3323,'further data insights graphs'!$A$2:$A$3323,'tackle data and analsyis'!$BD261)</f>
        <v>1.368490061160053</v>
      </c>
      <c r="BF261">
        <f>SUMIFS('further data insights graphs'!T$2:T$3323,'further data insights graphs'!$A$2:$A$3323,'tackle data and analsyis'!$BD261)</f>
        <v>0</v>
      </c>
      <c r="BG261">
        <f>SUMIFS('further data insights graphs'!U$2:U$3323,'further data insights graphs'!$A$2:$A$3323,'tackle data and analsyis'!$BD261)</f>
        <v>0</v>
      </c>
      <c r="BI261">
        <f>COUNTIFS('further data insights graphs'!S$2:S$3323,"&gt;"&amp;0,'further data insights graphs'!$A$2:$A$3323,'tackle data and analsyis'!$BD261)</f>
        <v>3</v>
      </c>
      <c r="BJ261">
        <f>COUNTIFS('further data insights graphs'!T$2:T$3323,"&gt;"&amp;0,'further data insights graphs'!$A$2:$A$3323,'tackle data and analsyis'!$BD261)</f>
        <v>0</v>
      </c>
      <c r="BK261">
        <f>COUNTIFS('further data insights graphs'!U$2:U$3323,"&gt;"&amp;0,'further data insights graphs'!$A$2:$A$3323,'tackle data and analsyis'!$BD261)</f>
        <v>0</v>
      </c>
      <c r="BN261" t="s">
        <v>479</v>
      </c>
      <c r="BO261">
        <v>1.524751019425312</v>
      </c>
      <c r="BP261">
        <v>0</v>
      </c>
      <c r="BQ261">
        <v>0</v>
      </c>
      <c r="BS261">
        <f>SUMIFS('further data insights graphs'!$K$2:$K$3323,'further data insights graphs'!$A$2:$A$3323,'tackle data and analsyis'!$BN261)</f>
        <v>1</v>
      </c>
      <c r="BT261">
        <f>SUMIFS('further data insights graphs'!$V$2:$V$3323,'further data insights graphs'!$A$2:$A$3323,'tackle data and analsyis'!$BN261)</f>
        <v>0.186059187939942</v>
      </c>
      <c r="BV261" t="s">
        <v>186</v>
      </c>
      <c r="BW261">
        <v>2</v>
      </c>
      <c r="BX261">
        <v>0</v>
      </c>
      <c r="BY261">
        <v>0</v>
      </c>
    </row>
    <row r="262" spans="1:77" x14ac:dyDescent="0.35">
      <c r="A262">
        <v>260</v>
      </c>
      <c r="B262">
        <v>2022103001</v>
      </c>
      <c r="C262">
        <v>4453</v>
      </c>
      <c r="D262">
        <v>46527</v>
      </c>
      <c r="E262">
        <v>1</v>
      </c>
      <c r="F262">
        <v>0</v>
      </c>
      <c r="G262">
        <v>0</v>
      </c>
      <c r="H262">
        <v>0</v>
      </c>
      <c r="I262" t="s">
        <v>61</v>
      </c>
      <c r="M262" t="s">
        <v>268</v>
      </c>
      <c r="N262">
        <f t="shared" si="28"/>
        <v>3</v>
      </c>
      <c r="O262">
        <f t="shared" si="29"/>
        <v>1</v>
      </c>
      <c r="P262">
        <f t="shared" si="30"/>
        <v>4</v>
      </c>
      <c r="R262">
        <f>SUMIFS('further data insights graphs'!$E$2:$E$3323,'further data insights graphs'!$A$2:$A$3323,'tackle data and analsyis'!$M262)</f>
        <v>3.4968292977162592</v>
      </c>
      <c r="S262">
        <f>COUNTIFS('further data insights graphs'!$E$2:$E$3323,"&gt;"&amp;0,'further data insights graphs'!$A$2:$A$3323,'tackle data and analsyis'!$M262)</f>
        <v>7</v>
      </c>
      <c r="V262">
        <f t="shared" si="31"/>
        <v>2</v>
      </c>
      <c r="W262" t="s">
        <v>391</v>
      </c>
      <c r="X262">
        <v>1</v>
      </c>
      <c r="Y262">
        <v>3</v>
      </c>
      <c r="Z262">
        <v>4</v>
      </c>
      <c r="AB262" t="s">
        <v>100</v>
      </c>
      <c r="AC262">
        <v>2</v>
      </c>
      <c r="AD262">
        <v>1</v>
      </c>
      <c r="AE262">
        <v>3</v>
      </c>
      <c r="AH262" t="s">
        <v>379</v>
      </c>
      <c r="AI262">
        <v>2.6284713717886024</v>
      </c>
      <c r="AJ262">
        <v>6</v>
      </c>
      <c r="AK262">
        <f>SUMIFS('further data insights graphs'!$X$2:$X$3323,'further data insights graphs'!$A$2:$A$3323,'tackle data and analsyis'!$AH262)</f>
        <v>0.66181637150102923</v>
      </c>
      <c r="AL262" s="1">
        <f t="shared" si="32"/>
        <v>0.11030272858350487</v>
      </c>
      <c r="AM262">
        <f>SUMIFS('further data insights graphs'!$X$2:$X$3323,'further data insights graphs'!$X$2:$X$3323,"&gt;="&amp;0,'further data insights graphs'!$A$2:$A$3323,'tackle data and analsyis'!$AH262)</f>
        <v>0.97870524702593997</v>
      </c>
      <c r="AN262">
        <f>COUNTIFS('further data insights graphs'!$X$2:$X$3323,"&gt;="&amp;0,'further data insights graphs'!$A$2:$A$3323,'tackle data and analsyis'!$AH262)</f>
        <v>4</v>
      </c>
      <c r="AO262">
        <f>SUMIFS('further data insights graphs'!$X$2:$X$3323,'further data insights graphs'!$X$2:$X$3323,"&lt;"&amp;0,'further data insights graphs'!$A$2:$A$3323,'tackle data and analsyis'!$AH262)</f>
        <v>-0.3168888755249108</v>
      </c>
      <c r="AP262">
        <f>COUNTIFS('further data insights graphs'!$X$2:$X$3323,"&lt;"&amp;0,'further data insights graphs'!$A$2:$A$3323,'tackle data and analsyis'!$AH262)</f>
        <v>2</v>
      </c>
      <c r="AQ262" s="3">
        <f t="shared" si="33"/>
        <v>0.24467631175648499</v>
      </c>
      <c r="AR262" s="3">
        <f t="shared" si="34"/>
        <v>-0.1584444377624554</v>
      </c>
      <c r="AS262" s="3"/>
      <c r="AT262" s="3"/>
      <c r="AU262" s="3"/>
      <c r="AV262" s="3"/>
      <c r="AY262" t="s">
        <v>159</v>
      </c>
      <c r="AZ262">
        <v>2.3365094388563992</v>
      </c>
      <c r="BA262">
        <v>5</v>
      </c>
      <c r="BD262" t="s">
        <v>159</v>
      </c>
      <c r="BE262">
        <f>SUMIFS('further data insights graphs'!S$2:S$3323,'further data insights graphs'!$A$2:$A$3323,'tackle data and analsyis'!$BD262)</f>
        <v>1.6548320218175701</v>
      </c>
      <c r="BF262">
        <f>SUMIFS('further data insights graphs'!T$2:T$3323,'further data insights graphs'!$A$2:$A$3323,'tackle data and analsyis'!$BD262)</f>
        <v>1.2328122002776529</v>
      </c>
      <c r="BG262">
        <f>SUMIFS('further data insights graphs'!U$2:U$3323,'further data insights graphs'!$A$2:$A$3323,'tackle data and analsyis'!$BD262)</f>
        <v>0</v>
      </c>
      <c r="BI262">
        <f>COUNTIFS('further data insights graphs'!S$2:S$3323,"&gt;"&amp;0,'further data insights graphs'!$A$2:$A$3323,'tackle data and analsyis'!$BD262)</f>
        <v>4</v>
      </c>
      <c r="BJ262">
        <f>COUNTIFS('further data insights graphs'!T$2:T$3323,"&gt;"&amp;0,'further data insights graphs'!$A$2:$A$3323,'tackle data and analsyis'!$BD262)</f>
        <v>2</v>
      </c>
      <c r="BK262">
        <f>COUNTIFS('further data insights graphs'!U$2:U$3323,"&gt;"&amp;0,'further data insights graphs'!$A$2:$A$3323,'tackle data and analsyis'!$BD262)</f>
        <v>0</v>
      </c>
      <c r="BN262" t="s">
        <v>405</v>
      </c>
      <c r="BO262">
        <v>1.5203499966203391</v>
      </c>
      <c r="BP262">
        <v>0</v>
      </c>
      <c r="BQ262">
        <v>0</v>
      </c>
      <c r="BS262">
        <f>SUMIFS('further data insights graphs'!$K$2:$K$3323,'further data insights graphs'!$A$2:$A$3323,'tackle data and analsyis'!$BN262)</f>
        <v>1</v>
      </c>
      <c r="BT262">
        <f>SUMIFS('further data insights graphs'!$V$2:$V$3323,'further data insights graphs'!$A$2:$A$3323,'tackle data and analsyis'!$BN262)</f>
        <v>0.52034999662033898</v>
      </c>
      <c r="BV262" t="s">
        <v>51</v>
      </c>
      <c r="BW262">
        <v>1.994209811752802</v>
      </c>
      <c r="BX262">
        <v>0</v>
      </c>
      <c r="BY262">
        <v>0.571841074603474</v>
      </c>
    </row>
    <row r="263" spans="1:77" x14ac:dyDescent="0.35">
      <c r="A263">
        <v>261</v>
      </c>
      <c r="B263">
        <v>2022110602</v>
      </c>
      <c r="C263">
        <v>103</v>
      </c>
      <c r="D263">
        <v>46527</v>
      </c>
      <c r="E263">
        <v>0</v>
      </c>
      <c r="F263">
        <v>0</v>
      </c>
      <c r="G263">
        <v>0</v>
      </c>
      <c r="H263">
        <v>1</v>
      </c>
      <c r="I263" t="s">
        <v>61</v>
      </c>
      <c r="M263" t="s">
        <v>269</v>
      </c>
      <c r="N263">
        <f t="shared" si="28"/>
        <v>4</v>
      </c>
      <c r="O263">
        <f t="shared" si="29"/>
        <v>1</v>
      </c>
      <c r="P263">
        <f t="shared" si="30"/>
        <v>5</v>
      </c>
      <c r="R263">
        <f>SUMIFS('further data insights graphs'!$E$2:$E$3323,'further data insights graphs'!$A$2:$A$3323,'tackle data and analsyis'!$M263)</f>
        <v>4.9084646479731626</v>
      </c>
      <c r="S263">
        <f>COUNTIFS('further data insights graphs'!$E$2:$E$3323,"&gt;"&amp;0,'further data insights graphs'!$A$2:$A$3323,'tackle data and analsyis'!$M263)</f>
        <v>8</v>
      </c>
      <c r="V263">
        <f t="shared" si="31"/>
        <v>1</v>
      </c>
      <c r="W263" t="s">
        <v>394</v>
      </c>
      <c r="X263">
        <v>0</v>
      </c>
      <c r="Y263">
        <v>4</v>
      </c>
      <c r="Z263">
        <v>4</v>
      </c>
      <c r="AB263" t="s">
        <v>109</v>
      </c>
      <c r="AC263">
        <v>2</v>
      </c>
      <c r="AD263">
        <v>1</v>
      </c>
      <c r="AE263">
        <v>3</v>
      </c>
      <c r="AH263" t="s">
        <v>169</v>
      </c>
      <c r="AI263">
        <v>2.6276735573038859</v>
      </c>
      <c r="AJ263">
        <v>5</v>
      </c>
      <c r="AK263">
        <f>SUMIFS('further data insights graphs'!$X$2:$X$3323,'further data insights graphs'!$A$2:$A$3323,'tackle data and analsyis'!$AH263)</f>
        <v>1.3371446175797246</v>
      </c>
      <c r="AL263" s="1">
        <f t="shared" si="32"/>
        <v>0.26742892351594494</v>
      </c>
      <c r="AM263">
        <f>SUMIFS('further data insights graphs'!$X$2:$X$3323,'further data insights graphs'!$X$2:$X$3323,"&gt;="&amp;0,'further data insights graphs'!$A$2:$A$3323,'tackle data and analsyis'!$AH263)</f>
        <v>1.5946339257855411</v>
      </c>
      <c r="AN263">
        <f>COUNTIFS('further data insights graphs'!$X$2:$X$3323,"&gt;="&amp;0,'further data insights graphs'!$A$2:$A$3323,'tackle data and analsyis'!$AH263)</f>
        <v>4</v>
      </c>
      <c r="AO263">
        <f>SUMIFS('further data insights graphs'!$X$2:$X$3323,'further data insights graphs'!$X$2:$X$3323,"&lt;"&amp;0,'further data insights graphs'!$A$2:$A$3323,'tackle data and analsyis'!$AH263)</f>
        <v>-0.25748930820581634</v>
      </c>
      <c r="AP263">
        <f>COUNTIFS('further data insights graphs'!$X$2:$X$3323,"&lt;"&amp;0,'further data insights graphs'!$A$2:$A$3323,'tackle data and analsyis'!$AH263)</f>
        <v>1</v>
      </c>
      <c r="AQ263" s="3">
        <f t="shared" si="33"/>
        <v>0.39865848144638527</v>
      </c>
      <c r="AR263" s="3">
        <f t="shared" si="34"/>
        <v>-0.25748930820581634</v>
      </c>
      <c r="AS263" s="3"/>
      <c r="AT263" s="3"/>
      <c r="AU263" s="3"/>
      <c r="AV263" s="3"/>
      <c r="AY263" t="s">
        <v>169</v>
      </c>
      <c r="AZ263">
        <v>2.6276735573038859</v>
      </c>
      <c r="BA263">
        <v>5</v>
      </c>
      <c r="BD263" t="s">
        <v>169</v>
      </c>
      <c r="BE263">
        <f>SUMIFS('further data insights graphs'!S$2:S$3323,'further data insights graphs'!$A$2:$A$3323,'tackle data and analsyis'!$BD263)</f>
        <v>0.57888698725106702</v>
      </c>
      <c r="BF263">
        <f>SUMIFS('further data insights graphs'!T$2:T$3323,'further data insights graphs'!$A$2:$A$3323,'tackle data and analsyis'!$BD263)</f>
        <v>0</v>
      </c>
      <c r="BG263">
        <f>SUMIFS('further data insights graphs'!U$2:U$3323,'further data insights graphs'!$A$2:$A$3323,'tackle data and analsyis'!$BD263)</f>
        <v>0</v>
      </c>
      <c r="BI263">
        <f>COUNTIFS('further data insights graphs'!S$2:S$3323,"&gt;"&amp;0,'further data insights graphs'!$A$2:$A$3323,'tackle data and analsyis'!$BD263)</f>
        <v>1</v>
      </c>
      <c r="BJ263">
        <f>COUNTIFS('further data insights graphs'!T$2:T$3323,"&gt;"&amp;0,'further data insights graphs'!$A$2:$A$3323,'tackle data and analsyis'!$BD263)</f>
        <v>0</v>
      </c>
      <c r="BK263">
        <f>COUNTIFS('further data insights graphs'!U$2:U$3323,"&gt;"&amp;0,'further data insights graphs'!$A$2:$A$3323,'tackle data and analsyis'!$BD263)</f>
        <v>0</v>
      </c>
      <c r="BN263" t="s">
        <v>131</v>
      </c>
      <c r="BO263">
        <v>1.5111267986645891</v>
      </c>
      <c r="BP263">
        <v>0</v>
      </c>
      <c r="BQ263">
        <v>0</v>
      </c>
      <c r="BS263">
        <f>SUMIFS('further data insights graphs'!$K$2:$K$3323,'further data insights graphs'!$A$2:$A$3323,'tackle data and analsyis'!$BN263)</f>
        <v>0</v>
      </c>
      <c r="BT263">
        <f>SUMIFS('further data insights graphs'!$V$2:$V$3323,'further data insights graphs'!$A$2:$A$3323,'tackle data and analsyis'!$BN263)</f>
        <v>0</v>
      </c>
      <c r="BV263" t="s">
        <v>248</v>
      </c>
      <c r="BW263">
        <v>1.9839230802935959</v>
      </c>
      <c r="BX263">
        <v>0</v>
      </c>
      <c r="BY263">
        <v>0.59994582931783402</v>
      </c>
    </row>
    <row r="264" spans="1:77" x14ac:dyDescent="0.35">
      <c r="A264">
        <v>262</v>
      </c>
      <c r="B264">
        <v>2022110602</v>
      </c>
      <c r="C264">
        <v>2638</v>
      </c>
      <c r="D264">
        <v>46527</v>
      </c>
      <c r="E264">
        <v>0</v>
      </c>
      <c r="F264">
        <v>1</v>
      </c>
      <c r="G264">
        <v>0</v>
      </c>
      <c r="H264">
        <v>0</v>
      </c>
      <c r="I264" t="s">
        <v>61</v>
      </c>
      <c r="M264" t="s">
        <v>270</v>
      </c>
      <c r="N264">
        <f t="shared" si="28"/>
        <v>2</v>
      </c>
      <c r="O264">
        <f t="shared" si="29"/>
        <v>3</v>
      </c>
      <c r="P264">
        <f t="shared" si="30"/>
        <v>5</v>
      </c>
      <c r="R264">
        <f>SUMIFS('further data insights graphs'!$E$2:$E$3323,'further data insights graphs'!$A$2:$A$3323,'tackle data and analsyis'!$M264)</f>
        <v>4.010839181999784</v>
      </c>
      <c r="S264">
        <f>COUNTIFS('further data insights graphs'!$E$2:$E$3323,"&gt;"&amp;0,'further data insights graphs'!$A$2:$A$3323,'tackle data and analsyis'!$M264)</f>
        <v>11</v>
      </c>
      <c r="V264">
        <f t="shared" si="31"/>
        <v>2</v>
      </c>
      <c r="W264" t="s">
        <v>412</v>
      </c>
      <c r="X264">
        <v>2</v>
      </c>
      <c r="Y264">
        <v>2</v>
      </c>
      <c r="Z264">
        <v>4</v>
      </c>
      <c r="AB264" t="s">
        <v>140</v>
      </c>
      <c r="AC264">
        <v>2</v>
      </c>
      <c r="AD264">
        <v>1</v>
      </c>
      <c r="AE264">
        <v>3</v>
      </c>
      <c r="AH264" t="s">
        <v>231</v>
      </c>
      <c r="AI264">
        <v>2.627357481425681</v>
      </c>
      <c r="AJ264">
        <v>3</v>
      </c>
      <c r="AK264">
        <f>SUMIFS('further data insights graphs'!$X$2:$X$3323,'further data insights graphs'!$A$2:$A$3323,'tackle data and analsyis'!$AH264)</f>
        <v>-6.3746822999002362E-2</v>
      </c>
      <c r="AL264" s="1">
        <f t="shared" si="32"/>
        <v>-2.1248940999667454E-2</v>
      </c>
      <c r="AM264">
        <f>SUMIFS('further data insights graphs'!$X$2:$X$3323,'further data insights graphs'!$X$2:$X$3323,"&gt;="&amp;0,'further data insights graphs'!$A$2:$A$3323,'tackle data and analsyis'!$AH264)</f>
        <v>0.53775087157446455</v>
      </c>
      <c r="AN264">
        <f>COUNTIFS('further data insights graphs'!$X$2:$X$3323,"&gt;="&amp;0,'further data insights graphs'!$A$2:$A$3323,'tackle data and analsyis'!$AH264)</f>
        <v>1</v>
      </c>
      <c r="AO264">
        <f>SUMIFS('further data insights graphs'!$X$2:$X$3323,'further data insights graphs'!$X$2:$X$3323,"&lt;"&amp;0,'further data insights graphs'!$A$2:$A$3323,'tackle data and analsyis'!$AH264)</f>
        <v>-0.60149769457346691</v>
      </c>
      <c r="AP264">
        <f>COUNTIFS('further data insights graphs'!$X$2:$X$3323,"&lt;"&amp;0,'further data insights graphs'!$A$2:$A$3323,'tackle data and analsyis'!$AH264)</f>
        <v>2</v>
      </c>
      <c r="AQ264" s="3">
        <f t="shared" si="33"/>
        <v>0.53775087157446455</v>
      </c>
      <c r="AR264" s="3">
        <f t="shared" si="34"/>
        <v>-0.30074884728673346</v>
      </c>
      <c r="AS264" s="3"/>
      <c r="AT264" s="3"/>
      <c r="AU264" s="3"/>
      <c r="AV264" s="3"/>
      <c r="AY264" t="s">
        <v>180</v>
      </c>
      <c r="AZ264">
        <v>2.8675979371205491</v>
      </c>
      <c r="BA264">
        <v>5</v>
      </c>
      <c r="BD264" t="s">
        <v>180</v>
      </c>
      <c r="BE264">
        <f>SUMIFS('further data insights graphs'!S$2:S$3323,'further data insights graphs'!$A$2:$A$3323,'tackle data and analsyis'!$BD264)</f>
        <v>2.8675979371205491</v>
      </c>
      <c r="BF264">
        <f>SUMIFS('further data insights graphs'!T$2:T$3323,'further data insights graphs'!$A$2:$A$3323,'tackle data and analsyis'!$BD264)</f>
        <v>1</v>
      </c>
      <c r="BG264">
        <f>SUMIFS('further data insights graphs'!U$2:U$3323,'further data insights graphs'!$A$2:$A$3323,'tackle data and analsyis'!$BD264)</f>
        <v>0</v>
      </c>
      <c r="BI264">
        <f>COUNTIFS('further data insights graphs'!S$2:S$3323,"&gt;"&amp;0,'further data insights graphs'!$A$2:$A$3323,'tackle data and analsyis'!$BD264)</f>
        <v>5</v>
      </c>
      <c r="BJ264">
        <f>COUNTIFS('further data insights graphs'!T$2:T$3323,"&gt;"&amp;0,'further data insights graphs'!$A$2:$A$3323,'tackle data and analsyis'!$BD264)</f>
        <v>1</v>
      </c>
      <c r="BK264">
        <f>COUNTIFS('further data insights graphs'!U$2:U$3323,"&gt;"&amp;0,'further data insights graphs'!$A$2:$A$3323,'tackle data and analsyis'!$BD264)</f>
        <v>0</v>
      </c>
      <c r="BN264" t="s">
        <v>217</v>
      </c>
      <c r="BO264">
        <v>1.5039012508637439</v>
      </c>
      <c r="BP264">
        <v>1</v>
      </c>
      <c r="BQ264">
        <v>0</v>
      </c>
      <c r="BS264">
        <f>SUMIFS('further data insights graphs'!$K$2:$K$3323,'further data insights graphs'!$A$2:$A$3323,'tackle data and analsyis'!$BN264)</f>
        <v>0</v>
      </c>
      <c r="BT264">
        <f>SUMIFS('further data insights graphs'!$V$2:$V$3323,'further data insights graphs'!$A$2:$A$3323,'tackle data and analsyis'!$BN264)</f>
        <v>0</v>
      </c>
      <c r="BV264" t="s">
        <v>458</v>
      </c>
      <c r="BW264">
        <v>1.9746339332759111</v>
      </c>
      <c r="BX264">
        <v>0</v>
      </c>
      <c r="BY264">
        <v>0</v>
      </c>
    </row>
    <row r="265" spans="1:77" x14ac:dyDescent="0.35">
      <c r="A265">
        <v>263</v>
      </c>
      <c r="B265">
        <v>2022110602</v>
      </c>
      <c r="C265">
        <v>2928</v>
      </c>
      <c r="D265">
        <v>46527</v>
      </c>
      <c r="E265">
        <v>0</v>
      </c>
      <c r="F265">
        <v>1</v>
      </c>
      <c r="G265">
        <v>0</v>
      </c>
      <c r="H265">
        <v>0</v>
      </c>
      <c r="I265" t="s">
        <v>61</v>
      </c>
      <c r="M265" t="s">
        <v>271</v>
      </c>
      <c r="N265">
        <f t="shared" si="28"/>
        <v>1</v>
      </c>
      <c r="O265">
        <f t="shared" si="29"/>
        <v>0</v>
      </c>
      <c r="P265">
        <f t="shared" si="30"/>
        <v>1</v>
      </c>
      <c r="R265">
        <f>SUMIFS('further data insights graphs'!$E$2:$E$3323,'further data insights graphs'!$A$2:$A$3323,'tackle data and analsyis'!$M265)</f>
        <v>1.3313673722401411</v>
      </c>
      <c r="S265">
        <f>COUNTIFS('further data insights graphs'!$E$2:$E$3323,"&gt;"&amp;0,'further data insights graphs'!$A$2:$A$3323,'tackle data and analsyis'!$M265)</f>
        <v>2</v>
      </c>
      <c r="V265">
        <f t="shared" si="31"/>
        <v>2</v>
      </c>
      <c r="W265" t="s">
        <v>425</v>
      </c>
      <c r="X265">
        <v>2</v>
      </c>
      <c r="Y265">
        <v>2</v>
      </c>
      <c r="Z265">
        <v>4</v>
      </c>
      <c r="AB265" t="s">
        <v>154</v>
      </c>
      <c r="AC265">
        <v>2</v>
      </c>
      <c r="AD265">
        <v>1</v>
      </c>
      <c r="AE265">
        <v>3</v>
      </c>
      <c r="AH265" t="s">
        <v>588</v>
      </c>
      <c r="AI265">
        <v>2.5951418203233647</v>
      </c>
      <c r="AJ265">
        <v>5</v>
      </c>
      <c r="AK265">
        <f>SUMIFS('further data insights graphs'!$X$2:$X$3323,'further data insights graphs'!$A$2:$A$3323,'tackle data and analsyis'!$AH265)</f>
        <v>-1.1409931306180536</v>
      </c>
      <c r="AL265" s="1">
        <f t="shared" si="32"/>
        <v>-0.22819862612361072</v>
      </c>
      <c r="AM265">
        <f>SUMIFS('further data insights graphs'!$X$2:$X$3323,'further data insights graphs'!$X$2:$X$3323,"&gt;="&amp;0,'further data insights graphs'!$A$2:$A$3323,'tackle data and analsyis'!$AH265)</f>
        <v>1.0958915905463244E-2</v>
      </c>
      <c r="AN265">
        <f>COUNTIFS('further data insights graphs'!$X$2:$X$3323,"&gt;="&amp;0,'further data insights graphs'!$A$2:$A$3323,'tackle data and analsyis'!$AH265)</f>
        <v>1</v>
      </c>
      <c r="AO265">
        <f>SUMIFS('further data insights graphs'!$X$2:$X$3323,'further data insights graphs'!$X$2:$X$3323,"&lt;"&amp;0,'further data insights graphs'!$A$2:$A$3323,'tackle data and analsyis'!$AH265)</f>
        <v>-1.1519520465235169</v>
      </c>
      <c r="AP265">
        <f>COUNTIFS('further data insights graphs'!$X$2:$X$3323,"&lt;"&amp;0,'further data insights graphs'!$A$2:$A$3323,'tackle data and analsyis'!$AH265)</f>
        <v>4</v>
      </c>
      <c r="AQ265" s="3">
        <f t="shared" si="33"/>
        <v>1.0958915905463244E-2</v>
      </c>
      <c r="AR265" s="3">
        <f t="shared" si="34"/>
        <v>-0.28798801163087923</v>
      </c>
      <c r="AS265" s="3"/>
      <c r="AT265" s="3"/>
      <c r="AU265" s="3"/>
      <c r="AV265" s="3"/>
      <c r="AY265" t="s">
        <v>202</v>
      </c>
      <c r="AZ265">
        <v>2.2936144692004046</v>
      </c>
      <c r="BA265">
        <v>5</v>
      </c>
      <c r="BD265" t="s">
        <v>202</v>
      </c>
      <c r="BE265">
        <f>SUMIFS('further data insights graphs'!S$2:S$3323,'further data insights graphs'!$A$2:$A$3323,'tackle data and analsyis'!$BD265)</f>
        <v>2.0788611288963788</v>
      </c>
      <c r="BF265">
        <f>SUMIFS('further data insights graphs'!T$2:T$3323,'further data insights graphs'!$A$2:$A$3323,'tackle data and analsyis'!$BD265)</f>
        <v>0</v>
      </c>
      <c r="BG265">
        <f>SUMIFS('further data insights graphs'!U$2:U$3323,'further data insights graphs'!$A$2:$A$3323,'tackle data and analsyis'!$BD265)</f>
        <v>0.56395618514064505</v>
      </c>
      <c r="BI265">
        <f>COUNTIFS('further data insights graphs'!S$2:S$3323,"&gt;"&amp;0,'further data insights graphs'!$A$2:$A$3323,'tackle data and analsyis'!$BD265)</f>
        <v>4</v>
      </c>
      <c r="BJ265">
        <f>COUNTIFS('further data insights graphs'!T$2:T$3323,"&gt;"&amp;0,'further data insights graphs'!$A$2:$A$3323,'tackle data and analsyis'!$BD265)</f>
        <v>0</v>
      </c>
      <c r="BK265">
        <f>COUNTIFS('further data insights graphs'!U$2:U$3323,"&gt;"&amp;0,'further data insights graphs'!$A$2:$A$3323,'tackle data and analsyis'!$BD265)</f>
        <v>1</v>
      </c>
      <c r="BN265" t="s">
        <v>409</v>
      </c>
      <c r="BO265">
        <v>1.5037344145629001</v>
      </c>
      <c r="BP265">
        <v>0</v>
      </c>
      <c r="BQ265">
        <v>0</v>
      </c>
      <c r="BS265">
        <f>SUMIFS('further data insights graphs'!$K$2:$K$3323,'further data insights graphs'!$A$2:$A$3323,'tackle data and analsyis'!$BN265)</f>
        <v>1</v>
      </c>
      <c r="BT265">
        <f>SUMIFS('further data insights graphs'!$V$2:$V$3323,'further data insights graphs'!$A$2:$A$3323,'tackle data and analsyis'!$BN265)</f>
        <v>0.61579047544582699</v>
      </c>
      <c r="BV265" t="s">
        <v>140</v>
      </c>
      <c r="BW265">
        <v>1.9733586091212161</v>
      </c>
      <c r="BX265">
        <v>0</v>
      </c>
      <c r="BY265">
        <v>0</v>
      </c>
    </row>
    <row r="266" spans="1:77" x14ac:dyDescent="0.35">
      <c r="A266">
        <v>264</v>
      </c>
      <c r="B266">
        <v>2022102301</v>
      </c>
      <c r="C266">
        <v>123</v>
      </c>
      <c r="D266">
        <v>52446</v>
      </c>
      <c r="E266">
        <v>1</v>
      </c>
      <c r="F266">
        <v>0</v>
      </c>
      <c r="G266">
        <v>0</v>
      </c>
      <c r="H266">
        <v>0</v>
      </c>
      <c r="I266" t="s">
        <v>62</v>
      </c>
      <c r="M266" t="s">
        <v>272</v>
      </c>
      <c r="N266">
        <f t="shared" si="28"/>
        <v>2</v>
      </c>
      <c r="O266">
        <f t="shared" si="29"/>
        <v>2</v>
      </c>
      <c r="P266">
        <f t="shared" si="30"/>
        <v>4</v>
      </c>
      <c r="R266">
        <f>SUMIFS('further data insights graphs'!$E$2:$E$3323,'further data insights graphs'!$A$2:$A$3323,'tackle data and analsyis'!$M266)</f>
        <v>2.0353846936616953</v>
      </c>
      <c r="S266">
        <f>COUNTIFS('further data insights graphs'!$E$2:$E$3323,"&gt;"&amp;0,'further data insights graphs'!$A$2:$A$3323,'tackle data and analsyis'!$M266)</f>
        <v>6</v>
      </c>
      <c r="V266">
        <f t="shared" si="31"/>
        <v>2</v>
      </c>
      <c r="W266" t="s">
        <v>445</v>
      </c>
      <c r="X266">
        <v>1</v>
      </c>
      <c r="Y266">
        <v>3</v>
      </c>
      <c r="Z266">
        <v>4</v>
      </c>
      <c r="AB266" t="s">
        <v>170</v>
      </c>
      <c r="AC266">
        <v>2</v>
      </c>
      <c r="AD266">
        <v>1</v>
      </c>
      <c r="AE266">
        <v>3</v>
      </c>
      <c r="AH266" t="s">
        <v>49</v>
      </c>
      <c r="AI266">
        <v>2.5817621145981682</v>
      </c>
      <c r="AJ266">
        <v>4</v>
      </c>
      <c r="AK266">
        <f>SUMIFS('further data insights graphs'!$X$2:$X$3323,'further data insights graphs'!$A$2:$A$3323,'tackle data and analsyis'!$AH266)</f>
        <v>-0.69325760233791134</v>
      </c>
      <c r="AL266" s="1">
        <f t="shared" si="32"/>
        <v>-0.17331440058447783</v>
      </c>
      <c r="AM266">
        <f>SUMIFS('further data insights graphs'!$X$2:$X$3323,'further data insights graphs'!$X$2:$X$3323,"&gt;="&amp;0,'further data insights graphs'!$A$2:$A$3323,'tackle data and analsyis'!$AH266)</f>
        <v>0.1107400521723208</v>
      </c>
      <c r="AN266">
        <f>COUNTIFS('further data insights graphs'!$X$2:$X$3323,"&gt;="&amp;0,'further data insights graphs'!$A$2:$A$3323,'tackle data and analsyis'!$AH266)</f>
        <v>1</v>
      </c>
      <c r="AO266">
        <f>SUMIFS('further data insights graphs'!$X$2:$X$3323,'further data insights graphs'!$X$2:$X$3323,"&lt;"&amp;0,'further data insights graphs'!$A$2:$A$3323,'tackle data and analsyis'!$AH266)</f>
        <v>-0.80399765451023208</v>
      </c>
      <c r="AP266">
        <f>COUNTIFS('further data insights graphs'!$X$2:$X$3323,"&lt;"&amp;0,'further data insights graphs'!$A$2:$A$3323,'tackle data and analsyis'!$AH266)</f>
        <v>3</v>
      </c>
      <c r="AQ266" s="3">
        <f t="shared" si="33"/>
        <v>0.1107400521723208</v>
      </c>
      <c r="AR266" s="3">
        <f t="shared" si="34"/>
        <v>-0.26799921817007738</v>
      </c>
      <c r="AS266" s="3"/>
      <c r="AT266" s="3"/>
      <c r="AU266" s="3"/>
      <c r="AV266" s="3"/>
      <c r="AY266" t="s">
        <v>228</v>
      </c>
      <c r="AZ266">
        <v>1.5959420618750411</v>
      </c>
      <c r="BA266">
        <v>5</v>
      </c>
      <c r="BD266" t="s">
        <v>228</v>
      </c>
      <c r="BE266">
        <f>SUMIFS('further data insights graphs'!S$2:S$3323,'further data insights graphs'!$A$2:$A$3323,'tackle data and analsyis'!$BD266)</f>
        <v>1.013570316903075</v>
      </c>
      <c r="BF266">
        <f>SUMIFS('further data insights graphs'!T$2:T$3323,'further data insights graphs'!$A$2:$A$3323,'tackle data and analsyis'!$BD266)</f>
        <v>0</v>
      </c>
      <c r="BG266">
        <f>SUMIFS('further data insights graphs'!U$2:U$3323,'further data insights graphs'!$A$2:$A$3323,'tackle data and analsyis'!$BD266)</f>
        <v>0</v>
      </c>
      <c r="BI266">
        <f>COUNTIFS('further data insights graphs'!S$2:S$3323,"&gt;"&amp;0,'further data insights graphs'!$A$2:$A$3323,'tackle data and analsyis'!$BD266)</f>
        <v>3</v>
      </c>
      <c r="BJ266">
        <f>COUNTIFS('further data insights graphs'!T$2:T$3323,"&gt;"&amp;0,'further data insights graphs'!$A$2:$A$3323,'tackle data and analsyis'!$BD266)</f>
        <v>0</v>
      </c>
      <c r="BK266">
        <f>COUNTIFS('further data insights graphs'!U$2:U$3323,"&gt;"&amp;0,'further data insights graphs'!$A$2:$A$3323,'tackle data and analsyis'!$BD266)</f>
        <v>0</v>
      </c>
      <c r="BN266" t="s">
        <v>296</v>
      </c>
      <c r="BO266">
        <v>1.5021159679510292</v>
      </c>
      <c r="BP266">
        <v>0</v>
      </c>
      <c r="BQ266">
        <v>0.145417186502449</v>
      </c>
      <c r="BS266">
        <f>SUMIFS('further data insights graphs'!$K$2:$K$3323,'further data insights graphs'!$A$2:$A$3323,'tackle data and analsyis'!$BN266)</f>
        <v>0</v>
      </c>
      <c r="BT266">
        <f>SUMIFS('further data insights graphs'!$V$2:$V$3323,'further data insights graphs'!$A$2:$A$3323,'tackle data and analsyis'!$BN266)</f>
        <v>0</v>
      </c>
      <c r="BV266" t="s">
        <v>253</v>
      </c>
      <c r="BW266">
        <v>1.942491017323696</v>
      </c>
      <c r="BX266">
        <v>0</v>
      </c>
      <c r="BY266">
        <v>0</v>
      </c>
    </row>
    <row r="267" spans="1:77" x14ac:dyDescent="0.35">
      <c r="A267">
        <v>265</v>
      </c>
      <c r="B267">
        <v>2022102301</v>
      </c>
      <c r="C267">
        <v>344</v>
      </c>
      <c r="D267">
        <v>52446</v>
      </c>
      <c r="E267">
        <v>0</v>
      </c>
      <c r="F267">
        <v>1</v>
      </c>
      <c r="G267">
        <v>0</v>
      </c>
      <c r="H267">
        <v>0</v>
      </c>
      <c r="I267" t="s">
        <v>62</v>
      </c>
      <c r="M267" t="s">
        <v>273</v>
      </c>
      <c r="N267">
        <f t="shared" si="28"/>
        <v>2</v>
      </c>
      <c r="O267">
        <f t="shared" si="29"/>
        <v>5</v>
      </c>
      <c r="P267">
        <f t="shared" si="30"/>
        <v>7</v>
      </c>
      <c r="R267">
        <f>SUMIFS('further data insights graphs'!$E$2:$E$3323,'further data insights graphs'!$A$2:$A$3323,'tackle data and analsyis'!$M267)</f>
        <v>4.0862562848849837</v>
      </c>
      <c r="S267">
        <f>COUNTIFS('further data insights graphs'!$E$2:$E$3323,"&gt;"&amp;0,'further data insights graphs'!$A$2:$A$3323,'tackle data and analsyis'!$M267)</f>
        <v>7</v>
      </c>
      <c r="V267">
        <f t="shared" si="31"/>
        <v>2</v>
      </c>
      <c r="W267" t="s">
        <v>449</v>
      </c>
      <c r="X267">
        <v>1</v>
      </c>
      <c r="Y267">
        <v>3</v>
      </c>
      <c r="Z267">
        <v>4</v>
      </c>
      <c r="AB267" t="s">
        <v>197</v>
      </c>
      <c r="AC267">
        <v>2</v>
      </c>
      <c r="AD267">
        <v>1</v>
      </c>
      <c r="AE267">
        <v>3</v>
      </c>
      <c r="AH267" t="s">
        <v>349</v>
      </c>
      <c r="AI267">
        <v>2.5810791211292869</v>
      </c>
      <c r="AJ267">
        <v>6</v>
      </c>
      <c r="AK267">
        <f>SUMIFS('further data insights graphs'!$X$2:$X$3323,'further data insights graphs'!$A$2:$A$3323,'tackle data and analsyis'!$AH267)</f>
        <v>-0.75084445029546709</v>
      </c>
      <c r="AL267" s="1">
        <f t="shared" si="32"/>
        <v>-0.12514074171591119</v>
      </c>
      <c r="AM267">
        <f>SUMIFS('further data insights graphs'!$X$2:$X$3323,'further data insights graphs'!$X$2:$X$3323,"&gt;="&amp;0,'further data insights graphs'!$A$2:$A$3323,'tackle data and analsyis'!$AH267)</f>
        <v>0.2550656435579236</v>
      </c>
      <c r="AN267">
        <f>COUNTIFS('further data insights graphs'!$X$2:$X$3323,"&gt;="&amp;0,'further data insights graphs'!$A$2:$A$3323,'tackle data and analsyis'!$AH267)</f>
        <v>2</v>
      </c>
      <c r="AO267">
        <f>SUMIFS('further data insights graphs'!$X$2:$X$3323,'further data insights graphs'!$X$2:$X$3323,"&lt;"&amp;0,'further data insights graphs'!$A$2:$A$3323,'tackle data and analsyis'!$AH267)</f>
        <v>-1.0059100938533907</v>
      </c>
      <c r="AP267">
        <f>COUNTIFS('further data insights graphs'!$X$2:$X$3323,"&lt;"&amp;0,'further data insights graphs'!$A$2:$A$3323,'tackle data and analsyis'!$AH267)</f>
        <v>4</v>
      </c>
      <c r="AQ267" s="3">
        <f t="shared" si="33"/>
        <v>0.1275328217789618</v>
      </c>
      <c r="AR267" s="3">
        <f t="shared" si="34"/>
        <v>-0.25147752346334767</v>
      </c>
      <c r="AS267" s="3"/>
      <c r="AT267" s="3"/>
      <c r="AU267" s="3"/>
      <c r="AV267" s="3"/>
      <c r="AY267" t="s">
        <v>238</v>
      </c>
      <c r="AZ267">
        <v>2.8884130970863047</v>
      </c>
      <c r="BA267">
        <v>5</v>
      </c>
      <c r="BD267" t="s">
        <v>238</v>
      </c>
      <c r="BE267">
        <f>SUMIFS('further data insights graphs'!S$2:S$3323,'further data insights graphs'!$A$2:$A$3323,'tackle data and analsyis'!$BD267)</f>
        <v>0.59333601724195595</v>
      </c>
      <c r="BF267">
        <f>SUMIFS('further data insights graphs'!T$2:T$3323,'further data insights graphs'!$A$2:$A$3323,'tackle data and analsyis'!$BD267)</f>
        <v>0</v>
      </c>
      <c r="BG267">
        <f>SUMIFS('further data insights graphs'!U$2:U$3323,'further data insights graphs'!$A$2:$A$3323,'tackle data and analsyis'!$BD267)</f>
        <v>0</v>
      </c>
      <c r="BI267">
        <f>COUNTIFS('further data insights graphs'!S$2:S$3323,"&gt;"&amp;0,'further data insights graphs'!$A$2:$A$3323,'tackle data and analsyis'!$BD267)</f>
        <v>1</v>
      </c>
      <c r="BJ267">
        <f>COUNTIFS('further data insights graphs'!T$2:T$3323,"&gt;"&amp;0,'further data insights graphs'!$A$2:$A$3323,'tackle data and analsyis'!$BD267)</f>
        <v>0</v>
      </c>
      <c r="BK267">
        <f>COUNTIFS('further data insights graphs'!U$2:U$3323,"&gt;"&amp;0,'further data insights graphs'!$A$2:$A$3323,'tackle data and analsyis'!$BD267)</f>
        <v>0</v>
      </c>
      <c r="BN267" t="s">
        <v>373</v>
      </c>
      <c r="BO267">
        <v>1.498242539771947</v>
      </c>
      <c r="BP267">
        <v>0</v>
      </c>
      <c r="BQ267">
        <v>0</v>
      </c>
      <c r="BS267">
        <f>SUMIFS('further data insights graphs'!$K$2:$K$3323,'further data insights graphs'!$A$2:$A$3323,'tackle data and analsyis'!$BN267)</f>
        <v>1</v>
      </c>
      <c r="BT267">
        <f>SUMIFS('further data insights graphs'!$V$2:$V$3323,'further data insights graphs'!$A$2:$A$3323,'tackle data and analsyis'!$BN267)</f>
        <v>0.39545075066692698</v>
      </c>
      <c r="BV267" t="s">
        <v>581</v>
      </c>
      <c r="BW267">
        <v>1.921009769143851</v>
      </c>
      <c r="BX267">
        <v>0</v>
      </c>
      <c r="BY267">
        <v>0</v>
      </c>
    </row>
    <row r="268" spans="1:77" x14ac:dyDescent="0.35">
      <c r="A268">
        <v>266</v>
      </c>
      <c r="B268">
        <v>2022103001</v>
      </c>
      <c r="C268">
        <v>643</v>
      </c>
      <c r="D268">
        <v>52446</v>
      </c>
      <c r="E268">
        <v>0</v>
      </c>
      <c r="F268">
        <v>1</v>
      </c>
      <c r="G268">
        <v>0</v>
      </c>
      <c r="H268">
        <v>0</v>
      </c>
      <c r="I268" t="s">
        <v>62</v>
      </c>
      <c r="M268" t="s">
        <v>274</v>
      </c>
      <c r="N268">
        <f t="shared" si="28"/>
        <v>8</v>
      </c>
      <c r="O268">
        <f t="shared" si="29"/>
        <v>1</v>
      </c>
      <c r="P268">
        <f t="shared" si="30"/>
        <v>9</v>
      </c>
      <c r="R268">
        <f>SUMIFS('further data insights graphs'!$E$2:$E$3323,'further data insights graphs'!$A$2:$A$3323,'tackle data and analsyis'!$M268)</f>
        <v>7.9108054431736736</v>
      </c>
      <c r="S268">
        <f>COUNTIFS('further data insights graphs'!$E$2:$E$3323,"&gt;"&amp;0,'further data insights graphs'!$A$2:$A$3323,'tackle data and analsyis'!$M268)</f>
        <v>14</v>
      </c>
      <c r="V268">
        <f t="shared" si="31"/>
        <v>2</v>
      </c>
      <c r="W268" t="s">
        <v>473</v>
      </c>
      <c r="X268">
        <v>3</v>
      </c>
      <c r="Y268">
        <v>1</v>
      </c>
      <c r="Z268">
        <v>4</v>
      </c>
      <c r="AB268" t="s">
        <v>220</v>
      </c>
      <c r="AC268">
        <v>2</v>
      </c>
      <c r="AD268">
        <v>1</v>
      </c>
      <c r="AE268">
        <v>3</v>
      </c>
      <c r="AH268" t="s">
        <v>235</v>
      </c>
      <c r="AI268">
        <v>2.579893372161945</v>
      </c>
      <c r="AJ268">
        <v>6</v>
      </c>
      <c r="AK268">
        <f>SUMIFS('further data insights graphs'!$X$2:$X$3323,'further data insights graphs'!$A$2:$A$3323,'tackle data and analsyis'!$AH268)</f>
        <v>1.3555919585988754</v>
      </c>
      <c r="AL268" s="1">
        <f t="shared" si="32"/>
        <v>0.22593199309981257</v>
      </c>
      <c r="AM268">
        <f>SUMIFS('further data insights graphs'!$X$2:$X$3323,'further data insights graphs'!$X$2:$X$3323,"&gt;="&amp;0,'further data insights graphs'!$A$2:$A$3323,'tackle data and analsyis'!$AH268)</f>
        <v>1.5524342260996378</v>
      </c>
      <c r="AN268">
        <f>COUNTIFS('further data insights graphs'!$X$2:$X$3323,"&gt;="&amp;0,'further data insights graphs'!$A$2:$A$3323,'tackle data and analsyis'!$AH268)</f>
        <v>5</v>
      </c>
      <c r="AO268">
        <f>SUMIFS('further data insights graphs'!$X$2:$X$3323,'further data insights graphs'!$X$2:$X$3323,"&lt;"&amp;0,'further data insights graphs'!$A$2:$A$3323,'tackle data and analsyis'!$AH268)</f>
        <v>-0.19684226750076236</v>
      </c>
      <c r="AP268">
        <f>COUNTIFS('further data insights graphs'!$X$2:$X$3323,"&lt;"&amp;0,'further data insights graphs'!$A$2:$A$3323,'tackle data and analsyis'!$AH268)</f>
        <v>1</v>
      </c>
      <c r="AQ268" s="3">
        <f t="shared" si="33"/>
        <v>0.31048684521992753</v>
      </c>
      <c r="AR268" s="3">
        <f t="shared" si="34"/>
        <v>-0.19684226750076236</v>
      </c>
      <c r="AS268" s="3"/>
      <c r="AT268" s="3"/>
      <c r="AU268" s="3"/>
      <c r="AV268" s="3"/>
      <c r="AY268" t="s">
        <v>246</v>
      </c>
      <c r="AZ268">
        <v>2.1849653614720732</v>
      </c>
      <c r="BA268">
        <v>5</v>
      </c>
      <c r="BD268" t="s">
        <v>246</v>
      </c>
      <c r="BE268">
        <f>SUMIFS('further data insights graphs'!S$2:S$3323,'further data insights graphs'!$A$2:$A$3323,'tackle data and analsyis'!$BD268)</f>
        <v>1.77034389835551</v>
      </c>
      <c r="BF268">
        <f>SUMIFS('further data insights graphs'!T$2:T$3323,'further data insights graphs'!$A$2:$A$3323,'tackle data and analsyis'!$BD268)</f>
        <v>0</v>
      </c>
      <c r="BG268">
        <f>SUMIFS('further data insights graphs'!U$2:U$3323,'further data insights graphs'!$A$2:$A$3323,'tackle data and analsyis'!$BD268)</f>
        <v>0.23613539317169899</v>
      </c>
      <c r="BI268">
        <f>COUNTIFS('further data insights graphs'!S$2:S$3323,"&gt;"&amp;0,'further data insights graphs'!$A$2:$A$3323,'tackle data and analsyis'!$BD268)</f>
        <v>3</v>
      </c>
      <c r="BJ268">
        <f>COUNTIFS('further data insights graphs'!T$2:T$3323,"&gt;"&amp;0,'further data insights graphs'!$A$2:$A$3323,'tackle data and analsyis'!$BD268)</f>
        <v>0</v>
      </c>
      <c r="BK268">
        <f>COUNTIFS('further data insights graphs'!U$2:U$3323,"&gt;"&amp;0,'further data insights graphs'!$A$2:$A$3323,'tackle data and analsyis'!$BD268)</f>
        <v>1</v>
      </c>
      <c r="BN268" t="s">
        <v>306</v>
      </c>
      <c r="BO268">
        <v>1.4744518598911369</v>
      </c>
      <c r="BP268">
        <v>0</v>
      </c>
      <c r="BQ268">
        <v>0</v>
      </c>
      <c r="BS268">
        <f>SUMIFS('further data insights graphs'!$K$2:$K$3323,'further data insights graphs'!$A$2:$A$3323,'tackle data and analsyis'!$BN268)</f>
        <v>0</v>
      </c>
      <c r="BT268">
        <f>SUMIFS('further data insights graphs'!$V$2:$V$3323,'further data insights graphs'!$A$2:$A$3323,'tackle data and analsyis'!$BN268)</f>
        <v>0</v>
      </c>
      <c r="BV268" t="s">
        <v>272</v>
      </c>
      <c r="BW268">
        <v>1.9136766517400692</v>
      </c>
      <c r="BX268">
        <v>0</v>
      </c>
      <c r="BY268">
        <v>0</v>
      </c>
    </row>
    <row r="269" spans="1:77" x14ac:dyDescent="0.35">
      <c r="A269">
        <v>267</v>
      </c>
      <c r="B269">
        <v>2022103001</v>
      </c>
      <c r="C269">
        <v>3018</v>
      </c>
      <c r="D269">
        <v>52446</v>
      </c>
      <c r="E269">
        <v>0</v>
      </c>
      <c r="F269">
        <v>1</v>
      </c>
      <c r="G269">
        <v>0</v>
      </c>
      <c r="H269">
        <v>0</v>
      </c>
      <c r="I269" t="s">
        <v>62</v>
      </c>
      <c r="M269" t="s">
        <v>275</v>
      </c>
      <c r="N269">
        <f t="shared" si="28"/>
        <v>2</v>
      </c>
      <c r="O269">
        <f t="shared" si="29"/>
        <v>0</v>
      </c>
      <c r="P269">
        <f t="shared" si="30"/>
        <v>2</v>
      </c>
      <c r="R269">
        <f>SUMIFS('further data insights graphs'!$E$2:$E$3323,'further data insights graphs'!$A$2:$A$3323,'tackle data and analsyis'!$M269)</f>
        <v>2.657514731656744</v>
      </c>
      <c r="S269">
        <f>COUNTIFS('further data insights graphs'!$E$2:$E$3323,"&gt;"&amp;0,'further data insights graphs'!$A$2:$A$3323,'tackle data and analsyis'!$M269)</f>
        <v>5</v>
      </c>
      <c r="V269">
        <f t="shared" si="31"/>
        <v>1</v>
      </c>
      <c r="W269" t="s">
        <v>482</v>
      </c>
      <c r="X269">
        <v>1</v>
      </c>
      <c r="Y269">
        <v>3</v>
      </c>
      <c r="Z269">
        <v>4</v>
      </c>
      <c r="AB269" t="s">
        <v>231</v>
      </c>
      <c r="AC269">
        <v>2</v>
      </c>
      <c r="AD269">
        <v>1</v>
      </c>
      <c r="AE269">
        <v>3</v>
      </c>
      <c r="AH269" t="s">
        <v>22</v>
      </c>
      <c r="AI269">
        <v>2.5676042155541152</v>
      </c>
      <c r="AJ269">
        <v>4</v>
      </c>
      <c r="AK269">
        <f>SUMIFS('further data insights graphs'!$X$2:$X$3323,'further data insights graphs'!$A$2:$A$3323,'tackle data and analsyis'!$AH269)</f>
        <v>-3.1041422748393019</v>
      </c>
      <c r="AL269" s="1">
        <f t="shared" si="32"/>
        <v>-0.77603556870982549</v>
      </c>
      <c r="AM269">
        <f>SUMIFS('further data insights graphs'!$X$2:$X$3323,'further data insights graphs'!$X$2:$X$3323,"&gt;="&amp;0,'further data insights graphs'!$A$2:$A$3323,'tackle data and analsyis'!$AH269)</f>
        <v>0</v>
      </c>
      <c r="AN269">
        <f>COUNTIFS('further data insights graphs'!$X$2:$X$3323,"&gt;="&amp;0,'further data insights graphs'!$A$2:$A$3323,'tackle data and analsyis'!$AH269)</f>
        <v>0</v>
      </c>
      <c r="AO269">
        <f>SUMIFS('further data insights graphs'!$X$2:$X$3323,'further data insights graphs'!$X$2:$X$3323,"&lt;"&amp;0,'further data insights graphs'!$A$2:$A$3323,'tackle data and analsyis'!$AH269)</f>
        <v>-3.1041422748393019</v>
      </c>
      <c r="AP269">
        <f>COUNTIFS('further data insights graphs'!$X$2:$X$3323,"&lt;"&amp;0,'further data insights graphs'!$A$2:$A$3323,'tackle data and analsyis'!$AH269)</f>
        <v>4</v>
      </c>
      <c r="AQ269" s="3" t="e">
        <f t="shared" si="33"/>
        <v>#DIV/0!</v>
      </c>
      <c r="AR269" s="3">
        <f t="shared" si="34"/>
        <v>-0.77603556870982549</v>
      </c>
      <c r="AS269" s="3"/>
      <c r="AT269" s="3"/>
      <c r="AU269" s="3"/>
      <c r="AV269" s="3"/>
      <c r="AY269" t="s">
        <v>248</v>
      </c>
      <c r="AZ269">
        <v>3.5838689096114296</v>
      </c>
      <c r="BA269">
        <v>5</v>
      </c>
      <c r="BD269" t="s">
        <v>248</v>
      </c>
      <c r="BE269">
        <f>SUMIFS('further data insights graphs'!S$2:S$3323,'further data insights graphs'!$A$2:$A$3323,'tackle data and analsyis'!$BD269)</f>
        <v>1.9839230802935959</v>
      </c>
      <c r="BF269">
        <f>SUMIFS('further data insights graphs'!T$2:T$3323,'further data insights graphs'!$A$2:$A$3323,'tackle data and analsyis'!$BD269)</f>
        <v>0</v>
      </c>
      <c r="BG269">
        <f>SUMIFS('further data insights graphs'!U$2:U$3323,'further data insights graphs'!$A$2:$A$3323,'tackle data and analsyis'!$BD269)</f>
        <v>0.59994582931783402</v>
      </c>
      <c r="BI269">
        <f>COUNTIFS('further data insights graphs'!S$2:S$3323,"&gt;"&amp;0,'further data insights graphs'!$A$2:$A$3323,'tackle data and analsyis'!$BD269)</f>
        <v>3</v>
      </c>
      <c r="BJ269">
        <f>COUNTIFS('further data insights graphs'!T$2:T$3323,"&gt;"&amp;0,'further data insights graphs'!$A$2:$A$3323,'tackle data and analsyis'!$BD269)</f>
        <v>0</v>
      </c>
      <c r="BK269">
        <f>COUNTIFS('further data insights graphs'!U$2:U$3323,"&gt;"&amp;0,'further data insights graphs'!$A$2:$A$3323,'tackle data and analsyis'!$BD269)</f>
        <v>1</v>
      </c>
      <c r="BN269" t="s">
        <v>546</v>
      </c>
      <c r="BO269">
        <v>1.4716974461556811</v>
      </c>
      <c r="BP269">
        <v>0</v>
      </c>
      <c r="BQ269">
        <v>0.58935682768784903</v>
      </c>
      <c r="BS269">
        <f>SUMIFS('further data insights graphs'!$K$2:$K$3323,'further data insights graphs'!$A$2:$A$3323,'tackle data and analsyis'!$BN269)</f>
        <v>0</v>
      </c>
      <c r="BT269">
        <f>SUMIFS('further data insights graphs'!$V$2:$V$3323,'further data insights graphs'!$A$2:$A$3323,'tackle data and analsyis'!$BN269)</f>
        <v>0</v>
      </c>
      <c r="BV269" t="s">
        <v>54</v>
      </c>
      <c r="BW269">
        <v>1.8874766068617921</v>
      </c>
      <c r="BX269">
        <v>0</v>
      </c>
      <c r="BY269">
        <v>0</v>
      </c>
    </row>
    <row r="270" spans="1:77" x14ac:dyDescent="0.35">
      <c r="A270">
        <v>268</v>
      </c>
      <c r="B270">
        <v>2022103001</v>
      </c>
      <c r="C270">
        <v>3755</v>
      </c>
      <c r="D270">
        <v>52446</v>
      </c>
      <c r="E270">
        <v>1</v>
      </c>
      <c r="F270">
        <v>0</v>
      </c>
      <c r="G270">
        <v>0</v>
      </c>
      <c r="H270">
        <v>0</v>
      </c>
      <c r="I270" t="s">
        <v>62</v>
      </c>
      <c r="M270" t="s">
        <v>276</v>
      </c>
      <c r="N270">
        <f t="shared" si="28"/>
        <v>5</v>
      </c>
      <c r="O270">
        <f t="shared" si="29"/>
        <v>0</v>
      </c>
      <c r="P270">
        <f t="shared" si="30"/>
        <v>5</v>
      </c>
      <c r="R270">
        <f>SUMIFS('further data insights graphs'!$E$2:$E$3323,'further data insights graphs'!$A$2:$A$3323,'tackle data and analsyis'!$M270)</f>
        <v>4.5249176851970212</v>
      </c>
      <c r="S270">
        <f>COUNTIFS('further data insights graphs'!$E$2:$E$3323,"&gt;"&amp;0,'further data insights graphs'!$A$2:$A$3323,'tackle data and analsyis'!$M270)</f>
        <v>8</v>
      </c>
      <c r="V270">
        <f t="shared" si="31"/>
        <v>2</v>
      </c>
      <c r="W270" t="s">
        <v>491</v>
      </c>
      <c r="X270">
        <v>2</v>
      </c>
      <c r="Y270">
        <v>2</v>
      </c>
      <c r="Z270">
        <v>4</v>
      </c>
      <c r="AB270" t="s">
        <v>238</v>
      </c>
      <c r="AC270">
        <v>2</v>
      </c>
      <c r="AD270">
        <v>1</v>
      </c>
      <c r="AE270">
        <v>3</v>
      </c>
      <c r="AH270" t="s">
        <v>356</v>
      </c>
      <c r="AI270">
        <v>2.5561955702772949</v>
      </c>
      <c r="AJ270">
        <v>4</v>
      </c>
      <c r="AK270">
        <f>SUMIFS('further data insights graphs'!$X$2:$X$3323,'further data insights graphs'!$A$2:$A$3323,'tackle data and analsyis'!$AH270)</f>
        <v>-0.30720488699326587</v>
      </c>
      <c r="AL270" s="1">
        <f t="shared" si="32"/>
        <v>-7.6801221748316467E-2</v>
      </c>
      <c r="AM270">
        <f>SUMIFS('further data insights graphs'!$X$2:$X$3323,'further data insights graphs'!$X$2:$X$3323,"&gt;="&amp;0,'further data insights graphs'!$A$2:$A$3323,'tackle data and analsyis'!$AH270)</f>
        <v>0.6516535</v>
      </c>
      <c r="AN270">
        <f>COUNTIFS('further data insights graphs'!$X$2:$X$3323,"&gt;="&amp;0,'further data insights graphs'!$A$2:$A$3323,'tackle data and analsyis'!$AH270)</f>
        <v>1</v>
      </c>
      <c r="AO270">
        <f>SUMIFS('further data insights graphs'!$X$2:$X$3323,'further data insights graphs'!$X$2:$X$3323,"&lt;"&amp;0,'further data insights graphs'!$A$2:$A$3323,'tackle data and analsyis'!$AH270)</f>
        <v>-0.95885838699326587</v>
      </c>
      <c r="AP270">
        <f>COUNTIFS('further data insights graphs'!$X$2:$X$3323,"&lt;"&amp;0,'further data insights graphs'!$A$2:$A$3323,'tackle data and analsyis'!$AH270)</f>
        <v>3</v>
      </c>
      <c r="AQ270" s="3">
        <f t="shared" si="33"/>
        <v>0.6516535</v>
      </c>
      <c r="AR270" s="3">
        <f t="shared" si="34"/>
        <v>-0.31961946233108862</v>
      </c>
      <c r="AS270" s="3"/>
      <c r="AT270" s="3"/>
      <c r="AU270" s="3"/>
      <c r="AV270" s="3"/>
      <c r="AY270" t="s">
        <v>249</v>
      </c>
      <c r="AZ270">
        <v>1.820032741364352</v>
      </c>
      <c r="BA270">
        <v>5</v>
      </c>
      <c r="BD270" t="s">
        <v>249</v>
      </c>
      <c r="BE270">
        <f>SUMIFS('further data insights graphs'!S$2:S$3323,'further data insights graphs'!$A$2:$A$3323,'tackle data and analsyis'!$BD270)</f>
        <v>1.020142064486961</v>
      </c>
      <c r="BF270">
        <f>SUMIFS('further data insights graphs'!T$2:T$3323,'further data insights graphs'!$A$2:$A$3323,'tackle data and analsyis'!$BD270)</f>
        <v>0.540971283904222</v>
      </c>
      <c r="BG270">
        <f>SUMIFS('further data insights graphs'!U$2:U$3323,'further data insights graphs'!$A$2:$A$3323,'tackle data and analsyis'!$BD270)</f>
        <v>0.540971283904222</v>
      </c>
      <c r="BI270">
        <f>COUNTIFS('further data insights graphs'!S$2:S$3323,"&gt;"&amp;0,'further data insights graphs'!$A$2:$A$3323,'tackle data and analsyis'!$BD270)</f>
        <v>3</v>
      </c>
      <c r="BJ270">
        <f>COUNTIFS('further data insights graphs'!T$2:T$3323,"&gt;"&amp;0,'further data insights graphs'!$A$2:$A$3323,'tackle data and analsyis'!$BD270)</f>
        <v>1</v>
      </c>
      <c r="BK270">
        <f>COUNTIFS('further data insights graphs'!U$2:U$3323,"&gt;"&amp;0,'further data insights graphs'!$A$2:$A$3323,'tackle data and analsyis'!$BD270)</f>
        <v>1</v>
      </c>
      <c r="BN270" t="s">
        <v>279</v>
      </c>
      <c r="BO270">
        <v>1.4679405078508461</v>
      </c>
      <c r="BP270">
        <v>0</v>
      </c>
      <c r="BQ270">
        <v>0.739476575336808</v>
      </c>
      <c r="BS270">
        <f>SUMIFS('further data insights graphs'!$K$2:$K$3323,'further data insights graphs'!$A$2:$A$3323,'tackle data and analsyis'!$BN270)</f>
        <v>0</v>
      </c>
      <c r="BT270">
        <f>SUMIFS('further data insights graphs'!$V$2:$V$3323,'further data insights graphs'!$A$2:$A$3323,'tackle data and analsyis'!$BN270)</f>
        <v>0</v>
      </c>
      <c r="BV270" t="s">
        <v>402</v>
      </c>
      <c r="BW270">
        <v>1.8845458008008831</v>
      </c>
      <c r="BX270">
        <v>0</v>
      </c>
      <c r="BY270">
        <v>0.308515977352184</v>
      </c>
    </row>
    <row r="271" spans="1:77" x14ac:dyDescent="0.35">
      <c r="A271">
        <v>269</v>
      </c>
      <c r="B271">
        <v>2022103001</v>
      </c>
      <c r="C271">
        <v>3783</v>
      </c>
      <c r="D271">
        <v>52446</v>
      </c>
      <c r="E271">
        <v>0</v>
      </c>
      <c r="F271">
        <v>1</v>
      </c>
      <c r="G271">
        <v>0</v>
      </c>
      <c r="H271">
        <v>0</v>
      </c>
      <c r="I271" t="s">
        <v>62</v>
      </c>
      <c r="M271" t="s">
        <v>277</v>
      </c>
      <c r="N271">
        <f t="shared" si="28"/>
        <v>2</v>
      </c>
      <c r="O271">
        <f t="shared" si="29"/>
        <v>9</v>
      </c>
      <c r="P271">
        <f t="shared" si="30"/>
        <v>11</v>
      </c>
      <c r="R271">
        <f>SUMIFS('further data insights graphs'!$E$2:$E$3323,'further data insights graphs'!$A$2:$A$3323,'tackle data and analsyis'!$M271)</f>
        <v>5.2690596061603161</v>
      </c>
      <c r="S271">
        <f>COUNTIFS('further data insights graphs'!$E$2:$E$3323,"&gt;"&amp;0,'further data insights graphs'!$A$2:$A$3323,'tackle data and analsyis'!$M271)</f>
        <v>11</v>
      </c>
      <c r="V271">
        <f t="shared" si="31"/>
        <v>2</v>
      </c>
      <c r="W271" t="s">
        <v>515</v>
      </c>
      <c r="X271">
        <v>2</v>
      </c>
      <c r="Y271">
        <v>2</v>
      </c>
      <c r="Z271">
        <v>4</v>
      </c>
      <c r="AB271" t="s">
        <v>244</v>
      </c>
      <c r="AC271">
        <v>2</v>
      </c>
      <c r="AD271">
        <v>1</v>
      </c>
      <c r="AE271">
        <v>3</v>
      </c>
      <c r="AH271" t="s">
        <v>56</v>
      </c>
      <c r="AI271">
        <v>2.5547190882085502</v>
      </c>
      <c r="AJ271">
        <v>6</v>
      </c>
      <c r="AK271">
        <f>SUMIFS('further data insights graphs'!$X$2:$X$3323,'further data insights graphs'!$A$2:$A$3323,'tackle data and analsyis'!$AH271)</f>
        <v>2.4298060599155105</v>
      </c>
      <c r="AL271" s="1">
        <f t="shared" si="32"/>
        <v>0.4049676766525851</v>
      </c>
      <c r="AM271">
        <f>SUMIFS('further data insights graphs'!$X$2:$X$3323,'further data insights graphs'!$X$2:$X$3323,"&gt;="&amp;0,'further data insights graphs'!$A$2:$A$3323,'tackle data and analsyis'!$AH271)</f>
        <v>3.0935793467429562</v>
      </c>
      <c r="AN271">
        <f>COUNTIFS('further data insights graphs'!$X$2:$X$3323,"&gt;="&amp;0,'further data insights graphs'!$A$2:$A$3323,'tackle data and analsyis'!$AH271)</f>
        <v>3</v>
      </c>
      <c r="AO271">
        <f>SUMIFS('further data insights graphs'!$X$2:$X$3323,'further data insights graphs'!$X$2:$X$3323,"&lt;"&amp;0,'further data insights graphs'!$A$2:$A$3323,'tackle data and analsyis'!$AH271)</f>
        <v>-0.66377328682744552</v>
      </c>
      <c r="AP271">
        <f>COUNTIFS('further data insights graphs'!$X$2:$X$3323,"&lt;"&amp;0,'further data insights graphs'!$A$2:$A$3323,'tackle data and analsyis'!$AH271)</f>
        <v>3</v>
      </c>
      <c r="AQ271" s="3">
        <f t="shared" si="33"/>
        <v>1.0311931155809855</v>
      </c>
      <c r="AR271" s="3">
        <f t="shared" si="34"/>
        <v>-0.22125776227581517</v>
      </c>
      <c r="AS271" s="3"/>
      <c r="AT271" s="3"/>
      <c r="AU271" s="3"/>
      <c r="AV271" s="3"/>
      <c r="AY271" t="s">
        <v>251</v>
      </c>
      <c r="AZ271">
        <v>3.333747658164687</v>
      </c>
      <c r="BA271">
        <v>5</v>
      </c>
      <c r="BD271" t="s">
        <v>251</v>
      </c>
      <c r="BE271">
        <f>SUMIFS('further data insights graphs'!S$2:S$3323,'further data insights graphs'!$A$2:$A$3323,'tackle data and analsyis'!$BD271)</f>
        <v>2.5081801597707543</v>
      </c>
      <c r="BF271">
        <f>SUMIFS('further data insights graphs'!T$2:T$3323,'further data insights graphs'!$A$2:$A$3323,'tackle data and analsyis'!$BD271)</f>
        <v>0</v>
      </c>
      <c r="BG271">
        <f>SUMIFS('further data insights graphs'!U$2:U$3323,'further data insights graphs'!$A$2:$A$3323,'tackle data and analsyis'!$BD271)</f>
        <v>0</v>
      </c>
      <c r="BI271">
        <f>COUNTIFS('further data insights graphs'!S$2:S$3323,"&gt;"&amp;0,'further data insights graphs'!$A$2:$A$3323,'tackle data and analsyis'!$BD271)</f>
        <v>4</v>
      </c>
      <c r="BJ271">
        <f>COUNTIFS('further data insights graphs'!T$2:T$3323,"&gt;"&amp;0,'further data insights graphs'!$A$2:$A$3323,'tackle data and analsyis'!$BD271)</f>
        <v>0</v>
      </c>
      <c r="BK271">
        <f>COUNTIFS('further data insights graphs'!U$2:U$3323,"&gt;"&amp;0,'further data insights graphs'!$A$2:$A$3323,'tackle data and analsyis'!$BD271)</f>
        <v>0</v>
      </c>
      <c r="BN271" t="s">
        <v>594</v>
      </c>
      <c r="BO271">
        <v>1.460379473809355</v>
      </c>
      <c r="BP271">
        <v>1</v>
      </c>
      <c r="BQ271">
        <v>0</v>
      </c>
      <c r="BS271">
        <f>SUMIFS('further data insights graphs'!$K$2:$K$3323,'further data insights graphs'!$A$2:$A$3323,'tackle data and analsyis'!$BN271)</f>
        <v>1</v>
      </c>
      <c r="BT271">
        <f>SUMIFS('further data insights graphs'!$V$2:$V$3323,'further data insights graphs'!$A$2:$A$3323,'tackle data and analsyis'!$BN271)</f>
        <v>1</v>
      </c>
      <c r="BV271" t="s">
        <v>280</v>
      </c>
      <c r="BW271">
        <v>1.8618797908096751</v>
      </c>
      <c r="BX271">
        <v>0</v>
      </c>
      <c r="BY271">
        <v>0</v>
      </c>
    </row>
    <row r="272" spans="1:77" x14ac:dyDescent="0.35">
      <c r="A272">
        <v>270</v>
      </c>
      <c r="B272">
        <v>2022110602</v>
      </c>
      <c r="C272">
        <v>1299</v>
      </c>
      <c r="D272">
        <v>52446</v>
      </c>
      <c r="E272">
        <v>1</v>
      </c>
      <c r="F272">
        <v>0</v>
      </c>
      <c r="G272">
        <v>0</v>
      </c>
      <c r="H272">
        <v>0</v>
      </c>
      <c r="I272" t="s">
        <v>62</v>
      </c>
      <c r="M272" t="s">
        <v>278</v>
      </c>
      <c r="N272">
        <f t="shared" si="28"/>
        <v>4</v>
      </c>
      <c r="O272">
        <f t="shared" si="29"/>
        <v>2</v>
      </c>
      <c r="P272">
        <f t="shared" si="30"/>
        <v>6</v>
      </c>
      <c r="R272">
        <f>SUMIFS('further data insights graphs'!$E$2:$E$3323,'further data insights graphs'!$A$2:$A$3323,'tackle data and analsyis'!$M272)</f>
        <v>4.22139190641448</v>
      </c>
      <c r="S272">
        <f>COUNTIFS('further data insights graphs'!$E$2:$E$3323,"&gt;"&amp;0,'further data insights graphs'!$A$2:$A$3323,'tackle data and analsyis'!$M272)</f>
        <v>7</v>
      </c>
      <c r="V272">
        <f t="shared" si="31"/>
        <v>1</v>
      </c>
      <c r="W272" t="s">
        <v>526</v>
      </c>
      <c r="X272">
        <v>2</v>
      </c>
      <c r="Y272">
        <v>2</v>
      </c>
      <c r="Z272">
        <v>4</v>
      </c>
      <c r="AB272" t="s">
        <v>246</v>
      </c>
      <c r="AC272">
        <v>2</v>
      </c>
      <c r="AD272">
        <v>1</v>
      </c>
      <c r="AE272">
        <v>3</v>
      </c>
      <c r="AH272" t="s">
        <v>80</v>
      </c>
      <c r="AI272">
        <v>2.5442712852345921</v>
      </c>
      <c r="AJ272">
        <v>3</v>
      </c>
      <c r="AK272">
        <f>SUMIFS('further data insights graphs'!$X$2:$X$3323,'further data insights graphs'!$A$2:$A$3323,'tackle data and analsyis'!$AH272)</f>
        <v>-1.0961980882619859</v>
      </c>
      <c r="AL272" s="1">
        <f t="shared" si="32"/>
        <v>-0.36539936275399532</v>
      </c>
      <c r="AM272">
        <f>SUMIFS('further data insights graphs'!$X$2:$X$3323,'further data insights graphs'!$X$2:$X$3323,"&gt;="&amp;0,'further data insights graphs'!$A$2:$A$3323,'tackle data and analsyis'!$AH272)</f>
        <v>1.0411551399999999</v>
      </c>
      <c r="AN272">
        <f>COUNTIFS('further data insights graphs'!$X$2:$X$3323,"&gt;="&amp;0,'further data insights graphs'!$A$2:$A$3323,'tackle data and analsyis'!$AH272)</f>
        <v>2</v>
      </c>
      <c r="AO272">
        <f>SUMIFS('further data insights graphs'!$X$2:$X$3323,'further data insights graphs'!$X$2:$X$3323,"&lt;"&amp;0,'further data insights graphs'!$A$2:$A$3323,'tackle data and analsyis'!$AH272)</f>
        <v>-2.1373532282619858</v>
      </c>
      <c r="AP272">
        <f>COUNTIFS('further data insights graphs'!$X$2:$X$3323,"&lt;"&amp;0,'further data insights graphs'!$A$2:$A$3323,'tackle data and analsyis'!$AH272)</f>
        <v>1</v>
      </c>
      <c r="AQ272" s="3">
        <f t="shared" si="33"/>
        <v>0.52057756999999993</v>
      </c>
      <c r="AR272" s="3">
        <f t="shared" si="34"/>
        <v>-2.1373532282619858</v>
      </c>
      <c r="AS272" s="3"/>
      <c r="AT272" s="3"/>
      <c r="AU272" s="3"/>
      <c r="AV272" s="3"/>
      <c r="AY272" t="s">
        <v>253</v>
      </c>
      <c r="AZ272">
        <v>3.135124733596363</v>
      </c>
      <c r="BA272">
        <v>5</v>
      </c>
      <c r="BD272" t="s">
        <v>253</v>
      </c>
      <c r="BE272">
        <f>SUMIFS('further data insights graphs'!S$2:S$3323,'further data insights graphs'!$A$2:$A$3323,'tackle data and analsyis'!$BD272)</f>
        <v>1.942491017323696</v>
      </c>
      <c r="BF272">
        <f>SUMIFS('further data insights graphs'!T$2:T$3323,'further data insights graphs'!$A$2:$A$3323,'tackle data and analsyis'!$BD272)</f>
        <v>0</v>
      </c>
      <c r="BG272">
        <f>SUMIFS('further data insights graphs'!U$2:U$3323,'further data insights graphs'!$A$2:$A$3323,'tackle data and analsyis'!$BD272)</f>
        <v>0</v>
      </c>
      <c r="BI272">
        <f>COUNTIFS('further data insights graphs'!S$2:S$3323,"&gt;"&amp;0,'further data insights graphs'!$A$2:$A$3323,'tackle data and analsyis'!$BD272)</f>
        <v>3</v>
      </c>
      <c r="BJ272">
        <f>COUNTIFS('further data insights graphs'!T$2:T$3323,"&gt;"&amp;0,'further data insights graphs'!$A$2:$A$3323,'tackle data and analsyis'!$BD272)</f>
        <v>0</v>
      </c>
      <c r="BK272">
        <f>COUNTIFS('further data insights graphs'!U$2:U$3323,"&gt;"&amp;0,'further data insights graphs'!$A$2:$A$3323,'tackle data and analsyis'!$BD272)</f>
        <v>0</v>
      </c>
      <c r="BN272" t="s">
        <v>311</v>
      </c>
      <c r="BO272">
        <v>1.4598238543243167</v>
      </c>
      <c r="BP272">
        <v>0</v>
      </c>
      <c r="BQ272">
        <v>0.13192678075272299</v>
      </c>
      <c r="BS272">
        <f>SUMIFS('further data insights graphs'!$K$2:$K$3323,'further data insights graphs'!$A$2:$A$3323,'tackle data and analsyis'!$BN272)</f>
        <v>0</v>
      </c>
      <c r="BT272">
        <f>SUMIFS('further data insights graphs'!$V$2:$V$3323,'further data insights graphs'!$A$2:$A$3323,'tackle data and analsyis'!$BN272)</f>
        <v>0</v>
      </c>
      <c r="BV272" t="s">
        <v>264</v>
      </c>
      <c r="BW272">
        <v>1.8555685189620301</v>
      </c>
      <c r="BX272">
        <v>0</v>
      </c>
      <c r="BY272">
        <v>0</v>
      </c>
    </row>
    <row r="273" spans="1:77" x14ac:dyDescent="0.35">
      <c r="A273">
        <v>271</v>
      </c>
      <c r="B273">
        <v>2022110602</v>
      </c>
      <c r="C273">
        <v>1497</v>
      </c>
      <c r="D273">
        <v>52446</v>
      </c>
      <c r="E273">
        <v>1</v>
      </c>
      <c r="F273">
        <v>0</v>
      </c>
      <c r="G273">
        <v>0</v>
      </c>
      <c r="H273">
        <v>0</v>
      </c>
      <c r="I273" t="s">
        <v>62</v>
      </c>
      <c r="M273" t="s">
        <v>279</v>
      </c>
      <c r="N273">
        <f t="shared" si="28"/>
        <v>2</v>
      </c>
      <c r="O273">
        <f t="shared" si="29"/>
        <v>2</v>
      </c>
      <c r="P273">
        <f t="shared" si="30"/>
        <v>4</v>
      </c>
      <c r="R273">
        <f>SUMIFS('further data insights graphs'!$E$2:$E$3323,'further data insights graphs'!$A$2:$A$3323,'tackle data and analsyis'!$M273)</f>
        <v>1.4679405078508461</v>
      </c>
      <c r="S273">
        <f>COUNTIFS('further data insights graphs'!$E$2:$E$3323,"&gt;"&amp;0,'further data insights graphs'!$A$2:$A$3323,'tackle data and analsyis'!$M273)</f>
        <v>3</v>
      </c>
      <c r="V273">
        <f t="shared" si="31"/>
        <v>1</v>
      </c>
      <c r="W273" t="s">
        <v>540</v>
      </c>
      <c r="X273">
        <v>0</v>
      </c>
      <c r="Y273">
        <v>4</v>
      </c>
      <c r="Z273">
        <v>4</v>
      </c>
      <c r="AB273" t="s">
        <v>264</v>
      </c>
      <c r="AC273">
        <v>2</v>
      </c>
      <c r="AD273">
        <v>1</v>
      </c>
      <c r="AE273">
        <v>3</v>
      </c>
      <c r="AH273" t="s">
        <v>412</v>
      </c>
      <c r="AI273">
        <v>2.534584808106036</v>
      </c>
      <c r="AJ273">
        <v>4</v>
      </c>
      <c r="AK273">
        <f>SUMIFS('further data insights graphs'!$X$2:$X$3323,'further data insights graphs'!$A$2:$A$3323,'tackle data and analsyis'!$AH273)</f>
        <v>-1.4405685332274123</v>
      </c>
      <c r="AL273" s="1">
        <f t="shared" si="32"/>
        <v>-0.36014213330685307</v>
      </c>
      <c r="AM273">
        <f>SUMIFS('further data insights graphs'!$X$2:$X$3323,'further data insights graphs'!$X$2:$X$3323,"&gt;="&amp;0,'further data insights graphs'!$A$2:$A$3323,'tackle data and analsyis'!$AH273)</f>
        <v>0</v>
      </c>
      <c r="AN273">
        <f>COUNTIFS('further data insights graphs'!$X$2:$X$3323,"&gt;="&amp;0,'further data insights graphs'!$A$2:$A$3323,'tackle data and analsyis'!$AH273)</f>
        <v>0</v>
      </c>
      <c r="AO273">
        <f>SUMIFS('further data insights graphs'!$X$2:$X$3323,'further data insights graphs'!$X$2:$X$3323,"&lt;"&amp;0,'further data insights graphs'!$A$2:$A$3323,'tackle data and analsyis'!$AH273)</f>
        <v>-1.4405685332274123</v>
      </c>
      <c r="AP273">
        <f>COUNTIFS('further data insights graphs'!$X$2:$X$3323,"&lt;"&amp;0,'further data insights graphs'!$A$2:$A$3323,'tackle data and analsyis'!$AH273)</f>
        <v>4</v>
      </c>
      <c r="AQ273" s="3" t="e">
        <f t="shared" si="33"/>
        <v>#DIV/0!</v>
      </c>
      <c r="AR273" s="3">
        <f t="shared" si="34"/>
        <v>-0.36014213330685307</v>
      </c>
      <c r="AS273" s="3"/>
      <c r="AT273" s="3"/>
      <c r="AU273" s="3"/>
      <c r="AV273" s="3"/>
      <c r="AY273" t="s">
        <v>261</v>
      </c>
      <c r="AZ273">
        <v>3.0167503200360062</v>
      </c>
      <c r="BA273">
        <v>5</v>
      </c>
      <c r="BD273" t="s">
        <v>261</v>
      </c>
      <c r="BE273">
        <f>SUMIFS('further data insights graphs'!S$2:S$3323,'further data insights graphs'!$A$2:$A$3323,'tackle data and analsyis'!$BD273)</f>
        <v>2.2275308001323428</v>
      </c>
      <c r="BF273">
        <f>SUMIFS('further data insights graphs'!T$2:T$3323,'further data insights graphs'!$A$2:$A$3323,'tackle data and analsyis'!$BD273)</f>
        <v>0</v>
      </c>
      <c r="BG273">
        <f>SUMIFS('further data insights graphs'!U$2:U$3323,'further data insights graphs'!$A$2:$A$3323,'tackle data and analsyis'!$BD273)</f>
        <v>0</v>
      </c>
      <c r="BI273">
        <f>COUNTIFS('further data insights graphs'!S$2:S$3323,"&gt;"&amp;0,'further data insights graphs'!$A$2:$A$3323,'tackle data and analsyis'!$BD273)</f>
        <v>3</v>
      </c>
      <c r="BJ273">
        <f>COUNTIFS('further data insights graphs'!T$2:T$3323,"&gt;"&amp;0,'further data insights graphs'!$A$2:$A$3323,'tackle data and analsyis'!$BD273)</f>
        <v>0</v>
      </c>
      <c r="BK273">
        <f>COUNTIFS('further data insights graphs'!U$2:U$3323,"&gt;"&amp;0,'further data insights graphs'!$A$2:$A$3323,'tackle data and analsyis'!$BD273)</f>
        <v>0</v>
      </c>
      <c r="BN273" t="s">
        <v>78</v>
      </c>
      <c r="BO273">
        <v>1.4560044963554819</v>
      </c>
      <c r="BP273">
        <v>0</v>
      </c>
      <c r="BQ273">
        <v>0</v>
      </c>
      <c r="BS273">
        <f>SUMIFS('further data insights graphs'!$K$2:$K$3323,'further data insights graphs'!$A$2:$A$3323,'tackle data and analsyis'!$BN273)</f>
        <v>0</v>
      </c>
      <c r="BT273">
        <f>SUMIFS('further data insights graphs'!$V$2:$V$3323,'further data insights graphs'!$A$2:$A$3323,'tackle data and analsyis'!$BN273)</f>
        <v>0</v>
      </c>
      <c r="BV273" t="s">
        <v>309</v>
      </c>
      <c r="BW273">
        <v>1.8493783010423481</v>
      </c>
      <c r="BX273">
        <v>0</v>
      </c>
      <c r="BY273">
        <v>0</v>
      </c>
    </row>
    <row r="274" spans="1:77" x14ac:dyDescent="0.35">
      <c r="A274">
        <v>272</v>
      </c>
      <c r="B274">
        <v>2022110602</v>
      </c>
      <c r="C274">
        <v>3064</v>
      </c>
      <c r="D274">
        <v>52446</v>
      </c>
      <c r="E274">
        <v>0</v>
      </c>
      <c r="F274">
        <v>1</v>
      </c>
      <c r="G274">
        <v>0</v>
      </c>
      <c r="H274">
        <v>0</v>
      </c>
      <c r="I274" t="s">
        <v>62</v>
      </c>
      <c r="M274" t="s">
        <v>280</v>
      </c>
      <c r="N274">
        <f t="shared" si="28"/>
        <v>4</v>
      </c>
      <c r="O274">
        <f t="shared" si="29"/>
        <v>3</v>
      </c>
      <c r="P274">
        <f t="shared" si="30"/>
        <v>7</v>
      </c>
      <c r="R274">
        <f>SUMIFS('further data insights graphs'!$E$2:$E$3323,'further data insights graphs'!$A$2:$A$3323,'tackle data and analsyis'!$M274)</f>
        <v>3.6596915977971358</v>
      </c>
      <c r="S274">
        <f>COUNTIFS('further data insights graphs'!$E$2:$E$3323,"&gt;"&amp;0,'further data insights graphs'!$A$2:$A$3323,'tackle data and analsyis'!$M274)</f>
        <v>6</v>
      </c>
      <c r="V274">
        <f t="shared" si="31"/>
        <v>1</v>
      </c>
      <c r="W274" t="s">
        <v>572</v>
      </c>
      <c r="X274">
        <v>2</v>
      </c>
      <c r="Y274">
        <v>2</v>
      </c>
      <c r="Z274">
        <v>4</v>
      </c>
      <c r="AB274" t="s">
        <v>282</v>
      </c>
      <c r="AC274">
        <v>2</v>
      </c>
      <c r="AD274">
        <v>1</v>
      </c>
      <c r="AE274">
        <v>3</v>
      </c>
      <c r="AH274" t="s">
        <v>41</v>
      </c>
      <c r="AI274">
        <v>2.5102259771452258</v>
      </c>
      <c r="AJ274">
        <v>7</v>
      </c>
      <c r="AK274">
        <f>SUMIFS('further data insights graphs'!$X$2:$X$3323,'further data insights graphs'!$A$2:$A$3323,'tackle data and analsyis'!$AH274)</f>
        <v>0.18432104004929842</v>
      </c>
      <c r="AL274" s="1">
        <f t="shared" si="32"/>
        <v>2.6331577149899775E-2</v>
      </c>
      <c r="AM274">
        <f>SUMIFS('further data insights graphs'!$X$2:$X$3323,'further data insights graphs'!$X$2:$X$3323,"&gt;="&amp;0,'further data insights graphs'!$A$2:$A$3323,'tackle data and analsyis'!$AH274)</f>
        <v>0.74663089662642523</v>
      </c>
      <c r="AN274">
        <f>COUNTIFS('further data insights graphs'!$X$2:$X$3323,"&gt;="&amp;0,'further data insights graphs'!$A$2:$A$3323,'tackle data and analsyis'!$AH274)</f>
        <v>3</v>
      </c>
      <c r="AO274">
        <f>SUMIFS('further data insights graphs'!$X$2:$X$3323,'further data insights graphs'!$X$2:$X$3323,"&lt;"&amp;0,'further data insights graphs'!$A$2:$A$3323,'tackle data and analsyis'!$AH274)</f>
        <v>-0.56230985657712673</v>
      </c>
      <c r="AP274">
        <f>COUNTIFS('further data insights graphs'!$X$2:$X$3323,"&lt;"&amp;0,'further data insights graphs'!$A$2:$A$3323,'tackle data and analsyis'!$AH274)</f>
        <v>4</v>
      </c>
      <c r="AQ274" s="3">
        <f t="shared" si="33"/>
        <v>0.24887696554214175</v>
      </c>
      <c r="AR274" s="3">
        <f t="shared" si="34"/>
        <v>-0.14057746414428168</v>
      </c>
      <c r="AS274" s="3"/>
      <c r="AT274" s="3"/>
      <c r="AU274" s="3"/>
      <c r="AV274" s="3"/>
      <c r="AY274" t="s">
        <v>275</v>
      </c>
      <c r="AZ274">
        <v>2.657514731656744</v>
      </c>
      <c r="BA274">
        <v>5</v>
      </c>
      <c r="BD274" t="s">
        <v>275</v>
      </c>
      <c r="BE274">
        <f>SUMIFS('further data insights graphs'!S$2:S$3323,'further data insights graphs'!$A$2:$A$3323,'tackle data and analsyis'!$BD274)</f>
        <v>2.657514731656744</v>
      </c>
      <c r="BF274">
        <f>SUMIFS('further data insights graphs'!T$2:T$3323,'further data insights graphs'!$A$2:$A$3323,'tackle data and analsyis'!$BD274)</f>
        <v>0.40729875482279199</v>
      </c>
      <c r="BG274">
        <f>SUMIFS('further data insights graphs'!U$2:U$3323,'further data insights graphs'!$A$2:$A$3323,'tackle data and analsyis'!$BD274)</f>
        <v>0</v>
      </c>
      <c r="BI274">
        <f>COUNTIFS('further data insights graphs'!S$2:S$3323,"&gt;"&amp;0,'further data insights graphs'!$A$2:$A$3323,'tackle data and analsyis'!$BD274)</f>
        <v>5</v>
      </c>
      <c r="BJ274">
        <f>COUNTIFS('further data insights graphs'!T$2:T$3323,"&gt;"&amp;0,'further data insights graphs'!$A$2:$A$3323,'tackle data and analsyis'!$BD274)</f>
        <v>1</v>
      </c>
      <c r="BK274">
        <f>COUNTIFS('further data insights graphs'!U$2:U$3323,"&gt;"&amp;0,'further data insights graphs'!$A$2:$A$3323,'tackle data and analsyis'!$BD274)</f>
        <v>0</v>
      </c>
      <c r="BN274" t="s">
        <v>516</v>
      </c>
      <c r="BO274">
        <v>1.454684183475659</v>
      </c>
      <c r="BP274">
        <v>0</v>
      </c>
      <c r="BQ274">
        <v>0</v>
      </c>
      <c r="BS274">
        <f>SUMIFS('further data insights graphs'!$K$2:$K$3323,'further data insights graphs'!$A$2:$A$3323,'tackle data and analsyis'!$BN274)</f>
        <v>0</v>
      </c>
      <c r="BT274">
        <f>SUMIFS('further data insights graphs'!$V$2:$V$3323,'further data insights graphs'!$A$2:$A$3323,'tackle data and analsyis'!$BN274)</f>
        <v>0</v>
      </c>
      <c r="BV274" t="s">
        <v>215</v>
      </c>
      <c r="BW274">
        <v>1.8361163620425709</v>
      </c>
      <c r="BX274">
        <v>0</v>
      </c>
      <c r="BY274">
        <v>0.43604381485935401</v>
      </c>
    </row>
    <row r="275" spans="1:77" x14ac:dyDescent="0.35">
      <c r="A275">
        <v>273</v>
      </c>
      <c r="B275">
        <v>2022110602</v>
      </c>
      <c r="C275">
        <v>3085</v>
      </c>
      <c r="D275">
        <v>52446</v>
      </c>
      <c r="E275">
        <v>1</v>
      </c>
      <c r="F275">
        <v>0</v>
      </c>
      <c r="G275">
        <v>0</v>
      </c>
      <c r="H275">
        <v>0</v>
      </c>
      <c r="I275" t="s">
        <v>62</v>
      </c>
      <c r="M275" t="s">
        <v>281</v>
      </c>
      <c r="N275">
        <f t="shared" si="28"/>
        <v>7</v>
      </c>
      <c r="O275">
        <f t="shared" si="29"/>
        <v>3</v>
      </c>
      <c r="P275">
        <f t="shared" si="30"/>
        <v>10</v>
      </c>
      <c r="R275">
        <f>SUMIFS('further data insights graphs'!$E$2:$E$3323,'further data insights graphs'!$A$2:$A$3323,'tackle data and analsyis'!$M275)</f>
        <v>9.0040610235589345</v>
      </c>
      <c r="S275">
        <f>COUNTIFS('further data insights graphs'!$E$2:$E$3323,"&gt;"&amp;0,'further data insights graphs'!$A$2:$A$3323,'tackle data and analsyis'!$M275)</f>
        <v>16</v>
      </c>
      <c r="V275">
        <f t="shared" si="31"/>
        <v>1</v>
      </c>
      <c r="W275" t="s">
        <v>578</v>
      </c>
      <c r="X275">
        <v>1</v>
      </c>
      <c r="Y275">
        <v>3</v>
      </c>
      <c r="Z275">
        <v>4</v>
      </c>
      <c r="AB275" t="s">
        <v>297</v>
      </c>
      <c r="AC275">
        <v>2</v>
      </c>
      <c r="AD275">
        <v>1</v>
      </c>
      <c r="AE275">
        <v>3</v>
      </c>
      <c r="AH275" t="s">
        <v>450</v>
      </c>
      <c r="AI275">
        <v>2.489133206829349</v>
      </c>
      <c r="AJ275">
        <v>4</v>
      </c>
      <c r="AK275">
        <f>SUMIFS('further data insights graphs'!$X$2:$X$3323,'further data insights graphs'!$A$2:$A$3323,'tackle data and analsyis'!$AH275)</f>
        <v>-0.87259012025180727</v>
      </c>
      <c r="AL275" s="1">
        <f t="shared" si="32"/>
        <v>-0.21814753006295182</v>
      </c>
      <c r="AM275">
        <f>SUMIFS('further data insights graphs'!$X$2:$X$3323,'further data insights graphs'!$X$2:$X$3323,"&gt;="&amp;0,'further data insights graphs'!$A$2:$A$3323,'tackle data and analsyis'!$AH275)</f>
        <v>0</v>
      </c>
      <c r="AN275">
        <f>COUNTIFS('further data insights graphs'!$X$2:$X$3323,"&gt;="&amp;0,'further data insights graphs'!$A$2:$A$3323,'tackle data and analsyis'!$AH275)</f>
        <v>0</v>
      </c>
      <c r="AO275">
        <f>SUMIFS('further data insights graphs'!$X$2:$X$3323,'further data insights graphs'!$X$2:$X$3323,"&lt;"&amp;0,'further data insights graphs'!$A$2:$A$3323,'tackle data and analsyis'!$AH275)</f>
        <v>-0.87259012025180727</v>
      </c>
      <c r="AP275">
        <f>COUNTIFS('further data insights graphs'!$X$2:$X$3323,"&lt;"&amp;0,'further data insights graphs'!$A$2:$A$3323,'tackle data and analsyis'!$AH275)</f>
        <v>4</v>
      </c>
      <c r="AQ275" s="3" t="e">
        <f t="shared" si="33"/>
        <v>#DIV/0!</v>
      </c>
      <c r="AR275" s="3">
        <f t="shared" si="34"/>
        <v>-0.21814753006295182</v>
      </c>
      <c r="AS275" s="3"/>
      <c r="AT275" s="3"/>
      <c r="AU275" s="3"/>
      <c r="AV275" s="3"/>
      <c r="AY275" t="s">
        <v>289</v>
      </c>
      <c r="AZ275">
        <v>2.8975548252584131</v>
      </c>
      <c r="BA275">
        <v>5</v>
      </c>
      <c r="BD275" t="s">
        <v>289</v>
      </c>
      <c r="BE275">
        <f>SUMIFS('further data insights graphs'!S$2:S$3323,'further data insights graphs'!$A$2:$A$3323,'tackle data and analsyis'!$BD275)</f>
        <v>1</v>
      </c>
      <c r="BF275">
        <f>SUMIFS('further data insights graphs'!T$2:T$3323,'further data insights graphs'!$A$2:$A$3323,'tackle data and analsyis'!$BD275)</f>
        <v>0</v>
      </c>
      <c r="BG275">
        <f>SUMIFS('further data insights graphs'!U$2:U$3323,'further data insights graphs'!$A$2:$A$3323,'tackle data and analsyis'!$BD275)</f>
        <v>1</v>
      </c>
      <c r="BI275">
        <f>COUNTIFS('further data insights graphs'!S$2:S$3323,"&gt;"&amp;0,'further data insights graphs'!$A$2:$A$3323,'tackle data and analsyis'!$BD275)</f>
        <v>1</v>
      </c>
      <c r="BJ275">
        <f>COUNTIFS('further data insights graphs'!T$2:T$3323,"&gt;"&amp;0,'further data insights graphs'!$A$2:$A$3323,'tackle data and analsyis'!$BD275)</f>
        <v>0</v>
      </c>
      <c r="BK275">
        <f>COUNTIFS('further data insights graphs'!U$2:U$3323,"&gt;"&amp;0,'further data insights graphs'!$A$2:$A$3323,'tackle data and analsyis'!$BD275)</f>
        <v>1</v>
      </c>
      <c r="BN275" t="s">
        <v>212</v>
      </c>
      <c r="BO275">
        <v>1.4509495043493541</v>
      </c>
      <c r="BP275">
        <v>0</v>
      </c>
      <c r="BQ275">
        <v>0.29751795970517603</v>
      </c>
      <c r="BS275">
        <f>SUMIFS('further data insights graphs'!$K$2:$K$3323,'further data insights graphs'!$A$2:$A$3323,'tackle data and analsyis'!$BN275)</f>
        <v>2</v>
      </c>
      <c r="BT275">
        <f>SUMIFS('further data insights graphs'!$V$2:$V$3323,'further data insights graphs'!$A$2:$A$3323,'tackle data and analsyis'!$BN275)</f>
        <v>1.053135451915272</v>
      </c>
      <c r="BV275" t="s">
        <v>231</v>
      </c>
      <c r="BW275">
        <v>1.8247793380900621</v>
      </c>
      <c r="BX275">
        <v>0</v>
      </c>
      <c r="BY275">
        <v>0</v>
      </c>
    </row>
    <row r="276" spans="1:77" x14ac:dyDescent="0.35">
      <c r="A276">
        <v>274</v>
      </c>
      <c r="B276">
        <v>2022102301</v>
      </c>
      <c r="C276">
        <v>123</v>
      </c>
      <c r="D276">
        <v>47799</v>
      </c>
      <c r="E276">
        <v>0</v>
      </c>
      <c r="F276">
        <v>1</v>
      </c>
      <c r="G276">
        <v>0</v>
      </c>
      <c r="H276">
        <v>0</v>
      </c>
      <c r="I276" t="s">
        <v>63</v>
      </c>
      <c r="M276" t="s">
        <v>282</v>
      </c>
      <c r="N276">
        <f t="shared" si="28"/>
        <v>2</v>
      </c>
      <c r="O276">
        <f t="shared" si="29"/>
        <v>1</v>
      </c>
      <c r="P276">
        <f t="shared" si="30"/>
        <v>3</v>
      </c>
      <c r="R276">
        <f>SUMIFS('further data insights graphs'!$E$2:$E$3323,'further data insights graphs'!$A$2:$A$3323,'tackle data and analsyis'!$M276)</f>
        <v>2.795761881668037</v>
      </c>
      <c r="S276">
        <f>COUNTIFS('further data insights graphs'!$E$2:$E$3323,"&gt;"&amp;0,'further data insights graphs'!$A$2:$A$3323,'tackle data and analsyis'!$M276)</f>
        <v>6</v>
      </c>
      <c r="V276">
        <f t="shared" si="31"/>
        <v>1</v>
      </c>
      <c r="W276" t="s">
        <v>581</v>
      </c>
      <c r="X276">
        <v>4</v>
      </c>
      <c r="Y276">
        <v>0</v>
      </c>
      <c r="Z276">
        <v>4</v>
      </c>
      <c r="AB276" t="s">
        <v>313</v>
      </c>
      <c r="AC276">
        <v>2</v>
      </c>
      <c r="AD276">
        <v>1</v>
      </c>
      <c r="AE276">
        <v>3</v>
      </c>
      <c r="AH276" t="s">
        <v>53</v>
      </c>
      <c r="AI276">
        <v>2.4576769576892543</v>
      </c>
      <c r="AJ276">
        <v>4</v>
      </c>
      <c r="AK276">
        <f>SUMIFS('further data insights graphs'!$X$2:$X$3323,'further data insights graphs'!$A$2:$A$3323,'tackle data and analsyis'!$AH276)</f>
        <v>-5.0456317495490621E-2</v>
      </c>
      <c r="AL276" s="1">
        <f t="shared" si="32"/>
        <v>-1.2614079373872655E-2</v>
      </c>
      <c r="AM276">
        <f>SUMIFS('further data insights graphs'!$X$2:$X$3323,'further data insights graphs'!$X$2:$X$3323,"&gt;="&amp;0,'further data insights graphs'!$A$2:$A$3323,'tackle data and analsyis'!$AH276)</f>
        <v>0.56583350036552393</v>
      </c>
      <c r="AN276">
        <f>COUNTIFS('further data insights graphs'!$X$2:$X$3323,"&gt;="&amp;0,'further data insights graphs'!$A$2:$A$3323,'tackle data and analsyis'!$AH276)</f>
        <v>2</v>
      </c>
      <c r="AO276">
        <f>SUMIFS('further data insights graphs'!$X$2:$X$3323,'further data insights graphs'!$X$2:$X$3323,"&lt;"&amp;0,'further data insights graphs'!$A$2:$A$3323,'tackle data and analsyis'!$AH276)</f>
        <v>-0.61628981786101455</v>
      </c>
      <c r="AP276">
        <f>COUNTIFS('further data insights graphs'!$X$2:$X$3323,"&lt;"&amp;0,'further data insights graphs'!$A$2:$A$3323,'tackle data and analsyis'!$AH276)</f>
        <v>2</v>
      </c>
      <c r="AQ276" s="3">
        <f t="shared" si="33"/>
        <v>0.28291675018276197</v>
      </c>
      <c r="AR276" s="3">
        <f t="shared" si="34"/>
        <v>-0.30814490893050728</v>
      </c>
      <c r="AS276" s="3"/>
      <c r="AT276" s="3"/>
      <c r="AU276" s="3"/>
      <c r="AV276" s="3"/>
      <c r="AY276" t="s">
        <v>299</v>
      </c>
      <c r="AZ276">
        <v>2.1930336004291209</v>
      </c>
      <c r="BA276">
        <v>5</v>
      </c>
      <c r="BD276" t="s">
        <v>299</v>
      </c>
      <c r="BE276">
        <f>SUMIFS('further data insights graphs'!S$2:S$3323,'further data insights graphs'!$A$2:$A$3323,'tackle data and analsyis'!$BD276)</f>
        <v>2.1930336004291209</v>
      </c>
      <c r="BF276">
        <f>SUMIFS('further data insights graphs'!T$2:T$3323,'further data insights graphs'!$A$2:$A$3323,'tackle data and analsyis'!$BD276)</f>
        <v>0</v>
      </c>
      <c r="BG276">
        <f>SUMIFS('further data insights graphs'!U$2:U$3323,'further data insights graphs'!$A$2:$A$3323,'tackle data and analsyis'!$BD276)</f>
        <v>0.30590554724636199</v>
      </c>
      <c r="BI276">
        <f>COUNTIFS('further data insights graphs'!S$2:S$3323,"&gt;"&amp;0,'further data insights graphs'!$A$2:$A$3323,'tackle data and analsyis'!$BD276)</f>
        <v>5</v>
      </c>
      <c r="BJ276">
        <f>COUNTIFS('further data insights graphs'!T$2:T$3323,"&gt;"&amp;0,'further data insights graphs'!$A$2:$A$3323,'tackle data and analsyis'!$BD276)</f>
        <v>0</v>
      </c>
      <c r="BK276">
        <f>COUNTIFS('further data insights graphs'!U$2:U$3323,"&gt;"&amp;0,'further data insights graphs'!$A$2:$A$3323,'tackle data and analsyis'!$BD276)</f>
        <v>1</v>
      </c>
      <c r="BN276" t="s">
        <v>527</v>
      </c>
      <c r="BO276">
        <v>1.448151299703806</v>
      </c>
      <c r="BP276">
        <v>0</v>
      </c>
      <c r="BQ276">
        <v>0</v>
      </c>
      <c r="BS276">
        <f>SUMIFS('further data insights graphs'!$K$2:$K$3323,'further data insights graphs'!$A$2:$A$3323,'tackle data and analsyis'!$BN276)</f>
        <v>1</v>
      </c>
      <c r="BT276">
        <f>SUMIFS('further data insights graphs'!$V$2:$V$3323,'further data insights graphs'!$A$2:$A$3323,'tackle data and analsyis'!$BN276)</f>
        <v>0.65319232389722803</v>
      </c>
      <c r="BV276" t="s">
        <v>569</v>
      </c>
      <c r="BW276">
        <v>1.810371224422832</v>
      </c>
      <c r="BX276">
        <v>0</v>
      </c>
      <c r="BY276">
        <v>0.86386400163210708</v>
      </c>
    </row>
    <row r="277" spans="1:77" x14ac:dyDescent="0.35">
      <c r="A277">
        <v>275</v>
      </c>
      <c r="B277">
        <v>2022102301</v>
      </c>
      <c r="C277">
        <v>664</v>
      </c>
      <c r="D277">
        <v>47799</v>
      </c>
      <c r="E277">
        <v>1</v>
      </c>
      <c r="F277">
        <v>0</v>
      </c>
      <c r="G277">
        <v>0</v>
      </c>
      <c r="H277">
        <v>0</v>
      </c>
      <c r="I277" t="s">
        <v>63</v>
      </c>
      <c r="M277" t="s">
        <v>283</v>
      </c>
      <c r="N277">
        <f t="shared" si="28"/>
        <v>0</v>
      </c>
      <c r="O277">
        <f t="shared" si="29"/>
        <v>1</v>
      </c>
      <c r="P277">
        <f t="shared" si="30"/>
        <v>1</v>
      </c>
      <c r="R277">
        <f>SUMIFS('further data insights graphs'!$E$2:$E$3323,'further data insights graphs'!$A$2:$A$3323,'tackle data and analsyis'!$M277)</f>
        <v>1.251566165861864</v>
      </c>
      <c r="S277">
        <f>COUNTIFS('further data insights graphs'!$E$2:$E$3323,"&gt;"&amp;0,'further data insights graphs'!$A$2:$A$3323,'tackle data and analsyis'!$M277)</f>
        <v>2</v>
      </c>
      <c r="V277">
        <f t="shared" si="31"/>
        <v>1</v>
      </c>
      <c r="W277" t="s">
        <v>591</v>
      </c>
      <c r="X277">
        <v>3</v>
      </c>
      <c r="Y277">
        <v>1</v>
      </c>
      <c r="Z277">
        <v>4</v>
      </c>
      <c r="AB277" t="s">
        <v>329</v>
      </c>
      <c r="AC277">
        <v>2</v>
      </c>
      <c r="AD277">
        <v>1</v>
      </c>
      <c r="AE277">
        <v>3</v>
      </c>
      <c r="AH277" t="s">
        <v>78</v>
      </c>
      <c r="AI277">
        <v>2.4536570538215039</v>
      </c>
      <c r="AJ277">
        <v>5</v>
      </c>
      <c r="AK277">
        <f>SUMIFS('further data insights graphs'!$X$2:$X$3323,'further data insights graphs'!$A$2:$A$3323,'tackle data and analsyis'!$AH277)</f>
        <v>-5.8796150569538075E-2</v>
      </c>
      <c r="AL277" s="1">
        <f t="shared" si="32"/>
        <v>-1.1759230113907615E-2</v>
      </c>
      <c r="AM277">
        <f>SUMIFS('further data insights graphs'!$X$2:$X$3323,'further data insights graphs'!$X$2:$X$3323,"&gt;="&amp;0,'further data insights graphs'!$A$2:$A$3323,'tackle data and analsyis'!$AH277)</f>
        <v>0.33395403778457411</v>
      </c>
      <c r="AN277">
        <f>COUNTIFS('further data insights graphs'!$X$2:$X$3323,"&gt;="&amp;0,'further data insights graphs'!$A$2:$A$3323,'tackle data and analsyis'!$AH277)</f>
        <v>2</v>
      </c>
      <c r="AO277">
        <f>SUMIFS('further data insights graphs'!$X$2:$X$3323,'further data insights graphs'!$X$2:$X$3323,"&lt;"&amp;0,'further data insights graphs'!$A$2:$A$3323,'tackle data and analsyis'!$AH277)</f>
        <v>-0.39275018835411218</v>
      </c>
      <c r="AP277">
        <f>COUNTIFS('further data insights graphs'!$X$2:$X$3323,"&lt;"&amp;0,'further data insights graphs'!$A$2:$A$3323,'tackle data and analsyis'!$AH277)</f>
        <v>3</v>
      </c>
      <c r="AQ277" s="3">
        <f t="shared" si="33"/>
        <v>0.16697701889228705</v>
      </c>
      <c r="AR277" s="3">
        <f t="shared" si="34"/>
        <v>-0.13091672945137073</v>
      </c>
      <c r="AS277" s="3"/>
      <c r="AT277" s="3"/>
      <c r="AU277" s="3"/>
      <c r="AV277" s="3"/>
      <c r="AY277" t="s">
        <v>306</v>
      </c>
      <c r="AZ277">
        <v>3.3762711794026901</v>
      </c>
      <c r="BA277">
        <v>5</v>
      </c>
      <c r="BD277" t="s">
        <v>306</v>
      </c>
      <c r="BE277">
        <f>SUMIFS('further data insights graphs'!S$2:S$3323,'further data insights graphs'!$A$2:$A$3323,'tackle data and analsyis'!$BD277)</f>
        <v>1.4744518598911369</v>
      </c>
      <c r="BF277">
        <f>SUMIFS('further data insights graphs'!T$2:T$3323,'further data insights graphs'!$A$2:$A$3323,'tackle data and analsyis'!$BD277)</f>
        <v>0</v>
      </c>
      <c r="BG277">
        <f>SUMIFS('further data insights graphs'!U$2:U$3323,'further data insights graphs'!$A$2:$A$3323,'tackle data and analsyis'!$BD277)</f>
        <v>0</v>
      </c>
      <c r="BI277">
        <f>COUNTIFS('further data insights graphs'!S$2:S$3323,"&gt;"&amp;0,'further data insights graphs'!$A$2:$A$3323,'tackle data and analsyis'!$BD277)</f>
        <v>2</v>
      </c>
      <c r="BJ277">
        <f>COUNTIFS('further data insights graphs'!T$2:T$3323,"&gt;"&amp;0,'further data insights graphs'!$A$2:$A$3323,'tackle data and analsyis'!$BD277)</f>
        <v>0</v>
      </c>
      <c r="BK277">
        <f>COUNTIFS('further data insights graphs'!U$2:U$3323,"&gt;"&amp;0,'further data insights graphs'!$A$2:$A$3323,'tackle data and analsyis'!$BD277)</f>
        <v>0</v>
      </c>
      <c r="BN277" t="s">
        <v>482</v>
      </c>
      <c r="BO277">
        <v>1.440205090122556</v>
      </c>
      <c r="BP277">
        <v>0.18646932288968701</v>
      </c>
      <c r="BQ277">
        <v>0</v>
      </c>
      <c r="BS277">
        <f>SUMIFS('further data insights graphs'!$K$2:$K$3323,'further data insights graphs'!$A$2:$A$3323,'tackle data and analsyis'!$BN277)</f>
        <v>0</v>
      </c>
      <c r="BT277">
        <f>SUMIFS('further data insights graphs'!$V$2:$V$3323,'further data insights graphs'!$A$2:$A$3323,'tackle data and analsyis'!$BN277)</f>
        <v>0</v>
      </c>
      <c r="BV277" t="s">
        <v>43</v>
      </c>
      <c r="BW277">
        <v>1.807736366142195</v>
      </c>
      <c r="BX277">
        <v>0</v>
      </c>
      <c r="BY277">
        <v>0</v>
      </c>
    </row>
    <row r="278" spans="1:77" x14ac:dyDescent="0.35">
      <c r="A278">
        <v>276</v>
      </c>
      <c r="B278">
        <v>2022102301</v>
      </c>
      <c r="C278">
        <v>2167</v>
      </c>
      <c r="D278">
        <v>47799</v>
      </c>
      <c r="E278">
        <v>0</v>
      </c>
      <c r="F278">
        <v>1</v>
      </c>
      <c r="G278">
        <v>0</v>
      </c>
      <c r="H278">
        <v>0</v>
      </c>
      <c r="I278" t="s">
        <v>63</v>
      </c>
      <c r="M278" t="s">
        <v>284</v>
      </c>
      <c r="N278">
        <f t="shared" si="28"/>
        <v>4</v>
      </c>
      <c r="O278">
        <f t="shared" si="29"/>
        <v>0</v>
      </c>
      <c r="P278">
        <f t="shared" si="30"/>
        <v>4</v>
      </c>
      <c r="R278">
        <f>SUMIFS('further data insights graphs'!$E$2:$E$3323,'further data insights graphs'!$A$2:$A$3323,'tackle data and analsyis'!$M278)</f>
        <v>4.1264662605739</v>
      </c>
      <c r="S278">
        <f>COUNTIFS('further data insights graphs'!$E$2:$E$3323,"&gt;"&amp;0,'further data insights graphs'!$A$2:$A$3323,'tackle data and analsyis'!$M278)</f>
        <v>6</v>
      </c>
      <c r="V278">
        <f t="shared" si="31"/>
        <v>2</v>
      </c>
      <c r="W278" t="s">
        <v>19</v>
      </c>
      <c r="X278">
        <v>1</v>
      </c>
      <c r="Y278">
        <v>2</v>
      </c>
      <c r="Z278">
        <v>3</v>
      </c>
      <c r="AB278" t="s">
        <v>330</v>
      </c>
      <c r="AC278">
        <v>2</v>
      </c>
      <c r="AD278">
        <v>1</v>
      </c>
      <c r="AE278">
        <v>3</v>
      </c>
      <c r="AH278" t="s">
        <v>329</v>
      </c>
      <c r="AI278">
        <v>2.4408833058984589</v>
      </c>
      <c r="AJ278">
        <v>5</v>
      </c>
      <c r="AK278">
        <f>SUMIFS('further data insights graphs'!$X$2:$X$3323,'further data insights graphs'!$A$2:$A$3323,'tackle data and analsyis'!$AH278)</f>
        <v>2.6147582355251617</v>
      </c>
      <c r="AL278" s="1">
        <f t="shared" si="32"/>
        <v>0.52295164710503239</v>
      </c>
      <c r="AM278">
        <f>SUMIFS('further data insights graphs'!$X$2:$X$3323,'further data insights graphs'!$X$2:$X$3323,"&gt;="&amp;0,'further data insights graphs'!$A$2:$A$3323,'tackle data and analsyis'!$AH278)</f>
        <v>2.6883077491585663</v>
      </c>
      <c r="AN278">
        <f>COUNTIFS('further data insights graphs'!$X$2:$X$3323,"&gt;="&amp;0,'further data insights graphs'!$A$2:$A$3323,'tackle data and analsyis'!$AH278)</f>
        <v>4</v>
      </c>
      <c r="AO278">
        <f>SUMIFS('further data insights graphs'!$X$2:$X$3323,'further data insights graphs'!$X$2:$X$3323,"&lt;"&amp;0,'further data insights graphs'!$A$2:$A$3323,'tackle data and analsyis'!$AH278)</f>
        <v>-7.354951363340452E-2</v>
      </c>
      <c r="AP278">
        <f>COUNTIFS('further data insights graphs'!$X$2:$X$3323,"&lt;"&amp;0,'further data insights graphs'!$A$2:$A$3323,'tackle data and analsyis'!$AH278)</f>
        <v>1</v>
      </c>
      <c r="AQ278" s="3">
        <f t="shared" si="33"/>
        <v>0.67207693728964157</v>
      </c>
      <c r="AR278" s="3">
        <f t="shared" si="34"/>
        <v>-7.354951363340452E-2</v>
      </c>
      <c r="AS278" s="3"/>
      <c r="AT278" s="3"/>
      <c r="AU278" s="3"/>
      <c r="AV278" s="3"/>
      <c r="AY278" t="s">
        <v>311</v>
      </c>
      <c r="AZ278">
        <v>1.6494881586787558</v>
      </c>
      <c r="BA278">
        <v>5</v>
      </c>
      <c r="BD278" t="s">
        <v>311</v>
      </c>
      <c r="BE278">
        <f>SUMIFS('further data insights graphs'!S$2:S$3323,'further data insights graphs'!$A$2:$A$3323,'tackle data and analsyis'!$BD278)</f>
        <v>1.4598238543243167</v>
      </c>
      <c r="BF278">
        <f>SUMIFS('further data insights graphs'!T$2:T$3323,'further data insights graphs'!$A$2:$A$3323,'tackle data and analsyis'!$BD278)</f>
        <v>0</v>
      </c>
      <c r="BG278">
        <f>SUMIFS('further data insights graphs'!U$2:U$3323,'further data insights graphs'!$A$2:$A$3323,'tackle data and analsyis'!$BD278)</f>
        <v>0.13192678075272299</v>
      </c>
      <c r="BI278">
        <f>COUNTIFS('further data insights graphs'!S$2:S$3323,"&gt;"&amp;0,'further data insights graphs'!$A$2:$A$3323,'tackle data and analsyis'!$BD278)</f>
        <v>4</v>
      </c>
      <c r="BJ278">
        <f>COUNTIFS('further data insights graphs'!T$2:T$3323,"&gt;"&amp;0,'further data insights graphs'!$A$2:$A$3323,'tackle data and analsyis'!$BD278)</f>
        <v>0</v>
      </c>
      <c r="BK278">
        <f>COUNTIFS('further data insights graphs'!U$2:U$3323,"&gt;"&amp;0,'further data insights graphs'!$A$2:$A$3323,'tackle data and analsyis'!$BD278)</f>
        <v>1</v>
      </c>
      <c r="BN278" t="s">
        <v>369</v>
      </c>
      <c r="BO278">
        <v>1.4383696570880711</v>
      </c>
      <c r="BP278">
        <v>0</v>
      </c>
      <c r="BQ278">
        <v>0</v>
      </c>
      <c r="BS278">
        <f>SUMIFS('further data insights graphs'!$K$2:$K$3323,'further data insights graphs'!$A$2:$A$3323,'tackle data and analsyis'!$BN278)</f>
        <v>0</v>
      </c>
      <c r="BT278">
        <f>SUMIFS('further data insights graphs'!$V$2:$V$3323,'further data insights graphs'!$A$2:$A$3323,'tackle data and analsyis'!$BN278)</f>
        <v>0</v>
      </c>
      <c r="BV278" t="s">
        <v>165</v>
      </c>
      <c r="BW278">
        <v>1.7981577132571409</v>
      </c>
      <c r="BX278">
        <v>0</v>
      </c>
      <c r="BY278">
        <v>0</v>
      </c>
    </row>
    <row r="279" spans="1:77" x14ac:dyDescent="0.35">
      <c r="A279">
        <v>277</v>
      </c>
      <c r="B279">
        <v>2022103001</v>
      </c>
      <c r="C279">
        <v>304</v>
      </c>
      <c r="D279">
        <v>47799</v>
      </c>
      <c r="E279">
        <v>0</v>
      </c>
      <c r="F279">
        <v>1</v>
      </c>
      <c r="G279">
        <v>0</v>
      </c>
      <c r="H279">
        <v>0</v>
      </c>
      <c r="I279" t="s">
        <v>63</v>
      </c>
      <c r="M279" t="s">
        <v>285</v>
      </c>
      <c r="N279">
        <f t="shared" si="28"/>
        <v>9</v>
      </c>
      <c r="O279">
        <f t="shared" si="29"/>
        <v>1</v>
      </c>
      <c r="P279">
        <f t="shared" si="30"/>
        <v>10</v>
      </c>
      <c r="R279">
        <f>SUMIFS('further data insights graphs'!$E$2:$E$3323,'further data insights graphs'!$A$2:$A$3323,'tackle data and analsyis'!$M279)</f>
        <v>8.2953268018471622</v>
      </c>
      <c r="S279">
        <f>COUNTIFS('further data insights graphs'!$E$2:$E$3323,"&gt;"&amp;0,'further data insights graphs'!$A$2:$A$3323,'tackle data and analsyis'!$M279)</f>
        <v>13</v>
      </c>
      <c r="V279">
        <f t="shared" si="31"/>
        <v>2</v>
      </c>
      <c r="W279" t="s">
        <v>21</v>
      </c>
      <c r="X279">
        <v>2</v>
      </c>
      <c r="Y279">
        <v>1</v>
      </c>
      <c r="Z279">
        <v>3</v>
      </c>
      <c r="AB279" t="s">
        <v>338</v>
      </c>
      <c r="AC279">
        <v>2</v>
      </c>
      <c r="AD279">
        <v>1</v>
      </c>
      <c r="AE279">
        <v>3</v>
      </c>
      <c r="AH279" t="s">
        <v>534</v>
      </c>
      <c r="AI279">
        <v>2.4371668183024457</v>
      </c>
      <c r="AJ279">
        <v>6</v>
      </c>
      <c r="AK279">
        <f>SUMIFS('further data insights graphs'!$X$2:$X$3323,'further data insights graphs'!$A$2:$A$3323,'tackle data and analsyis'!$AH279)</f>
        <v>-0.58155137307372151</v>
      </c>
      <c r="AL279" s="1">
        <f t="shared" si="32"/>
        <v>-9.6925228845620257E-2</v>
      </c>
      <c r="AM279">
        <f>SUMIFS('further data insights graphs'!$X$2:$X$3323,'further data insights graphs'!$X$2:$X$3323,"&gt;="&amp;0,'further data insights graphs'!$A$2:$A$3323,'tackle data and analsyis'!$AH279)</f>
        <v>0.16311688335522176</v>
      </c>
      <c r="AN279">
        <f>COUNTIFS('further data insights graphs'!$X$2:$X$3323,"&gt;="&amp;0,'further data insights graphs'!$A$2:$A$3323,'tackle data and analsyis'!$AH279)</f>
        <v>1</v>
      </c>
      <c r="AO279">
        <f>SUMIFS('further data insights graphs'!$X$2:$X$3323,'further data insights graphs'!$X$2:$X$3323,"&lt;"&amp;0,'further data insights graphs'!$A$2:$A$3323,'tackle data and analsyis'!$AH279)</f>
        <v>-0.7446682564289433</v>
      </c>
      <c r="AP279">
        <f>COUNTIFS('further data insights graphs'!$X$2:$X$3323,"&lt;"&amp;0,'further data insights graphs'!$A$2:$A$3323,'tackle data and analsyis'!$AH279)</f>
        <v>5</v>
      </c>
      <c r="AQ279" s="3">
        <f t="shared" si="33"/>
        <v>0.16311688335522176</v>
      </c>
      <c r="AR279" s="3">
        <f t="shared" si="34"/>
        <v>-0.14893365128578867</v>
      </c>
      <c r="AS279" s="3"/>
      <c r="AT279" s="3"/>
      <c r="AU279" s="3"/>
      <c r="AV279" s="3"/>
      <c r="AY279" t="s">
        <v>314</v>
      </c>
      <c r="AZ279">
        <v>0.70277033792138199</v>
      </c>
      <c r="BA279">
        <v>5</v>
      </c>
      <c r="BD279" t="s">
        <v>314</v>
      </c>
      <c r="BE279">
        <f>SUMIFS('further data insights graphs'!S$2:S$3323,'further data insights graphs'!$A$2:$A$3323,'tackle data and analsyis'!$BD279)</f>
        <v>0.54969905186176304</v>
      </c>
      <c r="BF279">
        <f>SUMIFS('further data insights graphs'!T$2:T$3323,'further data insights graphs'!$A$2:$A$3323,'tackle data and analsyis'!$BD279)</f>
        <v>0</v>
      </c>
      <c r="BG279">
        <f>SUMIFS('further data insights graphs'!U$2:U$3323,'further data insights graphs'!$A$2:$A$3323,'tackle data and analsyis'!$BD279)</f>
        <v>0.128046925620384</v>
      </c>
      <c r="BI279">
        <f>COUNTIFS('further data insights graphs'!S$2:S$3323,"&gt;"&amp;0,'further data insights graphs'!$A$2:$A$3323,'tackle data and analsyis'!$BD279)</f>
        <v>4</v>
      </c>
      <c r="BJ279">
        <f>COUNTIFS('further data insights graphs'!T$2:T$3323,"&gt;"&amp;0,'further data insights graphs'!$A$2:$A$3323,'tackle data and analsyis'!$BD279)</f>
        <v>0</v>
      </c>
      <c r="BK279">
        <f>COUNTIFS('further data insights graphs'!U$2:U$3323,"&gt;"&amp;0,'further data insights graphs'!$A$2:$A$3323,'tackle data and analsyis'!$BD279)</f>
        <v>1</v>
      </c>
      <c r="BN279" t="s">
        <v>68</v>
      </c>
      <c r="BO279">
        <v>1.430775899676465</v>
      </c>
      <c r="BP279">
        <v>0</v>
      </c>
      <c r="BQ279">
        <v>0</v>
      </c>
      <c r="BS279">
        <f>SUMIFS('further data insights graphs'!$K$2:$K$3323,'further data insights graphs'!$A$2:$A$3323,'tackle data and analsyis'!$BN279)</f>
        <v>1</v>
      </c>
      <c r="BT279">
        <f>SUMIFS('further data insights graphs'!$V$2:$V$3323,'further data insights graphs'!$A$2:$A$3323,'tackle data and analsyis'!$BN279)</f>
        <v>0.20107573104616699</v>
      </c>
      <c r="BV279" t="s">
        <v>387</v>
      </c>
      <c r="BW279">
        <v>1.7921998840892119</v>
      </c>
      <c r="BX279">
        <v>0</v>
      </c>
      <c r="BY279">
        <v>0</v>
      </c>
    </row>
    <row r="280" spans="1:77" x14ac:dyDescent="0.35">
      <c r="A280">
        <v>278</v>
      </c>
      <c r="B280">
        <v>2022103001</v>
      </c>
      <c r="C280">
        <v>551</v>
      </c>
      <c r="D280">
        <v>47799</v>
      </c>
      <c r="E280">
        <v>1</v>
      </c>
      <c r="F280">
        <v>0</v>
      </c>
      <c r="G280">
        <v>0</v>
      </c>
      <c r="H280">
        <v>0</v>
      </c>
      <c r="I280" t="s">
        <v>63</v>
      </c>
      <c r="M280" t="s">
        <v>286</v>
      </c>
      <c r="N280">
        <f t="shared" si="28"/>
        <v>1</v>
      </c>
      <c r="O280">
        <f t="shared" si="29"/>
        <v>0</v>
      </c>
      <c r="P280">
        <f t="shared" si="30"/>
        <v>1</v>
      </c>
      <c r="R280">
        <f>SUMIFS('further data insights graphs'!$E$2:$E$3323,'further data insights graphs'!$A$2:$A$3323,'tackle data and analsyis'!$M280)</f>
        <v>0.70579353877791395</v>
      </c>
      <c r="S280">
        <f>COUNTIFS('further data insights graphs'!$E$2:$E$3323,"&gt;"&amp;0,'further data insights graphs'!$A$2:$A$3323,'tackle data and analsyis'!$M280)</f>
        <v>2</v>
      </c>
      <c r="V280">
        <f t="shared" si="31"/>
        <v>3</v>
      </c>
      <c r="W280" t="s">
        <v>28</v>
      </c>
      <c r="X280">
        <v>1</v>
      </c>
      <c r="Y280">
        <v>2</v>
      </c>
      <c r="Z280">
        <v>3</v>
      </c>
      <c r="AB280" t="s">
        <v>370</v>
      </c>
      <c r="AC280">
        <v>2</v>
      </c>
      <c r="AD280">
        <v>1</v>
      </c>
      <c r="AE280">
        <v>3</v>
      </c>
      <c r="AH280" t="s">
        <v>34</v>
      </c>
      <c r="AI280">
        <v>2.4357588819192131</v>
      </c>
      <c r="AJ280">
        <v>4</v>
      </c>
      <c r="AK280">
        <f>SUMIFS('further data insights graphs'!$X$2:$X$3323,'further data insights graphs'!$A$2:$A$3323,'tackle data and analsyis'!$AH280)</f>
        <v>-1.4032529312294275</v>
      </c>
      <c r="AL280" s="1">
        <f t="shared" si="32"/>
        <v>-0.35081323280735688</v>
      </c>
      <c r="AM280">
        <f>SUMIFS('further data insights graphs'!$X$2:$X$3323,'further data insights graphs'!$X$2:$X$3323,"&gt;="&amp;0,'further data insights graphs'!$A$2:$A$3323,'tackle data and analsyis'!$AH280)</f>
        <v>0</v>
      </c>
      <c r="AN280">
        <f>COUNTIFS('further data insights graphs'!$X$2:$X$3323,"&gt;="&amp;0,'further data insights graphs'!$A$2:$A$3323,'tackle data and analsyis'!$AH280)</f>
        <v>0</v>
      </c>
      <c r="AO280">
        <f>SUMIFS('further data insights graphs'!$X$2:$X$3323,'further data insights graphs'!$X$2:$X$3323,"&lt;"&amp;0,'further data insights graphs'!$A$2:$A$3323,'tackle data and analsyis'!$AH280)</f>
        <v>-1.4032529312294275</v>
      </c>
      <c r="AP280">
        <f>COUNTIFS('further data insights graphs'!$X$2:$X$3323,"&lt;"&amp;0,'further data insights graphs'!$A$2:$A$3323,'tackle data and analsyis'!$AH280)</f>
        <v>4</v>
      </c>
      <c r="AQ280" s="3" t="e">
        <f t="shared" si="33"/>
        <v>#DIV/0!</v>
      </c>
      <c r="AR280" s="3">
        <f t="shared" si="34"/>
        <v>-0.35081323280735688</v>
      </c>
      <c r="AS280" s="3"/>
      <c r="AT280" s="3"/>
      <c r="AU280" s="3"/>
      <c r="AV280" s="3"/>
      <c r="AY280" t="s">
        <v>329</v>
      </c>
      <c r="AZ280">
        <v>2.4408833058984589</v>
      </c>
      <c r="BA280">
        <v>5</v>
      </c>
      <c r="BD280" t="s">
        <v>329</v>
      </c>
      <c r="BE280">
        <f>SUMIFS('further data insights graphs'!S$2:S$3323,'further data insights graphs'!$A$2:$A$3323,'tackle data and analsyis'!$BD280)</f>
        <v>0.227369867012957</v>
      </c>
      <c r="BF280">
        <f>SUMIFS('further data insights graphs'!T$2:T$3323,'further data insights graphs'!$A$2:$A$3323,'tackle data and analsyis'!$BD280)</f>
        <v>0.227369867012957</v>
      </c>
      <c r="BG280">
        <f>SUMIFS('further data insights graphs'!U$2:U$3323,'further data insights graphs'!$A$2:$A$3323,'tackle data and analsyis'!$BD280)</f>
        <v>0</v>
      </c>
      <c r="BI280">
        <f>COUNTIFS('further data insights graphs'!S$2:S$3323,"&gt;"&amp;0,'further data insights graphs'!$A$2:$A$3323,'tackle data and analsyis'!$BD280)</f>
        <v>1</v>
      </c>
      <c r="BJ280">
        <f>COUNTIFS('further data insights graphs'!T$2:T$3323,"&gt;"&amp;0,'further data insights graphs'!$A$2:$A$3323,'tackle data and analsyis'!$BD280)</f>
        <v>1</v>
      </c>
      <c r="BK280">
        <f>COUNTIFS('further data insights graphs'!U$2:U$3323,"&gt;"&amp;0,'further data insights graphs'!$A$2:$A$3323,'tackle data and analsyis'!$BD280)</f>
        <v>0</v>
      </c>
      <c r="BN280" t="s">
        <v>236</v>
      </c>
      <c r="BO280">
        <v>1.421101466869892</v>
      </c>
      <c r="BP280">
        <v>0.22449591117871701</v>
      </c>
      <c r="BQ280">
        <v>0</v>
      </c>
      <c r="BS280">
        <f>SUMIFS('further data insights graphs'!$K$2:$K$3323,'further data insights graphs'!$A$2:$A$3323,'tackle data and analsyis'!$BN280)</f>
        <v>0</v>
      </c>
      <c r="BT280">
        <f>SUMIFS('further data insights graphs'!$V$2:$V$3323,'further data insights graphs'!$A$2:$A$3323,'tackle data and analsyis'!$BN280)</f>
        <v>0</v>
      </c>
      <c r="BV280" t="s">
        <v>384</v>
      </c>
      <c r="BW280">
        <v>1.77445596748059</v>
      </c>
      <c r="BX280">
        <v>0</v>
      </c>
      <c r="BY280">
        <v>0</v>
      </c>
    </row>
    <row r="281" spans="1:77" x14ac:dyDescent="0.35">
      <c r="A281">
        <v>279</v>
      </c>
      <c r="B281">
        <v>2022103001</v>
      </c>
      <c r="C281">
        <v>1549</v>
      </c>
      <c r="D281">
        <v>47799</v>
      </c>
      <c r="E281">
        <v>1</v>
      </c>
      <c r="F281">
        <v>0</v>
      </c>
      <c r="G281">
        <v>0</v>
      </c>
      <c r="H281">
        <v>0</v>
      </c>
      <c r="I281" t="s">
        <v>63</v>
      </c>
      <c r="M281" t="s">
        <v>287</v>
      </c>
      <c r="N281">
        <f t="shared" si="28"/>
        <v>2</v>
      </c>
      <c r="O281">
        <f t="shared" si="29"/>
        <v>0</v>
      </c>
      <c r="P281">
        <f t="shared" si="30"/>
        <v>2</v>
      </c>
      <c r="R281">
        <f>SUMIFS('further data insights graphs'!$E$2:$E$3323,'further data insights graphs'!$A$2:$A$3323,'tackle data and analsyis'!$M281)</f>
        <v>0.79710792627684901</v>
      </c>
      <c r="S281">
        <f>COUNTIFS('further data insights graphs'!$E$2:$E$3323,"&gt;"&amp;0,'further data insights graphs'!$A$2:$A$3323,'tackle data and analsyis'!$M281)</f>
        <v>3</v>
      </c>
      <c r="V281">
        <f t="shared" si="31"/>
        <v>1</v>
      </c>
      <c r="W281" t="s">
        <v>41</v>
      </c>
      <c r="X281">
        <v>2</v>
      </c>
      <c r="Y281">
        <v>1</v>
      </c>
      <c r="Z281">
        <v>3</v>
      </c>
      <c r="AB281" t="s">
        <v>383</v>
      </c>
      <c r="AC281">
        <v>2</v>
      </c>
      <c r="AD281">
        <v>1</v>
      </c>
      <c r="AE281">
        <v>3</v>
      </c>
      <c r="AH281" t="s">
        <v>548</v>
      </c>
      <c r="AI281">
        <v>2.4296494174981982</v>
      </c>
      <c r="AJ281">
        <v>6</v>
      </c>
      <c r="AK281">
        <f>SUMIFS('further data insights graphs'!$X$2:$X$3323,'further data insights graphs'!$A$2:$A$3323,'tackle data and analsyis'!$AH281)</f>
        <v>0.51962700296732522</v>
      </c>
      <c r="AL281" s="1">
        <f t="shared" si="32"/>
        <v>8.6604500494554204E-2</v>
      </c>
      <c r="AM281">
        <f>SUMIFS('further data insights graphs'!$X$2:$X$3323,'further data insights graphs'!$X$2:$X$3323,"&gt;="&amp;0,'further data insights graphs'!$A$2:$A$3323,'tackle data and analsyis'!$AH281)</f>
        <v>0.70466339359389685</v>
      </c>
      <c r="AN281">
        <f>COUNTIFS('further data insights graphs'!$X$2:$X$3323,"&gt;="&amp;0,'further data insights graphs'!$A$2:$A$3323,'tackle data and analsyis'!$AH281)</f>
        <v>5</v>
      </c>
      <c r="AO281">
        <f>SUMIFS('further data insights graphs'!$X$2:$X$3323,'further data insights graphs'!$X$2:$X$3323,"&lt;"&amp;0,'further data insights graphs'!$A$2:$A$3323,'tackle data and analsyis'!$AH281)</f>
        <v>-0.18503639062657173</v>
      </c>
      <c r="AP281">
        <f>COUNTIFS('further data insights graphs'!$X$2:$X$3323,"&lt;"&amp;0,'further data insights graphs'!$A$2:$A$3323,'tackle data and analsyis'!$AH281)</f>
        <v>1</v>
      </c>
      <c r="AQ281" s="3">
        <f t="shared" si="33"/>
        <v>0.14093267871877938</v>
      </c>
      <c r="AR281" s="3">
        <f t="shared" si="34"/>
        <v>-0.18503639062657173</v>
      </c>
      <c r="AS281" s="3"/>
      <c r="AT281" s="3"/>
      <c r="AU281" s="3"/>
      <c r="AV281" s="3"/>
      <c r="AY281" t="s">
        <v>368</v>
      </c>
      <c r="AZ281">
        <v>3.625191591019095</v>
      </c>
      <c r="BA281">
        <v>5</v>
      </c>
      <c r="BD281" t="s">
        <v>368</v>
      </c>
      <c r="BE281">
        <f>SUMIFS('further data insights graphs'!S$2:S$3323,'further data insights graphs'!$A$2:$A$3323,'tackle data and analsyis'!$BD281)</f>
        <v>2.7484731015447528</v>
      </c>
      <c r="BF281">
        <f>SUMIFS('further data insights graphs'!T$2:T$3323,'further data insights graphs'!$A$2:$A$3323,'tackle data and analsyis'!$BD281)</f>
        <v>0</v>
      </c>
      <c r="BG281">
        <f>SUMIFS('further data insights graphs'!U$2:U$3323,'further data insights graphs'!$A$2:$A$3323,'tackle data and analsyis'!$BD281)</f>
        <v>0</v>
      </c>
      <c r="BI281">
        <f>COUNTIFS('further data insights graphs'!S$2:S$3323,"&gt;"&amp;0,'further data insights graphs'!$A$2:$A$3323,'tackle data and analsyis'!$BD281)</f>
        <v>4</v>
      </c>
      <c r="BJ281">
        <f>COUNTIFS('further data insights graphs'!T$2:T$3323,"&gt;"&amp;0,'further data insights graphs'!$A$2:$A$3323,'tackle data and analsyis'!$BD281)</f>
        <v>0</v>
      </c>
      <c r="BK281">
        <f>COUNTIFS('further data insights graphs'!U$2:U$3323,"&gt;"&amp;0,'further data insights graphs'!$A$2:$A$3323,'tackle data and analsyis'!$BD281)</f>
        <v>0</v>
      </c>
      <c r="BN281" t="s">
        <v>149</v>
      </c>
      <c r="BO281">
        <v>1.411788692165814</v>
      </c>
      <c r="BP281">
        <v>0</v>
      </c>
      <c r="BQ281">
        <v>0</v>
      </c>
      <c r="BS281">
        <f>SUMIFS('further data insights graphs'!$K$2:$K$3323,'further data insights graphs'!$A$2:$A$3323,'tackle data and analsyis'!$BN281)</f>
        <v>0</v>
      </c>
      <c r="BT281">
        <f>SUMIFS('further data insights graphs'!$V$2:$V$3323,'further data insights graphs'!$A$2:$A$3323,'tackle data and analsyis'!$BN281)</f>
        <v>0</v>
      </c>
      <c r="BV281" t="s">
        <v>246</v>
      </c>
      <c r="BW281">
        <v>1.77034389835551</v>
      </c>
      <c r="BX281">
        <v>0</v>
      </c>
      <c r="BY281">
        <v>0.23613539317169899</v>
      </c>
    </row>
    <row r="282" spans="1:77" x14ac:dyDescent="0.35">
      <c r="A282">
        <v>280</v>
      </c>
      <c r="B282">
        <v>2022103001</v>
      </c>
      <c r="C282">
        <v>2144</v>
      </c>
      <c r="D282">
        <v>47799</v>
      </c>
      <c r="E282">
        <v>0</v>
      </c>
      <c r="F282">
        <v>0</v>
      </c>
      <c r="G282">
        <v>0</v>
      </c>
      <c r="H282">
        <v>1</v>
      </c>
      <c r="I282" t="s">
        <v>63</v>
      </c>
      <c r="M282" t="s">
        <v>288</v>
      </c>
      <c r="N282">
        <f t="shared" si="28"/>
        <v>1</v>
      </c>
      <c r="O282">
        <f t="shared" si="29"/>
        <v>1</v>
      </c>
      <c r="P282">
        <f t="shared" si="30"/>
        <v>2</v>
      </c>
      <c r="R282">
        <f>SUMIFS('further data insights graphs'!$E$2:$E$3323,'further data insights graphs'!$A$2:$A$3323,'tackle data and analsyis'!$M282)</f>
        <v>1.4005965350434879</v>
      </c>
      <c r="S282">
        <f>COUNTIFS('further data insights graphs'!$E$2:$E$3323,"&gt;"&amp;0,'further data insights graphs'!$A$2:$A$3323,'tackle data and analsyis'!$M282)</f>
        <v>2</v>
      </c>
      <c r="V282">
        <f t="shared" si="31"/>
        <v>1</v>
      </c>
      <c r="W282" t="s">
        <v>44</v>
      </c>
      <c r="X282">
        <v>1</v>
      </c>
      <c r="Y282">
        <v>2</v>
      </c>
      <c r="Z282">
        <v>3</v>
      </c>
      <c r="AB282" t="s">
        <v>414</v>
      </c>
      <c r="AC282">
        <v>2</v>
      </c>
      <c r="AD282">
        <v>1</v>
      </c>
      <c r="AE282">
        <v>3</v>
      </c>
      <c r="AH282" t="s">
        <v>168</v>
      </c>
      <c r="AI282">
        <v>2.4233251774762228</v>
      </c>
      <c r="AJ282">
        <v>4</v>
      </c>
      <c r="AK282">
        <f>SUMIFS('further data insights graphs'!$X$2:$X$3323,'further data insights graphs'!$A$2:$A$3323,'tackle data and analsyis'!$AH282)</f>
        <v>0.13532128906032226</v>
      </c>
      <c r="AL282" s="1">
        <f t="shared" si="32"/>
        <v>3.3830322265080565E-2</v>
      </c>
      <c r="AM282">
        <f>SUMIFS('further data insights graphs'!$X$2:$X$3323,'further data insights graphs'!$X$2:$X$3323,"&gt;="&amp;0,'further data insights graphs'!$A$2:$A$3323,'tackle data and analsyis'!$AH282)</f>
        <v>0.53094215414462509</v>
      </c>
      <c r="AN282">
        <f>COUNTIFS('further data insights graphs'!$X$2:$X$3323,"&gt;="&amp;0,'further data insights graphs'!$A$2:$A$3323,'tackle data and analsyis'!$AH282)</f>
        <v>2</v>
      </c>
      <c r="AO282">
        <f>SUMIFS('further data insights graphs'!$X$2:$X$3323,'further data insights graphs'!$X$2:$X$3323,"&lt;"&amp;0,'further data insights graphs'!$A$2:$A$3323,'tackle data and analsyis'!$AH282)</f>
        <v>-0.39562086508430283</v>
      </c>
      <c r="AP282">
        <f>COUNTIFS('further data insights graphs'!$X$2:$X$3323,"&lt;"&amp;0,'further data insights graphs'!$A$2:$A$3323,'tackle data and analsyis'!$AH282)</f>
        <v>2</v>
      </c>
      <c r="AQ282" s="3">
        <f t="shared" si="33"/>
        <v>0.26547107707231254</v>
      </c>
      <c r="AR282" s="3">
        <f t="shared" si="34"/>
        <v>-0.19781043254215142</v>
      </c>
      <c r="AS282" s="3"/>
      <c r="AT282" s="3"/>
      <c r="AU282" s="3"/>
      <c r="AV282" s="3"/>
      <c r="AY282" t="s">
        <v>386</v>
      </c>
      <c r="AZ282">
        <v>2.0630859928378471</v>
      </c>
      <c r="BA282">
        <v>5</v>
      </c>
      <c r="BD282" t="s">
        <v>386</v>
      </c>
      <c r="BE282">
        <f>SUMIFS('further data insights graphs'!S$2:S$3323,'further data insights graphs'!$A$2:$A$3323,'tackle data and analsyis'!$BD282)</f>
        <v>0.74635336488035398</v>
      </c>
      <c r="BF282">
        <f>SUMIFS('further data insights graphs'!T$2:T$3323,'further data insights graphs'!$A$2:$A$3323,'tackle data and analsyis'!$BD282)</f>
        <v>0.34970939357905095</v>
      </c>
      <c r="BG282">
        <f>SUMIFS('further data insights graphs'!U$2:U$3323,'further data insights graphs'!$A$2:$A$3323,'tackle data and analsyis'!$BD282)</f>
        <v>0.31673262795749302</v>
      </c>
      <c r="BI282">
        <f>COUNTIFS('further data insights graphs'!S$2:S$3323,"&gt;"&amp;0,'further data insights graphs'!$A$2:$A$3323,'tackle data and analsyis'!$BD282)</f>
        <v>3</v>
      </c>
      <c r="BJ282">
        <f>COUNTIFS('further data insights graphs'!T$2:T$3323,"&gt;"&amp;0,'further data insights graphs'!$A$2:$A$3323,'tackle data and analsyis'!$BD282)</f>
        <v>2</v>
      </c>
      <c r="BK282">
        <f>COUNTIFS('further data insights graphs'!U$2:U$3323,"&gt;"&amp;0,'further data insights graphs'!$A$2:$A$3323,'tackle data and analsyis'!$BD282)</f>
        <v>1</v>
      </c>
      <c r="BN282" t="s">
        <v>424</v>
      </c>
      <c r="BO282">
        <v>1.405206507419988</v>
      </c>
      <c r="BP282">
        <v>0</v>
      </c>
      <c r="BQ282">
        <v>0</v>
      </c>
      <c r="BS282">
        <f>SUMIFS('further data insights graphs'!$K$2:$K$3323,'further data insights graphs'!$A$2:$A$3323,'tackle data and analsyis'!$BN282)</f>
        <v>0</v>
      </c>
      <c r="BT282">
        <f>SUMIFS('further data insights graphs'!$V$2:$V$3323,'further data insights graphs'!$A$2:$A$3323,'tackle data and analsyis'!$BN282)</f>
        <v>0</v>
      </c>
      <c r="BV282" t="s">
        <v>227</v>
      </c>
      <c r="BW282">
        <v>1.7513993840376951</v>
      </c>
      <c r="BX282">
        <v>0</v>
      </c>
      <c r="BY282">
        <v>0</v>
      </c>
    </row>
    <row r="283" spans="1:77" x14ac:dyDescent="0.35">
      <c r="A283">
        <v>281</v>
      </c>
      <c r="B283">
        <v>2022103001</v>
      </c>
      <c r="C283">
        <v>2451</v>
      </c>
      <c r="D283">
        <v>47799</v>
      </c>
      <c r="E283">
        <v>0</v>
      </c>
      <c r="F283">
        <v>0</v>
      </c>
      <c r="G283">
        <v>0</v>
      </c>
      <c r="H283">
        <v>1</v>
      </c>
      <c r="I283" t="s">
        <v>63</v>
      </c>
      <c r="M283" t="s">
        <v>289</v>
      </c>
      <c r="N283">
        <f t="shared" si="28"/>
        <v>3</v>
      </c>
      <c r="O283">
        <f t="shared" si="29"/>
        <v>3</v>
      </c>
      <c r="P283">
        <f t="shared" si="30"/>
        <v>6</v>
      </c>
      <c r="R283">
        <f>SUMIFS('further data insights graphs'!$E$2:$E$3323,'further data insights graphs'!$A$2:$A$3323,'tackle data and analsyis'!$M283)</f>
        <v>2.8975548252584131</v>
      </c>
      <c r="S283">
        <f>COUNTIFS('further data insights graphs'!$E$2:$E$3323,"&gt;"&amp;0,'further data insights graphs'!$A$2:$A$3323,'tackle data and analsyis'!$M283)</f>
        <v>5</v>
      </c>
      <c r="V283">
        <f t="shared" si="31"/>
        <v>3</v>
      </c>
      <c r="W283" t="s">
        <v>53</v>
      </c>
      <c r="X283">
        <v>1</v>
      </c>
      <c r="Y283">
        <v>2</v>
      </c>
      <c r="Z283">
        <v>3</v>
      </c>
      <c r="AB283" t="s">
        <v>416</v>
      </c>
      <c r="AC283">
        <v>2</v>
      </c>
      <c r="AD283">
        <v>1</v>
      </c>
      <c r="AE283">
        <v>3</v>
      </c>
      <c r="AH283" t="s">
        <v>52</v>
      </c>
      <c r="AI283">
        <v>2.4218141021875379</v>
      </c>
      <c r="AJ283">
        <v>5</v>
      </c>
      <c r="AK283">
        <f>SUMIFS('further data insights graphs'!$X$2:$X$3323,'further data insights graphs'!$A$2:$A$3323,'tackle data and analsyis'!$AH283)</f>
        <v>-0.5944228549129793</v>
      </c>
      <c r="AL283" s="1">
        <f t="shared" si="32"/>
        <v>-0.11888457098259586</v>
      </c>
      <c r="AM283">
        <f>SUMIFS('further data insights graphs'!$X$2:$X$3323,'further data insights graphs'!$X$2:$X$3323,"&gt;="&amp;0,'further data insights graphs'!$A$2:$A$3323,'tackle data and analsyis'!$AH283)</f>
        <v>0.10133698849310147</v>
      </c>
      <c r="AN283">
        <f>COUNTIFS('further data insights graphs'!$X$2:$X$3323,"&gt;="&amp;0,'further data insights graphs'!$A$2:$A$3323,'tackle data and analsyis'!$AH283)</f>
        <v>1</v>
      </c>
      <c r="AO283">
        <f>SUMIFS('further data insights graphs'!$X$2:$X$3323,'further data insights graphs'!$X$2:$X$3323,"&lt;"&amp;0,'further data insights graphs'!$A$2:$A$3323,'tackle data and analsyis'!$AH283)</f>
        <v>-0.69575984340608077</v>
      </c>
      <c r="AP283">
        <f>COUNTIFS('further data insights graphs'!$X$2:$X$3323,"&lt;"&amp;0,'further data insights graphs'!$A$2:$A$3323,'tackle data and analsyis'!$AH283)</f>
        <v>4</v>
      </c>
      <c r="AQ283" s="3">
        <f t="shared" si="33"/>
        <v>0.10133698849310147</v>
      </c>
      <c r="AR283" s="3">
        <f t="shared" si="34"/>
        <v>-0.17393996085152019</v>
      </c>
      <c r="AS283" s="3"/>
      <c r="AT283" s="3"/>
      <c r="AU283" s="3"/>
      <c r="AV283" s="3"/>
      <c r="AY283" t="s">
        <v>391</v>
      </c>
      <c r="AZ283">
        <v>2.0063269037657738</v>
      </c>
      <c r="BA283">
        <v>5</v>
      </c>
      <c r="BD283" t="s">
        <v>391</v>
      </c>
      <c r="BE283">
        <f>SUMIFS('further data insights graphs'!S$2:S$3323,'further data insights graphs'!$A$2:$A$3323,'tackle data and analsyis'!$BD283)</f>
        <v>1.260153234394022</v>
      </c>
      <c r="BF283">
        <f>SUMIFS('further data insights graphs'!T$2:T$3323,'further data insights graphs'!$A$2:$A$3323,'tackle data and analsyis'!$BD283)</f>
        <v>0</v>
      </c>
      <c r="BG283">
        <f>SUMIFS('further data insights graphs'!U$2:U$3323,'further data insights graphs'!$A$2:$A$3323,'tackle data and analsyis'!$BD283)</f>
        <v>0</v>
      </c>
      <c r="BI283">
        <f>COUNTIFS('further data insights graphs'!S$2:S$3323,"&gt;"&amp;0,'further data insights graphs'!$A$2:$A$3323,'tackle data and analsyis'!$BD283)</f>
        <v>3</v>
      </c>
      <c r="BJ283">
        <f>COUNTIFS('further data insights graphs'!T$2:T$3323,"&gt;"&amp;0,'further data insights graphs'!$A$2:$A$3323,'tackle data and analsyis'!$BD283)</f>
        <v>0</v>
      </c>
      <c r="BK283">
        <f>COUNTIFS('further data insights graphs'!U$2:U$3323,"&gt;"&amp;0,'further data insights graphs'!$A$2:$A$3323,'tackle data and analsyis'!$BD283)</f>
        <v>0</v>
      </c>
      <c r="BN283" t="s">
        <v>176</v>
      </c>
      <c r="BO283">
        <v>1.396600191757023</v>
      </c>
      <c r="BP283">
        <v>0</v>
      </c>
      <c r="BQ283">
        <v>0.58437898126698096</v>
      </c>
      <c r="BS283">
        <f>SUMIFS('further data insights graphs'!$K$2:$K$3323,'further data insights graphs'!$A$2:$A$3323,'tackle data and analsyis'!$BN283)</f>
        <v>0</v>
      </c>
      <c r="BT283">
        <f>SUMIFS('further data insights graphs'!$V$2:$V$3323,'further data insights graphs'!$A$2:$A$3323,'tackle data and analsyis'!$BN283)</f>
        <v>0</v>
      </c>
      <c r="BV283" t="s">
        <v>38</v>
      </c>
      <c r="BW283">
        <v>1.7402541708904209</v>
      </c>
      <c r="BX283">
        <v>0</v>
      </c>
      <c r="BY283">
        <v>0</v>
      </c>
    </row>
    <row r="284" spans="1:77" x14ac:dyDescent="0.35">
      <c r="A284">
        <v>282</v>
      </c>
      <c r="B284">
        <v>2022103001</v>
      </c>
      <c r="C284">
        <v>3783</v>
      </c>
      <c r="D284">
        <v>47799</v>
      </c>
      <c r="E284">
        <v>0</v>
      </c>
      <c r="F284">
        <v>1</v>
      </c>
      <c r="G284">
        <v>0</v>
      </c>
      <c r="H284">
        <v>0</v>
      </c>
      <c r="I284" t="s">
        <v>63</v>
      </c>
      <c r="M284" t="s">
        <v>290</v>
      </c>
      <c r="N284">
        <f t="shared" si="28"/>
        <v>0</v>
      </c>
      <c r="O284">
        <f t="shared" si="29"/>
        <v>1</v>
      </c>
      <c r="P284">
        <f t="shared" si="30"/>
        <v>1</v>
      </c>
      <c r="R284">
        <f>SUMIFS('further data insights graphs'!$E$2:$E$3323,'further data insights graphs'!$A$2:$A$3323,'tackle data and analsyis'!$M284)</f>
        <v>0.94262206094759693</v>
      </c>
      <c r="S284">
        <f>COUNTIFS('further data insights graphs'!$E$2:$E$3323,"&gt;"&amp;0,'further data insights graphs'!$A$2:$A$3323,'tackle data and analsyis'!$M284)</f>
        <v>2</v>
      </c>
      <c r="V284">
        <f t="shared" si="31"/>
        <v>2</v>
      </c>
      <c r="W284" t="s">
        <v>55</v>
      </c>
      <c r="X284">
        <v>1</v>
      </c>
      <c r="Y284">
        <v>2</v>
      </c>
      <c r="Z284">
        <v>3</v>
      </c>
      <c r="AB284" t="s">
        <v>435</v>
      </c>
      <c r="AC284">
        <v>2</v>
      </c>
      <c r="AD284">
        <v>1</v>
      </c>
      <c r="AE284">
        <v>3</v>
      </c>
      <c r="AH284" t="s">
        <v>32</v>
      </c>
      <c r="AI284">
        <v>2.418194925416262</v>
      </c>
      <c r="AJ284">
        <v>5</v>
      </c>
      <c r="AK284">
        <f>SUMIFS('further data insights graphs'!$X$2:$X$3323,'further data insights graphs'!$A$2:$A$3323,'tackle data and analsyis'!$AH284)</f>
        <v>8.8496883931013431E-2</v>
      </c>
      <c r="AL284" s="1">
        <f t="shared" si="32"/>
        <v>1.7699376786202686E-2</v>
      </c>
      <c r="AM284">
        <f>SUMIFS('further data insights graphs'!$X$2:$X$3323,'further data insights graphs'!$X$2:$X$3323,"&gt;="&amp;0,'further data insights graphs'!$A$2:$A$3323,'tackle data and analsyis'!$AH284)</f>
        <v>0.25769989843188856</v>
      </c>
      <c r="AN284">
        <f>COUNTIFS('further data insights graphs'!$X$2:$X$3323,"&gt;="&amp;0,'further data insights graphs'!$A$2:$A$3323,'tackle data and analsyis'!$AH284)</f>
        <v>3</v>
      </c>
      <c r="AO284">
        <f>SUMIFS('further data insights graphs'!$X$2:$X$3323,'further data insights graphs'!$X$2:$X$3323,"&lt;"&amp;0,'further data insights graphs'!$A$2:$A$3323,'tackle data and analsyis'!$AH284)</f>
        <v>-0.16920301450087513</v>
      </c>
      <c r="AP284">
        <f>COUNTIFS('further data insights graphs'!$X$2:$X$3323,"&lt;"&amp;0,'further data insights graphs'!$A$2:$A$3323,'tackle data and analsyis'!$AH284)</f>
        <v>2</v>
      </c>
      <c r="AQ284" s="3">
        <f t="shared" si="33"/>
        <v>8.589996614396285E-2</v>
      </c>
      <c r="AR284" s="3">
        <f t="shared" si="34"/>
        <v>-8.4601507250437566E-2</v>
      </c>
      <c r="AS284" s="3"/>
      <c r="AT284" s="3"/>
      <c r="AU284" s="3"/>
      <c r="AV284" s="3"/>
      <c r="AY284" t="s">
        <v>394</v>
      </c>
      <c r="AZ284">
        <v>2.778603593960022</v>
      </c>
      <c r="BA284">
        <v>5</v>
      </c>
      <c r="BD284" t="s">
        <v>394</v>
      </c>
      <c r="BE284">
        <f>SUMIFS('further data insights graphs'!S$2:S$3323,'further data insights graphs'!$A$2:$A$3323,'tackle data and analsyis'!$BD284)</f>
        <v>1.0194282930758409</v>
      </c>
      <c r="BF284">
        <f>SUMIFS('further data insights graphs'!T$2:T$3323,'further data insights graphs'!$A$2:$A$3323,'tackle data and analsyis'!$BD284)</f>
        <v>0</v>
      </c>
      <c r="BG284">
        <f>SUMIFS('further data insights graphs'!U$2:U$3323,'further data insights graphs'!$A$2:$A$3323,'tackle data and analsyis'!$BD284)</f>
        <v>0</v>
      </c>
      <c r="BI284">
        <f>COUNTIFS('further data insights graphs'!S$2:S$3323,"&gt;"&amp;0,'further data insights graphs'!$A$2:$A$3323,'tackle data and analsyis'!$BD284)</f>
        <v>2</v>
      </c>
      <c r="BJ284">
        <f>COUNTIFS('further data insights graphs'!T$2:T$3323,"&gt;"&amp;0,'further data insights graphs'!$A$2:$A$3323,'tackle data and analsyis'!$BD284)</f>
        <v>0</v>
      </c>
      <c r="BK284">
        <f>COUNTIFS('further data insights graphs'!U$2:U$3323,"&gt;"&amp;0,'further data insights graphs'!$A$2:$A$3323,'tackle data and analsyis'!$BD284)</f>
        <v>0</v>
      </c>
      <c r="BN284" t="s">
        <v>47</v>
      </c>
      <c r="BO284">
        <v>1.3761345050084151</v>
      </c>
      <c r="BP284">
        <v>0.61897893037989005</v>
      </c>
      <c r="BQ284">
        <v>0</v>
      </c>
      <c r="BS284">
        <f>SUMIFS('further data insights graphs'!$K$2:$K$3323,'further data insights graphs'!$A$2:$A$3323,'tackle data and analsyis'!$BN284)</f>
        <v>0</v>
      </c>
      <c r="BT284">
        <f>SUMIFS('further data insights graphs'!$V$2:$V$3323,'further data insights graphs'!$A$2:$A$3323,'tackle data and analsyis'!$BN284)</f>
        <v>0</v>
      </c>
      <c r="BV284" t="s">
        <v>277</v>
      </c>
      <c r="BW284">
        <v>1.730166957126086</v>
      </c>
      <c r="BX284">
        <v>0</v>
      </c>
      <c r="BY284">
        <v>0.31587409263287602</v>
      </c>
    </row>
    <row r="285" spans="1:77" x14ac:dyDescent="0.35">
      <c r="A285">
        <v>283</v>
      </c>
      <c r="B285">
        <v>2022103001</v>
      </c>
      <c r="C285">
        <v>4183</v>
      </c>
      <c r="D285">
        <v>47799</v>
      </c>
      <c r="E285">
        <v>0</v>
      </c>
      <c r="F285">
        <v>1</v>
      </c>
      <c r="G285">
        <v>0</v>
      </c>
      <c r="H285">
        <v>0</v>
      </c>
      <c r="I285" t="s">
        <v>63</v>
      </c>
      <c r="M285" t="s">
        <v>291</v>
      </c>
      <c r="N285">
        <f t="shared" si="28"/>
        <v>1</v>
      </c>
      <c r="O285">
        <f t="shared" si="29"/>
        <v>1</v>
      </c>
      <c r="P285">
        <f t="shared" si="30"/>
        <v>2</v>
      </c>
      <c r="R285">
        <f>SUMIFS('further data insights graphs'!$E$2:$E$3323,'further data insights graphs'!$A$2:$A$3323,'tackle data and analsyis'!$M285)</f>
        <v>1.2600121534469251</v>
      </c>
      <c r="S285">
        <f>COUNTIFS('further data insights graphs'!$E$2:$E$3323,"&gt;"&amp;0,'further data insights graphs'!$A$2:$A$3323,'tackle data and analsyis'!$M285)</f>
        <v>2</v>
      </c>
      <c r="V285">
        <f t="shared" si="31"/>
        <v>1</v>
      </c>
      <c r="W285" t="s">
        <v>56</v>
      </c>
      <c r="X285">
        <v>2</v>
      </c>
      <c r="Y285">
        <v>1</v>
      </c>
      <c r="Z285">
        <v>3</v>
      </c>
      <c r="AB285" t="s">
        <v>442</v>
      </c>
      <c r="AC285">
        <v>2</v>
      </c>
      <c r="AD285">
        <v>1</v>
      </c>
      <c r="AE285">
        <v>3</v>
      </c>
      <c r="AH285" t="s">
        <v>397</v>
      </c>
      <c r="AI285">
        <v>2.3906090571661061</v>
      </c>
      <c r="AJ285">
        <v>6</v>
      </c>
      <c r="AK285">
        <f>SUMIFS('further data insights graphs'!$X$2:$X$3323,'further data insights graphs'!$A$2:$A$3323,'tackle data and analsyis'!$AH285)</f>
        <v>2.6919714795462584</v>
      </c>
      <c r="AL285" s="1">
        <f t="shared" si="32"/>
        <v>0.44866191325770971</v>
      </c>
      <c r="AM285">
        <f>SUMIFS('further data insights graphs'!$X$2:$X$3323,'further data insights graphs'!$X$2:$X$3323,"&gt;="&amp;0,'further data insights graphs'!$A$2:$A$3323,'tackle data and analsyis'!$AH285)</f>
        <v>2.9618446250456154</v>
      </c>
      <c r="AN285">
        <f>COUNTIFS('further data insights graphs'!$X$2:$X$3323,"&gt;="&amp;0,'further data insights graphs'!$A$2:$A$3323,'tackle data and analsyis'!$AH285)</f>
        <v>4</v>
      </c>
      <c r="AO285">
        <f>SUMIFS('further data insights graphs'!$X$2:$X$3323,'further data insights graphs'!$X$2:$X$3323,"&lt;"&amp;0,'further data insights graphs'!$A$2:$A$3323,'tackle data and analsyis'!$AH285)</f>
        <v>-0.26987314549935704</v>
      </c>
      <c r="AP285">
        <f>COUNTIFS('further data insights graphs'!$X$2:$X$3323,"&lt;"&amp;0,'further data insights graphs'!$A$2:$A$3323,'tackle data and analsyis'!$AH285)</f>
        <v>2</v>
      </c>
      <c r="AQ285" s="3">
        <f t="shared" si="33"/>
        <v>0.74046115626140385</v>
      </c>
      <c r="AR285" s="3">
        <f t="shared" si="34"/>
        <v>-0.13493657274967852</v>
      </c>
      <c r="AS285" s="3"/>
      <c r="AT285" s="3"/>
      <c r="AU285" s="3"/>
      <c r="AV285" s="3"/>
      <c r="AY285" t="s">
        <v>408</v>
      </c>
      <c r="AZ285">
        <v>2.2046372954773492</v>
      </c>
      <c r="BA285">
        <v>5</v>
      </c>
      <c r="BD285" t="s">
        <v>408</v>
      </c>
      <c r="BE285">
        <f>SUMIFS('further data insights graphs'!S$2:S$3323,'further data insights graphs'!$A$2:$A$3323,'tackle data and analsyis'!$BD285)</f>
        <v>1.013123068720774</v>
      </c>
      <c r="BF285">
        <f>SUMIFS('further data insights graphs'!T$2:T$3323,'further data insights graphs'!$A$2:$A$3323,'tackle data and analsyis'!$BD285)</f>
        <v>0</v>
      </c>
      <c r="BG285">
        <f>SUMIFS('further data insights graphs'!U$2:U$3323,'further data insights graphs'!$A$2:$A$3323,'tackle data and analsyis'!$BD285)</f>
        <v>0</v>
      </c>
      <c r="BI285">
        <f>COUNTIFS('further data insights graphs'!S$2:S$3323,"&gt;"&amp;0,'further data insights graphs'!$A$2:$A$3323,'tackle data and analsyis'!$BD285)</f>
        <v>2</v>
      </c>
      <c r="BJ285">
        <f>COUNTIFS('further data insights graphs'!T$2:T$3323,"&gt;"&amp;0,'further data insights graphs'!$A$2:$A$3323,'tackle data and analsyis'!$BD285)</f>
        <v>0</v>
      </c>
      <c r="BK285">
        <f>COUNTIFS('further data insights graphs'!U$2:U$3323,"&gt;"&amp;0,'further data insights graphs'!$A$2:$A$3323,'tackle data and analsyis'!$BD285)</f>
        <v>0</v>
      </c>
      <c r="BN285" t="s">
        <v>328</v>
      </c>
      <c r="BO285">
        <v>1.3727248192158881</v>
      </c>
      <c r="BP285">
        <v>0.47075102882091302</v>
      </c>
      <c r="BQ285">
        <v>0</v>
      </c>
      <c r="BS285">
        <f>SUMIFS('further data insights graphs'!$K$2:$K$3323,'further data insights graphs'!$A$2:$A$3323,'tackle data and analsyis'!$BN285)</f>
        <v>0</v>
      </c>
      <c r="BT285">
        <f>SUMIFS('further data insights graphs'!$V$2:$V$3323,'further data insights graphs'!$A$2:$A$3323,'tackle data and analsyis'!$BN285)</f>
        <v>0</v>
      </c>
      <c r="BV285" t="s">
        <v>445</v>
      </c>
      <c r="BW285">
        <v>1.7283506580817058</v>
      </c>
      <c r="BX285">
        <v>0</v>
      </c>
      <c r="BY285">
        <v>0</v>
      </c>
    </row>
    <row r="286" spans="1:77" x14ac:dyDescent="0.35">
      <c r="A286">
        <v>284</v>
      </c>
      <c r="B286">
        <v>2022103001</v>
      </c>
      <c r="C286">
        <v>4479</v>
      </c>
      <c r="D286">
        <v>47799</v>
      </c>
      <c r="E286">
        <v>1</v>
      </c>
      <c r="F286">
        <v>0</v>
      </c>
      <c r="G286">
        <v>0</v>
      </c>
      <c r="H286">
        <v>0</v>
      </c>
      <c r="I286" t="s">
        <v>63</v>
      </c>
      <c r="M286" t="s">
        <v>292</v>
      </c>
      <c r="N286">
        <f t="shared" si="28"/>
        <v>2</v>
      </c>
      <c r="O286">
        <f t="shared" si="29"/>
        <v>2</v>
      </c>
      <c r="P286">
        <f t="shared" si="30"/>
        <v>4</v>
      </c>
      <c r="R286">
        <f>SUMIFS('further data insights graphs'!$E$2:$E$3323,'further data insights graphs'!$A$2:$A$3323,'tackle data and analsyis'!$M286)</f>
        <v>3.7337608565078351</v>
      </c>
      <c r="S286">
        <f>COUNTIFS('further data insights graphs'!$E$2:$E$3323,"&gt;"&amp;0,'further data insights graphs'!$A$2:$A$3323,'tackle data and analsyis'!$M286)</f>
        <v>7</v>
      </c>
      <c r="V286">
        <f t="shared" si="31"/>
        <v>2</v>
      </c>
      <c r="W286" t="s">
        <v>57</v>
      </c>
      <c r="X286">
        <v>0</v>
      </c>
      <c r="Y286">
        <v>3</v>
      </c>
      <c r="Z286">
        <v>3</v>
      </c>
      <c r="AB286" t="s">
        <v>450</v>
      </c>
      <c r="AC286">
        <v>2</v>
      </c>
      <c r="AD286">
        <v>1</v>
      </c>
      <c r="AE286">
        <v>3</v>
      </c>
      <c r="AH286" t="s">
        <v>212</v>
      </c>
      <c r="AI286">
        <v>2.3880418362942049</v>
      </c>
      <c r="AJ286">
        <v>6</v>
      </c>
      <c r="AK286">
        <f>SUMIFS('further data insights graphs'!$X$2:$X$3323,'further data insights graphs'!$A$2:$A$3323,'tackle data and analsyis'!$AH286)</f>
        <v>-0.10491203447441116</v>
      </c>
      <c r="AL286" s="1">
        <f t="shared" si="32"/>
        <v>-1.7485339079068529E-2</v>
      </c>
      <c r="AM286">
        <f>SUMIFS('further data insights graphs'!$X$2:$X$3323,'further data insights graphs'!$X$2:$X$3323,"&gt;="&amp;0,'further data insights graphs'!$A$2:$A$3323,'tackle data and analsyis'!$AH286)</f>
        <v>0.91434931763439442</v>
      </c>
      <c r="AN286">
        <f>COUNTIFS('further data insights graphs'!$X$2:$X$3323,"&gt;="&amp;0,'further data insights graphs'!$A$2:$A$3323,'tackle data and analsyis'!$AH286)</f>
        <v>2</v>
      </c>
      <c r="AO286">
        <f>SUMIFS('further data insights graphs'!$X$2:$X$3323,'further data insights graphs'!$X$2:$X$3323,"&lt;"&amp;0,'further data insights graphs'!$A$2:$A$3323,'tackle data and analsyis'!$AH286)</f>
        <v>-1.0192613521088056</v>
      </c>
      <c r="AP286">
        <f>COUNTIFS('further data insights graphs'!$X$2:$X$3323,"&lt;"&amp;0,'further data insights graphs'!$A$2:$A$3323,'tackle data and analsyis'!$AH286)</f>
        <v>4</v>
      </c>
      <c r="AQ286" s="3">
        <f t="shared" si="33"/>
        <v>0.45717465881719721</v>
      </c>
      <c r="AR286" s="3">
        <f t="shared" si="34"/>
        <v>-0.25481533802720141</v>
      </c>
      <c r="AS286" s="3"/>
      <c r="AT286" s="3"/>
      <c r="AU286" s="3"/>
      <c r="AV286" s="3"/>
      <c r="AY286" t="s">
        <v>421</v>
      </c>
      <c r="AZ286">
        <v>2.262015175766765</v>
      </c>
      <c r="BA286">
        <v>5</v>
      </c>
      <c r="BD286" t="s">
        <v>421</v>
      </c>
      <c r="BE286">
        <f>SUMIFS('further data insights graphs'!S$2:S$3323,'further data insights graphs'!$A$2:$A$3323,'tackle data and analsyis'!$BD286)</f>
        <v>0.94315160264656805</v>
      </c>
      <c r="BF286">
        <f>SUMIFS('further data insights graphs'!T$2:T$3323,'further data insights graphs'!$A$2:$A$3323,'tackle data and analsyis'!$BD286)</f>
        <v>0</v>
      </c>
      <c r="BG286">
        <f>SUMIFS('further data insights graphs'!U$2:U$3323,'further data insights graphs'!$A$2:$A$3323,'tackle data and analsyis'!$BD286)</f>
        <v>0</v>
      </c>
      <c r="BI286">
        <f>COUNTIFS('further data insights graphs'!S$2:S$3323,"&gt;"&amp;0,'further data insights graphs'!$A$2:$A$3323,'tackle data and analsyis'!$BD286)</f>
        <v>3</v>
      </c>
      <c r="BJ286">
        <f>COUNTIFS('further data insights graphs'!T$2:T$3323,"&gt;"&amp;0,'further data insights graphs'!$A$2:$A$3323,'tackle data and analsyis'!$BD286)</f>
        <v>0</v>
      </c>
      <c r="BK286">
        <f>COUNTIFS('further data insights graphs'!U$2:U$3323,"&gt;"&amp;0,'further data insights graphs'!$A$2:$A$3323,'tackle data and analsyis'!$BD286)</f>
        <v>0</v>
      </c>
      <c r="BN286" t="s">
        <v>16</v>
      </c>
      <c r="BO286">
        <v>1.3687250098483439</v>
      </c>
      <c r="BP286">
        <v>0</v>
      </c>
      <c r="BQ286">
        <v>0.56442594561673598</v>
      </c>
      <c r="BS286">
        <f>SUMIFS('further data insights graphs'!$K$2:$K$3323,'further data insights graphs'!$A$2:$A$3323,'tackle data and analsyis'!$BN286)</f>
        <v>1</v>
      </c>
      <c r="BT286">
        <f>SUMIFS('further data insights graphs'!$V$2:$V$3323,'further data insights graphs'!$A$2:$A$3323,'tackle data and analsyis'!$BN286)</f>
        <v>0.80429906423160802</v>
      </c>
      <c r="BV286" t="s">
        <v>49</v>
      </c>
      <c r="BW286">
        <v>1.715388947241216</v>
      </c>
      <c r="BX286">
        <v>0</v>
      </c>
      <c r="BY286">
        <v>1</v>
      </c>
    </row>
    <row r="287" spans="1:77" x14ac:dyDescent="0.35">
      <c r="A287">
        <v>285</v>
      </c>
      <c r="B287">
        <v>2022110602</v>
      </c>
      <c r="C287">
        <v>1114</v>
      </c>
      <c r="D287">
        <v>47799</v>
      </c>
      <c r="E287">
        <v>0</v>
      </c>
      <c r="F287">
        <v>0</v>
      </c>
      <c r="G287">
        <v>0</v>
      </c>
      <c r="H287">
        <v>1</v>
      </c>
      <c r="I287" t="s">
        <v>63</v>
      </c>
      <c r="M287" t="s">
        <v>293</v>
      </c>
      <c r="N287">
        <f t="shared" si="28"/>
        <v>0</v>
      </c>
      <c r="O287">
        <f t="shared" si="29"/>
        <v>1</v>
      </c>
      <c r="P287">
        <f t="shared" si="30"/>
        <v>1</v>
      </c>
      <c r="R287">
        <f>SUMIFS('further data insights graphs'!$E$2:$E$3323,'further data insights graphs'!$A$2:$A$3323,'tackle data and analsyis'!$M287)</f>
        <v>0</v>
      </c>
      <c r="S287">
        <f>COUNTIFS('further data insights graphs'!$E$2:$E$3323,"&gt;"&amp;0,'further data insights graphs'!$A$2:$A$3323,'tackle data and analsyis'!$M287)</f>
        <v>0</v>
      </c>
      <c r="V287">
        <f t="shared" si="31"/>
        <v>2</v>
      </c>
      <c r="W287" t="s">
        <v>58</v>
      </c>
      <c r="X287">
        <v>0</v>
      </c>
      <c r="Y287">
        <v>3</v>
      </c>
      <c r="Z287">
        <v>3</v>
      </c>
      <c r="AB287" t="s">
        <v>466</v>
      </c>
      <c r="AC287">
        <v>2</v>
      </c>
      <c r="AD287">
        <v>1</v>
      </c>
      <c r="AE287">
        <v>3</v>
      </c>
      <c r="AH287" t="s">
        <v>321</v>
      </c>
      <c r="AI287">
        <v>2.3850148875536581</v>
      </c>
      <c r="AJ287">
        <v>4</v>
      </c>
      <c r="AK287">
        <f>SUMIFS('further data insights graphs'!$X$2:$X$3323,'further data insights graphs'!$A$2:$A$3323,'tackle data and analsyis'!$AH287)</f>
        <v>1.2707003242498727</v>
      </c>
      <c r="AL287" s="1">
        <f t="shared" si="32"/>
        <v>0.31767508106246817</v>
      </c>
      <c r="AM287">
        <f>SUMIFS('further data insights graphs'!$X$2:$X$3323,'further data insights graphs'!$X$2:$X$3323,"&gt;="&amp;0,'further data insights graphs'!$A$2:$A$3323,'tackle data and analsyis'!$AH287)</f>
        <v>1.6322848306459139</v>
      </c>
      <c r="AN287">
        <f>COUNTIFS('further data insights graphs'!$X$2:$X$3323,"&gt;="&amp;0,'further data insights graphs'!$A$2:$A$3323,'tackle data and analsyis'!$AH287)</f>
        <v>3</v>
      </c>
      <c r="AO287">
        <f>SUMIFS('further data insights graphs'!$X$2:$X$3323,'further data insights graphs'!$X$2:$X$3323,"&lt;"&amp;0,'further data insights graphs'!$A$2:$A$3323,'tackle data and analsyis'!$AH287)</f>
        <v>-0.36158450639604123</v>
      </c>
      <c r="AP287">
        <f>COUNTIFS('further data insights graphs'!$X$2:$X$3323,"&lt;"&amp;0,'further data insights graphs'!$A$2:$A$3323,'tackle data and analsyis'!$AH287)</f>
        <v>1</v>
      </c>
      <c r="AQ287" s="3">
        <f t="shared" si="33"/>
        <v>0.54409494354863797</v>
      </c>
      <c r="AR287" s="3">
        <f t="shared" si="34"/>
        <v>-0.36158450639604123</v>
      </c>
      <c r="AS287" s="3"/>
      <c r="AT287" s="3"/>
      <c r="AU287" s="3"/>
      <c r="AV287" s="3"/>
      <c r="AY287" t="s">
        <v>437</v>
      </c>
      <c r="AZ287">
        <v>1.3215092949101601</v>
      </c>
      <c r="BA287">
        <v>5</v>
      </c>
      <c r="BD287" t="s">
        <v>437</v>
      </c>
      <c r="BE287">
        <f>SUMIFS('further data insights graphs'!S$2:S$3323,'further data insights graphs'!$A$2:$A$3323,'tackle data and analsyis'!$BD287)</f>
        <v>1.0474621661815</v>
      </c>
      <c r="BF287">
        <f>SUMIFS('further data insights graphs'!T$2:T$3323,'further data insights graphs'!$A$2:$A$3323,'tackle data and analsyis'!$BD287)</f>
        <v>0</v>
      </c>
      <c r="BG287">
        <f>SUMIFS('further data insights graphs'!U$2:U$3323,'further data insights graphs'!$A$2:$A$3323,'tackle data and analsyis'!$BD287)</f>
        <v>0</v>
      </c>
      <c r="BI287">
        <f>COUNTIFS('further data insights graphs'!S$2:S$3323,"&gt;"&amp;0,'further data insights graphs'!$A$2:$A$3323,'tackle data and analsyis'!$BD287)</f>
        <v>3</v>
      </c>
      <c r="BJ287">
        <f>COUNTIFS('further data insights graphs'!T$2:T$3323,"&gt;"&amp;0,'further data insights graphs'!$A$2:$A$3323,'tackle data and analsyis'!$BD287)</f>
        <v>0</v>
      </c>
      <c r="BK287">
        <f>COUNTIFS('further data insights graphs'!U$2:U$3323,"&gt;"&amp;0,'further data insights graphs'!$A$2:$A$3323,'tackle data and analsyis'!$BD287)</f>
        <v>0</v>
      </c>
      <c r="BN287" t="s">
        <v>157</v>
      </c>
      <c r="BO287">
        <v>1.368490061160053</v>
      </c>
      <c r="BP287">
        <v>0</v>
      </c>
      <c r="BQ287">
        <v>0</v>
      </c>
      <c r="BS287">
        <f>SUMIFS('further data insights graphs'!$K$2:$K$3323,'further data insights graphs'!$A$2:$A$3323,'tackle data and analsyis'!$BN287)</f>
        <v>0</v>
      </c>
      <c r="BT287">
        <f>SUMIFS('further data insights graphs'!$V$2:$V$3323,'further data insights graphs'!$A$2:$A$3323,'tackle data and analsyis'!$BN287)</f>
        <v>0</v>
      </c>
      <c r="BV287" t="s">
        <v>506</v>
      </c>
      <c r="BW287">
        <v>1.7080701445323951</v>
      </c>
      <c r="BX287">
        <v>0</v>
      </c>
      <c r="BY287">
        <v>0</v>
      </c>
    </row>
    <row r="288" spans="1:77" x14ac:dyDescent="0.35">
      <c r="A288">
        <v>286</v>
      </c>
      <c r="B288">
        <v>2022102301</v>
      </c>
      <c r="C288">
        <v>208</v>
      </c>
      <c r="D288">
        <v>40074</v>
      </c>
      <c r="E288">
        <v>1</v>
      </c>
      <c r="F288">
        <v>0</v>
      </c>
      <c r="G288">
        <v>0</v>
      </c>
      <c r="H288">
        <v>0</v>
      </c>
      <c r="I288" t="s">
        <v>64</v>
      </c>
      <c r="M288" t="s">
        <v>294</v>
      </c>
      <c r="N288">
        <f t="shared" si="28"/>
        <v>1</v>
      </c>
      <c r="O288">
        <f t="shared" si="29"/>
        <v>0</v>
      </c>
      <c r="P288">
        <f t="shared" si="30"/>
        <v>1</v>
      </c>
      <c r="R288">
        <f>SUMIFS('further data insights graphs'!$E$2:$E$3323,'further data insights graphs'!$A$2:$A$3323,'tackle data and analsyis'!$M288)</f>
        <v>0.36228694944603301</v>
      </c>
      <c r="S288">
        <f>COUNTIFS('further data insights graphs'!$E$2:$E$3323,"&gt;"&amp;0,'further data insights graphs'!$A$2:$A$3323,'tackle data and analsyis'!$M288)</f>
        <v>1</v>
      </c>
      <c r="V288">
        <f t="shared" si="31"/>
        <v>3</v>
      </c>
      <c r="W288" t="s">
        <v>75</v>
      </c>
      <c r="X288">
        <v>0</v>
      </c>
      <c r="Y288">
        <v>3</v>
      </c>
      <c r="Z288">
        <v>3</v>
      </c>
      <c r="AB288" t="s">
        <v>507</v>
      </c>
      <c r="AC288">
        <v>2</v>
      </c>
      <c r="AD288">
        <v>1</v>
      </c>
      <c r="AE288">
        <v>3</v>
      </c>
      <c r="AH288" t="s">
        <v>572</v>
      </c>
      <c r="AI288">
        <v>2.3810779028903237</v>
      </c>
      <c r="AJ288">
        <v>3</v>
      </c>
      <c r="AK288">
        <f>SUMIFS('further data insights graphs'!$X$2:$X$3323,'further data insights graphs'!$A$2:$A$3323,'tackle data and analsyis'!$AH288)</f>
        <v>0.35407554440456468</v>
      </c>
      <c r="AL288" s="1">
        <f t="shared" si="32"/>
        <v>0.11802518146818823</v>
      </c>
      <c r="AM288">
        <f>SUMIFS('further data insights graphs'!$X$2:$X$3323,'further data insights graphs'!$X$2:$X$3323,"&gt;="&amp;0,'further data insights graphs'!$A$2:$A$3323,'tackle data and analsyis'!$AH288)</f>
        <v>1.0398059444045646</v>
      </c>
      <c r="AN288">
        <f>COUNTIFS('further data insights graphs'!$X$2:$X$3323,"&gt;="&amp;0,'further data insights graphs'!$A$2:$A$3323,'tackle data and analsyis'!$AH288)</f>
        <v>2</v>
      </c>
      <c r="AO288">
        <f>SUMIFS('further data insights graphs'!$X$2:$X$3323,'further data insights graphs'!$X$2:$X$3323,"&lt;"&amp;0,'further data insights graphs'!$A$2:$A$3323,'tackle data and analsyis'!$AH288)</f>
        <v>-0.68573039999999996</v>
      </c>
      <c r="AP288">
        <f>COUNTIFS('further data insights graphs'!$X$2:$X$3323,"&lt;"&amp;0,'further data insights graphs'!$A$2:$A$3323,'tackle data and analsyis'!$AH288)</f>
        <v>1</v>
      </c>
      <c r="AQ288" s="3">
        <f t="shared" si="33"/>
        <v>0.51990297220228232</v>
      </c>
      <c r="AR288" s="3">
        <f t="shared" si="34"/>
        <v>-0.68573039999999996</v>
      </c>
      <c r="AS288" s="3"/>
      <c r="AT288" s="3"/>
      <c r="AU288" s="3"/>
      <c r="AV288" s="3"/>
      <c r="AY288" t="s">
        <v>482</v>
      </c>
      <c r="AZ288">
        <v>1.440205090122556</v>
      </c>
      <c r="BA288">
        <v>5</v>
      </c>
      <c r="BD288" t="s">
        <v>482</v>
      </c>
      <c r="BE288">
        <f>SUMIFS('further data insights graphs'!S$2:S$3323,'further data insights graphs'!$A$2:$A$3323,'tackle data and analsyis'!$BD288)</f>
        <v>1.440205090122556</v>
      </c>
      <c r="BF288">
        <f>SUMIFS('further data insights graphs'!T$2:T$3323,'further data insights graphs'!$A$2:$A$3323,'tackle data and analsyis'!$BD288)</f>
        <v>0.18646932288968701</v>
      </c>
      <c r="BG288">
        <f>SUMIFS('further data insights graphs'!U$2:U$3323,'further data insights graphs'!$A$2:$A$3323,'tackle data and analsyis'!$BD288)</f>
        <v>0</v>
      </c>
      <c r="BI288">
        <f>COUNTIFS('further data insights graphs'!S$2:S$3323,"&gt;"&amp;0,'further data insights graphs'!$A$2:$A$3323,'tackle data and analsyis'!$BD288)</f>
        <v>5</v>
      </c>
      <c r="BJ288">
        <f>COUNTIFS('further data insights graphs'!T$2:T$3323,"&gt;"&amp;0,'further data insights graphs'!$A$2:$A$3323,'tackle data and analsyis'!$BD288)</f>
        <v>1</v>
      </c>
      <c r="BK288">
        <f>COUNTIFS('further data insights graphs'!U$2:U$3323,"&gt;"&amp;0,'further data insights graphs'!$A$2:$A$3323,'tackle data and analsyis'!$BD288)</f>
        <v>0</v>
      </c>
      <c r="BN288" t="s">
        <v>41</v>
      </c>
      <c r="BO288">
        <v>1.3668924790912831</v>
      </c>
      <c r="BP288">
        <v>0.15539364838491401</v>
      </c>
      <c r="BQ288">
        <v>0</v>
      </c>
      <c r="BS288">
        <f>SUMIFS('further data insights graphs'!$K$2:$K$3323,'further data insights graphs'!$A$2:$A$3323,'tackle data and analsyis'!$BN288)</f>
        <v>0</v>
      </c>
      <c r="BT288">
        <f>SUMIFS('further data insights graphs'!$V$2:$V$3323,'further data insights graphs'!$A$2:$A$3323,'tackle data and analsyis'!$BN288)</f>
        <v>0</v>
      </c>
      <c r="BV288" t="s">
        <v>494</v>
      </c>
      <c r="BW288">
        <v>1.6793852386086892</v>
      </c>
      <c r="BX288">
        <v>0</v>
      </c>
      <c r="BY288">
        <v>0</v>
      </c>
    </row>
    <row r="289" spans="1:77" x14ac:dyDescent="0.35">
      <c r="A289">
        <v>287</v>
      </c>
      <c r="B289">
        <v>2022102700</v>
      </c>
      <c r="C289">
        <v>1269</v>
      </c>
      <c r="D289">
        <v>40074</v>
      </c>
      <c r="E289">
        <v>0</v>
      </c>
      <c r="F289">
        <v>1</v>
      </c>
      <c r="G289">
        <v>0</v>
      </c>
      <c r="H289">
        <v>0</v>
      </c>
      <c r="I289" t="s">
        <v>64</v>
      </c>
      <c r="M289" t="s">
        <v>295</v>
      </c>
      <c r="N289">
        <f t="shared" si="28"/>
        <v>3</v>
      </c>
      <c r="O289">
        <f t="shared" si="29"/>
        <v>2</v>
      </c>
      <c r="P289">
        <f t="shared" si="30"/>
        <v>5</v>
      </c>
      <c r="R289">
        <f>SUMIFS('further data insights graphs'!$E$2:$E$3323,'further data insights graphs'!$A$2:$A$3323,'tackle data and analsyis'!$M289)</f>
        <v>3.6825385714786072</v>
      </c>
      <c r="S289">
        <f>COUNTIFS('further data insights graphs'!$E$2:$E$3323,"&gt;"&amp;0,'further data insights graphs'!$A$2:$A$3323,'tackle data and analsyis'!$M289)</f>
        <v>7</v>
      </c>
      <c r="V289">
        <f t="shared" si="31"/>
        <v>2</v>
      </c>
      <c r="W289" t="s">
        <v>76</v>
      </c>
      <c r="X289">
        <v>1</v>
      </c>
      <c r="Y289">
        <v>2</v>
      </c>
      <c r="Z289">
        <v>3</v>
      </c>
      <c r="AB289" t="s">
        <v>510</v>
      </c>
      <c r="AC289">
        <v>2</v>
      </c>
      <c r="AD289">
        <v>1</v>
      </c>
      <c r="AE289">
        <v>3</v>
      </c>
      <c r="AH289" t="s">
        <v>533</v>
      </c>
      <c r="AI289">
        <v>2.377469751788726</v>
      </c>
      <c r="AJ289">
        <v>4</v>
      </c>
      <c r="AK289">
        <f>SUMIFS('further data insights graphs'!$X$2:$X$3323,'further data insights graphs'!$A$2:$A$3323,'tackle data and analsyis'!$AH289)</f>
        <v>-1.1108817618879554</v>
      </c>
      <c r="AL289" s="1">
        <f t="shared" si="32"/>
        <v>-0.27772044047198885</v>
      </c>
      <c r="AM289">
        <f>SUMIFS('further data insights graphs'!$X$2:$X$3323,'further data insights graphs'!$X$2:$X$3323,"&gt;="&amp;0,'further data insights graphs'!$A$2:$A$3323,'tackle data and analsyis'!$AH289)</f>
        <v>0.21220688482708996</v>
      </c>
      <c r="AN289">
        <f>COUNTIFS('further data insights graphs'!$X$2:$X$3323,"&gt;="&amp;0,'further data insights graphs'!$A$2:$A$3323,'tackle data and analsyis'!$AH289)</f>
        <v>1</v>
      </c>
      <c r="AO289">
        <f>SUMIFS('further data insights graphs'!$X$2:$X$3323,'further data insights graphs'!$X$2:$X$3323,"&lt;"&amp;0,'further data insights graphs'!$A$2:$A$3323,'tackle data and analsyis'!$AH289)</f>
        <v>-1.3230886467150453</v>
      </c>
      <c r="AP289">
        <f>COUNTIFS('further data insights graphs'!$X$2:$X$3323,"&lt;"&amp;0,'further data insights graphs'!$A$2:$A$3323,'tackle data and analsyis'!$AH289)</f>
        <v>3</v>
      </c>
      <c r="AQ289" s="3">
        <f t="shared" si="33"/>
        <v>0.21220688482708996</v>
      </c>
      <c r="AR289" s="3">
        <f t="shared" si="34"/>
        <v>-0.44102954890501511</v>
      </c>
      <c r="AS289" s="3"/>
      <c r="AT289" s="3"/>
      <c r="AU289" s="3"/>
      <c r="AV289" s="3"/>
      <c r="AY289" t="s">
        <v>491</v>
      </c>
      <c r="AZ289">
        <v>2.2417086279715681</v>
      </c>
      <c r="BA289">
        <v>5</v>
      </c>
      <c r="BD289" t="s">
        <v>491</v>
      </c>
      <c r="BE289">
        <f>SUMIFS('further data insights graphs'!S$2:S$3323,'further data insights graphs'!$A$2:$A$3323,'tackle data and analsyis'!$BD289)</f>
        <v>2.2417086279715681</v>
      </c>
      <c r="BF289">
        <f>SUMIFS('further data insights graphs'!T$2:T$3323,'further data insights graphs'!$A$2:$A$3323,'tackle data and analsyis'!$BD289)</f>
        <v>0</v>
      </c>
      <c r="BG289">
        <f>SUMIFS('further data insights graphs'!U$2:U$3323,'further data insights graphs'!$A$2:$A$3323,'tackle data and analsyis'!$BD289)</f>
        <v>0.26052342466319101</v>
      </c>
      <c r="BI289">
        <f>COUNTIFS('further data insights graphs'!S$2:S$3323,"&gt;"&amp;0,'further data insights graphs'!$A$2:$A$3323,'tackle data and analsyis'!$BD289)</f>
        <v>5</v>
      </c>
      <c r="BJ289">
        <f>COUNTIFS('further data insights graphs'!T$2:T$3323,"&gt;"&amp;0,'further data insights graphs'!$A$2:$A$3323,'tackle data and analsyis'!$BD289)</f>
        <v>0</v>
      </c>
      <c r="BK289">
        <f>COUNTIFS('further data insights graphs'!U$2:U$3323,"&gt;"&amp;0,'further data insights graphs'!$A$2:$A$3323,'tackle data and analsyis'!$BD289)</f>
        <v>1</v>
      </c>
      <c r="BN289" t="s">
        <v>94</v>
      </c>
      <c r="BO289">
        <v>1.365292618377828</v>
      </c>
      <c r="BP289">
        <v>0</v>
      </c>
      <c r="BQ289">
        <v>0</v>
      </c>
      <c r="BS289">
        <f>SUMIFS('further data insights graphs'!$K$2:$K$3323,'further data insights graphs'!$A$2:$A$3323,'tackle data and analsyis'!$BN289)</f>
        <v>1</v>
      </c>
      <c r="BT289">
        <f>SUMIFS('further data insights graphs'!$V$2:$V$3323,'further data insights graphs'!$A$2:$A$3323,'tackle data and analsyis'!$BN289)</f>
        <v>0.365292618377828</v>
      </c>
      <c r="BV289" t="s">
        <v>582</v>
      </c>
      <c r="BW289">
        <v>1.6778912717531258</v>
      </c>
      <c r="BX289">
        <v>0</v>
      </c>
      <c r="BY289">
        <v>0</v>
      </c>
    </row>
    <row r="290" spans="1:77" x14ac:dyDescent="0.35">
      <c r="A290">
        <v>288</v>
      </c>
      <c r="B290">
        <v>2022102700</v>
      </c>
      <c r="C290">
        <v>2377</v>
      </c>
      <c r="D290">
        <v>40074</v>
      </c>
      <c r="E290">
        <v>1</v>
      </c>
      <c r="F290">
        <v>0</v>
      </c>
      <c r="G290">
        <v>0</v>
      </c>
      <c r="H290">
        <v>0</v>
      </c>
      <c r="I290" t="s">
        <v>64</v>
      </c>
      <c r="M290" t="s">
        <v>296</v>
      </c>
      <c r="N290">
        <f t="shared" si="28"/>
        <v>3</v>
      </c>
      <c r="O290">
        <f t="shared" si="29"/>
        <v>3</v>
      </c>
      <c r="P290">
        <f t="shared" si="30"/>
        <v>6</v>
      </c>
      <c r="R290">
        <f>SUMIFS('further data insights graphs'!$E$2:$E$3323,'further data insights graphs'!$A$2:$A$3323,'tackle data and analsyis'!$M290)</f>
        <v>2.2194986618057007</v>
      </c>
      <c r="S290">
        <f>COUNTIFS('further data insights graphs'!$E$2:$E$3323,"&gt;"&amp;0,'further data insights graphs'!$A$2:$A$3323,'tackle data and analsyis'!$M290)</f>
        <v>6</v>
      </c>
      <c r="V290">
        <f t="shared" si="31"/>
        <v>2</v>
      </c>
      <c r="W290" t="s">
        <v>80</v>
      </c>
      <c r="X290">
        <v>2</v>
      </c>
      <c r="Y290">
        <v>1</v>
      </c>
      <c r="Z290">
        <v>3</v>
      </c>
      <c r="AB290" t="s">
        <v>522</v>
      </c>
      <c r="AC290">
        <v>2</v>
      </c>
      <c r="AD290">
        <v>1</v>
      </c>
      <c r="AE290">
        <v>3</v>
      </c>
      <c r="AH290" t="s">
        <v>54</v>
      </c>
      <c r="AI290">
        <v>2.36478446927749</v>
      </c>
      <c r="AJ290">
        <v>5</v>
      </c>
      <c r="AK290">
        <f>SUMIFS('further data insights graphs'!$X$2:$X$3323,'further data insights graphs'!$A$2:$A$3323,'tackle data and analsyis'!$AH290)</f>
        <v>-8.0185047601859169E-3</v>
      </c>
      <c r="AL290" s="1">
        <f t="shared" si="32"/>
        <v>-1.6037009520371835E-3</v>
      </c>
      <c r="AM290">
        <f>SUMIFS('further data insights graphs'!$X$2:$X$3323,'further data insights graphs'!$X$2:$X$3323,"&gt;="&amp;0,'further data insights graphs'!$A$2:$A$3323,'tackle data and analsyis'!$AH290)</f>
        <v>0.29818660301703764</v>
      </c>
      <c r="AN290">
        <f>COUNTIFS('further data insights graphs'!$X$2:$X$3323,"&gt;="&amp;0,'further data insights graphs'!$A$2:$A$3323,'tackle data and analsyis'!$AH290)</f>
        <v>1</v>
      </c>
      <c r="AO290">
        <f>SUMIFS('further data insights graphs'!$X$2:$X$3323,'further data insights graphs'!$X$2:$X$3323,"&lt;"&amp;0,'further data insights graphs'!$A$2:$A$3323,'tackle data and analsyis'!$AH290)</f>
        <v>-0.30620510777722354</v>
      </c>
      <c r="AP290">
        <f>COUNTIFS('further data insights graphs'!$X$2:$X$3323,"&lt;"&amp;0,'further data insights graphs'!$A$2:$A$3323,'tackle data and analsyis'!$AH290)</f>
        <v>4</v>
      </c>
      <c r="AQ290" s="3">
        <f t="shared" si="33"/>
        <v>0.29818660301703764</v>
      </c>
      <c r="AR290" s="3">
        <f t="shared" si="34"/>
        <v>-7.6551276944305885E-2</v>
      </c>
      <c r="AS290" s="3"/>
      <c r="AT290" s="3"/>
      <c r="AU290" s="3"/>
      <c r="AV290" s="3"/>
      <c r="AY290" t="s">
        <v>500</v>
      </c>
      <c r="AZ290">
        <v>4.2194996828706399</v>
      </c>
      <c r="BA290">
        <v>5</v>
      </c>
      <c r="BD290" t="s">
        <v>500</v>
      </c>
      <c r="BE290">
        <f>SUMIFS('further data insights graphs'!S$2:S$3323,'further data insights graphs'!$A$2:$A$3323,'tackle data and analsyis'!$BD290)</f>
        <v>1</v>
      </c>
      <c r="BF290">
        <f>SUMIFS('further data insights graphs'!T$2:T$3323,'further data insights graphs'!$A$2:$A$3323,'tackle data and analsyis'!$BD290)</f>
        <v>0</v>
      </c>
      <c r="BG290">
        <f>SUMIFS('further data insights graphs'!U$2:U$3323,'further data insights graphs'!$A$2:$A$3323,'tackle data and analsyis'!$BD290)</f>
        <v>0</v>
      </c>
      <c r="BI290">
        <f>COUNTIFS('further data insights graphs'!S$2:S$3323,"&gt;"&amp;0,'further data insights graphs'!$A$2:$A$3323,'tackle data and analsyis'!$BD290)</f>
        <v>1</v>
      </c>
      <c r="BJ290">
        <f>COUNTIFS('further data insights graphs'!T$2:T$3323,"&gt;"&amp;0,'further data insights graphs'!$A$2:$A$3323,'tackle data and analsyis'!$BD290)</f>
        <v>0</v>
      </c>
      <c r="BK290">
        <f>COUNTIFS('further data insights graphs'!U$2:U$3323,"&gt;"&amp;0,'further data insights graphs'!$A$2:$A$3323,'tackle data and analsyis'!$BD290)</f>
        <v>0</v>
      </c>
      <c r="BN290" t="s">
        <v>188</v>
      </c>
      <c r="BO290">
        <v>1.3567893916106371</v>
      </c>
      <c r="BP290">
        <v>0</v>
      </c>
      <c r="BQ290">
        <v>0</v>
      </c>
      <c r="BS290">
        <f>SUMIFS('further data insights graphs'!$K$2:$K$3323,'further data insights graphs'!$A$2:$A$3323,'tackle data and analsyis'!$BN290)</f>
        <v>0</v>
      </c>
      <c r="BT290">
        <f>SUMIFS('further data insights graphs'!$V$2:$V$3323,'further data insights graphs'!$A$2:$A$3323,'tackle data and analsyis'!$BN290)</f>
        <v>0</v>
      </c>
      <c r="BV290" t="s">
        <v>362</v>
      </c>
      <c r="BW290">
        <v>1.628415471891389</v>
      </c>
      <c r="BX290">
        <v>0</v>
      </c>
      <c r="BY290">
        <v>0</v>
      </c>
    </row>
    <row r="291" spans="1:77" x14ac:dyDescent="0.35">
      <c r="A291">
        <v>289</v>
      </c>
      <c r="B291">
        <v>2022102700</v>
      </c>
      <c r="C291">
        <v>2667</v>
      </c>
      <c r="D291">
        <v>40074</v>
      </c>
      <c r="E291">
        <v>0</v>
      </c>
      <c r="F291">
        <v>1</v>
      </c>
      <c r="G291">
        <v>0</v>
      </c>
      <c r="H291">
        <v>0</v>
      </c>
      <c r="I291" t="s">
        <v>64</v>
      </c>
      <c r="M291" t="s">
        <v>297</v>
      </c>
      <c r="N291">
        <f t="shared" si="28"/>
        <v>2</v>
      </c>
      <c r="O291">
        <f t="shared" si="29"/>
        <v>1</v>
      </c>
      <c r="P291">
        <f t="shared" si="30"/>
        <v>3</v>
      </c>
      <c r="R291">
        <f>SUMIFS('further data insights graphs'!$E$2:$E$3323,'further data insights graphs'!$A$2:$A$3323,'tackle data and analsyis'!$M291)</f>
        <v>3.8827263475783624</v>
      </c>
      <c r="S291">
        <f>COUNTIFS('further data insights graphs'!$E$2:$E$3323,"&gt;"&amp;0,'further data insights graphs'!$A$2:$A$3323,'tackle data and analsyis'!$M291)</f>
        <v>8</v>
      </c>
      <c r="V291">
        <f t="shared" si="31"/>
        <v>2</v>
      </c>
      <c r="W291" t="s">
        <v>100</v>
      </c>
      <c r="X291">
        <v>2</v>
      </c>
      <c r="Y291">
        <v>1</v>
      </c>
      <c r="Z291">
        <v>3</v>
      </c>
      <c r="AB291" t="s">
        <v>534</v>
      </c>
      <c r="AC291">
        <v>2</v>
      </c>
      <c r="AD291">
        <v>1</v>
      </c>
      <c r="AE291">
        <v>3</v>
      </c>
      <c r="AH291" t="s">
        <v>159</v>
      </c>
      <c r="AI291">
        <v>2.3365094388563992</v>
      </c>
      <c r="AJ291">
        <v>5</v>
      </c>
      <c r="AK291">
        <f>SUMIFS('further data insights graphs'!$X$2:$X$3323,'further data insights graphs'!$A$2:$A$3323,'tackle data and analsyis'!$AH291)</f>
        <v>-1.6570233386413649</v>
      </c>
      <c r="AL291" s="1">
        <f t="shared" si="32"/>
        <v>-0.33140466772827298</v>
      </c>
      <c r="AM291">
        <f>SUMIFS('further data insights graphs'!$X$2:$X$3323,'further data insights graphs'!$X$2:$X$3323,"&gt;="&amp;0,'further data insights graphs'!$A$2:$A$3323,'tackle data and analsyis'!$AH291)</f>
        <v>0.12204472305244791</v>
      </c>
      <c r="AN291">
        <f>COUNTIFS('further data insights graphs'!$X$2:$X$3323,"&gt;="&amp;0,'further data insights graphs'!$A$2:$A$3323,'tackle data and analsyis'!$AH291)</f>
        <v>1</v>
      </c>
      <c r="AO291">
        <f>SUMIFS('further data insights graphs'!$X$2:$X$3323,'further data insights graphs'!$X$2:$X$3323,"&lt;"&amp;0,'further data insights graphs'!$A$2:$A$3323,'tackle data and analsyis'!$AH291)</f>
        <v>-1.7790680616938128</v>
      </c>
      <c r="AP291">
        <f>COUNTIFS('further data insights graphs'!$X$2:$X$3323,"&lt;"&amp;0,'further data insights graphs'!$A$2:$A$3323,'tackle data and analsyis'!$AH291)</f>
        <v>4</v>
      </c>
      <c r="AQ291" s="3">
        <f t="shared" si="33"/>
        <v>0.12204472305244791</v>
      </c>
      <c r="AR291" s="3">
        <f t="shared" si="34"/>
        <v>-0.4447670154234532</v>
      </c>
      <c r="AS291" s="3"/>
      <c r="AT291" s="3"/>
      <c r="AU291" s="3"/>
      <c r="AV291" s="3"/>
      <c r="AY291" t="s">
        <v>506</v>
      </c>
      <c r="AZ291">
        <v>1.9708714558575442</v>
      </c>
      <c r="BA291">
        <v>5</v>
      </c>
      <c r="BD291" t="s">
        <v>506</v>
      </c>
      <c r="BE291">
        <f>SUMIFS('further data insights graphs'!S$2:S$3323,'further data insights graphs'!$A$2:$A$3323,'tackle data and analsyis'!$BD291)</f>
        <v>1.7080701445323951</v>
      </c>
      <c r="BF291">
        <f>SUMIFS('further data insights graphs'!T$2:T$3323,'further data insights graphs'!$A$2:$A$3323,'tackle data and analsyis'!$BD291)</f>
        <v>0</v>
      </c>
      <c r="BG291">
        <f>SUMIFS('further data insights graphs'!U$2:U$3323,'further data insights graphs'!$A$2:$A$3323,'tackle data and analsyis'!$BD291)</f>
        <v>0</v>
      </c>
      <c r="BI291">
        <f>COUNTIFS('further data insights graphs'!S$2:S$3323,"&gt;"&amp;0,'further data insights graphs'!$A$2:$A$3323,'tackle data and analsyis'!$BD291)</f>
        <v>4</v>
      </c>
      <c r="BJ291">
        <f>COUNTIFS('further data insights graphs'!T$2:T$3323,"&gt;"&amp;0,'further data insights graphs'!$A$2:$A$3323,'tackle data and analsyis'!$BD291)</f>
        <v>0</v>
      </c>
      <c r="BK291">
        <f>COUNTIFS('further data insights graphs'!U$2:U$3323,"&gt;"&amp;0,'further data insights graphs'!$A$2:$A$3323,'tackle data and analsyis'!$BD291)</f>
        <v>0</v>
      </c>
      <c r="BN291" t="s">
        <v>53</v>
      </c>
      <c r="BO291">
        <v>1.355569852750659</v>
      </c>
      <c r="BP291">
        <v>0</v>
      </c>
      <c r="BQ291">
        <v>0</v>
      </c>
      <c r="BS291">
        <f>SUMIFS('further data insights graphs'!$K$2:$K$3323,'further data insights graphs'!$A$2:$A$3323,'tackle data and analsyis'!$BN291)</f>
        <v>0</v>
      </c>
      <c r="BT291">
        <f>SUMIFS('further data insights graphs'!$V$2:$V$3323,'further data insights graphs'!$A$2:$A$3323,'tackle data and analsyis'!$BN291)</f>
        <v>0</v>
      </c>
      <c r="BV291" t="s">
        <v>520</v>
      </c>
      <c r="BW291">
        <v>1.6247973752139901</v>
      </c>
      <c r="BX291">
        <v>0</v>
      </c>
      <c r="BY291">
        <v>0</v>
      </c>
    </row>
    <row r="292" spans="1:77" x14ac:dyDescent="0.35">
      <c r="A292">
        <v>290</v>
      </c>
      <c r="B292">
        <v>2022102700</v>
      </c>
      <c r="C292">
        <v>3827</v>
      </c>
      <c r="D292">
        <v>40074</v>
      </c>
      <c r="E292">
        <v>1</v>
      </c>
      <c r="F292">
        <v>0</v>
      </c>
      <c r="G292">
        <v>0</v>
      </c>
      <c r="H292">
        <v>0</v>
      </c>
      <c r="I292" t="s">
        <v>64</v>
      </c>
      <c r="M292" t="s">
        <v>298</v>
      </c>
      <c r="N292">
        <f t="shared" si="28"/>
        <v>4</v>
      </c>
      <c r="O292">
        <f t="shared" si="29"/>
        <v>0</v>
      </c>
      <c r="P292">
        <f t="shared" si="30"/>
        <v>4</v>
      </c>
      <c r="R292">
        <f>SUMIFS('further data insights graphs'!$E$2:$E$3323,'further data insights graphs'!$A$2:$A$3323,'tackle data and analsyis'!$M292)</f>
        <v>2.9975357872385389</v>
      </c>
      <c r="S292">
        <f>COUNTIFS('further data insights graphs'!$E$2:$E$3323,"&gt;"&amp;0,'further data insights graphs'!$A$2:$A$3323,'tackle data and analsyis'!$M292)</f>
        <v>7</v>
      </c>
      <c r="V292">
        <f t="shared" si="31"/>
        <v>3</v>
      </c>
      <c r="W292" t="s">
        <v>103</v>
      </c>
      <c r="X292">
        <v>1</v>
      </c>
      <c r="Y292">
        <v>2</v>
      </c>
      <c r="Z292">
        <v>3</v>
      </c>
      <c r="AB292" t="s">
        <v>546</v>
      </c>
      <c r="AC292">
        <v>2</v>
      </c>
      <c r="AD292">
        <v>1</v>
      </c>
      <c r="AE292">
        <v>3</v>
      </c>
      <c r="AH292" t="s">
        <v>83</v>
      </c>
      <c r="AI292">
        <v>2.3327750652594155</v>
      </c>
      <c r="AJ292">
        <v>5</v>
      </c>
      <c r="AK292">
        <f>SUMIFS('further data insights graphs'!$X$2:$X$3323,'further data insights graphs'!$A$2:$A$3323,'tackle data and analsyis'!$AH292)</f>
        <v>-0.56182948054068005</v>
      </c>
      <c r="AL292" s="1">
        <f t="shared" si="32"/>
        <v>-0.11236589610813601</v>
      </c>
      <c r="AM292">
        <f>SUMIFS('further data insights graphs'!$X$2:$X$3323,'further data insights graphs'!$X$2:$X$3323,"&gt;="&amp;0,'further data insights graphs'!$A$2:$A$3323,'tackle data and analsyis'!$AH292)</f>
        <v>0.36330816622053408</v>
      </c>
      <c r="AN292">
        <f>COUNTIFS('further data insights graphs'!$X$2:$X$3323,"&gt;="&amp;0,'further data insights graphs'!$A$2:$A$3323,'tackle data and analsyis'!$AH292)</f>
        <v>1</v>
      </c>
      <c r="AO292">
        <f>SUMIFS('further data insights graphs'!$X$2:$X$3323,'further data insights graphs'!$X$2:$X$3323,"&lt;"&amp;0,'further data insights graphs'!$A$2:$A$3323,'tackle data and analsyis'!$AH292)</f>
        <v>-0.92513764676121413</v>
      </c>
      <c r="AP292">
        <f>COUNTIFS('further data insights graphs'!$X$2:$X$3323,"&lt;"&amp;0,'further data insights graphs'!$A$2:$A$3323,'tackle data and analsyis'!$AH292)</f>
        <v>4</v>
      </c>
      <c r="AQ292" s="3">
        <f t="shared" si="33"/>
        <v>0.36330816622053408</v>
      </c>
      <c r="AR292" s="3">
        <f t="shared" si="34"/>
        <v>-0.23128441169030353</v>
      </c>
      <c r="AS292" s="3"/>
      <c r="AT292" s="3"/>
      <c r="AU292" s="3"/>
      <c r="AV292" s="3"/>
      <c r="AY292" t="s">
        <v>510</v>
      </c>
      <c r="AZ292">
        <v>2.7859073211077301</v>
      </c>
      <c r="BA292">
        <v>5</v>
      </c>
      <c r="BD292" t="s">
        <v>510</v>
      </c>
      <c r="BE292">
        <f>SUMIFS('further data insights graphs'!S$2:S$3323,'further data insights graphs'!$A$2:$A$3323,'tackle data and analsyis'!$BD292)</f>
        <v>2.7859073211077301</v>
      </c>
      <c r="BF292">
        <f>SUMIFS('further data insights graphs'!T$2:T$3323,'further data insights graphs'!$A$2:$A$3323,'tackle data and analsyis'!$BD292)</f>
        <v>0.95836787845113602</v>
      </c>
      <c r="BG292">
        <f>SUMIFS('further data insights graphs'!U$2:U$3323,'further data insights graphs'!$A$2:$A$3323,'tackle data and analsyis'!$BD292)</f>
        <v>1</v>
      </c>
      <c r="BI292">
        <f>COUNTIFS('further data insights graphs'!S$2:S$3323,"&gt;"&amp;0,'further data insights graphs'!$A$2:$A$3323,'tackle data and analsyis'!$BD292)</f>
        <v>5</v>
      </c>
      <c r="BJ292">
        <f>COUNTIFS('further data insights graphs'!T$2:T$3323,"&gt;"&amp;0,'further data insights graphs'!$A$2:$A$3323,'tackle data and analsyis'!$BD292)</f>
        <v>2</v>
      </c>
      <c r="BK292">
        <f>COUNTIFS('further data insights graphs'!U$2:U$3323,"&gt;"&amp;0,'further data insights graphs'!$A$2:$A$3323,'tackle data and analsyis'!$BD292)</f>
        <v>1</v>
      </c>
      <c r="BN292" t="s">
        <v>453</v>
      </c>
      <c r="BO292">
        <v>1.3543957731807861</v>
      </c>
      <c r="BP292">
        <v>0</v>
      </c>
      <c r="BQ292">
        <v>0.49965118021486099</v>
      </c>
      <c r="BS292">
        <f>SUMIFS('further data insights graphs'!$K$2:$K$3323,'further data insights graphs'!$A$2:$A$3323,'tackle data and analsyis'!$BN292)</f>
        <v>1</v>
      </c>
      <c r="BT292">
        <f>SUMIFS('further data insights graphs'!$V$2:$V$3323,'further data insights graphs'!$A$2:$A$3323,'tackle data and analsyis'!$BN292)</f>
        <v>0.34680767610277102</v>
      </c>
      <c r="BV292" t="s">
        <v>113</v>
      </c>
      <c r="BW292">
        <v>1.6093545336249491</v>
      </c>
      <c r="BX292">
        <v>0</v>
      </c>
      <c r="BY292">
        <v>0</v>
      </c>
    </row>
    <row r="293" spans="1:77" x14ac:dyDescent="0.35">
      <c r="A293">
        <v>291</v>
      </c>
      <c r="B293">
        <v>2022110609</v>
      </c>
      <c r="C293">
        <v>979</v>
      </c>
      <c r="D293">
        <v>40074</v>
      </c>
      <c r="E293">
        <v>0</v>
      </c>
      <c r="F293">
        <v>1</v>
      </c>
      <c r="G293">
        <v>0</v>
      </c>
      <c r="H293">
        <v>0</v>
      </c>
      <c r="I293" t="s">
        <v>64</v>
      </c>
      <c r="M293" t="s">
        <v>299</v>
      </c>
      <c r="N293">
        <f t="shared" si="28"/>
        <v>4</v>
      </c>
      <c r="O293">
        <f t="shared" si="29"/>
        <v>1</v>
      </c>
      <c r="P293">
        <f t="shared" si="30"/>
        <v>5</v>
      </c>
      <c r="R293">
        <f>SUMIFS('further data insights graphs'!$E$2:$E$3323,'further data insights graphs'!$A$2:$A$3323,'tackle data and analsyis'!$M293)</f>
        <v>2.1930336004291209</v>
      </c>
      <c r="S293">
        <f>COUNTIFS('further data insights graphs'!$E$2:$E$3323,"&gt;"&amp;0,'further data insights graphs'!$A$2:$A$3323,'tackle data and analsyis'!$M293)</f>
        <v>5</v>
      </c>
      <c r="V293">
        <f t="shared" si="31"/>
        <v>3</v>
      </c>
      <c r="W293" t="s">
        <v>109</v>
      </c>
      <c r="X293">
        <v>2</v>
      </c>
      <c r="Y293">
        <v>1</v>
      </c>
      <c r="Z293">
        <v>3</v>
      </c>
      <c r="AB293" t="s">
        <v>13</v>
      </c>
      <c r="AC293">
        <v>2</v>
      </c>
      <c r="AD293">
        <v>0</v>
      </c>
      <c r="AE293">
        <v>2</v>
      </c>
      <c r="AH293" t="s">
        <v>496</v>
      </c>
      <c r="AI293">
        <v>2.32061476139131</v>
      </c>
      <c r="AJ293">
        <v>3</v>
      </c>
      <c r="AK293">
        <f>SUMIFS('further data insights graphs'!$X$2:$X$3323,'further data insights graphs'!$A$2:$A$3323,'tackle data and analsyis'!$AH293)</f>
        <v>0.98804319402351792</v>
      </c>
      <c r="AL293" s="1">
        <f t="shared" si="32"/>
        <v>0.32934773134117262</v>
      </c>
      <c r="AM293">
        <f>SUMIFS('further data insights graphs'!$X$2:$X$3323,'further data insights graphs'!$X$2:$X$3323,"&gt;="&amp;0,'further data insights graphs'!$A$2:$A$3323,'tackle data and analsyis'!$AH293)</f>
        <v>1.6708573</v>
      </c>
      <c r="AN293">
        <f>COUNTIFS('further data insights graphs'!$X$2:$X$3323,"&gt;="&amp;0,'further data insights graphs'!$A$2:$A$3323,'tackle data and analsyis'!$AH293)</f>
        <v>1</v>
      </c>
      <c r="AO293">
        <f>SUMIFS('further data insights graphs'!$X$2:$X$3323,'further data insights graphs'!$X$2:$X$3323,"&lt;"&amp;0,'further data insights graphs'!$A$2:$A$3323,'tackle data and analsyis'!$AH293)</f>
        <v>-0.68281410597648207</v>
      </c>
      <c r="AP293">
        <f>COUNTIFS('further data insights graphs'!$X$2:$X$3323,"&lt;"&amp;0,'further data insights graphs'!$A$2:$A$3323,'tackle data and analsyis'!$AH293)</f>
        <v>2</v>
      </c>
      <c r="AQ293" s="3">
        <f t="shared" si="33"/>
        <v>1.6708573</v>
      </c>
      <c r="AR293" s="3">
        <f t="shared" si="34"/>
        <v>-0.34140705298824103</v>
      </c>
      <c r="AS293" s="3"/>
      <c r="AT293" s="3"/>
      <c r="AU293" s="3"/>
      <c r="AV293" s="3"/>
      <c r="AY293" t="s">
        <v>527</v>
      </c>
      <c r="AZ293">
        <v>1.7352842658838101</v>
      </c>
      <c r="BA293">
        <v>5</v>
      </c>
      <c r="BD293" t="s">
        <v>527</v>
      </c>
      <c r="BE293">
        <f>SUMIFS('further data insights graphs'!S$2:S$3323,'further data insights graphs'!$A$2:$A$3323,'tackle data and analsyis'!$BD293)</f>
        <v>1.448151299703806</v>
      </c>
      <c r="BF293">
        <f>SUMIFS('further data insights graphs'!T$2:T$3323,'further data insights graphs'!$A$2:$A$3323,'tackle data and analsyis'!$BD293)</f>
        <v>0</v>
      </c>
      <c r="BG293">
        <f>SUMIFS('further data insights graphs'!U$2:U$3323,'further data insights graphs'!$A$2:$A$3323,'tackle data and analsyis'!$BD293)</f>
        <v>0</v>
      </c>
      <c r="BI293">
        <f>COUNTIFS('further data insights graphs'!S$2:S$3323,"&gt;"&amp;0,'further data insights graphs'!$A$2:$A$3323,'tackle data and analsyis'!$BD293)</f>
        <v>4</v>
      </c>
      <c r="BJ293">
        <f>COUNTIFS('further data insights graphs'!T$2:T$3323,"&gt;"&amp;0,'further data insights graphs'!$A$2:$A$3323,'tackle data and analsyis'!$BD293)</f>
        <v>0</v>
      </c>
      <c r="BK293">
        <f>COUNTIFS('further data insights graphs'!U$2:U$3323,"&gt;"&amp;0,'further data insights graphs'!$A$2:$A$3323,'tackle data and analsyis'!$BD293)</f>
        <v>0</v>
      </c>
      <c r="BN293" t="s">
        <v>104</v>
      </c>
      <c r="BO293">
        <v>1.3508918403397909</v>
      </c>
      <c r="BP293">
        <v>0.16274847216729699</v>
      </c>
      <c r="BQ293">
        <v>0.174004321141251</v>
      </c>
      <c r="BS293">
        <f>SUMIFS('further data insights graphs'!$K$2:$K$3323,'further data insights graphs'!$A$2:$A$3323,'tackle data and analsyis'!$BN293)</f>
        <v>1</v>
      </c>
      <c r="BT293">
        <f>SUMIFS('further data insights graphs'!$V$2:$V$3323,'further data insights graphs'!$A$2:$A$3323,'tackle data and analsyis'!$BN293)</f>
        <v>0.30825651760735401</v>
      </c>
      <c r="BV293" t="s">
        <v>442</v>
      </c>
      <c r="BW293">
        <v>1.5759509918039289</v>
      </c>
      <c r="BX293">
        <v>0</v>
      </c>
      <c r="BY293">
        <v>0</v>
      </c>
    </row>
    <row r="294" spans="1:77" x14ac:dyDescent="0.35">
      <c r="A294">
        <v>292</v>
      </c>
      <c r="B294">
        <v>2022110609</v>
      </c>
      <c r="C294">
        <v>2922</v>
      </c>
      <c r="D294">
        <v>40074</v>
      </c>
      <c r="E294">
        <v>1</v>
      </c>
      <c r="F294">
        <v>0</v>
      </c>
      <c r="G294">
        <v>0</v>
      </c>
      <c r="H294">
        <v>0</v>
      </c>
      <c r="I294" t="s">
        <v>64</v>
      </c>
      <c r="M294" t="s">
        <v>300</v>
      </c>
      <c r="N294">
        <f t="shared" si="28"/>
        <v>0</v>
      </c>
      <c r="O294">
        <f t="shared" si="29"/>
        <v>2</v>
      </c>
      <c r="P294">
        <f t="shared" si="30"/>
        <v>2</v>
      </c>
      <c r="R294">
        <f>SUMIFS('further data insights graphs'!$E$2:$E$3323,'further data insights graphs'!$A$2:$A$3323,'tackle data and analsyis'!$M294)</f>
        <v>0.82702580646437096</v>
      </c>
      <c r="S294">
        <f>COUNTIFS('further data insights graphs'!$E$2:$E$3323,"&gt;"&amp;0,'further data insights graphs'!$A$2:$A$3323,'tackle data and analsyis'!$M294)</f>
        <v>2</v>
      </c>
      <c r="V294">
        <f t="shared" si="31"/>
        <v>3</v>
      </c>
      <c r="W294" t="s">
        <v>130</v>
      </c>
      <c r="X294">
        <v>1</v>
      </c>
      <c r="Y294">
        <v>2</v>
      </c>
      <c r="Z294">
        <v>3</v>
      </c>
      <c r="AB294" t="s">
        <v>35</v>
      </c>
      <c r="AC294">
        <v>2</v>
      </c>
      <c r="AD294">
        <v>0</v>
      </c>
      <c r="AE294">
        <v>2</v>
      </c>
      <c r="AH294" t="s">
        <v>28</v>
      </c>
      <c r="AI294">
        <v>2.3205339943090602</v>
      </c>
      <c r="AJ294">
        <v>3</v>
      </c>
      <c r="AK294">
        <f>SUMIFS('further data insights graphs'!$X$2:$X$3323,'further data insights graphs'!$A$2:$A$3323,'tackle data and analsyis'!$AH294)</f>
        <v>-1.0752654206770003</v>
      </c>
      <c r="AL294" s="1">
        <f t="shared" si="32"/>
        <v>-0.35842180689233344</v>
      </c>
      <c r="AM294">
        <f>SUMIFS('further data insights graphs'!$X$2:$X$3323,'further data insights graphs'!$X$2:$X$3323,"&gt;="&amp;0,'further data insights graphs'!$A$2:$A$3323,'tackle data and analsyis'!$AH294)</f>
        <v>0</v>
      </c>
      <c r="AN294">
        <f>COUNTIFS('further data insights graphs'!$X$2:$X$3323,"&gt;="&amp;0,'further data insights graphs'!$A$2:$A$3323,'tackle data and analsyis'!$AH294)</f>
        <v>0</v>
      </c>
      <c r="AO294">
        <f>SUMIFS('further data insights graphs'!$X$2:$X$3323,'further data insights graphs'!$X$2:$X$3323,"&lt;"&amp;0,'further data insights graphs'!$A$2:$A$3323,'tackle data and analsyis'!$AH294)</f>
        <v>-1.0752654206770003</v>
      </c>
      <c r="AP294">
        <f>COUNTIFS('further data insights graphs'!$X$2:$X$3323,"&lt;"&amp;0,'further data insights graphs'!$A$2:$A$3323,'tackle data and analsyis'!$AH294)</f>
        <v>3</v>
      </c>
      <c r="AQ294" s="3" t="e">
        <f t="shared" si="33"/>
        <v>#DIV/0!</v>
      </c>
      <c r="AR294" s="3">
        <f t="shared" si="34"/>
        <v>-0.35842180689233344</v>
      </c>
      <c r="AS294" s="3"/>
      <c r="AT294" s="3"/>
      <c r="AU294" s="3"/>
      <c r="AV294" s="3"/>
      <c r="AY294" t="s">
        <v>568</v>
      </c>
      <c r="AZ294">
        <v>3.375664219801664</v>
      </c>
      <c r="BA294">
        <v>5</v>
      </c>
      <c r="BD294" t="s">
        <v>568</v>
      </c>
      <c r="BE294">
        <f>SUMIFS('further data insights graphs'!S$2:S$3323,'further data insights graphs'!$A$2:$A$3323,'tackle data and analsyis'!$BD294)</f>
        <v>0.20119162018683201</v>
      </c>
      <c r="BF294">
        <f>SUMIFS('further data insights graphs'!T$2:T$3323,'further data insights graphs'!$A$2:$A$3323,'tackle data and analsyis'!$BD294)</f>
        <v>0</v>
      </c>
      <c r="BG294">
        <f>SUMIFS('further data insights graphs'!U$2:U$3323,'further data insights graphs'!$A$2:$A$3323,'tackle data and analsyis'!$BD294)</f>
        <v>0</v>
      </c>
      <c r="BI294">
        <f>COUNTIFS('further data insights graphs'!S$2:S$3323,"&gt;"&amp;0,'further data insights graphs'!$A$2:$A$3323,'tackle data and analsyis'!$BD294)</f>
        <v>1</v>
      </c>
      <c r="BJ294">
        <f>COUNTIFS('further data insights graphs'!T$2:T$3323,"&gt;"&amp;0,'further data insights graphs'!$A$2:$A$3323,'tackle data and analsyis'!$BD294)</f>
        <v>0</v>
      </c>
      <c r="BK294">
        <f>COUNTIFS('further data insights graphs'!U$2:U$3323,"&gt;"&amp;0,'further data insights graphs'!$A$2:$A$3323,'tackle data and analsyis'!$BD294)</f>
        <v>0</v>
      </c>
      <c r="BN294" t="s">
        <v>278</v>
      </c>
      <c r="BO294">
        <v>1.346145296919923</v>
      </c>
      <c r="BP294">
        <v>0</v>
      </c>
      <c r="BQ294">
        <v>0</v>
      </c>
      <c r="BS294">
        <f>SUMIFS('further data insights graphs'!$K$2:$K$3323,'further data insights graphs'!$A$2:$A$3323,'tackle data and analsyis'!$BN294)</f>
        <v>1</v>
      </c>
      <c r="BT294">
        <f>SUMIFS('further data insights graphs'!$V$2:$V$3323,'further data insights graphs'!$A$2:$A$3323,'tackle data and analsyis'!$BN294)</f>
        <v>0.34614529691992302</v>
      </c>
      <c r="BV294" t="s">
        <v>70</v>
      </c>
      <c r="BW294">
        <v>1.5738690492759579</v>
      </c>
      <c r="BX294">
        <v>0</v>
      </c>
      <c r="BY294">
        <v>0</v>
      </c>
    </row>
    <row r="295" spans="1:77" x14ac:dyDescent="0.35">
      <c r="A295">
        <v>293</v>
      </c>
      <c r="B295">
        <v>2022102301</v>
      </c>
      <c r="C295">
        <v>274</v>
      </c>
      <c r="D295">
        <v>53461</v>
      </c>
      <c r="E295">
        <v>0</v>
      </c>
      <c r="F295">
        <v>1</v>
      </c>
      <c r="G295">
        <v>0</v>
      </c>
      <c r="H295">
        <v>0</v>
      </c>
      <c r="I295" t="s">
        <v>65</v>
      </c>
      <c r="M295" t="s">
        <v>301</v>
      </c>
      <c r="N295">
        <f t="shared" si="28"/>
        <v>3</v>
      </c>
      <c r="O295">
        <f t="shared" si="29"/>
        <v>4</v>
      </c>
      <c r="P295">
        <f t="shared" si="30"/>
        <v>7</v>
      </c>
      <c r="R295">
        <f>SUMIFS('further data insights graphs'!$E$2:$E$3323,'further data insights graphs'!$A$2:$A$3323,'tackle data and analsyis'!$M295)</f>
        <v>5.2308752947724706</v>
      </c>
      <c r="S295">
        <f>COUNTIFS('further data insights graphs'!$E$2:$E$3323,"&gt;"&amp;0,'further data insights graphs'!$A$2:$A$3323,'tackle data and analsyis'!$M295)</f>
        <v>10</v>
      </c>
      <c r="V295">
        <f t="shared" si="31"/>
        <v>1</v>
      </c>
      <c r="W295" t="s">
        <v>140</v>
      </c>
      <c r="X295">
        <v>2</v>
      </c>
      <c r="Y295">
        <v>1</v>
      </c>
      <c r="Z295">
        <v>3</v>
      </c>
      <c r="AB295" t="s">
        <v>47</v>
      </c>
      <c r="AC295">
        <v>2</v>
      </c>
      <c r="AD295">
        <v>0</v>
      </c>
      <c r="AE295">
        <v>2</v>
      </c>
      <c r="AH295" t="s">
        <v>411</v>
      </c>
      <c r="AI295">
        <v>2.303279721465854</v>
      </c>
      <c r="AJ295">
        <v>3</v>
      </c>
      <c r="AK295">
        <f>SUMIFS('further data insights graphs'!$X$2:$X$3323,'further data insights graphs'!$A$2:$A$3323,'tackle data and analsyis'!$AH295)</f>
        <v>1.2723491901356474</v>
      </c>
      <c r="AL295" s="1">
        <f t="shared" si="32"/>
        <v>0.42411639671188245</v>
      </c>
      <c r="AM295">
        <f>SUMIFS('further data insights graphs'!$X$2:$X$3323,'further data insights graphs'!$X$2:$X$3323,"&gt;="&amp;0,'further data insights graphs'!$A$2:$A$3323,'tackle data and analsyis'!$AH295)</f>
        <v>1.6099773409586531</v>
      </c>
      <c r="AN295">
        <f>COUNTIFS('further data insights graphs'!$X$2:$X$3323,"&gt;="&amp;0,'further data insights graphs'!$A$2:$A$3323,'tackle data and analsyis'!$AH295)</f>
        <v>2</v>
      </c>
      <c r="AO295">
        <f>SUMIFS('further data insights graphs'!$X$2:$X$3323,'further data insights graphs'!$X$2:$X$3323,"&lt;"&amp;0,'further data insights graphs'!$A$2:$A$3323,'tackle data and analsyis'!$AH295)</f>
        <v>-0.33762815082300557</v>
      </c>
      <c r="AP295">
        <f>COUNTIFS('further data insights graphs'!$X$2:$X$3323,"&lt;"&amp;0,'further data insights graphs'!$A$2:$A$3323,'tackle data and analsyis'!$AH295)</f>
        <v>1</v>
      </c>
      <c r="AQ295" s="3">
        <f t="shared" si="33"/>
        <v>0.80498867047932654</v>
      </c>
      <c r="AR295" s="3">
        <f t="shared" si="34"/>
        <v>-0.33762815082300557</v>
      </c>
      <c r="AS295" s="3"/>
      <c r="AT295" s="3"/>
      <c r="AU295" s="3"/>
      <c r="AV295" s="3"/>
      <c r="AY295" t="s">
        <v>581</v>
      </c>
      <c r="AZ295">
        <v>2.921009769143851</v>
      </c>
      <c r="BA295">
        <v>5</v>
      </c>
      <c r="BD295" t="s">
        <v>581</v>
      </c>
      <c r="BE295">
        <f>SUMIFS('further data insights graphs'!S$2:S$3323,'further data insights graphs'!$A$2:$A$3323,'tackle data and analsyis'!$BD295)</f>
        <v>1.921009769143851</v>
      </c>
      <c r="BF295">
        <f>SUMIFS('further data insights graphs'!T$2:T$3323,'further data insights graphs'!$A$2:$A$3323,'tackle data and analsyis'!$BD295)</f>
        <v>0</v>
      </c>
      <c r="BG295">
        <f>SUMIFS('further data insights graphs'!U$2:U$3323,'further data insights graphs'!$A$2:$A$3323,'tackle data and analsyis'!$BD295)</f>
        <v>0</v>
      </c>
      <c r="BI295">
        <f>COUNTIFS('further data insights graphs'!S$2:S$3323,"&gt;"&amp;0,'further data insights graphs'!$A$2:$A$3323,'tackle data and analsyis'!$BD295)</f>
        <v>4</v>
      </c>
      <c r="BJ295">
        <f>COUNTIFS('further data insights graphs'!T$2:T$3323,"&gt;"&amp;0,'further data insights graphs'!$A$2:$A$3323,'tackle data and analsyis'!$BD295)</f>
        <v>0</v>
      </c>
      <c r="BK295">
        <f>COUNTIFS('further data insights graphs'!U$2:U$3323,"&gt;"&amp;0,'further data insights graphs'!$A$2:$A$3323,'tackle data and analsyis'!$BD295)</f>
        <v>0</v>
      </c>
      <c r="BN295" t="s">
        <v>496</v>
      </c>
      <c r="BO295">
        <v>1.32061476139131</v>
      </c>
      <c r="BP295">
        <v>0</v>
      </c>
      <c r="BQ295">
        <v>0</v>
      </c>
      <c r="BS295">
        <f>SUMIFS('further data insights graphs'!$K$2:$K$3323,'further data insights graphs'!$A$2:$A$3323,'tackle data and analsyis'!$BN295)</f>
        <v>1</v>
      </c>
      <c r="BT295">
        <f>SUMIFS('further data insights graphs'!$V$2:$V$3323,'further data insights graphs'!$A$2:$A$3323,'tackle data and analsyis'!$BN295)</f>
        <v>0.32061476139131001</v>
      </c>
      <c r="BV295" t="s">
        <v>24</v>
      </c>
      <c r="BW295">
        <v>1.563434919321177</v>
      </c>
      <c r="BX295">
        <v>0</v>
      </c>
      <c r="BY295">
        <v>0</v>
      </c>
    </row>
    <row r="296" spans="1:77" x14ac:dyDescent="0.35">
      <c r="A296">
        <v>294</v>
      </c>
      <c r="B296">
        <v>2022102700</v>
      </c>
      <c r="C296">
        <v>1269</v>
      </c>
      <c r="D296">
        <v>53461</v>
      </c>
      <c r="E296">
        <v>0</v>
      </c>
      <c r="F296">
        <v>1</v>
      </c>
      <c r="G296">
        <v>0</v>
      </c>
      <c r="H296">
        <v>0</v>
      </c>
      <c r="I296" t="s">
        <v>65</v>
      </c>
      <c r="M296" t="s">
        <v>302</v>
      </c>
      <c r="N296">
        <f t="shared" si="28"/>
        <v>0</v>
      </c>
      <c r="O296">
        <f t="shared" si="29"/>
        <v>0</v>
      </c>
      <c r="P296">
        <f t="shared" si="30"/>
        <v>0</v>
      </c>
      <c r="R296">
        <f>SUMIFS('further data insights graphs'!$E$2:$E$3323,'further data insights graphs'!$A$2:$A$3323,'tackle data and analsyis'!$M296)</f>
        <v>0.71244330450701698</v>
      </c>
      <c r="S296">
        <f>COUNTIFS('further data insights graphs'!$E$2:$E$3323,"&gt;"&amp;0,'further data insights graphs'!$A$2:$A$3323,'tackle data and analsyis'!$M296)</f>
        <v>3</v>
      </c>
      <c r="V296">
        <f t="shared" si="31"/>
        <v>2</v>
      </c>
      <c r="W296" t="s">
        <v>154</v>
      </c>
      <c r="X296">
        <v>2</v>
      </c>
      <c r="Y296">
        <v>1</v>
      </c>
      <c r="Z296">
        <v>3</v>
      </c>
      <c r="AB296" t="s">
        <v>82</v>
      </c>
      <c r="AC296">
        <v>2</v>
      </c>
      <c r="AD296">
        <v>0</v>
      </c>
      <c r="AE296">
        <v>2</v>
      </c>
      <c r="AH296" t="s">
        <v>202</v>
      </c>
      <c r="AI296">
        <v>2.2936144692004046</v>
      </c>
      <c r="AJ296">
        <v>5</v>
      </c>
      <c r="AK296">
        <f>SUMIFS('further data insights graphs'!$X$2:$X$3323,'further data insights graphs'!$A$2:$A$3323,'tackle data and analsyis'!$AH296)</f>
        <v>-1.0441080093299728</v>
      </c>
      <c r="AL296" s="1">
        <f t="shared" si="32"/>
        <v>-0.20882160186599458</v>
      </c>
      <c r="AM296">
        <f>SUMIFS('further data insights graphs'!$X$2:$X$3323,'further data insights graphs'!$X$2:$X$3323,"&gt;="&amp;0,'further data insights graphs'!$A$2:$A$3323,'tackle data and analsyis'!$AH296)</f>
        <v>1.3564063644876825E-3</v>
      </c>
      <c r="AN296">
        <f>COUNTIFS('further data insights graphs'!$X$2:$X$3323,"&gt;="&amp;0,'further data insights graphs'!$A$2:$A$3323,'tackle data and analsyis'!$AH296)</f>
        <v>1</v>
      </c>
      <c r="AO296">
        <f>SUMIFS('further data insights graphs'!$X$2:$X$3323,'further data insights graphs'!$X$2:$X$3323,"&lt;"&amp;0,'further data insights graphs'!$A$2:$A$3323,'tackle data and analsyis'!$AH296)</f>
        <v>-1.0454644156944604</v>
      </c>
      <c r="AP296">
        <f>COUNTIFS('further data insights graphs'!$X$2:$X$3323,"&lt;"&amp;0,'further data insights graphs'!$A$2:$A$3323,'tackle data and analsyis'!$AH296)</f>
        <v>4</v>
      </c>
      <c r="AQ296" s="3">
        <f t="shared" si="33"/>
        <v>1.3564063644876825E-3</v>
      </c>
      <c r="AR296" s="3">
        <f t="shared" si="34"/>
        <v>-0.26136610392361509</v>
      </c>
      <c r="AS296" s="3"/>
      <c r="AT296" s="3"/>
      <c r="AU296" s="3"/>
      <c r="AV296" s="3"/>
      <c r="AY296" t="s">
        <v>585</v>
      </c>
      <c r="AZ296">
        <v>3.3176599019516688</v>
      </c>
      <c r="BA296">
        <v>5</v>
      </c>
      <c r="BD296" t="s">
        <v>585</v>
      </c>
      <c r="BE296">
        <f>SUMIFS('further data insights graphs'!S$2:S$3323,'further data insights graphs'!$A$2:$A$3323,'tackle data and analsyis'!$BD296)</f>
        <v>2.8591737926301248</v>
      </c>
      <c r="BF296">
        <f>SUMIFS('further data insights graphs'!T$2:T$3323,'further data insights graphs'!$A$2:$A$3323,'tackle data and analsyis'!$BD296)</f>
        <v>0</v>
      </c>
      <c r="BG296">
        <f>SUMIFS('further data insights graphs'!U$2:U$3323,'further data insights graphs'!$A$2:$A$3323,'tackle data and analsyis'!$BD296)</f>
        <v>0</v>
      </c>
      <c r="BI296">
        <f>COUNTIFS('further data insights graphs'!S$2:S$3323,"&gt;"&amp;0,'further data insights graphs'!$A$2:$A$3323,'tackle data and analsyis'!$BD296)</f>
        <v>4</v>
      </c>
      <c r="BJ296">
        <f>COUNTIFS('further data insights graphs'!T$2:T$3323,"&gt;"&amp;0,'further data insights graphs'!$A$2:$A$3323,'tackle data and analsyis'!$BD296)</f>
        <v>0</v>
      </c>
      <c r="BK296">
        <f>COUNTIFS('further data insights graphs'!U$2:U$3323,"&gt;"&amp;0,'further data insights graphs'!$A$2:$A$3323,'tackle data and analsyis'!$BD296)</f>
        <v>0</v>
      </c>
      <c r="BN296" t="s">
        <v>324</v>
      </c>
      <c r="BO296">
        <v>1.316678987951154</v>
      </c>
      <c r="BP296">
        <v>0</v>
      </c>
      <c r="BQ296">
        <v>1</v>
      </c>
      <c r="BS296">
        <f>SUMIFS('further data insights graphs'!$K$2:$K$3323,'further data insights graphs'!$A$2:$A$3323,'tackle data and analsyis'!$BN296)</f>
        <v>0</v>
      </c>
      <c r="BT296">
        <f>SUMIFS('further data insights graphs'!$V$2:$V$3323,'further data insights graphs'!$A$2:$A$3323,'tackle data and analsyis'!$BN296)</f>
        <v>0</v>
      </c>
      <c r="BV296" t="s">
        <v>356</v>
      </c>
      <c r="BW296">
        <v>1.5561955702772949</v>
      </c>
      <c r="BX296">
        <v>0</v>
      </c>
      <c r="BY296">
        <v>0</v>
      </c>
    </row>
    <row r="297" spans="1:77" x14ac:dyDescent="0.35">
      <c r="A297">
        <v>295</v>
      </c>
      <c r="B297">
        <v>2022102700</v>
      </c>
      <c r="C297">
        <v>1398</v>
      </c>
      <c r="D297">
        <v>53461</v>
      </c>
      <c r="E297">
        <v>1</v>
      </c>
      <c r="F297">
        <v>0</v>
      </c>
      <c r="G297">
        <v>0</v>
      </c>
      <c r="H297">
        <v>0</v>
      </c>
      <c r="I297" t="s">
        <v>65</v>
      </c>
      <c r="M297" t="s">
        <v>303</v>
      </c>
      <c r="N297">
        <f t="shared" si="28"/>
        <v>2</v>
      </c>
      <c r="O297">
        <f t="shared" si="29"/>
        <v>3</v>
      </c>
      <c r="P297">
        <f t="shared" si="30"/>
        <v>5</v>
      </c>
      <c r="R297">
        <f>SUMIFS('further data insights graphs'!$E$2:$E$3323,'further data insights graphs'!$A$2:$A$3323,'tackle data and analsyis'!$M297)</f>
        <v>2.8867175285096005</v>
      </c>
      <c r="S297">
        <f>COUNTIFS('further data insights graphs'!$E$2:$E$3323,"&gt;"&amp;0,'further data insights graphs'!$A$2:$A$3323,'tackle data and analsyis'!$M297)</f>
        <v>8</v>
      </c>
      <c r="V297">
        <f t="shared" si="31"/>
        <v>2</v>
      </c>
      <c r="W297" t="s">
        <v>157</v>
      </c>
      <c r="X297">
        <v>3</v>
      </c>
      <c r="Y297">
        <v>0</v>
      </c>
      <c r="Z297">
        <v>3</v>
      </c>
      <c r="AB297" t="s">
        <v>88</v>
      </c>
      <c r="AC297">
        <v>2</v>
      </c>
      <c r="AD297">
        <v>0</v>
      </c>
      <c r="AE297">
        <v>2</v>
      </c>
      <c r="AH297" t="s">
        <v>37</v>
      </c>
      <c r="AI297">
        <v>2.2811351752943958</v>
      </c>
      <c r="AJ297">
        <v>5</v>
      </c>
      <c r="AK297">
        <f>SUMIFS('further data insights graphs'!$X$2:$X$3323,'further data insights graphs'!$A$2:$A$3323,'tackle data and analsyis'!$AH297)</f>
        <v>-2.1561720434758069E-2</v>
      </c>
      <c r="AL297" s="1">
        <f t="shared" si="32"/>
        <v>-4.3123440869516135E-3</v>
      </c>
      <c r="AM297">
        <f>SUMIFS('further data insights graphs'!$X$2:$X$3323,'further data insights graphs'!$X$2:$X$3323,"&gt;="&amp;0,'further data insights graphs'!$A$2:$A$3323,'tackle data and analsyis'!$AH297)</f>
        <v>0.50218632438578237</v>
      </c>
      <c r="AN297">
        <f>COUNTIFS('further data insights graphs'!$X$2:$X$3323,"&gt;="&amp;0,'further data insights graphs'!$A$2:$A$3323,'tackle data and analsyis'!$AH297)</f>
        <v>2</v>
      </c>
      <c r="AO297">
        <f>SUMIFS('further data insights graphs'!$X$2:$X$3323,'further data insights graphs'!$X$2:$X$3323,"&lt;"&amp;0,'further data insights graphs'!$A$2:$A$3323,'tackle data and analsyis'!$AH297)</f>
        <v>-0.52374804482054049</v>
      </c>
      <c r="AP297">
        <f>COUNTIFS('further data insights graphs'!$X$2:$X$3323,"&lt;"&amp;0,'further data insights graphs'!$A$2:$A$3323,'tackle data and analsyis'!$AH297)</f>
        <v>3</v>
      </c>
      <c r="AQ297" s="3">
        <f t="shared" si="33"/>
        <v>0.25109316219289118</v>
      </c>
      <c r="AR297" s="3">
        <f t="shared" si="34"/>
        <v>-0.17458268160684684</v>
      </c>
      <c r="AS297" s="3"/>
      <c r="AT297" s="3"/>
      <c r="AU297" s="3"/>
      <c r="AV297" s="3"/>
      <c r="AY297" t="s">
        <v>588</v>
      </c>
      <c r="AZ297">
        <v>2.5951418203233647</v>
      </c>
      <c r="BA297">
        <v>5</v>
      </c>
      <c r="BD297" t="s">
        <v>588</v>
      </c>
      <c r="BE297">
        <f>SUMIFS('further data insights graphs'!S$2:S$3323,'further data insights graphs'!$A$2:$A$3323,'tackle data and analsyis'!$BD297)</f>
        <v>2.3915742559557369</v>
      </c>
      <c r="BF297">
        <f>SUMIFS('further data insights graphs'!T$2:T$3323,'further data insights graphs'!$A$2:$A$3323,'tackle data and analsyis'!$BD297)</f>
        <v>0</v>
      </c>
      <c r="BG297">
        <f>SUMIFS('further data insights graphs'!U$2:U$3323,'further data insights graphs'!$A$2:$A$3323,'tackle data and analsyis'!$BD297)</f>
        <v>0</v>
      </c>
      <c r="BI297">
        <f>COUNTIFS('further data insights graphs'!S$2:S$3323,"&gt;"&amp;0,'further data insights graphs'!$A$2:$A$3323,'tackle data and analsyis'!$BD297)</f>
        <v>4</v>
      </c>
      <c r="BJ297">
        <f>COUNTIFS('further data insights graphs'!T$2:T$3323,"&gt;"&amp;0,'further data insights graphs'!$A$2:$A$3323,'tackle data and analsyis'!$BD297)</f>
        <v>0</v>
      </c>
      <c r="BK297">
        <f>COUNTIFS('further data insights graphs'!U$2:U$3323,"&gt;"&amp;0,'further data insights graphs'!$A$2:$A$3323,'tackle data and analsyis'!$BD297)</f>
        <v>0</v>
      </c>
      <c r="BN297" t="s">
        <v>400</v>
      </c>
      <c r="BO297">
        <v>1.30880645530808</v>
      </c>
      <c r="BP297">
        <v>0</v>
      </c>
      <c r="BQ297">
        <v>0</v>
      </c>
      <c r="BS297">
        <f>SUMIFS('further data insights graphs'!$K$2:$K$3323,'further data insights graphs'!$A$2:$A$3323,'tackle data and analsyis'!$BN297)</f>
        <v>0</v>
      </c>
      <c r="BT297">
        <f>SUMIFS('further data insights graphs'!$V$2:$V$3323,'further data insights graphs'!$A$2:$A$3323,'tackle data and analsyis'!$BN297)</f>
        <v>0</v>
      </c>
      <c r="BV297" t="s">
        <v>220</v>
      </c>
      <c r="BW297">
        <v>1.527432690278447</v>
      </c>
      <c r="BX297">
        <v>0</v>
      </c>
      <c r="BY297">
        <v>0</v>
      </c>
    </row>
    <row r="298" spans="1:77" x14ac:dyDescent="0.35">
      <c r="A298">
        <v>296</v>
      </c>
      <c r="B298">
        <v>2022110609</v>
      </c>
      <c r="C298">
        <v>2400</v>
      </c>
      <c r="D298">
        <v>53461</v>
      </c>
      <c r="E298">
        <v>0</v>
      </c>
      <c r="F298">
        <v>1</v>
      </c>
      <c r="G298">
        <v>0</v>
      </c>
      <c r="H298">
        <v>0</v>
      </c>
      <c r="I298" t="s">
        <v>65</v>
      </c>
      <c r="M298" t="s">
        <v>304</v>
      </c>
      <c r="N298">
        <f t="shared" si="28"/>
        <v>3</v>
      </c>
      <c r="O298">
        <f t="shared" si="29"/>
        <v>3</v>
      </c>
      <c r="P298">
        <f t="shared" si="30"/>
        <v>6</v>
      </c>
      <c r="R298">
        <f>SUMIFS('further data insights graphs'!$E$2:$E$3323,'further data insights graphs'!$A$2:$A$3323,'tackle data and analsyis'!$M298)</f>
        <v>2.9563048204185129</v>
      </c>
      <c r="S298">
        <f>COUNTIFS('further data insights graphs'!$E$2:$E$3323,"&gt;"&amp;0,'further data insights graphs'!$A$2:$A$3323,'tackle data and analsyis'!$M298)</f>
        <v>7</v>
      </c>
      <c r="V298">
        <f t="shared" si="31"/>
        <v>1</v>
      </c>
      <c r="W298" t="s">
        <v>169</v>
      </c>
      <c r="X298">
        <v>1</v>
      </c>
      <c r="Y298">
        <v>2</v>
      </c>
      <c r="Z298">
        <v>3</v>
      </c>
      <c r="AB298" t="s">
        <v>149</v>
      </c>
      <c r="AC298">
        <v>2</v>
      </c>
      <c r="AD298">
        <v>0</v>
      </c>
      <c r="AE298">
        <v>2</v>
      </c>
      <c r="AH298" t="s">
        <v>421</v>
      </c>
      <c r="AI298">
        <v>2.262015175766765</v>
      </c>
      <c r="AJ298">
        <v>5</v>
      </c>
      <c r="AK298">
        <f>SUMIFS('further data insights graphs'!$X$2:$X$3323,'further data insights graphs'!$A$2:$A$3323,'tackle data and analsyis'!$AH298)</f>
        <v>0.47797487418791801</v>
      </c>
      <c r="AL298" s="1">
        <f t="shared" si="32"/>
        <v>9.5594974837583599E-2</v>
      </c>
      <c r="AM298">
        <f>SUMIFS('further data insights graphs'!$X$2:$X$3323,'further data insights graphs'!$X$2:$X$3323,"&gt;="&amp;0,'further data insights graphs'!$A$2:$A$3323,'tackle data and analsyis'!$AH298)</f>
        <v>0.74188107562182204</v>
      </c>
      <c r="AN298">
        <f>COUNTIFS('further data insights graphs'!$X$2:$X$3323,"&gt;="&amp;0,'further data insights graphs'!$A$2:$A$3323,'tackle data and analsyis'!$AH298)</f>
        <v>2</v>
      </c>
      <c r="AO298">
        <f>SUMIFS('further data insights graphs'!$X$2:$X$3323,'further data insights graphs'!$X$2:$X$3323,"&lt;"&amp;0,'further data insights graphs'!$A$2:$A$3323,'tackle data and analsyis'!$AH298)</f>
        <v>-0.26390620143390403</v>
      </c>
      <c r="AP298">
        <f>COUNTIFS('further data insights graphs'!$X$2:$X$3323,"&lt;"&amp;0,'further data insights graphs'!$A$2:$A$3323,'tackle data and analsyis'!$AH298)</f>
        <v>3</v>
      </c>
      <c r="AQ298" s="3">
        <f t="shared" si="33"/>
        <v>0.37094053781091102</v>
      </c>
      <c r="AR298" s="3">
        <f t="shared" si="34"/>
        <v>-8.7968733811301339E-2</v>
      </c>
      <c r="AS298" s="3"/>
      <c r="AT298" s="3"/>
      <c r="AU298" s="3"/>
      <c r="AV298" s="3"/>
      <c r="AY298" t="s">
        <v>21</v>
      </c>
      <c r="AZ298">
        <v>1.522776121704331</v>
      </c>
      <c r="BA298">
        <v>4</v>
      </c>
      <c r="BD298" t="s">
        <v>21</v>
      </c>
      <c r="BE298">
        <f>SUMIFS('further data insights graphs'!S$2:S$3323,'further data insights graphs'!$A$2:$A$3323,'tackle data and analsyis'!$BD298)</f>
        <v>0.85010387352084904</v>
      </c>
      <c r="BF298">
        <f>SUMIFS('further data insights graphs'!T$2:T$3323,'further data insights graphs'!$A$2:$A$3323,'tackle data and analsyis'!$BD298)</f>
        <v>0</v>
      </c>
      <c r="BG298">
        <f>SUMIFS('further data insights graphs'!U$2:U$3323,'further data insights graphs'!$A$2:$A$3323,'tackle data and analsyis'!$BD298)</f>
        <v>0</v>
      </c>
      <c r="BI298">
        <f>COUNTIFS('further data insights graphs'!S$2:S$3323,"&gt;"&amp;0,'further data insights graphs'!$A$2:$A$3323,'tackle data and analsyis'!$BD298)</f>
        <v>2</v>
      </c>
      <c r="BJ298">
        <f>COUNTIFS('further data insights graphs'!T$2:T$3323,"&gt;"&amp;0,'further data insights graphs'!$A$2:$A$3323,'tackle data and analsyis'!$BD298)</f>
        <v>0</v>
      </c>
      <c r="BK298">
        <f>COUNTIFS('further data insights graphs'!U$2:U$3323,"&gt;"&amp;0,'further data insights graphs'!$A$2:$A$3323,'tackle data and analsyis'!$BD298)</f>
        <v>0</v>
      </c>
      <c r="BN298" t="s">
        <v>439</v>
      </c>
      <c r="BO298">
        <v>1.3061291985287569</v>
      </c>
      <c r="BP298">
        <v>0</v>
      </c>
      <c r="BQ298">
        <v>0</v>
      </c>
      <c r="BS298">
        <f>SUMIFS('further data insights graphs'!$K$2:$K$3323,'further data insights graphs'!$A$2:$A$3323,'tackle data and analsyis'!$BN298)</f>
        <v>1</v>
      </c>
      <c r="BT298">
        <f>SUMIFS('further data insights graphs'!$V$2:$V$3323,'further data insights graphs'!$A$2:$A$3323,'tackle data and analsyis'!$BN298)</f>
        <v>0.30612919852875697</v>
      </c>
      <c r="BV298" t="s">
        <v>469</v>
      </c>
      <c r="BW298">
        <v>1.5273247522487901</v>
      </c>
      <c r="BX298">
        <v>0</v>
      </c>
      <c r="BY298">
        <v>0.26375899799819402</v>
      </c>
    </row>
    <row r="299" spans="1:77" x14ac:dyDescent="0.35">
      <c r="A299">
        <v>297</v>
      </c>
      <c r="B299">
        <v>2022110609</v>
      </c>
      <c r="C299">
        <v>3998</v>
      </c>
      <c r="D299">
        <v>53461</v>
      </c>
      <c r="E299">
        <v>1</v>
      </c>
      <c r="F299">
        <v>0</v>
      </c>
      <c r="G299">
        <v>0</v>
      </c>
      <c r="H299">
        <v>0</v>
      </c>
      <c r="I299" t="s">
        <v>65</v>
      </c>
      <c r="M299" t="s">
        <v>305</v>
      </c>
      <c r="N299">
        <f t="shared" si="28"/>
        <v>1</v>
      </c>
      <c r="O299">
        <f t="shared" si="29"/>
        <v>0</v>
      </c>
      <c r="P299">
        <f t="shared" si="30"/>
        <v>1</v>
      </c>
      <c r="R299">
        <f>SUMIFS('further data insights graphs'!$E$2:$E$3323,'further data insights graphs'!$A$2:$A$3323,'tackle data and analsyis'!$M299)</f>
        <v>1.514341708498504</v>
      </c>
      <c r="S299">
        <f>COUNTIFS('further data insights graphs'!$E$2:$E$3323,"&gt;"&amp;0,'further data insights graphs'!$A$2:$A$3323,'tackle data and analsyis'!$M299)</f>
        <v>4</v>
      </c>
      <c r="V299">
        <f t="shared" si="31"/>
        <v>2</v>
      </c>
      <c r="W299" t="s">
        <v>170</v>
      </c>
      <c r="X299">
        <v>2</v>
      </c>
      <c r="Y299">
        <v>1</v>
      </c>
      <c r="Z299">
        <v>3</v>
      </c>
      <c r="AB299" t="s">
        <v>178</v>
      </c>
      <c r="AC299">
        <v>2</v>
      </c>
      <c r="AD299">
        <v>0</v>
      </c>
      <c r="AE299">
        <v>2</v>
      </c>
      <c r="AH299" t="s">
        <v>217</v>
      </c>
      <c r="AI299">
        <v>2.254743574266592</v>
      </c>
      <c r="AJ299">
        <v>3</v>
      </c>
      <c r="AK299">
        <f>SUMIFS('further data insights graphs'!$X$2:$X$3323,'further data insights graphs'!$A$2:$A$3323,'tackle data and analsyis'!$AH299)</f>
        <v>-0.57800132618766575</v>
      </c>
      <c r="AL299" s="1">
        <f t="shared" si="32"/>
        <v>-0.19266710872922191</v>
      </c>
      <c r="AM299">
        <f>SUMIFS('further data insights graphs'!$X$2:$X$3323,'further data insights graphs'!$X$2:$X$3323,"&gt;="&amp;0,'further data insights graphs'!$A$2:$A$3323,'tackle data and analsyis'!$AH299)</f>
        <v>0.16435243179296871</v>
      </c>
      <c r="AN299">
        <f>COUNTIFS('further data insights graphs'!$X$2:$X$3323,"&gt;="&amp;0,'further data insights graphs'!$A$2:$A$3323,'tackle data and analsyis'!$AH299)</f>
        <v>1</v>
      </c>
      <c r="AO299">
        <f>SUMIFS('further data insights graphs'!$X$2:$X$3323,'further data insights graphs'!$X$2:$X$3323,"&lt;"&amp;0,'further data insights graphs'!$A$2:$A$3323,'tackle data and analsyis'!$AH299)</f>
        <v>-0.74235375798063441</v>
      </c>
      <c r="AP299">
        <f>COUNTIFS('further data insights graphs'!$X$2:$X$3323,"&lt;"&amp;0,'further data insights graphs'!$A$2:$A$3323,'tackle data and analsyis'!$AH299)</f>
        <v>2</v>
      </c>
      <c r="AQ299" s="3">
        <f t="shared" si="33"/>
        <v>0.16435243179296871</v>
      </c>
      <c r="AR299" s="3">
        <f t="shared" si="34"/>
        <v>-0.3711768789903172</v>
      </c>
      <c r="AS299" s="3"/>
      <c r="AT299" s="3"/>
      <c r="AU299" s="3"/>
      <c r="AV299" s="3"/>
      <c r="AY299" t="s">
        <v>22</v>
      </c>
      <c r="AZ299">
        <v>2.5676042155541152</v>
      </c>
      <c r="BA299">
        <v>4</v>
      </c>
      <c r="BD299" t="s">
        <v>22</v>
      </c>
      <c r="BE299">
        <f>SUMIFS('further data insights graphs'!S$2:S$3323,'further data insights graphs'!$A$2:$A$3323,'tackle data and analsyis'!$BD299)</f>
        <v>2.5676042155541152</v>
      </c>
      <c r="BF299">
        <f>SUMIFS('further data insights graphs'!T$2:T$3323,'further data insights graphs'!$A$2:$A$3323,'tackle data and analsyis'!$BD299)</f>
        <v>1</v>
      </c>
      <c r="BG299">
        <f>SUMIFS('further data insights graphs'!U$2:U$3323,'further data insights graphs'!$A$2:$A$3323,'tackle data and analsyis'!$BD299)</f>
        <v>0</v>
      </c>
      <c r="BI299">
        <f>COUNTIFS('further data insights graphs'!S$2:S$3323,"&gt;"&amp;0,'further data insights graphs'!$A$2:$A$3323,'tackle data and analsyis'!$BD299)</f>
        <v>4</v>
      </c>
      <c r="BJ299">
        <f>COUNTIFS('further data insights graphs'!T$2:T$3323,"&gt;"&amp;0,'further data insights graphs'!$A$2:$A$3323,'tackle data and analsyis'!$BD299)</f>
        <v>1</v>
      </c>
      <c r="BK299">
        <f>COUNTIFS('further data insights graphs'!U$2:U$3323,"&gt;"&amp;0,'further data insights graphs'!$A$2:$A$3323,'tackle data and analsyis'!$BD299)</f>
        <v>0</v>
      </c>
      <c r="BN299" t="s">
        <v>578</v>
      </c>
      <c r="BO299">
        <v>1.3046021020541669</v>
      </c>
      <c r="BP299">
        <v>0</v>
      </c>
      <c r="BQ299">
        <v>0.260865483017786</v>
      </c>
      <c r="BS299">
        <f>SUMIFS('further data insights graphs'!$K$2:$K$3323,'further data insights graphs'!$A$2:$A$3323,'tackle data and analsyis'!$BN299)</f>
        <v>0</v>
      </c>
      <c r="BT299">
        <f>SUMIFS('further data insights graphs'!$V$2:$V$3323,'further data insights graphs'!$A$2:$A$3323,'tackle data and analsyis'!$BN299)</f>
        <v>0</v>
      </c>
      <c r="BV299" t="s">
        <v>313</v>
      </c>
      <c r="BW299">
        <v>1.525796262533109</v>
      </c>
      <c r="BX299">
        <v>0</v>
      </c>
      <c r="BY299">
        <v>0</v>
      </c>
    </row>
    <row r="300" spans="1:77" x14ac:dyDescent="0.35">
      <c r="A300">
        <v>298</v>
      </c>
      <c r="B300">
        <v>2022102301</v>
      </c>
      <c r="C300">
        <v>274</v>
      </c>
      <c r="D300">
        <v>47882</v>
      </c>
      <c r="E300">
        <v>0</v>
      </c>
      <c r="F300">
        <v>1</v>
      </c>
      <c r="G300">
        <v>0</v>
      </c>
      <c r="H300">
        <v>0</v>
      </c>
      <c r="I300" t="s">
        <v>66</v>
      </c>
      <c r="M300" t="s">
        <v>306</v>
      </c>
      <c r="N300">
        <f t="shared" si="28"/>
        <v>3</v>
      </c>
      <c r="O300">
        <f t="shared" si="29"/>
        <v>2</v>
      </c>
      <c r="P300">
        <f t="shared" si="30"/>
        <v>5</v>
      </c>
      <c r="R300">
        <f>SUMIFS('further data insights graphs'!$E$2:$E$3323,'further data insights graphs'!$A$2:$A$3323,'tackle data and analsyis'!$M300)</f>
        <v>3.3762711794026901</v>
      </c>
      <c r="S300">
        <f>COUNTIFS('further data insights graphs'!$E$2:$E$3323,"&gt;"&amp;0,'further data insights graphs'!$A$2:$A$3323,'tackle data and analsyis'!$M300)</f>
        <v>5</v>
      </c>
      <c r="V300">
        <f t="shared" si="31"/>
        <v>1</v>
      </c>
      <c r="W300" t="s">
        <v>173</v>
      </c>
      <c r="X300">
        <v>3</v>
      </c>
      <c r="Y300">
        <v>0</v>
      </c>
      <c r="Z300">
        <v>3</v>
      </c>
      <c r="AB300" t="s">
        <v>186</v>
      </c>
      <c r="AC300">
        <v>2</v>
      </c>
      <c r="AD300">
        <v>0</v>
      </c>
      <c r="AE300">
        <v>2</v>
      </c>
      <c r="AH300" t="s">
        <v>491</v>
      </c>
      <c r="AI300">
        <v>2.2417086279715681</v>
      </c>
      <c r="AJ300">
        <v>5</v>
      </c>
      <c r="AK300">
        <f>SUMIFS('further data insights graphs'!$X$2:$X$3323,'further data insights graphs'!$A$2:$A$3323,'tackle data and analsyis'!$AH300)</f>
        <v>-1.0233517257159479</v>
      </c>
      <c r="AL300" s="1">
        <f t="shared" si="32"/>
        <v>-0.20467034514318957</v>
      </c>
      <c r="AM300">
        <f>SUMIFS('further data insights graphs'!$X$2:$X$3323,'further data insights graphs'!$X$2:$X$3323,"&gt;="&amp;0,'further data insights graphs'!$A$2:$A$3323,'tackle data and analsyis'!$AH300)</f>
        <v>0</v>
      </c>
      <c r="AN300">
        <f>COUNTIFS('further data insights graphs'!$X$2:$X$3323,"&gt;="&amp;0,'further data insights graphs'!$A$2:$A$3323,'tackle data and analsyis'!$AH300)</f>
        <v>0</v>
      </c>
      <c r="AO300">
        <f>SUMIFS('further data insights graphs'!$X$2:$X$3323,'further data insights graphs'!$X$2:$X$3323,"&lt;"&amp;0,'further data insights graphs'!$A$2:$A$3323,'tackle data and analsyis'!$AH300)</f>
        <v>-1.0233517257159479</v>
      </c>
      <c r="AP300">
        <f>COUNTIFS('further data insights graphs'!$X$2:$X$3323,"&lt;"&amp;0,'further data insights graphs'!$A$2:$A$3323,'tackle data and analsyis'!$AH300)</f>
        <v>5</v>
      </c>
      <c r="AQ300" s="3" t="e">
        <f t="shared" si="33"/>
        <v>#DIV/0!</v>
      </c>
      <c r="AR300" s="3">
        <f t="shared" si="34"/>
        <v>-0.20467034514318957</v>
      </c>
      <c r="AS300" s="3"/>
      <c r="AT300" s="3"/>
      <c r="AU300" s="3"/>
      <c r="AV300" s="3"/>
      <c r="AY300" t="s">
        <v>25</v>
      </c>
      <c r="AZ300">
        <v>2.8062350567973668</v>
      </c>
      <c r="BA300">
        <v>4</v>
      </c>
      <c r="BD300" t="s">
        <v>25</v>
      </c>
      <c r="BE300">
        <f>SUMIFS('further data insights graphs'!S$2:S$3323,'further data insights graphs'!$A$2:$A$3323,'tackle data and analsyis'!$BD300)</f>
        <v>0.58440336582740304</v>
      </c>
      <c r="BF300">
        <f>SUMIFS('further data insights graphs'!T$2:T$3323,'further data insights graphs'!$A$2:$A$3323,'tackle data and analsyis'!$BD300)</f>
        <v>0</v>
      </c>
      <c r="BG300">
        <f>SUMIFS('further data insights graphs'!U$2:U$3323,'further data insights graphs'!$A$2:$A$3323,'tackle data and analsyis'!$BD300)</f>
        <v>0</v>
      </c>
      <c r="BI300">
        <f>COUNTIFS('further data insights graphs'!S$2:S$3323,"&gt;"&amp;0,'further data insights graphs'!$A$2:$A$3323,'tackle data and analsyis'!$BD300)</f>
        <v>1</v>
      </c>
      <c r="BJ300">
        <f>COUNTIFS('further data insights graphs'!T$2:T$3323,"&gt;"&amp;0,'further data insights graphs'!$A$2:$A$3323,'tackle data and analsyis'!$BD300)</f>
        <v>0</v>
      </c>
      <c r="BK300">
        <f>COUNTIFS('further data insights graphs'!U$2:U$3323,"&gt;"&amp;0,'further data insights graphs'!$A$2:$A$3323,'tackle data and analsyis'!$BD300)</f>
        <v>0</v>
      </c>
      <c r="BN300" t="s">
        <v>410</v>
      </c>
      <c r="BO300">
        <v>1.2957994157654049</v>
      </c>
      <c r="BP300">
        <v>0</v>
      </c>
      <c r="BQ300">
        <v>0</v>
      </c>
      <c r="BS300">
        <f>SUMIFS('further data insights graphs'!$K$2:$K$3323,'further data insights graphs'!$A$2:$A$3323,'tackle data and analsyis'!$BN300)</f>
        <v>0</v>
      </c>
      <c r="BT300">
        <f>SUMIFS('further data insights graphs'!$V$2:$V$3323,'further data insights graphs'!$A$2:$A$3323,'tackle data and analsyis'!$BN300)</f>
        <v>0</v>
      </c>
      <c r="BV300" t="s">
        <v>479</v>
      </c>
      <c r="BW300">
        <v>1.524751019425312</v>
      </c>
      <c r="BX300">
        <v>0</v>
      </c>
      <c r="BY300">
        <v>0</v>
      </c>
    </row>
    <row r="301" spans="1:77" x14ac:dyDescent="0.35">
      <c r="A301">
        <v>299</v>
      </c>
      <c r="B301">
        <v>2022102301</v>
      </c>
      <c r="C301">
        <v>2937</v>
      </c>
      <c r="D301">
        <v>47882</v>
      </c>
      <c r="E301">
        <v>1</v>
      </c>
      <c r="F301">
        <v>0</v>
      </c>
      <c r="G301">
        <v>0</v>
      </c>
      <c r="H301">
        <v>0</v>
      </c>
      <c r="I301" t="s">
        <v>66</v>
      </c>
      <c r="M301" t="s">
        <v>307</v>
      </c>
      <c r="N301">
        <f t="shared" si="28"/>
        <v>1</v>
      </c>
      <c r="O301">
        <f t="shared" si="29"/>
        <v>2</v>
      </c>
      <c r="P301">
        <f t="shared" si="30"/>
        <v>3</v>
      </c>
      <c r="R301">
        <f>SUMIFS('further data insights graphs'!$E$2:$E$3323,'further data insights graphs'!$A$2:$A$3323,'tackle data and analsyis'!$M301)</f>
        <v>1.9264958198701299</v>
      </c>
      <c r="S301">
        <f>COUNTIFS('further data insights graphs'!$E$2:$E$3323,"&gt;"&amp;0,'further data insights graphs'!$A$2:$A$3323,'tackle data and analsyis'!$M301)</f>
        <v>3</v>
      </c>
      <c r="V301">
        <f t="shared" si="31"/>
        <v>3</v>
      </c>
      <c r="W301" t="s">
        <v>177</v>
      </c>
      <c r="X301">
        <v>3</v>
      </c>
      <c r="Y301">
        <v>0</v>
      </c>
      <c r="Z301">
        <v>3</v>
      </c>
      <c r="AB301" t="s">
        <v>275</v>
      </c>
      <c r="AC301">
        <v>2</v>
      </c>
      <c r="AD301">
        <v>0</v>
      </c>
      <c r="AE301">
        <v>2</v>
      </c>
      <c r="AH301" t="s">
        <v>42</v>
      </c>
      <c r="AI301">
        <v>2.223892785481449</v>
      </c>
      <c r="AJ301">
        <v>6</v>
      </c>
      <c r="AK301">
        <f>SUMIFS('further data insights graphs'!$X$2:$X$3323,'further data insights graphs'!$A$2:$A$3323,'tackle data and analsyis'!$AH301)</f>
        <v>0.727001737255206</v>
      </c>
      <c r="AL301" s="1">
        <f t="shared" si="32"/>
        <v>0.121166956209201</v>
      </c>
      <c r="AM301">
        <f>SUMIFS('further data insights graphs'!$X$2:$X$3323,'further data insights graphs'!$X$2:$X$3323,"&gt;="&amp;0,'further data insights graphs'!$A$2:$A$3323,'tackle data and analsyis'!$AH301)</f>
        <v>1.2584414007379756</v>
      </c>
      <c r="AN301">
        <f>COUNTIFS('further data insights graphs'!$X$2:$X$3323,"&gt;="&amp;0,'further data insights graphs'!$A$2:$A$3323,'tackle data and analsyis'!$AH301)</f>
        <v>3</v>
      </c>
      <c r="AO301">
        <f>SUMIFS('further data insights graphs'!$X$2:$X$3323,'further data insights graphs'!$X$2:$X$3323,"&lt;"&amp;0,'further data insights graphs'!$A$2:$A$3323,'tackle data and analsyis'!$AH301)</f>
        <v>-0.53143966348276939</v>
      </c>
      <c r="AP301">
        <f>COUNTIFS('further data insights graphs'!$X$2:$X$3323,"&lt;"&amp;0,'further data insights graphs'!$A$2:$A$3323,'tackle data and analsyis'!$AH301)</f>
        <v>3</v>
      </c>
      <c r="AQ301" s="3">
        <f t="shared" si="33"/>
        <v>0.41948046691265856</v>
      </c>
      <c r="AR301" s="3">
        <f t="shared" si="34"/>
        <v>-0.17714655449425645</v>
      </c>
      <c r="AS301" s="3"/>
      <c r="AT301" s="3"/>
      <c r="AU301" s="3"/>
      <c r="AV301" s="3"/>
      <c r="AY301" t="s">
        <v>34</v>
      </c>
      <c r="AZ301">
        <v>2.4357588819192131</v>
      </c>
      <c r="BA301">
        <v>4</v>
      </c>
      <c r="BD301" t="s">
        <v>34</v>
      </c>
      <c r="BE301">
        <f>SUMIFS('further data insights graphs'!S$2:S$3323,'further data insights graphs'!$A$2:$A$3323,'tackle data and analsyis'!$BD301)</f>
        <v>2.4357588819192131</v>
      </c>
      <c r="BF301">
        <f>SUMIFS('further data insights graphs'!T$2:T$3323,'further data insights graphs'!$A$2:$A$3323,'tackle data and analsyis'!$BD301)</f>
        <v>0.85110621904997696</v>
      </c>
      <c r="BG301">
        <f>SUMIFS('further data insights graphs'!U$2:U$3323,'further data insights graphs'!$A$2:$A$3323,'tackle data and analsyis'!$BD301)</f>
        <v>0</v>
      </c>
      <c r="BI301">
        <f>COUNTIFS('further data insights graphs'!S$2:S$3323,"&gt;"&amp;0,'further data insights graphs'!$A$2:$A$3323,'tackle data and analsyis'!$BD301)</f>
        <v>4</v>
      </c>
      <c r="BJ301">
        <f>COUNTIFS('further data insights graphs'!T$2:T$3323,"&gt;"&amp;0,'further data insights graphs'!$A$2:$A$3323,'tackle data and analsyis'!$BD301)</f>
        <v>1</v>
      </c>
      <c r="BK301">
        <f>COUNTIFS('further data insights graphs'!U$2:U$3323,"&gt;"&amp;0,'further data insights graphs'!$A$2:$A$3323,'tackle data and analsyis'!$BD301)</f>
        <v>0</v>
      </c>
      <c r="BN301" t="s">
        <v>426</v>
      </c>
      <c r="BO301">
        <v>1.286943756361457</v>
      </c>
      <c r="BP301">
        <v>0</v>
      </c>
      <c r="BQ301">
        <v>0</v>
      </c>
      <c r="BS301">
        <f>SUMIFS('further data insights graphs'!$K$2:$K$3323,'further data insights graphs'!$A$2:$A$3323,'tackle data and analsyis'!$BN301)</f>
        <v>0</v>
      </c>
      <c r="BT301">
        <f>SUMIFS('further data insights graphs'!$V$2:$V$3323,'further data insights graphs'!$A$2:$A$3323,'tackle data and analsyis'!$BN301)</f>
        <v>0</v>
      </c>
      <c r="BV301" t="s">
        <v>405</v>
      </c>
      <c r="BW301">
        <v>1.5203499966203391</v>
      </c>
      <c r="BX301">
        <v>0</v>
      </c>
      <c r="BY301">
        <v>0</v>
      </c>
    </row>
    <row r="302" spans="1:77" x14ac:dyDescent="0.35">
      <c r="A302">
        <v>300</v>
      </c>
      <c r="B302">
        <v>2022102301</v>
      </c>
      <c r="C302">
        <v>2958</v>
      </c>
      <c r="D302">
        <v>47882</v>
      </c>
      <c r="E302">
        <v>1</v>
      </c>
      <c r="F302">
        <v>0</v>
      </c>
      <c r="G302">
        <v>0</v>
      </c>
      <c r="H302">
        <v>0</v>
      </c>
      <c r="I302" t="s">
        <v>66</v>
      </c>
      <c r="M302" t="s">
        <v>308</v>
      </c>
      <c r="N302">
        <f t="shared" si="28"/>
        <v>3</v>
      </c>
      <c r="O302">
        <f t="shared" si="29"/>
        <v>5</v>
      </c>
      <c r="P302">
        <f t="shared" si="30"/>
        <v>8</v>
      </c>
      <c r="R302">
        <f>SUMIFS('further data insights graphs'!$E$2:$E$3323,'further data insights graphs'!$A$2:$A$3323,'tackle data and analsyis'!$M302)</f>
        <v>5.8438051375680242</v>
      </c>
      <c r="S302">
        <f>COUNTIFS('further data insights graphs'!$E$2:$E$3323,"&gt;"&amp;0,'further data insights graphs'!$A$2:$A$3323,'tackle data and analsyis'!$M302)</f>
        <v>11</v>
      </c>
      <c r="V302">
        <f t="shared" si="31"/>
        <v>3</v>
      </c>
      <c r="W302" t="s">
        <v>180</v>
      </c>
      <c r="X302">
        <v>1</v>
      </c>
      <c r="Y302">
        <v>2</v>
      </c>
      <c r="Z302">
        <v>3</v>
      </c>
      <c r="AB302" t="s">
        <v>287</v>
      </c>
      <c r="AC302">
        <v>2</v>
      </c>
      <c r="AD302">
        <v>0</v>
      </c>
      <c r="AE302">
        <v>2</v>
      </c>
      <c r="AH302" t="s">
        <v>296</v>
      </c>
      <c r="AI302">
        <v>2.2194986618057007</v>
      </c>
      <c r="AJ302">
        <v>6</v>
      </c>
      <c r="AK302">
        <f>SUMIFS('further data insights graphs'!$X$2:$X$3323,'further data insights graphs'!$A$2:$A$3323,'tackle data and analsyis'!$AH302)</f>
        <v>-0.39367929466743301</v>
      </c>
      <c r="AL302" s="1">
        <f t="shared" si="32"/>
        <v>-6.5613215777905506E-2</v>
      </c>
      <c r="AM302">
        <f>SUMIFS('further data insights graphs'!$X$2:$X$3323,'further data insights graphs'!$X$2:$X$3323,"&gt;="&amp;0,'further data insights graphs'!$A$2:$A$3323,'tackle data and analsyis'!$AH302)</f>
        <v>0.23038419078322683</v>
      </c>
      <c r="AN302">
        <f>COUNTIFS('further data insights graphs'!$X$2:$X$3323,"&gt;="&amp;0,'further data insights graphs'!$A$2:$A$3323,'tackle data and analsyis'!$AH302)</f>
        <v>2</v>
      </c>
      <c r="AO302">
        <f>SUMIFS('further data insights graphs'!$X$2:$X$3323,'further data insights graphs'!$X$2:$X$3323,"&lt;"&amp;0,'further data insights graphs'!$A$2:$A$3323,'tackle data and analsyis'!$AH302)</f>
        <v>-0.62406348545065982</v>
      </c>
      <c r="AP302">
        <f>COUNTIFS('further data insights graphs'!$X$2:$X$3323,"&lt;"&amp;0,'further data insights graphs'!$A$2:$A$3323,'tackle data and analsyis'!$AH302)</f>
        <v>4</v>
      </c>
      <c r="AQ302" s="3">
        <f t="shared" si="33"/>
        <v>0.11519209539161342</v>
      </c>
      <c r="AR302" s="3">
        <f t="shared" si="34"/>
        <v>-0.15601587136266495</v>
      </c>
      <c r="AS302" s="3"/>
      <c r="AT302" s="3"/>
      <c r="AU302" s="3"/>
      <c r="AV302" s="3"/>
      <c r="AY302" t="s">
        <v>44</v>
      </c>
      <c r="AZ302">
        <v>1.1364523040900028</v>
      </c>
      <c r="BA302">
        <v>4</v>
      </c>
      <c r="BD302" t="s">
        <v>44</v>
      </c>
      <c r="BE302">
        <f>SUMIFS('further data insights graphs'!S$2:S$3323,'further data insights graphs'!$A$2:$A$3323,'tackle data and analsyis'!$BD302)</f>
        <v>1.001812103664053</v>
      </c>
      <c r="BF302">
        <f>SUMIFS('further data insights graphs'!T$2:T$3323,'further data insights graphs'!$A$2:$A$3323,'tackle data and analsyis'!$BD302)</f>
        <v>0</v>
      </c>
      <c r="BG302">
        <f>SUMIFS('further data insights graphs'!U$2:U$3323,'further data insights graphs'!$A$2:$A$3323,'tackle data and analsyis'!$BD302)</f>
        <v>0</v>
      </c>
      <c r="BI302">
        <f>COUNTIFS('further data insights graphs'!S$2:S$3323,"&gt;"&amp;0,'further data insights graphs'!$A$2:$A$3323,'tackle data and analsyis'!$BD302)</f>
        <v>3</v>
      </c>
      <c r="BJ302">
        <f>COUNTIFS('further data insights graphs'!T$2:T$3323,"&gt;"&amp;0,'further data insights graphs'!$A$2:$A$3323,'tackle data and analsyis'!$BD302)</f>
        <v>0</v>
      </c>
      <c r="BK302">
        <f>COUNTIFS('further data insights graphs'!U$2:U$3323,"&gt;"&amp;0,'further data insights graphs'!$A$2:$A$3323,'tackle data and analsyis'!$BD302)</f>
        <v>0</v>
      </c>
      <c r="BN302" t="s">
        <v>35</v>
      </c>
      <c r="BO302">
        <v>1.2687522291492199</v>
      </c>
      <c r="BP302">
        <v>0</v>
      </c>
      <c r="BQ302">
        <v>0.68684631669234397</v>
      </c>
      <c r="BS302">
        <f>SUMIFS('further data insights graphs'!$K$2:$K$3323,'further data insights graphs'!$A$2:$A$3323,'tackle data and analsyis'!$BN302)</f>
        <v>1</v>
      </c>
      <c r="BT302">
        <f>SUMIFS('further data insights graphs'!$V$2:$V$3323,'further data insights graphs'!$A$2:$A$3323,'tackle data and analsyis'!$BN302)</f>
        <v>0.68684631669234397</v>
      </c>
      <c r="BV302" t="s">
        <v>131</v>
      </c>
      <c r="BW302">
        <v>1.5111267986645891</v>
      </c>
      <c r="BX302">
        <v>0</v>
      </c>
      <c r="BY302">
        <v>0</v>
      </c>
    </row>
    <row r="303" spans="1:77" x14ac:dyDescent="0.35">
      <c r="A303">
        <v>301</v>
      </c>
      <c r="B303">
        <v>2022102301</v>
      </c>
      <c r="C303">
        <v>2979</v>
      </c>
      <c r="D303">
        <v>47882</v>
      </c>
      <c r="E303">
        <v>1</v>
      </c>
      <c r="F303">
        <v>0</v>
      </c>
      <c r="G303">
        <v>0</v>
      </c>
      <c r="H303">
        <v>0</v>
      </c>
      <c r="I303" t="s">
        <v>66</v>
      </c>
      <c r="M303" t="s">
        <v>309</v>
      </c>
      <c r="N303">
        <f t="shared" si="28"/>
        <v>3</v>
      </c>
      <c r="O303">
        <f t="shared" si="29"/>
        <v>3</v>
      </c>
      <c r="P303">
        <f t="shared" si="30"/>
        <v>6</v>
      </c>
      <c r="R303">
        <f>SUMIFS('further data insights graphs'!$E$2:$E$3323,'further data insights graphs'!$A$2:$A$3323,'tackle data and analsyis'!$M303)</f>
        <v>4.0369621968761571</v>
      </c>
      <c r="S303">
        <f>COUNTIFS('further data insights graphs'!$E$2:$E$3323,"&gt;"&amp;0,'further data insights graphs'!$A$2:$A$3323,'tackle data and analsyis'!$M303)</f>
        <v>6</v>
      </c>
      <c r="V303">
        <f t="shared" si="31"/>
        <v>2</v>
      </c>
      <c r="W303" t="s">
        <v>188</v>
      </c>
      <c r="X303">
        <v>1</v>
      </c>
      <c r="Y303">
        <v>2</v>
      </c>
      <c r="Z303">
        <v>3</v>
      </c>
      <c r="AB303" t="s">
        <v>364</v>
      </c>
      <c r="AC303">
        <v>2</v>
      </c>
      <c r="AD303">
        <v>0</v>
      </c>
      <c r="AE303">
        <v>2</v>
      </c>
      <c r="AH303" t="s">
        <v>408</v>
      </c>
      <c r="AI303">
        <v>2.2046372954773492</v>
      </c>
      <c r="AJ303">
        <v>5</v>
      </c>
      <c r="AK303">
        <f>SUMIFS('further data insights graphs'!$X$2:$X$3323,'further data insights graphs'!$A$2:$A$3323,'tackle data and analsyis'!$AH303)</f>
        <v>-0.16953548752654415</v>
      </c>
      <c r="AL303" s="1">
        <f t="shared" si="32"/>
        <v>-3.3907097505308834E-2</v>
      </c>
      <c r="AM303">
        <f>SUMIFS('further data insights graphs'!$X$2:$X$3323,'further data insights graphs'!$X$2:$X$3323,"&gt;="&amp;0,'further data insights graphs'!$A$2:$A$3323,'tackle data and analsyis'!$AH303)</f>
        <v>0.19688922510184603</v>
      </c>
      <c r="AN303">
        <f>COUNTIFS('further data insights graphs'!$X$2:$X$3323,"&gt;="&amp;0,'further data insights graphs'!$A$2:$A$3323,'tackle data and analsyis'!$AH303)</f>
        <v>3</v>
      </c>
      <c r="AO303">
        <f>SUMIFS('further data insights graphs'!$X$2:$X$3323,'further data insights graphs'!$X$2:$X$3323,"&lt;"&amp;0,'further data insights graphs'!$A$2:$A$3323,'tackle data and analsyis'!$AH303)</f>
        <v>-0.36642471262839016</v>
      </c>
      <c r="AP303">
        <f>COUNTIFS('further data insights graphs'!$X$2:$X$3323,"&lt;"&amp;0,'further data insights graphs'!$A$2:$A$3323,'tackle data and analsyis'!$AH303)</f>
        <v>2</v>
      </c>
      <c r="AQ303" s="3">
        <f t="shared" si="33"/>
        <v>6.5629741700615349E-2</v>
      </c>
      <c r="AR303" s="3">
        <f t="shared" si="34"/>
        <v>-0.18321235631419508</v>
      </c>
      <c r="AS303" s="3"/>
      <c r="AT303" s="3"/>
      <c r="AU303" s="3"/>
      <c r="AV303" s="3"/>
      <c r="AY303" t="s">
        <v>47</v>
      </c>
      <c r="AZ303">
        <v>1.973499364691303</v>
      </c>
      <c r="BA303">
        <v>4</v>
      </c>
      <c r="BD303" t="s">
        <v>47</v>
      </c>
      <c r="BE303">
        <f>SUMIFS('further data insights graphs'!S$2:S$3323,'further data insights graphs'!$A$2:$A$3323,'tackle data and analsyis'!$BD303)</f>
        <v>1.3761345050084151</v>
      </c>
      <c r="BF303">
        <f>SUMIFS('further data insights graphs'!T$2:T$3323,'further data insights graphs'!$A$2:$A$3323,'tackle data and analsyis'!$BD303)</f>
        <v>0.61897893037989005</v>
      </c>
      <c r="BG303">
        <f>SUMIFS('further data insights graphs'!U$2:U$3323,'further data insights graphs'!$A$2:$A$3323,'tackle data and analsyis'!$BD303)</f>
        <v>0</v>
      </c>
      <c r="BI303">
        <f>COUNTIFS('further data insights graphs'!S$2:S$3323,"&gt;"&amp;0,'further data insights graphs'!$A$2:$A$3323,'tackle data and analsyis'!$BD303)</f>
        <v>2</v>
      </c>
      <c r="BJ303">
        <f>COUNTIFS('further data insights graphs'!T$2:T$3323,"&gt;"&amp;0,'further data insights graphs'!$A$2:$A$3323,'tackle data and analsyis'!$BD303)</f>
        <v>1</v>
      </c>
      <c r="BK303">
        <f>COUNTIFS('further data insights graphs'!U$2:U$3323,"&gt;"&amp;0,'further data insights graphs'!$A$2:$A$3323,'tackle data and analsyis'!$BD303)</f>
        <v>0</v>
      </c>
      <c r="BN303" t="s">
        <v>391</v>
      </c>
      <c r="BO303">
        <v>1.260153234394022</v>
      </c>
      <c r="BP303">
        <v>0</v>
      </c>
      <c r="BQ303">
        <v>0</v>
      </c>
      <c r="BS303">
        <f>SUMIFS('further data insights graphs'!$K$2:$K$3323,'further data insights graphs'!$A$2:$A$3323,'tackle data and analsyis'!$BN303)</f>
        <v>0</v>
      </c>
      <c r="BT303">
        <f>SUMIFS('further data insights graphs'!$V$2:$V$3323,'further data insights graphs'!$A$2:$A$3323,'tackle data and analsyis'!$BN303)</f>
        <v>0</v>
      </c>
      <c r="BV303" t="s">
        <v>409</v>
      </c>
      <c r="BW303">
        <v>1.5037344145629001</v>
      </c>
      <c r="BX303">
        <v>0</v>
      </c>
      <c r="BY303">
        <v>0</v>
      </c>
    </row>
    <row r="304" spans="1:77" x14ac:dyDescent="0.35">
      <c r="A304">
        <v>302</v>
      </c>
      <c r="B304">
        <v>2022102700</v>
      </c>
      <c r="C304">
        <v>1086</v>
      </c>
      <c r="D304">
        <v>47882</v>
      </c>
      <c r="E304">
        <v>1</v>
      </c>
      <c r="F304">
        <v>0</v>
      </c>
      <c r="G304">
        <v>0</v>
      </c>
      <c r="H304">
        <v>0</v>
      </c>
      <c r="I304" t="s">
        <v>66</v>
      </c>
      <c r="M304" t="s">
        <v>310</v>
      </c>
      <c r="N304">
        <f t="shared" si="28"/>
        <v>1</v>
      </c>
      <c r="O304">
        <f t="shared" si="29"/>
        <v>0</v>
      </c>
      <c r="P304">
        <f t="shared" si="30"/>
        <v>1</v>
      </c>
      <c r="R304">
        <f>SUMIFS('further data insights graphs'!$E$2:$E$3323,'further data insights graphs'!$A$2:$A$3323,'tackle data and analsyis'!$M304)</f>
        <v>0.39998456590352499</v>
      </c>
      <c r="S304">
        <f>COUNTIFS('further data insights graphs'!$E$2:$E$3323,"&gt;"&amp;0,'further data insights graphs'!$A$2:$A$3323,'tackle data and analsyis'!$M304)</f>
        <v>1</v>
      </c>
      <c r="V304">
        <f t="shared" si="31"/>
        <v>2</v>
      </c>
      <c r="W304" t="s">
        <v>197</v>
      </c>
      <c r="X304">
        <v>2</v>
      </c>
      <c r="Y304">
        <v>1</v>
      </c>
      <c r="Z304">
        <v>3</v>
      </c>
      <c r="AB304" t="s">
        <v>372</v>
      </c>
      <c r="AC304">
        <v>2</v>
      </c>
      <c r="AD304">
        <v>0</v>
      </c>
      <c r="AE304">
        <v>2</v>
      </c>
      <c r="AH304" t="s">
        <v>299</v>
      </c>
      <c r="AI304">
        <v>2.1930336004291209</v>
      </c>
      <c r="AJ304">
        <v>5</v>
      </c>
      <c r="AK304">
        <f>SUMIFS('further data insights graphs'!$X$2:$X$3323,'further data insights graphs'!$A$2:$A$3323,'tackle data and analsyis'!$AH304)</f>
        <v>-0.84994354520449056</v>
      </c>
      <c r="AL304" s="1">
        <f t="shared" si="32"/>
        <v>-0.16998870904089811</v>
      </c>
      <c r="AM304">
        <f>SUMIFS('further data insights graphs'!$X$2:$X$3323,'further data insights graphs'!$X$2:$X$3323,"&gt;="&amp;0,'further data insights graphs'!$A$2:$A$3323,'tackle data and analsyis'!$AH304)</f>
        <v>0</v>
      </c>
      <c r="AN304">
        <f>COUNTIFS('further data insights graphs'!$X$2:$X$3323,"&gt;="&amp;0,'further data insights graphs'!$A$2:$A$3323,'tackle data and analsyis'!$AH304)</f>
        <v>0</v>
      </c>
      <c r="AO304">
        <f>SUMIFS('further data insights graphs'!$X$2:$X$3323,'further data insights graphs'!$X$2:$X$3323,"&lt;"&amp;0,'further data insights graphs'!$A$2:$A$3323,'tackle data and analsyis'!$AH304)</f>
        <v>-0.84994354520449056</v>
      </c>
      <c r="AP304">
        <f>COUNTIFS('further data insights graphs'!$X$2:$X$3323,"&lt;"&amp;0,'further data insights graphs'!$A$2:$A$3323,'tackle data and analsyis'!$AH304)</f>
        <v>5</v>
      </c>
      <c r="AQ304" s="3" t="e">
        <f t="shared" si="33"/>
        <v>#DIV/0!</v>
      </c>
      <c r="AR304" s="3">
        <f t="shared" si="34"/>
        <v>-0.16998870904089811</v>
      </c>
      <c r="AS304" s="3"/>
      <c r="AT304" s="3"/>
      <c r="AU304" s="3"/>
      <c r="AV304" s="3"/>
      <c r="AY304" t="s">
        <v>49</v>
      </c>
      <c r="AZ304">
        <v>2.5817621145981682</v>
      </c>
      <c r="BA304">
        <v>4</v>
      </c>
      <c r="BD304" t="s">
        <v>49</v>
      </c>
      <c r="BE304">
        <f>SUMIFS('further data insights graphs'!S$2:S$3323,'further data insights graphs'!$A$2:$A$3323,'tackle data and analsyis'!$BD304)</f>
        <v>1.715388947241216</v>
      </c>
      <c r="BF304">
        <f>SUMIFS('further data insights graphs'!T$2:T$3323,'further data insights graphs'!$A$2:$A$3323,'tackle data and analsyis'!$BD304)</f>
        <v>0</v>
      </c>
      <c r="BG304">
        <f>SUMIFS('further data insights graphs'!U$2:U$3323,'further data insights graphs'!$A$2:$A$3323,'tackle data and analsyis'!$BD304)</f>
        <v>1</v>
      </c>
      <c r="BI304">
        <f>COUNTIFS('further data insights graphs'!S$2:S$3323,"&gt;"&amp;0,'further data insights graphs'!$A$2:$A$3323,'tackle data and analsyis'!$BD304)</f>
        <v>3</v>
      </c>
      <c r="BJ304">
        <f>COUNTIFS('further data insights graphs'!T$2:T$3323,"&gt;"&amp;0,'further data insights graphs'!$A$2:$A$3323,'tackle data and analsyis'!$BD304)</f>
        <v>0</v>
      </c>
      <c r="BK304">
        <f>COUNTIFS('further data insights graphs'!U$2:U$3323,"&gt;"&amp;0,'further data insights graphs'!$A$2:$A$3323,'tackle data and analsyis'!$BD304)</f>
        <v>1</v>
      </c>
      <c r="BN304" t="s">
        <v>315</v>
      </c>
      <c r="BO304">
        <v>1.2598997867076289</v>
      </c>
      <c r="BP304">
        <v>0</v>
      </c>
      <c r="BQ304">
        <v>0</v>
      </c>
      <c r="BS304">
        <f>SUMIFS('further data insights graphs'!$K$2:$K$3323,'further data insights graphs'!$A$2:$A$3323,'tackle data and analsyis'!$BN304)</f>
        <v>0</v>
      </c>
      <c r="BT304">
        <f>SUMIFS('further data insights graphs'!$V$2:$V$3323,'further data insights graphs'!$A$2:$A$3323,'tackle data and analsyis'!$BN304)</f>
        <v>0</v>
      </c>
      <c r="BV304" t="s">
        <v>296</v>
      </c>
      <c r="BW304">
        <v>1.5021159679510292</v>
      </c>
      <c r="BX304">
        <v>0</v>
      </c>
      <c r="BY304">
        <v>0.145417186502449</v>
      </c>
    </row>
    <row r="305" spans="1:77" x14ac:dyDescent="0.35">
      <c r="A305">
        <v>303</v>
      </c>
      <c r="B305">
        <v>2022102700</v>
      </c>
      <c r="C305">
        <v>1248</v>
      </c>
      <c r="D305">
        <v>47882</v>
      </c>
      <c r="E305">
        <v>0</v>
      </c>
      <c r="F305">
        <v>1</v>
      </c>
      <c r="G305">
        <v>0</v>
      </c>
      <c r="H305">
        <v>0</v>
      </c>
      <c r="I305" t="s">
        <v>66</v>
      </c>
      <c r="M305" t="s">
        <v>311</v>
      </c>
      <c r="N305">
        <f t="shared" si="28"/>
        <v>1</v>
      </c>
      <c r="O305">
        <f t="shared" si="29"/>
        <v>1</v>
      </c>
      <c r="P305">
        <f t="shared" si="30"/>
        <v>2</v>
      </c>
      <c r="R305">
        <f>SUMIFS('further data insights graphs'!$E$2:$E$3323,'further data insights graphs'!$A$2:$A$3323,'tackle data and analsyis'!$M305)</f>
        <v>1.6494881586787558</v>
      </c>
      <c r="S305">
        <f>COUNTIFS('further data insights graphs'!$E$2:$E$3323,"&gt;"&amp;0,'further data insights graphs'!$A$2:$A$3323,'tackle data and analsyis'!$M305)</f>
        <v>5</v>
      </c>
      <c r="V305">
        <f t="shared" si="31"/>
        <v>2</v>
      </c>
      <c r="W305" t="s">
        <v>215</v>
      </c>
      <c r="X305">
        <v>1</v>
      </c>
      <c r="Y305">
        <v>2</v>
      </c>
      <c r="Z305">
        <v>3</v>
      </c>
      <c r="AB305" t="s">
        <v>379</v>
      </c>
      <c r="AC305">
        <v>2</v>
      </c>
      <c r="AD305">
        <v>0</v>
      </c>
      <c r="AE305">
        <v>2</v>
      </c>
      <c r="AH305" t="s">
        <v>246</v>
      </c>
      <c r="AI305">
        <v>2.1849653614720732</v>
      </c>
      <c r="AJ305">
        <v>5</v>
      </c>
      <c r="AK305">
        <f>SUMIFS('further data insights graphs'!$X$2:$X$3323,'further data insights graphs'!$A$2:$A$3323,'tackle data and analsyis'!$AH305)</f>
        <v>-0.57683378767442073</v>
      </c>
      <c r="AL305" s="1">
        <f t="shared" si="32"/>
        <v>-0.11536675753488415</v>
      </c>
      <c r="AM305">
        <f>SUMIFS('further data insights graphs'!$X$2:$X$3323,'further data insights graphs'!$X$2:$X$3323,"&gt;="&amp;0,'further data insights graphs'!$A$2:$A$3323,'tackle data and analsyis'!$AH305)</f>
        <v>0.1642844797803891</v>
      </c>
      <c r="AN305">
        <f>COUNTIFS('further data insights graphs'!$X$2:$X$3323,"&gt;="&amp;0,'further data insights graphs'!$A$2:$A$3323,'tackle data and analsyis'!$AH305)</f>
        <v>2</v>
      </c>
      <c r="AO305">
        <f>SUMIFS('further data insights graphs'!$X$2:$X$3323,'further data insights graphs'!$X$2:$X$3323,"&lt;"&amp;0,'further data insights graphs'!$A$2:$A$3323,'tackle data and analsyis'!$AH305)</f>
        <v>-0.7411182674548098</v>
      </c>
      <c r="AP305">
        <f>COUNTIFS('further data insights graphs'!$X$2:$X$3323,"&lt;"&amp;0,'further data insights graphs'!$A$2:$A$3323,'tackle data and analsyis'!$AH305)</f>
        <v>3</v>
      </c>
      <c r="AQ305" s="3">
        <f t="shared" si="33"/>
        <v>8.2142239890194549E-2</v>
      </c>
      <c r="AR305" s="3">
        <f t="shared" si="34"/>
        <v>-0.2470394224849366</v>
      </c>
      <c r="AS305" s="3"/>
      <c r="AT305" s="3"/>
      <c r="AU305" s="3"/>
      <c r="AV305" s="3"/>
      <c r="AY305" t="s">
        <v>53</v>
      </c>
      <c r="AZ305">
        <v>2.4576769576892543</v>
      </c>
      <c r="BA305">
        <v>4</v>
      </c>
      <c r="BD305" t="s">
        <v>53</v>
      </c>
      <c r="BE305">
        <f>SUMIFS('further data insights graphs'!S$2:S$3323,'further data insights graphs'!$A$2:$A$3323,'tackle data and analsyis'!$BD305)</f>
        <v>1.355569852750659</v>
      </c>
      <c r="BF305">
        <f>SUMIFS('further data insights graphs'!T$2:T$3323,'further data insights graphs'!$A$2:$A$3323,'tackle data and analsyis'!$BD305)</f>
        <v>0</v>
      </c>
      <c r="BG305">
        <f>SUMIFS('further data insights graphs'!U$2:U$3323,'further data insights graphs'!$A$2:$A$3323,'tackle data and analsyis'!$BD305)</f>
        <v>0</v>
      </c>
      <c r="BI305">
        <f>COUNTIFS('further data insights graphs'!S$2:S$3323,"&gt;"&amp;0,'further data insights graphs'!$A$2:$A$3323,'tackle data and analsyis'!$BD305)</f>
        <v>2</v>
      </c>
      <c r="BJ305">
        <f>COUNTIFS('further data insights graphs'!T$2:T$3323,"&gt;"&amp;0,'further data insights graphs'!$A$2:$A$3323,'tackle data and analsyis'!$BD305)</f>
        <v>0</v>
      </c>
      <c r="BK305">
        <f>COUNTIFS('further data insights graphs'!U$2:U$3323,"&gt;"&amp;0,'further data insights graphs'!$A$2:$A$3323,'tackle data and analsyis'!$BD305)</f>
        <v>0</v>
      </c>
      <c r="BN305" t="s">
        <v>31</v>
      </c>
      <c r="BO305">
        <v>1.2535225033835782</v>
      </c>
      <c r="BP305">
        <v>0.56935424020997105</v>
      </c>
      <c r="BQ305">
        <v>0</v>
      </c>
      <c r="BS305">
        <f>SUMIFS('further data insights graphs'!$K$2:$K$3323,'further data insights graphs'!$A$2:$A$3323,'tackle data and analsyis'!$BN305)</f>
        <v>0</v>
      </c>
      <c r="BT305">
        <f>SUMIFS('further data insights graphs'!$V$2:$V$3323,'further data insights graphs'!$A$2:$A$3323,'tackle data and analsyis'!$BN305)</f>
        <v>0</v>
      </c>
      <c r="BV305" t="s">
        <v>373</v>
      </c>
      <c r="BW305">
        <v>1.498242539771947</v>
      </c>
      <c r="BX305">
        <v>0</v>
      </c>
      <c r="BY305">
        <v>0</v>
      </c>
    </row>
    <row r="306" spans="1:77" x14ac:dyDescent="0.35">
      <c r="A306">
        <v>304</v>
      </c>
      <c r="B306">
        <v>2022102700</v>
      </c>
      <c r="C306">
        <v>1398</v>
      </c>
      <c r="D306">
        <v>47882</v>
      </c>
      <c r="E306">
        <v>0</v>
      </c>
      <c r="F306">
        <v>0</v>
      </c>
      <c r="G306">
        <v>0</v>
      </c>
      <c r="H306">
        <v>1</v>
      </c>
      <c r="I306" t="s">
        <v>66</v>
      </c>
      <c r="M306" t="s">
        <v>312</v>
      </c>
      <c r="N306">
        <f t="shared" si="28"/>
        <v>1</v>
      </c>
      <c r="O306">
        <f t="shared" si="29"/>
        <v>1</v>
      </c>
      <c r="P306">
        <f t="shared" si="30"/>
        <v>2</v>
      </c>
      <c r="R306">
        <f>SUMIFS('further data insights graphs'!$E$2:$E$3323,'further data insights graphs'!$A$2:$A$3323,'tackle data and analsyis'!$M306)</f>
        <v>2.1101022179799678</v>
      </c>
      <c r="S306">
        <f>COUNTIFS('further data insights graphs'!$E$2:$E$3323,"&gt;"&amp;0,'further data insights graphs'!$A$2:$A$3323,'tackle data and analsyis'!$M306)</f>
        <v>4</v>
      </c>
      <c r="V306">
        <f t="shared" si="31"/>
        <v>1</v>
      </c>
      <c r="W306" t="s">
        <v>217</v>
      </c>
      <c r="X306">
        <v>1</v>
      </c>
      <c r="Y306">
        <v>2</v>
      </c>
      <c r="Z306">
        <v>3</v>
      </c>
      <c r="AB306" t="s">
        <v>392</v>
      </c>
      <c r="AC306">
        <v>2</v>
      </c>
      <c r="AD306">
        <v>0</v>
      </c>
      <c r="AE306">
        <v>2</v>
      </c>
      <c r="AH306" t="s">
        <v>426</v>
      </c>
      <c r="AI306">
        <v>2.1671408631580271</v>
      </c>
      <c r="AJ306">
        <v>3</v>
      </c>
      <c r="AK306">
        <f>SUMIFS('further data insights graphs'!$X$2:$X$3323,'further data insights graphs'!$A$2:$A$3323,'tackle data and analsyis'!$AH306)</f>
        <v>9.8184292354916214E-2</v>
      </c>
      <c r="AL306" s="1">
        <f t="shared" si="32"/>
        <v>3.2728097451638738E-2</v>
      </c>
      <c r="AM306">
        <f>SUMIFS('further data insights graphs'!$X$2:$X$3323,'further data insights graphs'!$X$2:$X$3323,"&gt;="&amp;0,'further data insights graphs'!$A$2:$A$3323,'tackle data and analsyis'!$AH306)</f>
        <v>0.73789273589031612</v>
      </c>
      <c r="AN306">
        <f>COUNTIFS('further data insights graphs'!$X$2:$X$3323,"&gt;="&amp;0,'further data insights graphs'!$A$2:$A$3323,'tackle data and analsyis'!$AH306)</f>
        <v>1</v>
      </c>
      <c r="AO306">
        <f>SUMIFS('further data insights graphs'!$X$2:$X$3323,'further data insights graphs'!$X$2:$X$3323,"&lt;"&amp;0,'further data insights graphs'!$A$2:$A$3323,'tackle data and analsyis'!$AH306)</f>
        <v>-0.63970844353539991</v>
      </c>
      <c r="AP306">
        <f>COUNTIFS('further data insights graphs'!$X$2:$X$3323,"&lt;"&amp;0,'further data insights graphs'!$A$2:$A$3323,'tackle data and analsyis'!$AH306)</f>
        <v>2</v>
      </c>
      <c r="AQ306" s="3">
        <f t="shared" si="33"/>
        <v>0.73789273589031612</v>
      </c>
      <c r="AR306" s="3">
        <f t="shared" si="34"/>
        <v>-0.31985422176769995</v>
      </c>
      <c r="AS306" s="3"/>
      <c r="AT306" s="3"/>
      <c r="AU306" s="3"/>
      <c r="AV306" s="3"/>
      <c r="AY306" t="s">
        <v>57</v>
      </c>
      <c r="AZ306">
        <v>1.8393353705891311</v>
      </c>
      <c r="BA306">
        <v>4</v>
      </c>
      <c r="BD306" t="s">
        <v>57</v>
      </c>
      <c r="BE306">
        <f>SUMIFS('further data insights graphs'!S$2:S$3323,'further data insights graphs'!$A$2:$A$3323,'tackle data and analsyis'!$BD306)</f>
        <v>0.42345225680503801</v>
      </c>
      <c r="BF306">
        <f>SUMIFS('further data insights graphs'!T$2:T$3323,'further data insights graphs'!$A$2:$A$3323,'tackle data and analsyis'!$BD306)</f>
        <v>0.42345225680503801</v>
      </c>
      <c r="BG306">
        <f>SUMIFS('further data insights graphs'!U$2:U$3323,'further data insights graphs'!$A$2:$A$3323,'tackle data and analsyis'!$BD306)</f>
        <v>0</v>
      </c>
      <c r="BI306">
        <f>COUNTIFS('further data insights graphs'!S$2:S$3323,"&gt;"&amp;0,'further data insights graphs'!$A$2:$A$3323,'tackle data and analsyis'!$BD306)</f>
        <v>1</v>
      </c>
      <c r="BJ306">
        <f>COUNTIFS('further data insights graphs'!T$2:T$3323,"&gt;"&amp;0,'further data insights graphs'!$A$2:$A$3323,'tackle data and analsyis'!$BD306)</f>
        <v>1</v>
      </c>
      <c r="BK306">
        <f>COUNTIFS('further data insights graphs'!U$2:U$3323,"&gt;"&amp;0,'further data insights graphs'!$A$2:$A$3323,'tackle data and analsyis'!$BD306)</f>
        <v>0</v>
      </c>
      <c r="BN306" t="s">
        <v>283</v>
      </c>
      <c r="BO306">
        <v>1.251566165861864</v>
      </c>
      <c r="BP306">
        <v>0</v>
      </c>
      <c r="BQ306">
        <v>0</v>
      </c>
      <c r="BS306">
        <f>SUMIFS('further data insights graphs'!$K$2:$K$3323,'further data insights graphs'!$A$2:$A$3323,'tackle data and analsyis'!$BN306)</f>
        <v>0</v>
      </c>
      <c r="BT306">
        <f>SUMIFS('further data insights graphs'!$V$2:$V$3323,'further data insights graphs'!$A$2:$A$3323,'tackle data and analsyis'!$BN306)</f>
        <v>0</v>
      </c>
      <c r="BV306" t="s">
        <v>306</v>
      </c>
      <c r="BW306">
        <v>1.4744518598911369</v>
      </c>
      <c r="BX306">
        <v>0</v>
      </c>
      <c r="BY306">
        <v>0</v>
      </c>
    </row>
    <row r="307" spans="1:77" x14ac:dyDescent="0.35">
      <c r="A307">
        <v>305</v>
      </c>
      <c r="B307">
        <v>2022102700</v>
      </c>
      <c r="C307">
        <v>3193</v>
      </c>
      <c r="D307">
        <v>47882</v>
      </c>
      <c r="E307">
        <v>0</v>
      </c>
      <c r="F307">
        <v>1</v>
      </c>
      <c r="G307">
        <v>0</v>
      </c>
      <c r="H307">
        <v>0</v>
      </c>
      <c r="I307" t="s">
        <v>66</v>
      </c>
      <c r="M307" t="s">
        <v>313</v>
      </c>
      <c r="N307">
        <f t="shared" si="28"/>
        <v>2</v>
      </c>
      <c r="O307">
        <f t="shared" si="29"/>
        <v>1</v>
      </c>
      <c r="P307">
        <f t="shared" si="30"/>
        <v>3</v>
      </c>
      <c r="R307">
        <f>SUMIFS('further data insights graphs'!$E$2:$E$3323,'further data insights graphs'!$A$2:$A$3323,'tackle data and analsyis'!$M307)</f>
        <v>1.525796262533109</v>
      </c>
      <c r="S307">
        <f>COUNTIFS('further data insights graphs'!$E$2:$E$3323,"&gt;"&amp;0,'further data insights graphs'!$A$2:$A$3323,'tackle data and analsyis'!$M307)</f>
        <v>3</v>
      </c>
      <c r="V307">
        <f t="shared" si="31"/>
        <v>3</v>
      </c>
      <c r="W307" t="s">
        <v>220</v>
      </c>
      <c r="X307">
        <v>2</v>
      </c>
      <c r="Y307">
        <v>1</v>
      </c>
      <c r="Z307">
        <v>3</v>
      </c>
      <c r="AB307" t="s">
        <v>410</v>
      </c>
      <c r="AC307">
        <v>2</v>
      </c>
      <c r="AD307">
        <v>0</v>
      </c>
      <c r="AE307">
        <v>2</v>
      </c>
      <c r="AH307" t="s">
        <v>82</v>
      </c>
      <c r="AI307">
        <v>2.1601124249111643</v>
      </c>
      <c r="AJ307">
        <v>4</v>
      </c>
      <c r="AK307">
        <f>SUMIFS('further data insights graphs'!$X$2:$X$3323,'further data insights graphs'!$A$2:$A$3323,'tackle data and analsyis'!$AH307)</f>
        <v>5.5614899928778652</v>
      </c>
      <c r="AL307" s="1">
        <f t="shared" si="32"/>
        <v>1.3903724982194663</v>
      </c>
      <c r="AM307">
        <f>SUMIFS('further data insights graphs'!$X$2:$X$3323,'further data insights graphs'!$X$2:$X$3323,"&gt;="&amp;0,'further data insights graphs'!$A$2:$A$3323,'tackle data and analsyis'!$AH307)</f>
        <v>5.6779695324556139</v>
      </c>
      <c r="AN307">
        <f>COUNTIFS('further data insights graphs'!$X$2:$X$3323,"&gt;="&amp;0,'further data insights graphs'!$A$2:$A$3323,'tackle data and analsyis'!$AH307)</f>
        <v>3</v>
      </c>
      <c r="AO307">
        <f>SUMIFS('further data insights graphs'!$X$2:$X$3323,'further data insights graphs'!$X$2:$X$3323,"&lt;"&amp;0,'further data insights graphs'!$A$2:$A$3323,'tackle data and analsyis'!$AH307)</f>
        <v>-0.11647953957774874</v>
      </c>
      <c r="AP307">
        <f>COUNTIFS('further data insights graphs'!$X$2:$X$3323,"&lt;"&amp;0,'further data insights graphs'!$A$2:$A$3323,'tackle data and analsyis'!$AH307)</f>
        <v>1</v>
      </c>
      <c r="AQ307" s="3">
        <f t="shared" si="33"/>
        <v>1.892656510818538</v>
      </c>
      <c r="AR307" s="3">
        <f t="shared" si="34"/>
        <v>-0.11647953957774874</v>
      </c>
      <c r="AS307" s="3"/>
      <c r="AT307" s="3"/>
      <c r="AU307" s="3"/>
      <c r="AV307" s="3"/>
      <c r="AY307" t="s">
        <v>73</v>
      </c>
      <c r="AZ307">
        <v>3.0772896748206007</v>
      </c>
      <c r="BA307">
        <v>4</v>
      </c>
      <c r="BD307" t="s">
        <v>73</v>
      </c>
      <c r="BE307">
        <f>SUMIFS('further data insights graphs'!S$2:S$3323,'further data insights graphs'!$A$2:$A$3323,'tackle data and analsyis'!$BD307)</f>
        <v>2.8342575032936912</v>
      </c>
      <c r="BF307">
        <f>SUMIFS('further data insights graphs'!T$2:T$3323,'further data insights graphs'!$A$2:$A$3323,'tackle data and analsyis'!$BD307)</f>
        <v>1</v>
      </c>
      <c r="BG307">
        <f>SUMIFS('further data insights graphs'!U$2:U$3323,'further data insights graphs'!$A$2:$A$3323,'tackle data and analsyis'!$BD307)</f>
        <v>0</v>
      </c>
      <c r="BI307">
        <f>COUNTIFS('further data insights graphs'!S$2:S$3323,"&gt;"&amp;0,'further data insights graphs'!$A$2:$A$3323,'tackle data and analsyis'!$BD307)</f>
        <v>3</v>
      </c>
      <c r="BJ307">
        <f>COUNTIFS('further data insights graphs'!T$2:T$3323,"&gt;"&amp;0,'further data insights graphs'!$A$2:$A$3323,'tackle data and analsyis'!$BD307)</f>
        <v>1</v>
      </c>
      <c r="BK307">
        <f>COUNTIFS('further data insights graphs'!U$2:U$3323,"&gt;"&amp;0,'further data insights graphs'!$A$2:$A$3323,'tackle data and analsyis'!$BD307)</f>
        <v>0</v>
      </c>
      <c r="BN307" t="s">
        <v>388</v>
      </c>
      <c r="BO307">
        <v>1.2481526824535671</v>
      </c>
      <c r="BP307">
        <v>0</v>
      </c>
      <c r="BQ307">
        <v>0</v>
      </c>
      <c r="BS307">
        <f>SUMIFS('further data insights graphs'!$K$2:$K$3323,'further data insights graphs'!$A$2:$A$3323,'tackle data and analsyis'!$BN307)</f>
        <v>0</v>
      </c>
      <c r="BT307">
        <f>SUMIFS('further data insights graphs'!$V$2:$V$3323,'further data insights graphs'!$A$2:$A$3323,'tackle data and analsyis'!$BN307)</f>
        <v>0</v>
      </c>
      <c r="BV307" t="s">
        <v>546</v>
      </c>
      <c r="BW307">
        <v>1.4716974461556811</v>
      </c>
      <c r="BX307">
        <v>0</v>
      </c>
      <c r="BY307">
        <v>0.58935682768784903</v>
      </c>
    </row>
    <row r="308" spans="1:77" x14ac:dyDescent="0.35">
      <c r="A308">
        <v>306</v>
      </c>
      <c r="B308">
        <v>2022102700</v>
      </c>
      <c r="C308">
        <v>3764</v>
      </c>
      <c r="D308">
        <v>47882</v>
      </c>
      <c r="E308">
        <v>1</v>
      </c>
      <c r="F308">
        <v>0</v>
      </c>
      <c r="G308">
        <v>0</v>
      </c>
      <c r="H308">
        <v>0</v>
      </c>
      <c r="I308" t="s">
        <v>66</v>
      </c>
      <c r="M308" t="s">
        <v>314</v>
      </c>
      <c r="N308">
        <f t="shared" si="28"/>
        <v>0</v>
      </c>
      <c r="O308">
        <f t="shared" si="29"/>
        <v>3</v>
      </c>
      <c r="P308">
        <f t="shared" si="30"/>
        <v>3</v>
      </c>
      <c r="R308">
        <f>SUMIFS('further data insights graphs'!$E$2:$E$3323,'further data insights graphs'!$A$2:$A$3323,'tackle data and analsyis'!$M308)</f>
        <v>0.70277033792138199</v>
      </c>
      <c r="S308">
        <f>COUNTIFS('further data insights graphs'!$E$2:$E$3323,"&gt;"&amp;0,'further data insights graphs'!$A$2:$A$3323,'tackle data and analsyis'!$M308)</f>
        <v>5</v>
      </c>
      <c r="V308">
        <f t="shared" si="31"/>
        <v>2</v>
      </c>
      <c r="W308" t="s">
        <v>227</v>
      </c>
      <c r="X308">
        <v>1</v>
      </c>
      <c r="Y308">
        <v>2</v>
      </c>
      <c r="Z308">
        <v>3</v>
      </c>
      <c r="AB308" t="s">
        <v>429</v>
      </c>
      <c r="AC308">
        <v>2</v>
      </c>
      <c r="AD308">
        <v>0</v>
      </c>
      <c r="AE308">
        <v>2</v>
      </c>
      <c r="AH308" t="s">
        <v>157</v>
      </c>
      <c r="AI308">
        <v>2.1259747476256412</v>
      </c>
      <c r="AJ308">
        <v>5</v>
      </c>
      <c r="AK308">
        <f>SUMIFS('further data insights graphs'!$X$2:$X$3323,'further data insights graphs'!$A$2:$A$3323,'tackle data and analsyis'!$AH308)</f>
        <v>-1.9463146670610165</v>
      </c>
      <c r="AL308" s="1">
        <f t="shared" si="32"/>
        <v>-0.3892629334122033</v>
      </c>
      <c r="AM308">
        <f>SUMIFS('further data insights graphs'!$X$2:$X$3323,'further data insights graphs'!$X$2:$X$3323,"&gt;="&amp;0,'further data insights graphs'!$A$2:$A$3323,'tackle data and analsyis'!$AH308)</f>
        <v>0.30665546640288843</v>
      </c>
      <c r="AN308">
        <f>COUNTIFS('further data insights graphs'!$X$2:$X$3323,"&gt;="&amp;0,'further data insights graphs'!$A$2:$A$3323,'tackle data and analsyis'!$AH308)</f>
        <v>2</v>
      </c>
      <c r="AO308">
        <f>SUMIFS('further data insights graphs'!$X$2:$X$3323,'further data insights graphs'!$X$2:$X$3323,"&lt;"&amp;0,'further data insights graphs'!$A$2:$A$3323,'tackle data and analsyis'!$AH308)</f>
        <v>-2.2529701334639052</v>
      </c>
      <c r="AP308">
        <f>COUNTIFS('further data insights graphs'!$X$2:$X$3323,"&lt;"&amp;0,'further data insights graphs'!$A$2:$A$3323,'tackle data and analsyis'!$AH308)</f>
        <v>3</v>
      </c>
      <c r="AQ308" s="3">
        <f t="shared" si="33"/>
        <v>0.15332773320144422</v>
      </c>
      <c r="AR308" s="3">
        <f t="shared" si="34"/>
        <v>-0.75099004448796836</v>
      </c>
      <c r="AS308" s="3"/>
      <c r="AT308" s="3"/>
      <c r="AU308" s="3"/>
      <c r="AV308" s="3"/>
      <c r="AY308" t="s">
        <v>82</v>
      </c>
      <c r="AZ308">
        <v>2.1601124249111643</v>
      </c>
      <c r="BA308">
        <v>4</v>
      </c>
      <c r="BD308" t="s">
        <v>82</v>
      </c>
      <c r="BE308">
        <f>SUMIFS('further data insights graphs'!S$2:S$3323,'further data insights graphs'!$A$2:$A$3323,'tackle data and analsyis'!$BD308)</f>
        <v>0.34955980762295102</v>
      </c>
      <c r="BF308">
        <f>SUMIFS('further data insights graphs'!T$2:T$3323,'further data insights graphs'!$A$2:$A$3323,'tackle data and analsyis'!$BD308)</f>
        <v>0</v>
      </c>
      <c r="BG308">
        <f>SUMIFS('further data insights graphs'!U$2:U$3323,'further data insights graphs'!$A$2:$A$3323,'tackle data and analsyis'!$BD308)</f>
        <v>0</v>
      </c>
      <c r="BI308">
        <f>COUNTIFS('further data insights graphs'!S$2:S$3323,"&gt;"&amp;0,'further data insights graphs'!$A$2:$A$3323,'tackle data and analsyis'!$BD308)</f>
        <v>1</v>
      </c>
      <c r="BJ308">
        <f>COUNTIFS('further data insights graphs'!T$2:T$3323,"&gt;"&amp;0,'further data insights graphs'!$A$2:$A$3323,'tackle data and analsyis'!$BD308)</f>
        <v>0</v>
      </c>
      <c r="BK308">
        <f>COUNTIFS('further data insights graphs'!U$2:U$3323,"&gt;"&amp;0,'further data insights graphs'!$A$2:$A$3323,'tackle data and analsyis'!$BD308)</f>
        <v>0</v>
      </c>
      <c r="BN308" t="s">
        <v>37</v>
      </c>
      <c r="BO308">
        <v>1.2426268954656621</v>
      </c>
      <c r="BP308">
        <v>0</v>
      </c>
      <c r="BQ308">
        <v>0.233125269150604</v>
      </c>
      <c r="BS308">
        <f>SUMIFS('further data insights graphs'!$K$2:$K$3323,'further data insights graphs'!$A$2:$A$3323,'tackle data and analsyis'!$BN308)</f>
        <v>0</v>
      </c>
      <c r="BT308">
        <f>SUMIFS('further data insights graphs'!$V$2:$V$3323,'further data insights graphs'!$A$2:$A$3323,'tackle data and analsyis'!$BN308)</f>
        <v>0</v>
      </c>
      <c r="BV308" t="s">
        <v>279</v>
      </c>
      <c r="BW308">
        <v>1.4679405078508461</v>
      </c>
      <c r="BX308">
        <v>0</v>
      </c>
      <c r="BY308">
        <v>0.739476575336808</v>
      </c>
    </row>
    <row r="309" spans="1:77" x14ac:dyDescent="0.35">
      <c r="A309">
        <v>307</v>
      </c>
      <c r="B309">
        <v>2022110609</v>
      </c>
      <c r="C309">
        <v>2428</v>
      </c>
      <c r="D309">
        <v>47882</v>
      </c>
      <c r="E309">
        <v>0</v>
      </c>
      <c r="F309">
        <v>0</v>
      </c>
      <c r="G309">
        <v>0</v>
      </c>
      <c r="H309">
        <v>1</v>
      </c>
      <c r="I309" t="s">
        <v>66</v>
      </c>
      <c r="M309" t="s">
        <v>315</v>
      </c>
      <c r="N309">
        <f t="shared" si="28"/>
        <v>1</v>
      </c>
      <c r="O309">
        <f t="shared" si="29"/>
        <v>3</v>
      </c>
      <c r="P309">
        <f t="shared" si="30"/>
        <v>4</v>
      </c>
      <c r="R309">
        <f>SUMIFS('further data insights graphs'!$E$2:$E$3323,'further data insights graphs'!$A$2:$A$3323,'tackle data and analsyis'!$M309)</f>
        <v>1.9818079052315709</v>
      </c>
      <c r="S309">
        <f>COUNTIFS('further data insights graphs'!$E$2:$E$3323,"&gt;"&amp;0,'further data insights graphs'!$A$2:$A$3323,'tackle data and analsyis'!$M309)</f>
        <v>3</v>
      </c>
      <c r="V309">
        <f t="shared" si="31"/>
        <v>2</v>
      </c>
      <c r="W309" t="s">
        <v>231</v>
      </c>
      <c r="X309">
        <v>2</v>
      </c>
      <c r="Y309">
        <v>1</v>
      </c>
      <c r="Z309">
        <v>3</v>
      </c>
      <c r="AB309" t="s">
        <v>440</v>
      </c>
      <c r="AC309">
        <v>2</v>
      </c>
      <c r="AD309">
        <v>0</v>
      </c>
      <c r="AE309">
        <v>2</v>
      </c>
      <c r="AH309" t="s">
        <v>312</v>
      </c>
      <c r="AI309">
        <v>2.1101022179799678</v>
      </c>
      <c r="AJ309">
        <v>4</v>
      </c>
      <c r="AK309">
        <f>SUMIFS('further data insights graphs'!$X$2:$X$3323,'further data insights graphs'!$A$2:$A$3323,'tackle data and analsyis'!$AH309)</f>
        <v>-1.1037264250583509</v>
      </c>
      <c r="AL309" s="1">
        <f t="shared" si="32"/>
        <v>-0.27593160626458774</v>
      </c>
      <c r="AM309">
        <f>SUMIFS('further data insights graphs'!$X$2:$X$3323,'further data insights graphs'!$X$2:$X$3323,"&gt;="&amp;0,'further data insights graphs'!$A$2:$A$3323,'tackle data and analsyis'!$AH309)</f>
        <v>0</v>
      </c>
      <c r="AN309">
        <f>COUNTIFS('further data insights graphs'!$X$2:$X$3323,"&gt;="&amp;0,'further data insights graphs'!$A$2:$A$3323,'tackle data and analsyis'!$AH309)</f>
        <v>0</v>
      </c>
      <c r="AO309">
        <f>SUMIFS('further data insights graphs'!$X$2:$X$3323,'further data insights graphs'!$X$2:$X$3323,"&lt;"&amp;0,'further data insights graphs'!$A$2:$A$3323,'tackle data and analsyis'!$AH309)</f>
        <v>-1.1037264250583509</v>
      </c>
      <c r="AP309">
        <f>COUNTIFS('further data insights graphs'!$X$2:$X$3323,"&lt;"&amp;0,'further data insights graphs'!$A$2:$A$3323,'tackle data and analsyis'!$AH309)</f>
        <v>4</v>
      </c>
      <c r="AQ309" s="3" t="e">
        <f t="shared" si="33"/>
        <v>#DIV/0!</v>
      </c>
      <c r="AR309" s="3">
        <f t="shared" si="34"/>
        <v>-0.27593160626458774</v>
      </c>
      <c r="AS309" s="3"/>
      <c r="AT309" s="3"/>
      <c r="AU309" s="3"/>
      <c r="AV309" s="3"/>
      <c r="AY309" t="s">
        <v>89</v>
      </c>
      <c r="AZ309">
        <v>2.7150553218464459</v>
      </c>
      <c r="BA309">
        <v>4</v>
      </c>
      <c r="BD309" t="s">
        <v>89</v>
      </c>
      <c r="BE309">
        <f>SUMIFS('further data insights graphs'!S$2:S$3323,'further data insights graphs'!$A$2:$A$3323,'tackle data and analsyis'!$BD309)</f>
        <v>2.2915691251909118</v>
      </c>
      <c r="BF309">
        <f>SUMIFS('further data insights graphs'!T$2:T$3323,'further data insights graphs'!$A$2:$A$3323,'tackle data and analsyis'!$BD309)</f>
        <v>0</v>
      </c>
      <c r="BG309">
        <f>SUMIFS('further data insights graphs'!U$2:U$3323,'further data insights graphs'!$A$2:$A$3323,'tackle data and analsyis'!$BD309)</f>
        <v>0</v>
      </c>
      <c r="BI309">
        <f>COUNTIFS('further data insights graphs'!S$2:S$3323,"&gt;"&amp;0,'further data insights graphs'!$A$2:$A$3323,'tackle data and analsyis'!$BD309)</f>
        <v>3</v>
      </c>
      <c r="BJ309">
        <f>COUNTIFS('further data insights graphs'!T$2:T$3323,"&gt;"&amp;0,'further data insights graphs'!$A$2:$A$3323,'tackle data and analsyis'!$BD309)</f>
        <v>0</v>
      </c>
      <c r="BK309">
        <f>COUNTIFS('further data insights graphs'!U$2:U$3323,"&gt;"&amp;0,'further data insights graphs'!$A$2:$A$3323,'tackle data and analsyis'!$BD309)</f>
        <v>0</v>
      </c>
      <c r="BN309" t="s">
        <v>591</v>
      </c>
      <c r="BO309">
        <v>1.237734797149034</v>
      </c>
      <c r="BP309">
        <v>0</v>
      </c>
      <c r="BQ309">
        <v>0</v>
      </c>
      <c r="BS309">
        <f>SUMIFS('further data insights graphs'!$K$2:$K$3323,'further data insights graphs'!$A$2:$A$3323,'tackle data and analsyis'!$BN309)</f>
        <v>0</v>
      </c>
      <c r="BT309">
        <f>SUMIFS('further data insights graphs'!$V$2:$V$3323,'further data insights graphs'!$A$2:$A$3323,'tackle data and analsyis'!$BN309)</f>
        <v>0</v>
      </c>
      <c r="BV309" t="s">
        <v>311</v>
      </c>
      <c r="BW309">
        <v>1.4598238543243167</v>
      </c>
      <c r="BX309">
        <v>0</v>
      </c>
      <c r="BY309">
        <v>0.13192678075272299</v>
      </c>
    </row>
    <row r="310" spans="1:77" x14ac:dyDescent="0.35">
      <c r="A310">
        <v>308</v>
      </c>
      <c r="B310">
        <v>2022102301</v>
      </c>
      <c r="C310">
        <v>274</v>
      </c>
      <c r="D310">
        <v>46219</v>
      </c>
      <c r="E310">
        <v>0</v>
      </c>
      <c r="F310">
        <v>0</v>
      </c>
      <c r="G310">
        <v>0</v>
      </c>
      <c r="H310">
        <v>1</v>
      </c>
      <c r="I310" t="s">
        <v>67</v>
      </c>
      <c r="M310" t="s">
        <v>316</v>
      </c>
      <c r="N310">
        <f t="shared" si="28"/>
        <v>1</v>
      </c>
      <c r="O310">
        <f t="shared" si="29"/>
        <v>0</v>
      </c>
      <c r="P310">
        <f t="shared" si="30"/>
        <v>1</v>
      </c>
      <c r="R310">
        <f>SUMIFS('further data insights graphs'!$E$2:$E$3323,'further data insights graphs'!$A$2:$A$3323,'tackle data and analsyis'!$M310)</f>
        <v>1.5550608611571199</v>
      </c>
      <c r="S310">
        <f>COUNTIFS('further data insights graphs'!$E$2:$E$3323,"&gt;"&amp;0,'further data insights graphs'!$A$2:$A$3323,'tackle data and analsyis'!$M310)</f>
        <v>2</v>
      </c>
      <c r="V310">
        <f t="shared" si="31"/>
        <v>2</v>
      </c>
      <c r="W310" t="s">
        <v>238</v>
      </c>
      <c r="X310">
        <v>2</v>
      </c>
      <c r="Y310">
        <v>1</v>
      </c>
      <c r="Z310">
        <v>3</v>
      </c>
      <c r="AB310" t="s">
        <v>475</v>
      </c>
      <c r="AC310">
        <v>2</v>
      </c>
      <c r="AD310">
        <v>0</v>
      </c>
      <c r="AE310">
        <v>2</v>
      </c>
      <c r="AH310" t="s">
        <v>196</v>
      </c>
      <c r="AI310">
        <v>2.1042905611774829</v>
      </c>
      <c r="AJ310">
        <v>6</v>
      </c>
      <c r="AK310">
        <f>SUMIFS('further data insights graphs'!$X$2:$X$3323,'further data insights graphs'!$A$2:$A$3323,'tackle data and analsyis'!$AH310)</f>
        <v>-0.8457577933136271</v>
      </c>
      <c r="AL310" s="1">
        <f t="shared" si="32"/>
        <v>-0.14095963221893784</v>
      </c>
      <c r="AM310">
        <f>SUMIFS('further data insights graphs'!$X$2:$X$3323,'further data insights graphs'!$X$2:$X$3323,"&gt;="&amp;0,'further data insights graphs'!$A$2:$A$3323,'tackle data and analsyis'!$AH310)</f>
        <v>0</v>
      </c>
      <c r="AN310">
        <f>COUNTIFS('further data insights graphs'!$X$2:$X$3323,"&gt;="&amp;0,'further data insights graphs'!$A$2:$A$3323,'tackle data and analsyis'!$AH310)</f>
        <v>0</v>
      </c>
      <c r="AO310">
        <f>SUMIFS('further data insights graphs'!$X$2:$X$3323,'further data insights graphs'!$X$2:$X$3323,"&lt;"&amp;0,'further data insights graphs'!$A$2:$A$3323,'tackle data and analsyis'!$AH310)</f>
        <v>-0.8457577933136271</v>
      </c>
      <c r="AP310">
        <f>COUNTIFS('further data insights graphs'!$X$2:$X$3323,"&lt;"&amp;0,'further data insights graphs'!$A$2:$A$3323,'tackle data and analsyis'!$AH310)</f>
        <v>6</v>
      </c>
      <c r="AQ310" s="3" t="e">
        <f t="shared" si="33"/>
        <v>#DIV/0!</v>
      </c>
      <c r="AR310" s="3">
        <f t="shared" si="34"/>
        <v>-0.14095963221893784</v>
      </c>
      <c r="AS310" s="3"/>
      <c r="AT310" s="3"/>
      <c r="AU310" s="3"/>
      <c r="AV310" s="3"/>
      <c r="AY310" t="s">
        <v>103</v>
      </c>
      <c r="AZ310">
        <v>1.3728384470761501</v>
      </c>
      <c r="BA310">
        <v>4</v>
      </c>
      <c r="BD310" t="s">
        <v>103</v>
      </c>
      <c r="BE310">
        <f>SUMIFS('further data insights graphs'!S$2:S$3323,'further data insights graphs'!$A$2:$A$3323,'tackle data and analsyis'!$BD310)</f>
        <v>0.40545824377023199</v>
      </c>
      <c r="BF310">
        <f>SUMIFS('further data insights graphs'!T$2:T$3323,'further data insights graphs'!$A$2:$A$3323,'tackle data and analsyis'!$BD310)</f>
        <v>0</v>
      </c>
      <c r="BG310">
        <f>SUMIFS('further data insights graphs'!U$2:U$3323,'further data insights graphs'!$A$2:$A$3323,'tackle data and analsyis'!$BD310)</f>
        <v>0</v>
      </c>
      <c r="BI310">
        <f>COUNTIFS('further data insights graphs'!S$2:S$3323,"&gt;"&amp;0,'further data insights graphs'!$A$2:$A$3323,'tackle data and analsyis'!$BD310)</f>
        <v>2</v>
      </c>
      <c r="BJ310">
        <f>COUNTIFS('further data insights graphs'!T$2:T$3323,"&gt;"&amp;0,'further data insights graphs'!$A$2:$A$3323,'tackle data and analsyis'!$BD310)</f>
        <v>0</v>
      </c>
      <c r="BK310">
        <f>COUNTIFS('further data insights graphs'!U$2:U$3323,"&gt;"&amp;0,'further data insights graphs'!$A$2:$A$3323,'tackle data and analsyis'!$BD310)</f>
        <v>0</v>
      </c>
      <c r="BN310" t="s">
        <v>319</v>
      </c>
      <c r="BO310">
        <v>1.2329182573701349</v>
      </c>
      <c r="BP310">
        <v>0</v>
      </c>
      <c r="BQ310">
        <v>0</v>
      </c>
      <c r="BS310">
        <f>SUMIFS('further data insights graphs'!$K$2:$K$3323,'further data insights graphs'!$A$2:$A$3323,'tackle data and analsyis'!$BN310)</f>
        <v>0</v>
      </c>
      <c r="BT310">
        <f>SUMIFS('further data insights graphs'!$V$2:$V$3323,'further data insights graphs'!$A$2:$A$3323,'tackle data and analsyis'!$BN310)</f>
        <v>0</v>
      </c>
      <c r="BV310" t="s">
        <v>78</v>
      </c>
      <c r="BW310">
        <v>1.4560044963554819</v>
      </c>
      <c r="BX310">
        <v>0</v>
      </c>
      <c r="BY310">
        <v>0</v>
      </c>
    </row>
    <row r="311" spans="1:77" x14ac:dyDescent="0.35">
      <c r="A311">
        <v>309</v>
      </c>
      <c r="B311">
        <v>2022110609</v>
      </c>
      <c r="C311">
        <v>2962</v>
      </c>
      <c r="D311">
        <v>46219</v>
      </c>
      <c r="E311">
        <v>1</v>
      </c>
      <c r="F311">
        <v>0</v>
      </c>
      <c r="G311">
        <v>0</v>
      </c>
      <c r="H311">
        <v>0</v>
      </c>
      <c r="I311" t="s">
        <v>67</v>
      </c>
      <c r="M311" t="s">
        <v>317</v>
      </c>
      <c r="N311">
        <f t="shared" si="28"/>
        <v>1</v>
      </c>
      <c r="O311">
        <f t="shared" si="29"/>
        <v>1</v>
      </c>
      <c r="P311">
        <f t="shared" si="30"/>
        <v>2</v>
      </c>
      <c r="R311">
        <f>SUMIFS('further data insights graphs'!$E$2:$E$3323,'further data insights graphs'!$A$2:$A$3323,'tackle data and analsyis'!$M311)</f>
        <v>0.98906320317368102</v>
      </c>
      <c r="S311">
        <f>COUNTIFS('further data insights graphs'!$E$2:$E$3323,"&gt;"&amp;0,'further data insights graphs'!$A$2:$A$3323,'tackle data and analsyis'!$M311)</f>
        <v>2</v>
      </c>
      <c r="V311">
        <f t="shared" si="31"/>
        <v>3</v>
      </c>
      <c r="W311" t="s">
        <v>244</v>
      </c>
      <c r="X311">
        <v>2</v>
      </c>
      <c r="Y311">
        <v>1</v>
      </c>
      <c r="Z311">
        <v>3</v>
      </c>
      <c r="AB311" t="s">
        <v>494</v>
      </c>
      <c r="AC311">
        <v>2</v>
      </c>
      <c r="AD311">
        <v>0</v>
      </c>
      <c r="AE311">
        <v>2</v>
      </c>
      <c r="AH311" t="s">
        <v>406</v>
      </c>
      <c r="AI311">
        <v>2.082217097460628</v>
      </c>
      <c r="AJ311">
        <v>4</v>
      </c>
      <c r="AK311">
        <f>SUMIFS('further data insights graphs'!$X$2:$X$3323,'further data insights graphs'!$A$2:$A$3323,'tackle data and analsyis'!$AH311)</f>
        <v>-0.79246750354235185</v>
      </c>
      <c r="AL311" s="1">
        <f t="shared" si="32"/>
        <v>-0.19811687588558796</v>
      </c>
      <c r="AM311">
        <f>SUMIFS('further data insights graphs'!$X$2:$X$3323,'further data insights graphs'!$X$2:$X$3323,"&gt;="&amp;0,'further data insights graphs'!$A$2:$A$3323,'tackle data and analsyis'!$AH311)</f>
        <v>0</v>
      </c>
      <c r="AN311">
        <f>COUNTIFS('further data insights graphs'!$X$2:$X$3323,"&gt;="&amp;0,'further data insights graphs'!$A$2:$A$3323,'tackle data and analsyis'!$AH311)</f>
        <v>0</v>
      </c>
      <c r="AO311">
        <f>SUMIFS('further data insights graphs'!$X$2:$X$3323,'further data insights graphs'!$X$2:$X$3323,"&lt;"&amp;0,'further data insights graphs'!$A$2:$A$3323,'tackle data and analsyis'!$AH311)</f>
        <v>-0.79246750354235185</v>
      </c>
      <c r="AP311">
        <f>COUNTIFS('further data insights graphs'!$X$2:$X$3323,"&lt;"&amp;0,'further data insights graphs'!$A$2:$A$3323,'tackle data and analsyis'!$AH311)</f>
        <v>4</v>
      </c>
      <c r="AQ311" s="3" t="e">
        <f t="shared" si="33"/>
        <v>#DIV/0!</v>
      </c>
      <c r="AR311" s="3">
        <f t="shared" si="34"/>
        <v>-0.19811687588558796</v>
      </c>
      <c r="AS311" s="3"/>
      <c r="AT311" s="3"/>
      <c r="AU311" s="3"/>
      <c r="AV311" s="3"/>
      <c r="AY311" t="s">
        <v>106</v>
      </c>
      <c r="AZ311">
        <v>2.0212753741028182</v>
      </c>
      <c r="BA311">
        <v>4</v>
      </c>
      <c r="BD311" t="s">
        <v>106</v>
      </c>
      <c r="BE311">
        <f>SUMIFS('further data insights graphs'!S$2:S$3323,'further data insights graphs'!$A$2:$A$3323,'tackle data and analsyis'!$BD311)</f>
        <v>0</v>
      </c>
      <c r="BF311">
        <f>SUMIFS('further data insights graphs'!T$2:T$3323,'further data insights graphs'!$A$2:$A$3323,'tackle data and analsyis'!$BD311)</f>
        <v>0</v>
      </c>
      <c r="BG311">
        <f>SUMIFS('further data insights graphs'!U$2:U$3323,'further data insights graphs'!$A$2:$A$3323,'tackle data and analsyis'!$BD311)</f>
        <v>0</v>
      </c>
      <c r="BI311">
        <f>COUNTIFS('further data insights graphs'!S$2:S$3323,"&gt;"&amp;0,'further data insights graphs'!$A$2:$A$3323,'tackle data and analsyis'!$BD311)</f>
        <v>0</v>
      </c>
      <c r="BJ311">
        <f>COUNTIFS('further data insights graphs'!T$2:T$3323,"&gt;"&amp;0,'further data insights graphs'!$A$2:$A$3323,'tackle data and analsyis'!$BD311)</f>
        <v>0</v>
      </c>
      <c r="BK311">
        <f>COUNTIFS('further data insights graphs'!U$2:U$3323,"&gt;"&amp;0,'further data insights graphs'!$A$2:$A$3323,'tackle data and analsyis'!$BD311)</f>
        <v>0</v>
      </c>
      <c r="BN311" t="s">
        <v>563</v>
      </c>
      <c r="BO311">
        <v>1.2304763455525558</v>
      </c>
      <c r="BP311">
        <v>0</v>
      </c>
      <c r="BQ311">
        <v>0</v>
      </c>
      <c r="BS311">
        <f>SUMIFS('further data insights graphs'!$K$2:$K$3323,'further data insights graphs'!$A$2:$A$3323,'tackle data and analsyis'!$BN311)</f>
        <v>0</v>
      </c>
      <c r="BT311">
        <f>SUMIFS('further data insights graphs'!$V$2:$V$3323,'further data insights graphs'!$A$2:$A$3323,'tackle data and analsyis'!$BN311)</f>
        <v>0</v>
      </c>
      <c r="BV311" t="s">
        <v>516</v>
      </c>
      <c r="BW311">
        <v>1.454684183475659</v>
      </c>
      <c r="BX311">
        <v>0</v>
      </c>
      <c r="BY311">
        <v>0</v>
      </c>
    </row>
    <row r="312" spans="1:77" x14ac:dyDescent="0.35">
      <c r="A312">
        <v>310</v>
      </c>
      <c r="B312">
        <v>2022102301</v>
      </c>
      <c r="C312">
        <v>344</v>
      </c>
      <c r="D312">
        <v>54948</v>
      </c>
      <c r="E312">
        <v>0</v>
      </c>
      <c r="F312">
        <v>1</v>
      </c>
      <c r="G312">
        <v>0</v>
      </c>
      <c r="H312">
        <v>0</v>
      </c>
      <c r="I312" t="s">
        <v>68</v>
      </c>
      <c r="M312" t="s">
        <v>318</v>
      </c>
      <c r="N312">
        <f t="shared" si="28"/>
        <v>1</v>
      </c>
      <c r="O312">
        <f t="shared" si="29"/>
        <v>0</v>
      </c>
      <c r="P312">
        <f t="shared" si="30"/>
        <v>1</v>
      </c>
      <c r="R312">
        <f>SUMIFS('further data insights graphs'!$E$2:$E$3323,'further data insights graphs'!$A$2:$A$3323,'tackle data and analsyis'!$M312)</f>
        <v>1.32060743838626</v>
      </c>
      <c r="S312">
        <f>COUNTIFS('further data insights graphs'!$E$2:$E$3323,"&gt;"&amp;0,'further data insights graphs'!$A$2:$A$3323,'tackle data and analsyis'!$M312)</f>
        <v>2</v>
      </c>
      <c r="V312">
        <f t="shared" si="31"/>
        <v>2</v>
      </c>
      <c r="W312" t="s">
        <v>246</v>
      </c>
      <c r="X312">
        <v>2</v>
      </c>
      <c r="Y312">
        <v>1</v>
      </c>
      <c r="Z312">
        <v>3</v>
      </c>
      <c r="AB312" t="s">
        <v>498</v>
      </c>
      <c r="AC312">
        <v>2</v>
      </c>
      <c r="AD312">
        <v>0</v>
      </c>
      <c r="AE312">
        <v>2</v>
      </c>
      <c r="AH312" t="s">
        <v>386</v>
      </c>
      <c r="AI312">
        <v>2.0630859928378471</v>
      </c>
      <c r="AJ312">
        <v>5</v>
      </c>
      <c r="AK312">
        <f>SUMIFS('further data insights graphs'!$X$2:$X$3323,'further data insights graphs'!$A$2:$A$3323,'tackle data and analsyis'!$AH312)</f>
        <v>9.8684739915105235E-2</v>
      </c>
      <c r="AL312" s="1">
        <f t="shared" si="32"/>
        <v>1.9736947983021048E-2</v>
      </c>
      <c r="AM312">
        <f>SUMIFS('further data insights graphs'!$X$2:$X$3323,'further data insights graphs'!$X$2:$X$3323,"&gt;="&amp;0,'further data insights graphs'!$A$2:$A$3323,'tackle data and analsyis'!$AH312)</f>
        <v>0.49459425420300507</v>
      </c>
      <c r="AN312">
        <f>COUNTIFS('further data insights graphs'!$X$2:$X$3323,"&gt;="&amp;0,'further data insights graphs'!$A$2:$A$3323,'tackle data and analsyis'!$AH312)</f>
        <v>2</v>
      </c>
      <c r="AO312">
        <f>SUMIFS('further data insights graphs'!$X$2:$X$3323,'further data insights graphs'!$X$2:$X$3323,"&lt;"&amp;0,'further data insights graphs'!$A$2:$A$3323,'tackle data and analsyis'!$AH312)</f>
        <v>-0.39590951428789983</v>
      </c>
      <c r="AP312">
        <f>COUNTIFS('further data insights graphs'!$X$2:$X$3323,"&lt;"&amp;0,'further data insights graphs'!$A$2:$A$3323,'tackle data and analsyis'!$AH312)</f>
        <v>3</v>
      </c>
      <c r="AQ312" s="3">
        <f t="shared" si="33"/>
        <v>0.24729712710150253</v>
      </c>
      <c r="AR312" s="3">
        <f t="shared" si="34"/>
        <v>-0.1319698380959666</v>
      </c>
      <c r="AS312" s="3"/>
      <c r="AT312" s="3"/>
      <c r="AU312" s="3"/>
      <c r="AV312" s="3"/>
      <c r="AY312" t="s">
        <v>110</v>
      </c>
      <c r="AZ312">
        <v>3.6917434823926452</v>
      </c>
      <c r="BA312">
        <v>4</v>
      </c>
      <c r="BD312" t="s">
        <v>110</v>
      </c>
      <c r="BE312">
        <f>SUMIFS('further data insights graphs'!S$2:S$3323,'further data insights graphs'!$A$2:$A$3323,'tackle data and analsyis'!$BD312)</f>
        <v>2.6917434823926452</v>
      </c>
      <c r="BF312">
        <f>SUMIFS('further data insights graphs'!T$2:T$3323,'further data insights graphs'!$A$2:$A$3323,'tackle data and analsyis'!$BD312)</f>
        <v>0</v>
      </c>
      <c r="BG312">
        <f>SUMIFS('further data insights graphs'!U$2:U$3323,'further data insights graphs'!$A$2:$A$3323,'tackle data and analsyis'!$BD312)</f>
        <v>0</v>
      </c>
      <c r="BI312">
        <f>COUNTIFS('further data insights graphs'!S$2:S$3323,"&gt;"&amp;0,'further data insights graphs'!$A$2:$A$3323,'tackle data and analsyis'!$BD312)</f>
        <v>3</v>
      </c>
      <c r="BJ312">
        <f>COUNTIFS('further data insights graphs'!T$2:T$3323,"&gt;"&amp;0,'further data insights graphs'!$A$2:$A$3323,'tackle data and analsyis'!$BD312)</f>
        <v>0</v>
      </c>
      <c r="BK312">
        <f>COUNTIFS('further data insights graphs'!U$2:U$3323,"&gt;"&amp;0,'further data insights graphs'!$A$2:$A$3323,'tackle data and analsyis'!$BD312)</f>
        <v>0</v>
      </c>
      <c r="BN312" t="s">
        <v>416</v>
      </c>
      <c r="BO312">
        <v>1.2064830248002569</v>
      </c>
      <c r="BP312">
        <v>0</v>
      </c>
      <c r="BQ312">
        <v>0</v>
      </c>
      <c r="BS312">
        <f>SUMIFS('further data insights graphs'!$K$2:$K$3323,'further data insights graphs'!$A$2:$A$3323,'tackle data and analsyis'!$BN312)</f>
        <v>0</v>
      </c>
      <c r="BT312">
        <f>SUMIFS('further data insights graphs'!$V$2:$V$3323,'further data insights graphs'!$A$2:$A$3323,'tackle data and analsyis'!$BN312)</f>
        <v>0</v>
      </c>
      <c r="BV312" t="s">
        <v>212</v>
      </c>
      <c r="BW312">
        <v>1.4509495043493541</v>
      </c>
      <c r="BX312">
        <v>0</v>
      </c>
      <c r="BY312">
        <v>0.29751795970517603</v>
      </c>
    </row>
    <row r="313" spans="1:77" x14ac:dyDescent="0.35">
      <c r="A313">
        <v>311</v>
      </c>
      <c r="B313">
        <v>2022110602</v>
      </c>
      <c r="C313">
        <v>678</v>
      </c>
      <c r="D313">
        <v>54948</v>
      </c>
      <c r="E313">
        <v>0</v>
      </c>
      <c r="F313">
        <v>1</v>
      </c>
      <c r="G313">
        <v>0</v>
      </c>
      <c r="H313">
        <v>0</v>
      </c>
      <c r="I313" t="s">
        <v>68</v>
      </c>
      <c r="M313" t="s">
        <v>319</v>
      </c>
      <c r="N313">
        <f t="shared" si="28"/>
        <v>1</v>
      </c>
      <c r="O313">
        <f t="shared" si="29"/>
        <v>2</v>
      </c>
      <c r="P313">
        <f t="shared" si="30"/>
        <v>3</v>
      </c>
      <c r="R313">
        <f>SUMIFS('further data insights graphs'!$E$2:$E$3323,'further data insights graphs'!$A$2:$A$3323,'tackle data and analsyis'!$M313)</f>
        <v>1.8855967312610669</v>
      </c>
      <c r="S313">
        <f>COUNTIFS('further data insights graphs'!$E$2:$E$3323,"&gt;"&amp;0,'further data insights graphs'!$A$2:$A$3323,'tackle data and analsyis'!$M313)</f>
        <v>4</v>
      </c>
      <c r="V313">
        <f t="shared" si="31"/>
        <v>3</v>
      </c>
      <c r="W313" t="s">
        <v>251</v>
      </c>
      <c r="X313">
        <v>3</v>
      </c>
      <c r="Y313">
        <v>0</v>
      </c>
      <c r="Z313">
        <v>3</v>
      </c>
      <c r="AB313" t="s">
        <v>508</v>
      </c>
      <c r="AC313">
        <v>2</v>
      </c>
      <c r="AD313">
        <v>0</v>
      </c>
      <c r="AE313">
        <v>2</v>
      </c>
      <c r="AH313" t="s">
        <v>320</v>
      </c>
      <c r="AI313">
        <v>2.0612977752749959</v>
      </c>
      <c r="AJ313">
        <v>4</v>
      </c>
      <c r="AK313">
        <f>SUMIFS('further data insights graphs'!$X$2:$X$3323,'further data insights graphs'!$A$2:$A$3323,'tackle data and analsyis'!$AH313)</f>
        <v>0.30405912756477083</v>
      </c>
      <c r="AL313" s="1">
        <f t="shared" si="32"/>
        <v>7.6014781891192706E-2</v>
      </c>
      <c r="AM313">
        <f>SUMIFS('further data insights graphs'!$X$2:$X$3323,'further data insights graphs'!$X$2:$X$3323,"&gt;="&amp;0,'further data insights graphs'!$A$2:$A$3323,'tackle data and analsyis'!$AH313)</f>
        <v>0.62126754653612215</v>
      </c>
      <c r="AN313">
        <f>COUNTIFS('further data insights graphs'!$X$2:$X$3323,"&gt;="&amp;0,'further data insights graphs'!$A$2:$A$3323,'tackle data and analsyis'!$AH313)</f>
        <v>2</v>
      </c>
      <c r="AO313">
        <f>SUMIFS('further data insights graphs'!$X$2:$X$3323,'further data insights graphs'!$X$2:$X$3323,"&lt;"&amp;0,'further data insights graphs'!$A$2:$A$3323,'tackle data and analsyis'!$AH313)</f>
        <v>-0.31720841897135127</v>
      </c>
      <c r="AP313">
        <f>COUNTIFS('further data insights graphs'!$X$2:$X$3323,"&lt;"&amp;0,'further data insights graphs'!$A$2:$A$3323,'tackle data and analsyis'!$AH313)</f>
        <v>2</v>
      </c>
      <c r="AQ313" s="3">
        <f t="shared" si="33"/>
        <v>0.31063377326806108</v>
      </c>
      <c r="AR313" s="3">
        <f t="shared" si="34"/>
        <v>-0.15860420948567563</v>
      </c>
      <c r="AS313" s="3"/>
      <c r="AT313" s="3"/>
      <c r="AU313" s="3"/>
      <c r="AV313" s="3"/>
      <c r="AY313" t="s">
        <v>130</v>
      </c>
      <c r="AZ313">
        <v>1.601740081552393</v>
      </c>
      <c r="BA313">
        <v>4</v>
      </c>
      <c r="BD313" t="s">
        <v>130</v>
      </c>
      <c r="BE313">
        <f>SUMIFS('further data insights graphs'!S$2:S$3323,'further data insights graphs'!$A$2:$A$3323,'tackle data and analsyis'!$BD313)</f>
        <v>0</v>
      </c>
      <c r="BF313">
        <f>SUMIFS('further data insights graphs'!T$2:T$3323,'further data insights graphs'!$A$2:$A$3323,'tackle data and analsyis'!$BD313)</f>
        <v>0</v>
      </c>
      <c r="BG313">
        <f>SUMIFS('further data insights graphs'!U$2:U$3323,'further data insights graphs'!$A$2:$A$3323,'tackle data and analsyis'!$BD313)</f>
        <v>0</v>
      </c>
      <c r="BI313">
        <f>COUNTIFS('further data insights graphs'!S$2:S$3323,"&gt;"&amp;0,'further data insights graphs'!$A$2:$A$3323,'tackle data and analsyis'!$BD313)</f>
        <v>0</v>
      </c>
      <c r="BJ313">
        <f>COUNTIFS('further data insights graphs'!T$2:T$3323,"&gt;"&amp;0,'further data insights graphs'!$A$2:$A$3323,'tackle data and analsyis'!$BD313)</f>
        <v>0</v>
      </c>
      <c r="BK313">
        <f>COUNTIFS('further data insights graphs'!U$2:U$3323,"&gt;"&amp;0,'further data insights graphs'!$A$2:$A$3323,'tackle data and analsyis'!$BD313)</f>
        <v>0</v>
      </c>
      <c r="BN313" t="s">
        <v>554</v>
      </c>
      <c r="BO313">
        <v>1.206277349763234</v>
      </c>
      <c r="BP313">
        <v>0</v>
      </c>
      <c r="BQ313">
        <v>0</v>
      </c>
      <c r="BS313">
        <f>SUMIFS('further data insights graphs'!$K$2:$K$3323,'further data insights graphs'!$A$2:$A$3323,'tackle data and analsyis'!$BN313)</f>
        <v>0</v>
      </c>
      <c r="BT313">
        <f>SUMIFS('further data insights graphs'!$V$2:$V$3323,'further data insights graphs'!$A$2:$A$3323,'tackle data and analsyis'!$BN313)</f>
        <v>0</v>
      </c>
      <c r="BV313" t="s">
        <v>527</v>
      </c>
      <c r="BW313">
        <v>1.448151299703806</v>
      </c>
      <c r="BX313">
        <v>0</v>
      </c>
      <c r="BY313">
        <v>0</v>
      </c>
    </row>
    <row r="314" spans="1:77" x14ac:dyDescent="0.35">
      <c r="A314">
        <v>312</v>
      </c>
      <c r="B314">
        <v>2022102301</v>
      </c>
      <c r="C314">
        <v>505</v>
      </c>
      <c r="D314">
        <v>38588</v>
      </c>
      <c r="E314">
        <v>1</v>
      </c>
      <c r="F314">
        <v>0</v>
      </c>
      <c r="G314">
        <v>0</v>
      </c>
      <c r="H314">
        <v>0</v>
      </c>
      <c r="I314" t="s">
        <v>69</v>
      </c>
      <c r="M314" t="s">
        <v>320</v>
      </c>
      <c r="N314">
        <f t="shared" si="28"/>
        <v>1</v>
      </c>
      <c r="O314">
        <f t="shared" si="29"/>
        <v>1</v>
      </c>
      <c r="P314">
        <f t="shared" si="30"/>
        <v>2</v>
      </c>
      <c r="R314">
        <f>SUMIFS('further data insights graphs'!$E$2:$E$3323,'further data insights graphs'!$A$2:$A$3323,'tackle data and analsyis'!$M314)</f>
        <v>2.0612977752749959</v>
      </c>
      <c r="S314">
        <f>COUNTIFS('further data insights graphs'!$E$2:$E$3323,"&gt;"&amp;0,'further data insights graphs'!$A$2:$A$3323,'tackle data and analsyis'!$M314)</f>
        <v>4</v>
      </c>
      <c r="V314">
        <f t="shared" si="31"/>
        <v>3</v>
      </c>
      <c r="W314" t="s">
        <v>264</v>
      </c>
      <c r="X314">
        <v>2</v>
      </c>
      <c r="Y314">
        <v>1</v>
      </c>
      <c r="Z314">
        <v>3</v>
      </c>
      <c r="AB314" t="s">
        <v>529</v>
      </c>
      <c r="AC314">
        <v>2</v>
      </c>
      <c r="AD314">
        <v>0</v>
      </c>
      <c r="AE314">
        <v>2</v>
      </c>
      <c r="AH314" t="s">
        <v>594</v>
      </c>
      <c r="AI314">
        <v>2.0608620041288663</v>
      </c>
      <c r="AJ314">
        <v>3</v>
      </c>
      <c r="AK314">
        <f>SUMIFS('further data insights graphs'!$X$2:$X$3323,'further data insights graphs'!$A$2:$A$3323,'tackle data and analsyis'!$AH314)</f>
        <v>-0.93749619206544565</v>
      </c>
      <c r="AL314" s="1">
        <f t="shared" si="32"/>
        <v>-0.31249873068848188</v>
      </c>
      <c r="AM314">
        <f>SUMIFS('further data insights graphs'!$X$2:$X$3323,'further data insights graphs'!$X$2:$X$3323,"&gt;="&amp;0,'further data insights graphs'!$A$2:$A$3323,'tackle data and analsyis'!$AH314)</f>
        <v>0.32958936844309733</v>
      </c>
      <c r="AN314">
        <f>COUNTIFS('further data insights graphs'!$X$2:$X$3323,"&gt;="&amp;0,'further data insights graphs'!$A$2:$A$3323,'tackle data and analsyis'!$AH314)</f>
        <v>1</v>
      </c>
      <c r="AO314">
        <f>SUMIFS('further data insights graphs'!$X$2:$X$3323,'further data insights graphs'!$X$2:$X$3323,"&lt;"&amp;0,'further data insights graphs'!$A$2:$A$3323,'tackle data and analsyis'!$AH314)</f>
        <v>-1.2670855605085429</v>
      </c>
      <c r="AP314">
        <f>COUNTIFS('further data insights graphs'!$X$2:$X$3323,"&lt;"&amp;0,'further data insights graphs'!$A$2:$A$3323,'tackle data and analsyis'!$AH314)</f>
        <v>2</v>
      </c>
      <c r="AQ314" s="3">
        <f t="shared" si="33"/>
        <v>0.32958936844309733</v>
      </c>
      <c r="AR314" s="3">
        <f t="shared" si="34"/>
        <v>-0.63354278025427146</v>
      </c>
      <c r="AS314" s="3"/>
      <c r="AT314" s="3"/>
      <c r="AU314" s="3"/>
      <c r="AV314" s="3"/>
      <c r="AY314" t="s">
        <v>135</v>
      </c>
      <c r="AZ314">
        <v>3.1458689504819422</v>
      </c>
      <c r="BA314">
        <v>4</v>
      </c>
      <c r="BD314" t="s">
        <v>135</v>
      </c>
      <c r="BE314">
        <f>SUMIFS('further data insights graphs'!S$2:S$3323,'further data insights graphs'!$A$2:$A$3323,'tackle data and analsyis'!$BD314)</f>
        <v>2</v>
      </c>
      <c r="BF314">
        <f>SUMIFS('further data insights graphs'!T$2:T$3323,'further data insights graphs'!$A$2:$A$3323,'tackle data and analsyis'!$BD314)</f>
        <v>0</v>
      </c>
      <c r="BG314">
        <f>SUMIFS('further data insights graphs'!U$2:U$3323,'further data insights graphs'!$A$2:$A$3323,'tackle data and analsyis'!$BD314)</f>
        <v>1</v>
      </c>
      <c r="BI314">
        <f>COUNTIFS('further data insights graphs'!S$2:S$3323,"&gt;"&amp;0,'further data insights graphs'!$A$2:$A$3323,'tackle data and analsyis'!$BD314)</f>
        <v>2</v>
      </c>
      <c r="BJ314">
        <f>COUNTIFS('further data insights graphs'!T$2:T$3323,"&gt;"&amp;0,'further data insights graphs'!$A$2:$A$3323,'tackle data and analsyis'!$BD314)</f>
        <v>0</v>
      </c>
      <c r="BK314">
        <f>COUNTIFS('further data insights graphs'!U$2:U$3323,"&gt;"&amp;0,'further data insights graphs'!$A$2:$A$3323,'tackle data and analsyis'!$BD314)</f>
        <v>1</v>
      </c>
      <c r="BN314" t="s">
        <v>577</v>
      </c>
      <c r="BO314">
        <v>1.2045123709592349</v>
      </c>
      <c r="BP314">
        <v>0</v>
      </c>
      <c r="BQ314">
        <v>0.63569184856124905</v>
      </c>
      <c r="BS314">
        <f>SUMIFS('further data insights graphs'!$K$2:$K$3323,'further data insights graphs'!$A$2:$A$3323,'tackle data and analsyis'!$BN314)</f>
        <v>0</v>
      </c>
      <c r="BT314">
        <f>SUMIFS('further data insights graphs'!$V$2:$V$3323,'further data insights graphs'!$A$2:$A$3323,'tackle data and analsyis'!$BN314)</f>
        <v>0</v>
      </c>
      <c r="BV314" t="s">
        <v>369</v>
      </c>
      <c r="BW314">
        <v>1.4383696570880711</v>
      </c>
      <c r="BX314">
        <v>0</v>
      </c>
      <c r="BY314">
        <v>0</v>
      </c>
    </row>
    <row r="315" spans="1:77" x14ac:dyDescent="0.35">
      <c r="A315">
        <v>313</v>
      </c>
      <c r="B315">
        <v>2022102301</v>
      </c>
      <c r="C315">
        <v>868</v>
      </c>
      <c r="D315">
        <v>38588</v>
      </c>
      <c r="E315">
        <v>0</v>
      </c>
      <c r="F315">
        <v>1</v>
      </c>
      <c r="G315">
        <v>0</v>
      </c>
      <c r="H315">
        <v>0</v>
      </c>
      <c r="I315" t="s">
        <v>69</v>
      </c>
      <c r="M315" t="s">
        <v>321</v>
      </c>
      <c r="N315">
        <f t="shared" si="28"/>
        <v>2</v>
      </c>
      <c r="O315">
        <f t="shared" si="29"/>
        <v>3</v>
      </c>
      <c r="P315">
        <f t="shared" si="30"/>
        <v>5</v>
      </c>
      <c r="R315">
        <f>SUMIFS('further data insights graphs'!$E$2:$E$3323,'further data insights graphs'!$A$2:$A$3323,'tackle data and analsyis'!$M315)</f>
        <v>2.3850148875536581</v>
      </c>
      <c r="S315">
        <f>COUNTIFS('further data insights graphs'!$E$2:$E$3323,"&gt;"&amp;0,'further data insights graphs'!$A$2:$A$3323,'tackle data and analsyis'!$M315)</f>
        <v>4</v>
      </c>
      <c r="V315">
        <f t="shared" si="31"/>
        <v>2</v>
      </c>
      <c r="W315" t="s">
        <v>282</v>
      </c>
      <c r="X315">
        <v>2</v>
      </c>
      <c r="Y315">
        <v>1</v>
      </c>
      <c r="Z315">
        <v>3</v>
      </c>
      <c r="AB315" t="s">
        <v>542</v>
      </c>
      <c r="AC315">
        <v>2</v>
      </c>
      <c r="AD315">
        <v>0</v>
      </c>
      <c r="AE315">
        <v>2</v>
      </c>
      <c r="AH315" t="s">
        <v>580</v>
      </c>
      <c r="AI315">
        <v>2.0523576058644051</v>
      </c>
      <c r="AJ315">
        <v>3</v>
      </c>
      <c r="AK315">
        <f>SUMIFS('further data insights graphs'!$X$2:$X$3323,'further data insights graphs'!$A$2:$A$3323,'tackle data and analsyis'!$AH315)</f>
        <v>0.22687382490949926</v>
      </c>
      <c r="AL315" s="1">
        <f t="shared" si="32"/>
        <v>7.5624608303166418E-2</v>
      </c>
      <c r="AM315">
        <f>SUMIFS('further data insights graphs'!$X$2:$X$3323,'further data insights graphs'!$X$2:$X$3323,"&gt;="&amp;0,'further data insights graphs'!$A$2:$A$3323,'tackle data and analsyis'!$AH315)</f>
        <v>0.55509948389499131</v>
      </c>
      <c r="AN315">
        <f>COUNTIFS('further data insights graphs'!$X$2:$X$3323,"&gt;="&amp;0,'further data insights graphs'!$A$2:$A$3323,'tackle data and analsyis'!$AH315)</f>
        <v>1</v>
      </c>
      <c r="AO315">
        <f>SUMIFS('further data insights graphs'!$X$2:$X$3323,'further data insights graphs'!$X$2:$X$3323,"&lt;"&amp;0,'further data insights graphs'!$A$2:$A$3323,'tackle data and analsyis'!$AH315)</f>
        <v>-0.32822565898549205</v>
      </c>
      <c r="AP315">
        <f>COUNTIFS('further data insights graphs'!$X$2:$X$3323,"&lt;"&amp;0,'further data insights graphs'!$A$2:$A$3323,'tackle data and analsyis'!$AH315)</f>
        <v>2</v>
      </c>
      <c r="AQ315" s="3">
        <f t="shared" si="33"/>
        <v>0.55509948389499131</v>
      </c>
      <c r="AR315" s="3">
        <f t="shared" si="34"/>
        <v>-0.16411282949274603</v>
      </c>
      <c r="AS315" s="3"/>
      <c r="AT315" s="3"/>
      <c r="AU315" s="3"/>
      <c r="AV315" s="3"/>
      <c r="AY315" t="s">
        <v>138</v>
      </c>
      <c r="AZ315">
        <v>1.196126812433592</v>
      </c>
      <c r="BA315">
        <v>4</v>
      </c>
      <c r="BD315" t="s">
        <v>138</v>
      </c>
      <c r="BE315">
        <f>SUMIFS('further data insights graphs'!S$2:S$3323,'further data insights graphs'!$A$2:$A$3323,'tackle data and analsyis'!$BD315)</f>
        <v>1.007382145760138</v>
      </c>
      <c r="BF315">
        <f>SUMIFS('further data insights graphs'!T$2:T$3323,'further data insights graphs'!$A$2:$A$3323,'tackle data and analsyis'!$BD315)</f>
        <v>0</v>
      </c>
      <c r="BG315">
        <f>SUMIFS('further data insights graphs'!U$2:U$3323,'further data insights graphs'!$A$2:$A$3323,'tackle data and analsyis'!$BD315)</f>
        <v>0</v>
      </c>
      <c r="BI315">
        <f>COUNTIFS('further data insights graphs'!S$2:S$3323,"&gt;"&amp;0,'further data insights graphs'!$A$2:$A$3323,'tackle data and analsyis'!$BD315)</f>
        <v>3</v>
      </c>
      <c r="BJ315">
        <f>COUNTIFS('further data insights graphs'!T$2:T$3323,"&gt;"&amp;0,'further data insights graphs'!$A$2:$A$3323,'tackle data and analsyis'!$BD315)</f>
        <v>0</v>
      </c>
      <c r="BK315">
        <f>COUNTIFS('further data insights graphs'!U$2:U$3323,"&gt;"&amp;0,'further data insights graphs'!$A$2:$A$3323,'tackle data and analsyis'!$BD315)</f>
        <v>0</v>
      </c>
      <c r="BN315" t="s">
        <v>269</v>
      </c>
      <c r="BO315">
        <v>1.200855670083357</v>
      </c>
      <c r="BP315">
        <v>0.51234360276104296</v>
      </c>
      <c r="BQ315">
        <v>0</v>
      </c>
      <c r="BS315">
        <f>SUMIFS('further data insights graphs'!$K$2:$K$3323,'further data insights graphs'!$A$2:$A$3323,'tackle data and analsyis'!$BN315)</f>
        <v>0</v>
      </c>
      <c r="BT315">
        <f>SUMIFS('further data insights graphs'!$V$2:$V$3323,'further data insights graphs'!$A$2:$A$3323,'tackle data and analsyis'!$BN315)</f>
        <v>0</v>
      </c>
      <c r="BV315" t="s">
        <v>68</v>
      </c>
      <c r="BW315">
        <v>1.430775899676465</v>
      </c>
      <c r="BX315">
        <v>0</v>
      </c>
      <c r="BY315">
        <v>0</v>
      </c>
    </row>
    <row r="316" spans="1:77" x14ac:dyDescent="0.35">
      <c r="A316">
        <v>314</v>
      </c>
      <c r="B316">
        <v>2022102301</v>
      </c>
      <c r="C316">
        <v>910</v>
      </c>
      <c r="D316">
        <v>38588</v>
      </c>
      <c r="E316">
        <v>1</v>
      </c>
      <c r="F316">
        <v>0</v>
      </c>
      <c r="G316">
        <v>0</v>
      </c>
      <c r="H316">
        <v>0</v>
      </c>
      <c r="I316" t="s">
        <v>69</v>
      </c>
      <c r="M316" t="s">
        <v>322</v>
      </c>
      <c r="N316">
        <f t="shared" si="28"/>
        <v>3</v>
      </c>
      <c r="O316">
        <f t="shared" si="29"/>
        <v>1</v>
      </c>
      <c r="P316">
        <f t="shared" si="30"/>
        <v>4</v>
      </c>
      <c r="R316">
        <f>SUMIFS('further data insights graphs'!$E$2:$E$3323,'further data insights graphs'!$A$2:$A$3323,'tackle data and analsyis'!$M316)</f>
        <v>3.381610451339121</v>
      </c>
      <c r="S316">
        <f>COUNTIFS('further data insights graphs'!$E$2:$E$3323,"&gt;"&amp;0,'further data insights graphs'!$A$2:$A$3323,'tackle data and analsyis'!$M316)</f>
        <v>6</v>
      </c>
      <c r="V316">
        <f t="shared" si="31"/>
        <v>2</v>
      </c>
      <c r="W316" t="s">
        <v>297</v>
      </c>
      <c r="X316">
        <v>2</v>
      </c>
      <c r="Y316">
        <v>1</v>
      </c>
      <c r="Z316">
        <v>3</v>
      </c>
      <c r="AB316" t="s">
        <v>549</v>
      </c>
      <c r="AC316">
        <v>2</v>
      </c>
      <c r="AD316">
        <v>0</v>
      </c>
      <c r="AE316">
        <v>2</v>
      </c>
      <c r="AH316" t="s">
        <v>236</v>
      </c>
      <c r="AI316">
        <v>2.041907509036355</v>
      </c>
      <c r="AJ316">
        <v>6</v>
      </c>
      <c r="AK316">
        <f>SUMIFS('further data insights graphs'!$X$2:$X$3323,'further data insights graphs'!$A$2:$A$3323,'tackle data and analsyis'!$AH316)</f>
        <v>-0.13284044163109676</v>
      </c>
      <c r="AL316" s="1">
        <f t="shared" si="32"/>
        <v>-2.2140073605182792E-2</v>
      </c>
      <c r="AM316">
        <f>SUMIFS('further data insights graphs'!$X$2:$X$3323,'further data insights graphs'!$X$2:$X$3323,"&gt;="&amp;0,'further data insights graphs'!$A$2:$A$3323,'tackle data and analsyis'!$AH316)</f>
        <v>0.44519987863091992</v>
      </c>
      <c r="AN316">
        <f>COUNTIFS('further data insights graphs'!$X$2:$X$3323,"&gt;="&amp;0,'further data insights graphs'!$A$2:$A$3323,'tackle data and analsyis'!$AH316)</f>
        <v>1</v>
      </c>
      <c r="AO316">
        <f>SUMIFS('further data insights graphs'!$X$2:$X$3323,'further data insights graphs'!$X$2:$X$3323,"&lt;"&amp;0,'further data insights graphs'!$A$2:$A$3323,'tackle data and analsyis'!$AH316)</f>
        <v>-0.57804032026201668</v>
      </c>
      <c r="AP316">
        <f>COUNTIFS('further data insights graphs'!$X$2:$X$3323,"&lt;"&amp;0,'further data insights graphs'!$A$2:$A$3323,'tackle data and analsyis'!$AH316)</f>
        <v>5</v>
      </c>
      <c r="AQ316" s="3">
        <f t="shared" si="33"/>
        <v>0.44519987863091992</v>
      </c>
      <c r="AR316" s="3">
        <f t="shared" si="34"/>
        <v>-0.11560806405240334</v>
      </c>
      <c r="AS316" s="3"/>
      <c r="AT316" s="3"/>
      <c r="AU316" s="3"/>
      <c r="AV316" s="3"/>
      <c r="AY316" t="s">
        <v>149</v>
      </c>
      <c r="AZ316">
        <v>1.411788692165814</v>
      </c>
      <c r="BA316">
        <v>4</v>
      </c>
      <c r="BD316" t="s">
        <v>149</v>
      </c>
      <c r="BE316">
        <f>SUMIFS('further data insights graphs'!S$2:S$3323,'further data insights graphs'!$A$2:$A$3323,'tackle data and analsyis'!$BD316)</f>
        <v>1.411788692165814</v>
      </c>
      <c r="BF316">
        <f>SUMIFS('further data insights graphs'!T$2:T$3323,'further data insights graphs'!$A$2:$A$3323,'tackle data and analsyis'!$BD316)</f>
        <v>0</v>
      </c>
      <c r="BG316">
        <f>SUMIFS('further data insights graphs'!U$2:U$3323,'further data insights graphs'!$A$2:$A$3323,'tackle data and analsyis'!$BD316)</f>
        <v>0</v>
      </c>
      <c r="BI316">
        <f>COUNTIFS('further data insights graphs'!S$2:S$3323,"&gt;"&amp;0,'further data insights graphs'!$A$2:$A$3323,'tackle data and analsyis'!$BD316)</f>
        <v>4</v>
      </c>
      <c r="BJ316">
        <f>COUNTIFS('further data insights graphs'!T$2:T$3323,"&gt;"&amp;0,'further data insights graphs'!$A$2:$A$3323,'tackle data and analsyis'!$BD316)</f>
        <v>0</v>
      </c>
      <c r="BK316">
        <f>COUNTIFS('further data insights graphs'!U$2:U$3323,"&gt;"&amp;0,'further data insights graphs'!$A$2:$A$3323,'tackle data and analsyis'!$BD316)</f>
        <v>0</v>
      </c>
      <c r="BN316" t="s">
        <v>573</v>
      </c>
      <c r="BO316">
        <v>1.1987167682911961</v>
      </c>
      <c r="BP316">
        <v>0</v>
      </c>
      <c r="BQ316">
        <v>0</v>
      </c>
      <c r="BS316">
        <f>SUMIFS('further data insights graphs'!$K$2:$K$3323,'further data insights graphs'!$A$2:$A$3323,'tackle data and analsyis'!$BN316)</f>
        <v>0</v>
      </c>
      <c r="BT316">
        <f>SUMIFS('further data insights graphs'!$V$2:$V$3323,'further data insights graphs'!$A$2:$A$3323,'tackle data and analsyis'!$BN316)</f>
        <v>0</v>
      </c>
      <c r="BV316" t="s">
        <v>149</v>
      </c>
      <c r="BW316">
        <v>1.411788692165814</v>
      </c>
      <c r="BX316">
        <v>0</v>
      </c>
      <c r="BY316">
        <v>0</v>
      </c>
    </row>
    <row r="317" spans="1:77" x14ac:dyDescent="0.35">
      <c r="A317">
        <v>315</v>
      </c>
      <c r="B317">
        <v>2022102301</v>
      </c>
      <c r="C317">
        <v>1410</v>
      </c>
      <c r="D317">
        <v>38588</v>
      </c>
      <c r="E317">
        <v>0</v>
      </c>
      <c r="F317">
        <v>1</v>
      </c>
      <c r="G317">
        <v>0</v>
      </c>
      <c r="H317">
        <v>0</v>
      </c>
      <c r="I317" t="s">
        <v>69</v>
      </c>
      <c r="M317" t="s">
        <v>323</v>
      </c>
      <c r="N317">
        <f t="shared" si="28"/>
        <v>6</v>
      </c>
      <c r="O317">
        <f t="shared" si="29"/>
        <v>1</v>
      </c>
      <c r="P317">
        <f t="shared" si="30"/>
        <v>7</v>
      </c>
      <c r="R317">
        <f>SUMIFS('further data insights graphs'!$E$2:$E$3323,'further data insights graphs'!$A$2:$A$3323,'tackle data and analsyis'!$M317)</f>
        <v>3.8253534161621108</v>
      </c>
      <c r="S317">
        <f>COUNTIFS('further data insights graphs'!$E$2:$E$3323,"&gt;"&amp;0,'further data insights graphs'!$A$2:$A$3323,'tackle data and analsyis'!$M317)</f>
        <v>8</v>
      </c>
      <c r="V317">
        <f t="shared" si="31"/>
        <v>2</v>
      </c>
      <c r="W317" t="s">
        <v>307</v>
      </c>
      <c r="X317">
        <v>1</v>
      </c>
      <c r="Y317">
        <v>2</v>
      </c>
      <c r="Z317">
        <v>3</v>
      </c>
      <c r="AB317" t="s">
        <v>561</v>
      </c>
      <c r="AC317">
        <v>2</v>
      </c>
      <c r="AD317">
        <v>0</v>
      </c>
      <c r="AE317">
        <v>2</v>
      </c>
      <c r="AH317" t="s">
        <v>440</v>
      </c>
      <c r="AI317">
        <v>2.0394367119545889</v>
      </c>
      <c r="AJ317">
        <v>3</v>
      </c>
      <c r="AK317">
        <f>SUMIFS('further data insights graphs'!$X$2:$X$3323,'further data insights graphs'!$A$2:$A$3323,'tackle data and analsyis'!$AH317)</f>
        <v>-0.91319093114468386</v>
      </c>
      <c r="AL317" s="1">
        <f t="shared" si="32"/>
        <v>-0.30439697704822793</v>
      </c>
      <c r="AM317">
        <f>SUMIFS('further data insights graphs'!$X$2:$X$3323,'further data insights graphs'!$X$2:$X$3323,"&gt;="&amp;0,'further data insights graphs'!$A$2:$A$3323,'tackle data and analsyis'!$AH317)</f>
        <v>0.43667912174397977</v>
      </c>
      <c r="AN317">
        <f>COUNTIFS('further data insights graphs'!$X$2:$X$3323,"&gt;="&amp;0,'further data insights graphs'!$A$2:$A$3323,'tackle data and analsyis'!$AH317)</f>
        <v>1</v>
      </c>
      <c r="AO317">
        <f>SUMIFS('further data insights graphs'!$X$2:$X$3323,'further data insights graphs'!$X$2:$X$3323,"&lt;"&amp;0,'further data insights graphs'!$A$2:$A$3323,'tackle data and analsyis'!$AH317)</f>
        <v>-1.3498700528886638</v>
      </c>
      <c r="AP317">
        <f>COUNTIFS('further data insights graphs'!$X$2:$X$3323,"&lt;"&amp;0,'further data insights graphs'!$A$2:$A$3323,'tackle data and analsyis'!$AH317)</f>
        <v>2</v>
      </c>
      <c r="AQ317" s="3">
        <f t="shared" si="33"/>
        <v>0.43667912174397977</v>
      </c>
      <c r="AR317" s="3">
        <f t="shared" si="34"/>
        <v>-0.6749350264443319</v>
      </c>
      <c r="AS317" s="3"/>
      <c r="AT317" s="3"/>
      <c r="AU317" s="3"/>
      <c r="AV317" s="3"/>
      <c r="AY317" t="s">
        <v>168</v>
      </c>
      <c r="AZ317">
        <v>2.4233251774762228</v>
      </c>
      <c r="BA317">
        <v>4</v>
      </c>
      <c r="BD317" t="s">
        <v>168</v>
      </c>
      <c r="BE317">
        <f>SUMIFS('further data insights graphs'!S$2:S$3323,'further data insights graphs'!$A$2:$A$3323,'tackle data and analsyis'!$BD317)</f>
        <v>0.67462816603756304</v>
      </c>
      <c r="BF317">
        <f>SUMIFS('further data insights graphs'!T$2:T$3323,'further data insights graphs'!$A$2:$A$3323,'tackle data and analsyis'!$BD317)</f>
        <v>0</v>
      </c>
      <c r="BG317">
        <f>SUMIFS('further data insights graphs'!U$2:U$3323,'further data insights graphs'!$A$2:$A$3323,'tackle data and analsyis'!$BD317)</f>
        <v>0</v>
      </c>
      <c r="BI317">
        <f>COUNTIFS('further data insights graphs'!S$2:S$3323,"&gt;"&amp;0,'further data insights graphs'!$A$2:$A$3323,'tackle data and analsyis'!$BD317)</f>
        <v>2</v>
      </c>
      <c r="BJ317">
        <f>COUNTIFS('further data insights graphs'!T$2:T$3323,"&gt;"&amp;0,'further data insights graphs'!$A$2:$A$3323,'tackle data and analsyis'!$BD317)</f>
        <v>0</v>
      </c>
      <c r="BK317">
        <f>COUNTIFS('further data insights graphs'!U$2:U$3323,"&gt;"&amp;0,'further data insights graphs'!$A$2:$A$3323,'tackle data and analsyis'!$BD317)</f>
        <v>0</v>
      </c>
      <c r="BN317" t="s">
        <v>507</v>
      </c>
      <c r="BO317">
        <v>1.1906194804499601</v>
      </c>
      <c r="BP317">
        <v>0</v>
      </c>
      <c r="BQ317">
        <v>0</v>
      </c>
      <c r="BS317">
        <f>SUMIFS('further data insights graphs'!$K$2:$K$3323,'further data insights graphs'!$A$2:$A$3323,'tackle data and analsyis'!$BN317)</f>
        <v>0</v>
      </c>
      <c r="BT317">
        <f>SUMIFS('further data insights graphs'!$V$2:$V$3323,'further data insights graphs'!$A$2:$A$3323,'tackle data and analsyis'!$BN317)</f>
        <v>0</v>
      </c>
      <c r="BV317" t="s">
        <v>424</v>
      </c>
      <c r="BW317">
        <v>1.405206507419988</v>
      </c>
      <c r="BX317">
        <v>0</v>
      </c>
      <c r="BY317">
        <v>0</v>
      </c>
    </row>
    <row r="318" spans="1:77" x14ac:dyDescent="0.35">
      <c r="A318">
        <v>316</v>
      </c>
      <c r="B318">
        <v>2022102700</v>
      </c>
      <c r="C318">
        <v>2641</v>
      </c>
      <c r="D318">
        <v>38588</v>
      </c>
      <c r="E318">
        <v>1</v>
      </c>
      <c r="F318">
        <v>0</v>
      </c>
      <c r="G318">
        <v>0</v>
      </c>
      <c r="H318">
        <v>0</v>
      </c>
      <c r="I318" t="s">
        <v>69</v>
      </c>
      <c r="M318" t="s">
        <v>324</v>
      </c>
      <c r="N318">
        <f t="shared" si="28"/>
        <v>6</v>
      </c>
      <c r="O318">
        <f t="shared" si="29"/>
        <v>5</v>
      </c>
      <c r="P318">
        <f t="shared" si="30"/>
        <v>11</v>
      </c>
      <c r="R318">
        <f>SUMIFS('further data insights graphs'!$E$2:$E$3323,'further data insights graphs'!$A$2:$A$3323,'tackle data and analsyis'!$M318)</f>
        <v>5.2048107430247921</v>
      </c>
      <c r="S318">
        <f>COUNTIFS('further data insights graphs'!$E$2:$E$3323,"&gt;"&amp;0,'further data insights graphs'!$A$2:$A$3323,'tackle data and analsyis'!$M318)</f>
        <v>11</v>
      </c>
      <c r="V318">
        <f t="shared" si="31"/>
        <v>2</v>
      </c>
      <c r="W318" t="s">
        <v>313</v>
      </c>
      <c r="X318">
        <v>2</v>
      </c>
      <c r="Y318">
        <v>1</v>
      </c>
      <c r="Z318">
        <v>3</v>
      </c>
      <c r="AB318" t="s">
        <v>566</v>
      </c>
      <c r="AC318">
        <v>2</v>
      </c>
      <c r="AD318">
        <v>0</v>
      </c>
      <c r="AE318">
        <v>2</v>
      </c>
      <c r="AH318" t="s">
        <v>532</v>
      </c>
      <c r="AI318">
        <v>2.0359200109177169</v>
      </c>
      <c r="AJ318">
        <v>7</v>
      </c>
      <c r="AK318">
        <f>SUMIFS('further data insights graphs'!$X$2:$X$3323,'further data insights graphs'!$A$2:$A$3323,'tackle data and analsyis'!$AH318)</f>
        <v>8.5772128685030938E-2</v>
      </c>
      <c r="AL318" s="1">
        <f t="shared" si="32"/>
        <v>1.2253161240718706E-2</v>
      </c>
      <c r="AM318">
        <f>SUMIFS('further data insights graphs'!$X$2:$X$3323,'further data insights graphs'!$X$2:$X$3323,"&gt;="&amp;0,'further data insights graphs'!$A$2:$A$3323,'tackle data and analsyis'!$AH318)</f>
        <v>0.28585184728926444</v>
      </c>
      <c r="AN318">
        <f>COUNTIFS('further data insights graphs'!$X$2:$X$3323,"&gt;="&amp;0,'further data insights graphs'!$A$2:$A$3323,'tackle data and analsyis'!$AH318)</f>
        <v>3</v>
      </c>
      <c r="AO318">
        <f>SUMIFS('further data insights graphs'!$X$2:$X$3323,'further data insights graphs'!$X$2:$X$3323,"&lt;"&amp;0,'further data insights graphs'!$A$2:$A$3323,'tackle data and analsyis'!$AH318)</f>
        <v>-0.20007971860423351</v>
      </c>
      <c r="AP318">
        <f>COUNTIFS('further data insights graphs'!$X$2:$X$3323,"&lt;"&amp;0,'further data insights graphs'!$A$2:$A$3323,'tackle data and analsyis'!$AH318)</f>
        <v>4</v>
      </c>
      <c r="AQ318" s="3">
        <f t="shared" si="33"/>
        <v>9.5283949096421475E-2</v>
      </c>
      <c r="AR318" s="3">
        <f t="shared" si="34"/>
        <v>-5.0019929651058379E-2</v>
      </c>
      <c r="AS318" s="3"/>
      <c r="AT318" s="3"/>
      <c r="AU318" s="3"/>
      <c r="AV318" s="3"/>
      <c r="AY318" t="s">
        <v>176</v>
      </c>
      <c r="AZ318">
        <v>1.396600191757023</v>
      </c>
      <c r="BA318">
        <v>4</v>
      </c>
      <c r="BD318" t="s">
        <v>176</v>
      </c>
      <c r="BE318">
        <f>SUMIFS('further data insights graphs'!S$2:S$3323,'further data insights graphs'!$A$2:$A$3323,'tackle data and analsyis'!$BD318)</f>
        <v>1.396600191757023</v>
      </c>
      <c r="BF318">
        <f>SUMIFS('further data insights graphs'!T$2:T$3323,'further data insights graphs'!$A$2:$A$3323,'tackle data and analsyis'!$BD318)</f>
        <v>0</v>
      </c>
      <c r="BG318">
        <f>SUMIFS('further data insights graphs'!U$2:U$3323,'further data insights graphs'!$A$2:$A$3323,'tackle data and analsyis'!$BD318)</f>
        <v>0.58437898126698096</v>
      </c>
      <c r="BI318">
        <f>COUNTIFS('further data insights graphs'!S$2:S$3323,"&gt;"&amp;0,'further data insights graphs'!$A$2:$A$3323,'tackle data and analsyis'!$BD318)</f>
        <v>4</v>
      </c>
      <c r="BJ318">
        <f>COUNTIFS('further data insights graphs'!T$2:T$3323,"&gt;"&amp;0,'further data insights graphs'!$A$2:$A$3323,'tackle data and analsyis'!$BD318)</f>
        <v>0</v>
      </c>
      <c r="BK318">
        <f>COUNTIFS('further data insights graphs'!U$2:U$3323,"&gt;"&amp;0,'further data insights graphs'!$A$2:$A$3323,'tackle data and analsyis'!$BD318)</f>
        <v>1</v>
      </c>
      <c r="BN318" t="s">
        <v>346</v>
      </c>
      <c r="BO318">
        <v>1.187814732854747</v>
      </c>
      <c r="BP318">
        <v>0</v>
      </c>
      <c r="BQ318">
        <v>0</v>
      </c>
      <c r="BS318">
        <f>SUMIFS('further data insights graphs'!$K$2:$K$3323,'further data insights graphs'!$A$2:$A$3323,'tackle data and analsyis'!$BN318)</f>
        <v>0</v>
      </c>
      <c r="BT318">
        <f>SUMIFS('further data insights graphs'!$V$2:$V$3323,'further data insights graphs'!$A$2:$A$3323,'tackle data and analsyis'!$BN318)</f>
        <v>0</v>
      </c>
      <c r="BV318" t="s">
        <v>176</v>
      </c>
      <c r="BW318">
        <v>1.396600191757023</v>
      </c>
      <c r="BX318">
        <v>0</v>
      </c>
      <c r="BY318">
        <v>0.58437898126698096</v>
      </c>
    </row>
    <row r="319" spans="1:77" x14ac:dyDescent="0.35">
      <c r="A319">
        <v>317</v>
      </c>
      <c r="B319">
        <v>2022110609</v>
      </c>
      <c r="C319">
        <v>2328</v>
      </c>
      <c r="D319">
        <v>38588</v>
      </c>
      <c r="E319">
        <v>1</v>
      </c>
      <c r="F319">
        <v>0</v>
      </c>
      <c r="G319">
        <v>0</v>
      </c>
      <c r="H319">
        <v>0</v>
      </c>
      <c r="I319" t="s">
        <v>69</v>
      </c>
      <c r="M319" t="s">
        <v>325</v>
      </c>
      <c r="N319">
        <f t="shared" si="28"/>
        <v>3</v>
      </c>
      <c r="O319">
        <f t="shared" si="29"/>
        <v>1</v>
      </c>
      <c r="P319">
        <f t="shared" si="30"/>
        <v>4</v>
      </c>
      <c r="R319">
        <f>SUMIFS('further data insights graphs'!$E$2:$E$3323,'further data insights graphs'!$A$2:$A$3323,'tackle data and analsyis'!$M319)</f>
        <v>3.1653254225236171</v>
      </c>
      <c r="S319">
        <f>COUNTIFS('further data insights graphs'!$E$2:$E$3323,"&gt;"&amp;0,'further data insights graphs'!$A$2:$A$3323,'tackle data and analsyis'!$M319)</f>
        <v>6</v>
      </c>
      <c r="V319">
        <f t="shared" si="31"/>
        <v>2</v>
      </c>
      <c r="W319" t="s">
        <v>314</v>
      </c>
      <c r="X319">
        <v>0</v>
      </c>
      <c r="Y319">
        <v>3</v>
      </c>
      <c r="Z319">
        <v>3</v>
      </c>
      <c r="AB319" t="s">
        <v>577</v>
      </c>
      <c r="AC319">
        <v>2</v>
      </c>
      <c r="AD319">
        <v>0</v>
      </c>
      <c r="AE319">
        <v>2</v>
      </c>
      <c r="AH319" t="s">
        <v>484</v>
      </c>
      <c r="AI319">
        <v>2.0355213835630517</v>
      </c>
      <c r="AJ319">
        <v>3</v>
      </c>
      <c r="AK319">
        <f>SUMIFS('further data insights graphs'!$X$2:$X$3323,'further data insights graphs'!$A$2:$A$3323,'tackle data and analsyis'!$AH319)</f>
        <v>1.4838656216379453</v>
      </c>
      <c r="AL319" s="1">
        <f t="shared" si="32"/>
        <v>0.49462187387931511</v>
      </c>
      <c r="AM319">
        <f>SUMIFS('further data insights graphs'!$X$2:$X$3323,'further data insights graphs'!$X$2:$X$3323,"&gt;="&amp;0,'further data insights graphs'!$A$2:$A$3323,'tackle data and analsyis'!$AH319)</f>
        <v>1.4910306840265659</v>
      </c>
      <c r="AN319">
        <f>COUNTIFS('further data insights graphs'!$X$2:$X$3323,"&gt;="&amp;0,'further data insights graphs'!$A$2:$A$3323,'tackle data and analsyis'!$AH319)</f>
        <v>2</v>
      </c>
      <c r="AO319">
        <f>SUMIFS('further data insights graphs'!$X$2:$X$3323,'further data insights graphs'!$X$2:$X$3323,"&lt;"&amp;0,'further data insights graphs'!$A$2:$A$3323,'tackle data and analsyis'!$AH319)</f>
        <v>-7.1650623886207101E-3</v>
      </c>
      <c r="AP319">
        <f>COUNTIFS('further data insights graphs'!$X$2:$X$3323,"&lt;"&amp;0,'further data insights graphs'!$A$2:$A$3323,'tackle data and analsyis'!$AH319)</f>
        <v>1</v>
      </c>
      <c r="AQ319" s="3">
        <f t="shared" si="33"/>
        <v>0.74551534201328296</v>
      </c>
      <c r="AR319" s="3">
        <f t="shared" si="34"/>
        <v>-7.1650623886207101E-3</v>
      </c>
      <c r="AS319" s="3"/>
      <c r="AT319" s="3"/>
      <c r="AU319" s="3"/>
      <c r="AV319" s="3"/>
      <c r="AY319" t="s">
        <v>177</v>
      </c>
      <c r="AZ319">
        <v>1.9966379258563949</v>
      </c>
      <c r="BA319">
        <v>4</v>
      </c>
      <c r="BD319" t="s">
        <v>177</v>
      </c>
      <c r="BE319">
        <f>SUMIFS('further data insights graphs'!S$2:S$3323,'further data insights graphs'!$A$2:$A$3323,'tackle data and analsyis'!$BD319)</f>
        <v>0.45868796854100102</v>
      </c>
      <c r="BF319">
        <f>SUMIFS('further data insights graphs'!T$2:T$3323,'further data insights graphs'!$A$2:$A$3323,'tackle data and analsyis'!$BD319)</f>
        <v>0.45868796854100102</v>
      </c>
      <c r="BG319">
        <f>SUMIFS('further data insights graphs'!U$2:U$3323,'further data insights graphs'!$A$2:$A$3323,'tackle data and analsyis'!$BD319)</f>
        <v>0</v>
      </c>
      <c r="BI319">
        <f>COUNTIFS('further data insights graphs'!S$2:S$3323,"&gt;"&amp;0,'further data insights graphs'!$A$2:$A$3323,'tackle data and analsyis'!$BD319)</f>
        <v>2</v>
      </c>
      <c r="BJ319">
        <f>COUNTIFS('further data insights graphs'!T$2:T$3323,"&gt;"&amp;0,'further data insights graphs'!$A$2:$A$3323,'tackle data and analsyis'!$BD319)</f>
        <v>2</v>
      </c>
      <c r="BK319">
        <f>COUNTIFS('further data insights graphs'!U$2:U$3323,"&gt;"&amp;0,'further data insights graphs'!$A$2:$A$3323,'tackle data and analsyis'!$BD319)</f>
        <v>0</v>
      </c>
      <c r="BN319" t="s">
        <v>147</v>
      </c>
      <c r="BO319">
        <v>1.1854854875916869</v>
      </c>
      <c r="BP319">
        <v>0</v>
      </c>
      <c r="BQ319">
        <v>0</v>
      </c>
      <c r="BS319">
        <f>SUMIFS('further data insights graphs'!$K$2:$K$3323,'further data insights graphs'!$A$2:$A$3323,'tackle data and analsyis'!$BN319)</f>
        <v>1</v>
      </c>
      <c r="BT319">
        <f>SUMIFS('further data insights graphs'!$V$2:$V$3323,'further data insights graphs'!$A$2:$A$3323,'tackle data and analsyis'!$BN319)</f>
        <v>1</v>
      </c>
      <c r="BV319" t="s">
        <v>16</v>
      </c>
      <c r="BW319">
        <v>1.3687250098483439</v>
      </c>
      <c r="BX319">
        <v>0</v>
      </c>
      <c r="BY319">
        <v>0.56442594561673598</v>
      </c>
    </row>
    <row r="320" spans="1:77" x14ac:dyDescent="0.35">
      <c r="A320">
        <v>318</v>
      </c>
      <c r="B320">
        <v>2022110609</v>
      </c>
      <c r="C320">
        <v>3569</v>
      </c>
      <c r="D320">
        <v>38588</v>
      </c>
      <c r="E320">
        <v>1</v>
      </c>
      <c r="F320">
        <v>0</v>
      </c>
      <c r="G320">
        <v>0</v>
      </c>
      <c r="H320">
        <v>0</v>
      </c>
      <c r="I320" t="s">
        <v>69</v>
      </c>
      <c r="M320" t="s">
        <v>326</v>
      </c>
      <c r="N320">
        <f t="shared" si="28"/>
        <v>5</v>
      </c>
      <c r="O320">
        <f t="shared" si="29"/>
        <v>1</v>
      </c>
      <c r="P320">
        <f t="shared" si="30"/>
        <v>6</v>
      </c>
      <c r="R320">
        <f>SUMIFS('further data insights graphs'!$E$2:$E$3323,'further data insights graphs'!$A$2:$A$3323,'tackle data and analsyis'!$M320)</f>
        <v>5.4238503311933632</v>
      </c>
      <c r="S320">
        <f>COUNTIFS('further data insights graphs'!$E$2:$E$3323,"&gt;"&amp;0,'further data insights graphs'!$A$2:$A$3323,'tackle data and analsyis'!$M320)</f>
        <v>9</v>
      </c>
      <c r="V320">
        <f t="shared" si="31"/>
        <v>2</v>
      </c>
      <c r="W320" t="s">
        <v>319</v>
      </c>
      <c r="X320">
        <v>1</v>
      </c>
      <c r="Y320">
        <v>2</v>
      </c>
      <c r="Z320">
        <v>3</v>
      </c>
      <c r="AB320" t="s">
        <v>10</v>
      </c>
      <c r="AC320">
        <v>1</v>
      </c>
      <c r="AD320">
        <v>6</v>
      </c>
      <c r="AE320">
        <v>7</v>
      </c>
      <c r="AH320" t="s">
        <v>272</v>
      </c>
      <c r="AI320">
        <v>2.0353846936616953</v>
      </c>
      <c r="AJ320">
        <v>6</v>
      </c>
      <c r="AK320">
        <f>SUMIFS('further data insights graphs'!$X$2:$X$3323,'further data insights graphs'!$A$2:$A$3323,'tackle data and analsyis'!$AH320)</f>
        <v>-0.80389574043677081</v>
      </c>
      <c r="AL320" s="1">
        <f t="shared" si="32"/>
        <v>-0.13398262340612846</v>
      </c>
      <c r="AM320">
        <f>SUMIFS('further data insights graphs'!$X$2:$X$3323,'further data insights graphs'!$X$2:$X$3323,"&gt;="&amp;0,'further data insights graphs'!$A$2:$A$3323,'tackle data and analsyis'!$AH320)</f>
        <v>8.1565760019650851E-2</v>
      </c>
      <c r="AN320">
        <f>COUNTIFS('further data insights graphs'!$X$2:$X$3323,"&gt;="&amp;0,'further data insights graphs'!$A$2:$A$3323,'tackle data and analsyis'!$AH320)</f>
        <v>1</v>
      </c>
      <c r="AO320">
        <f>SUMIFS('further data insights graphs'!$X$2:$X$3323,'further data insights graphs'!$X$2:$X$3323,"&lt;"&amp;0,'further data insights graphs'!$A$2:$A$3323,'tackle data and analsyis'!$AH320)</f>
        <v>-0.88546150045642169</v>
      </c>
      <c r="AP320">
        <f>COUNTIFS('further data insights graphs'!$X$2:$X$3323,"&lt;"&amp;0,'further data insights graphs'!$A$2:$A$3323,'tackle data and analsyis'!$AH320)</f>
        <v>5</v>
      </c>
      <c r="AQ320" s="3">
        <f t="shared" si="33"/>
        <v>8.1565760019650851E-2</v>
      </c>
      <c r="AR320" s="3">
        <f t="shared" si="34"/>
        <v>-0.17709230009128435</v>
      </c>
      <c r="AS320" s="3"/>
      <c r="AT320" s="3"/>
      <c r="AU320" s="3"/>
      <c r="AV320" s="3"/>
      <c r="AY320" t="s">
        <v>182</v>
      </c>
      <c r="AZ320">
        <v>1.0028636842244101</v>
      </c>
      <c r="BA320">
        <v>4</v>
      </c>
      <c r="BD320" t="s">
        <v>182</v>
      </c>
      <c r="BE320">
        <f>SUMIFS('further data insights graphs'!S$2:S$3323,'further data insights graphs'!$A$2:$A$3323,'tackle data and analsyis'!$BD320)</f>
        <v>0.77771648538104599</v>
      </c>
      <c r="BF320">
        <f>SUMIFS('further data insights graphs'!T$2:T$3323,'further data insights graphs'!$A$2:$A$3323,'tackle data and analsyis'!$BD320)</f>
        <v>0</v>
      </c>
      <c r="BG320">
        <f>SUMIFS('further data insights graphs'!U$2:U$3323,'further data insights graphs'!$A$2:$A$3323,'tackle data and analsyis'!$BD320)</f>
        <v>0</v>
      </c>
      <c r="BI320">
        <f>COUNTIFS('further data insights graphs'!S$2:S$3323,"&gt;"&amp;0,'further data insights graphs'!$A$2:$A$3323,'tackle data and analsyis'!$BD320)</f>
        <v>3</v>
      </c>
      <c r="BJ320">
        <f>COUNTIFS('further data insights graphs'!T$2:T$3323,"&gt;"&amp;0,'further data insights graphs'!$A$2:$A$3323,'tackle data and analsyis'!$BD320)</f>
        <v>0</v>
      </c>
      <c r="BK320">
        <f>COUNTIFS('further data insights graphs'!U$2:U$3323,"&gt;"&amp;0,'further data insights graphs'!$A$2:$A$3323,'tackle data and analsyis'!$BD320)</f>
        <v>0</v>
      </c>
      <c r="BN320" t="s">
        <v>48</v>
      </c>
      <c r="BO320">
        <v>1.183231872105303</v>
      </c>
      <c r="BP320">
        <v>0</v>
      </c>
      <c r="BQ320">
        <v>0</v>
      </c>
      <c r="BS320">
        <f>SUMIFS('further data insights graphs'!$K$2:$K$3323,'further data insights graphs'!$A$2:$A$3323,'tackle data and analsyis'!$BN320)</f>
        <v>1</v>
      </c>
      <c r="BT320">
        <f>SUMIFS('further data insights graphs'!$V$2:$V$3323,'further data insights graphs'!$A$2:$A$3323,'tackle data and analsyis'!$BN320)</f>
        <v>1</v>
      </c>
      <c r="BV320" t="s">
        <v>157</v>
      </c>
      <c r="BW320">
        <v>1.368490061160053</v>
      </c>
      <c r="BX320">
        <v>0</v>
      </c>
      <c r="BY320">
        <v>0</v>
      </c>
    </row>
    <row r="321" spans="1:77" x14ac:dyDescent="0.35">
      <c r="A321">
        <v>319</v>
      </c>
      <c r="B321">
        <v>2022102301</v>
      </c>
      <c r="C321">
        <v>643</v>
      </c>
      <c r="D321">
        <v>45004</v>
      </c>
      <c r="E321">
        <v>1</v>
      </c>
      <c r="F321">
        <v>0</v>
      </c>
      <c r="G321">
        <v>0</v>
      </c>
      <c r="H321">
        <v>0</v>
      </c>
      <c r="I321" t="s">
        <v>70</v>
      </c>
      <c r="M321" t="s">
        <v>327</v>
      </c>
      <c r="N321">
        <f t="shared" si="28"/>
        <v>1</v>
      </c>
      <c r="O321">
        <f t="shared" si="29"/>
        <v>2</v>
      </c>
      <c r="P321">
        <f t="shared" si="30"/>
        <v>3</v>
      </c>
      <c r="R321">
        <f>SUMIFS('further data insights graphs'!$E$2:$E$3323,'further data insights graphs'!$A$2:$A$3323,'tackle data and analsyis'!$M321)</f>
        <v>1.3836764429331909</v>
      </c>
      <c r="S321">
        <f>COUNTIFS('further data insights graphs'!$E$2:$E$3323,"&gt;"&amp;0,'further data insights graphs'!$A$2:$A$3323,'tackle data and analsyis'!$M321)</f>
        <v>3</v>
      </c>
      <c r="V321">
        <f t="shared" si="31"/>
        <v>2</v>
      </c>
      <c r="W321" t="s">
        <v>327</v>
      </c>
      <c r="X321">
        <v>1</v>
      </c>
      <c r="Y321">
        <v>2</v>
      </c>
      <c r="Z321">
        <v>3</v>
      </c>
      <c r="AB321" t="s">
        <v>153</v>
      </c>
      <c r="AC321">
        <v>1</v>
      </c>
      <c r="AD321">
        <v>5</v>
      </c>
      <c r="AE321">
        <v>6</v>
      </c>
      <c r="AH321" t="s">
        <v>106</v>
      </c>
      <c r="AI321">
        <v>2.0212753741028182</v>
      </c>
      <c r="AJ321">
        <v>4</v>
      </c>
      <c r="AK321">
        <f>SUMIFS('further data insights graphs'!$X$2:$X$3323,'further data insights graphs'!$A$2:$A$3323,'tackle data and analsyis'!$AH321)</f>
        <v>1.4291378833817845</v>
      </c>
      <c r="AL321" s="1">
        <f t="shared" si="32"/>
        <v>0.35728447084544612</v>
      </c>
      <c r="AM321">
        <f>SUMIFS('further data insights graphs'!$X$2:$X$3323,'further data insights graphs'!$X$2:$X$3323,"&gt;="&amp;0,'further data insights graphs'!$A$2:$A$3323,'tackle data and analsyis'!$AH321)</f>
        <v>1.4291378833817845</v>
      </c>
      <c r="AN321">
        <f>COUNTIFS('further data insights graphs'!$X$2:$X$3323,"&gt;="&amp;0,'further data insights graphs'!$A$2:$A$3323,'tackle data and analsyis'!$AH321)</f>
        <v>4</v>
      </c>
      <c r="AO321">
        <f>SUMIFS('further data insights graphs'!$X$2:$X$3323,'further data insights graphs'!$X$2:$X$3323,"&lt;"&amp;0,'further data insights graphs'!$A$2:$A$3323,'tackle data and analsyis'!$AH321)</f>
        <v>0</v>
      </c>
      <c r="AP321">
        <f>COUNTIFS('further data insights graphs'!$X$2:$X$3323,"&lt;"&amp;0,'further data insights graphs'!$A$2:$A$3323,'tackle data and analsyis'!$AH321)</f>
        <v>0</v>
      </c>
      <c r="AQ321" s="3">
        <f t="shared" si="33"/>
        <v>0.35728447084544612</v>
      </c>
      <c r="AR321" s="3" t="e">
        <f t="shared" si="34"/>
        <v>#DIV/0!</v>
      </c>
      <c r="AS321" s="3"/>
      <c r="AT321" s="3"/>
      <c r="AU321" s="3"/>
      <c r="AV321" s="3"/>
      <c r="AY321" t="s">
        <v>188</v>
      </c>
      <c r="AZ321">
        <v>1.5215990352972939</v>
      </c>
      <c r="BA321">
        <v>4</v>
      </c>
      <c r="BD321" t="s">
        <v>188</v>
      </c>
      <c r="BE321">
        <f>SUMIFS('further data insights graphs'!S$2:S$3323,'further data insights graphs'!$A$2:$A$3323,'tackle data and analsyis'!$BD321)</f>
        <v>1.3567893916106371</v>
      </c>
      <c r="BF321">
        <f>SUMIFS('further data insights graphs'!T$2:T$3323,'further data insights graphs'!$A$2:$A$3323,'tackle data and analsyis'!$BD321)</f>
        <v>0</v>
      </c>
      <c r="BG321">
        <f>SUMIFS('further data insights graphs'!U$2:U$3323,'further data insights graphs'!$A$2:$A$3323,'tackle data and analsyis'!$BD321)</f>
        <v>0</v>
      </c>
      <c r="BI321">
        <f>COUNTIFS('further data insights graphs'!S$2:S$3323,"&gt;"&amp;0,'further data insights graphs'!$A$2:$A$3323,'tackle data and analsyis'!$BD321)</f>
        <v>3</v>
      </c>
      <c r="BJ321">
        <f>COUNTIFS('further data insights graphs'!T$2:T$3323,"&gt;"&amp;0,'further data insights graphs'!$A$2:$A$3323,'tackle data and analsyis'!$BD321)</f>
        <v>0</v>
      </c>
      <c r="BK321">
        <f>COUNTIFS('further data insights graphs'!U$2:U$3323,"&gt;"&amp;0,'further data insights graphs'!$A$2:$A$3323,'tackle data and analsyis'!$BD321)</f>
        <v>0</v>
      </c>
      <c r="BN321" t="s">
        <v>440</v>
      </c>
      <c r="BO321">
        <v>1.179974595746331</v>
      </c>
      <c r="BP321">
        <v>0</v>
      </c>
      <c r="BQ321">
        <v>0</v>
      </c>
      <c r="BS321">
        <f>SUMIFS('further data insights graphs'!$K$2:$K$3323,'further data insights graphs'!$A$2:$A$3323,'tackle data and analsyis'!$BN321)</f>
        <v>1</v>
      </c>
      <c r="BT321">
        <f>SUMIFS('further data insights graphs'!$V$2:$V$3323,'further data insights graphs'!$A$2:$A$3323,'tackle data and analsyis'!$BN321)</f>
        <v>1</v>
      </c>
      <c r="BV321" t="s">
        <v>94</v>
      </c>
      <c r="BW321">
        <v>1.365292618377828</v>
      </c>
      <c r="BX321">
        <v>0</v>
      </c>
      <c r="BY321">
        <v>0</v>
      </c>
    </row>
    <row r="322" spans="1:77" x14ac:dyDescent="0.35">
      <c r="A322">
        <v>320</v>
      </c>
      <c r="B322">
        <v>2022103001</v>
      </c>
      <c r="C322">
        <v>273</v>
      </c>
      <c r="D322">
        <v>45004</v>
      </c>
      <c r="E322">
        <v>1</v>
      </c>
      <c r="F322">
        <v>0</v>
      </c>
      <c r="G322">
        <v>0</v>
      </c>
      <c r="H322">
        <v>0</v>
      </c>
      <c r="I322" t="s">
        <v>70</v>
      </c>
      <c r="M322" t="s">
        <v>328</v>
      </c>
      <c r="N322">
        <f t="shared" si="28"/>
        <v>4</v>
      </c>
      <c r="O322">
        <f t="shared" si="29"/>
        <v>0</v>
      </c>
      <c r="P322">
        <f t="shared" si="30"/>
        <v>4</v>
      </c>
      <c r="R322">
        <f>SUMIFS('further data insights graphs'!$E$2:$E$3323,'further data insights graphs'!$A$2:$A$3323,'tackle data and analsyis'!$M322)</f>
        <v>3.4543154161395853</v>
      </c>
      <c r="S322">
        <f>COUNTIFS('further data insights graphs'!$E$2:$E$3323,"&gt;"&amp;0,'further data insights graphs'!$A$2:$A$3323,'tackle data and analsyis'!$M322)</f>
        <v>6</v>
      </c>
      <c r="V322">
        <f t="shared" si="31"/>
        <v>2</v>
      </c>
      <c r="W322" t="s">
        <v>329</v>
      </c>
      <c r="X322">
        <v>2</v>
      </c>
      <c r="Y322">
        <v>1</v>
      </c>
      <c r="Z322">
        <v>3</v>
      </c>
      <c r="AB322" t="s">
        <v>202</v>
      </c>
      <c r="AC322">
        <v>1</v>
      </c>
      <c r="AD322">
        <v>5</v>
      </c>
      <c r="AE322">
        <v>6</v>
      </c>
      <c r="AH322" t="s">
        <v>94</v>
      </c>
      <c r="AI322">
        <v>2.0110990555749511</v>
      </c>
      <c r="AJ322">
        <v>3</v>
      </c>
      <c r="AK322">
        <f>SUMIFS('further data insights graphs'!$X$2:$X$3323,'further data insights graphs'!$A$2:$A$3323,'tackle data and analsyis'!$AH322)</f>
        <v>-0.38397235532721891</v>
      </c>
      <c r="AL322" s="1">
        <f t="shared" si="32"/>
        <v>-0.12799078510907297</v>
      </c>
      <c r="AM322">
        <f>SUMIFS('further data insights graphs'!$X$2:$X$3323,'further data insights graphs'!$X$2:$X$3323,"&gt;="&amp;0,'further data insights graphs'!$A$2:$A$3323,'tackle data and analsyis'!$AH322)</f>
        <v>0.39721771526228372</v>
      </c>
      <c r="AN322">
        <f>COUNTIFS('further data insights graphs'!$X$2:$X$3323,"&gt;="&amp;0,'further data insights graphs'!$A$2:$A$3323,'tackle data and analsyis'!$AH322)</f>
        <v>1</v>
      </c>
      <c r="AO322">
        <f>SUMIFS('further data insights graphs'!$X$2:$X$3323,'further data insights graphs'!$X$2:$X$3323,"&lt;"&amp;0,'further data insights graphs'!$A$2:$A$3323,'tackle data and analsyis'!$AH322)</f>
        <v>-0.78119007058950263</v>
      </c>
      <c r="AP322">
        <f>COUNTIFS('further data insights graphs'!$X$2:$X$3323,"&lt;"&amp;0,'further data insights graphs'!$A$2:$A$3323,'tackle data and analsyis'!$AH322)</f>
        <v>2</v>
      </c>
      <c r="AQ322" s="3">
        <f t="shared" si="33"/>
        <v>0.39721771526228372</v>
      </c>
      <c r="AR322" s="3">
        <f t="shared" si="34"/>
        <v>-0.39059503529475131</v>
      </c>
      <c r="AS322" s="3"/>
      <c r="AT322" s="3"/>
      <c r="AU322" s="3"/>
      <c r="AV322" s="3"/>
      <c r="AY322" t="s">
        <v>197</v>
      </c>
      <c r="AZ322">
        <v>1.7244081786131391</v>
      </c>
      <c r="BA322">
        <v>4</v>
      </c>
      <c r="BD322" t="s">
        <v>197</v>
      </c>
      <c r="BE322">
        <f>SUMIFS('further data insights graphs'!S$2:S$3323,'further data insights graphs'!$A$2:$A$3323,'tackle data and analsyis'!$BD322)</f>
        <v>0.16625223747732601</v>
      </c>
      <c r="BF322">
        <f>SUMIFS('further data insights graphs'!T$2:T$3323,'further data insights graphs'!$A$2:$A$3323,'tackle data and analsyis'!$BD322)</f>
        <v>0</v>
      </c>
      <c r="BG322">
        <f>SUMIFS('further data insights graphs'!U$2:U$3323,'further data insights graphs'!$A$2:$A$3323,'tackle data and analsyis'!$BD322)</f>
        <v>0.16625223747732601</v>
      </c>
      <c r="BI322">
        <f>COUNTIFS('further data insights graphs'!S$2:S$3323,"&gt;"&amp;0,'further data insights graphs'!$A$2:$A$3323,'tackle data and analsyis'!$BD322)</f>
        <v>1</v>
      </c>
      <c r="BJ322">
        <f>COUNTIFS('further data insights graphs'!T$2:T$3323,"&gt;"&amp;0,'further data insights graphs'!$A$2:$A$3323,'tackle data and analsyis'!$BD322)</f>
        <v>0</v>
      </c>
      <c r="BK322">
        <f>COUNTIFS('further data insights graphs'!U$2:U$3323,"&gt;"&amp;0,'further data insights graphs'!$A$2:$A$3323,'tackle data and analsyis'!$BD322)</f>
        <v>1</v>
      </c>
      <c r="BN322" t="s">
        <v>488</v>
      </c>
      <c r="BO322">
        <v>1.1689660203864429</v>
      </c>
      <c r="BP322">
        <v>0.55748473460812997</v>
      </c>
      <c r="BQ322">
        <v>0</v>
      </c>
      <c r="BS322">
        <f>SUMIFS('further data insights graphs'!$K$2:$K$3323,'further data insights graphs'!$A$2:$A$3323,'tackle data and analsyis'!$BN322)</f>
        <v>1</v>
      </c>
      <c r="BT322">
        <f>SUMIFS('further data insights graphs'!$V$2:$V$3323,'further data insights graphs'!$A$2:$A$3323,'tackle data and analsyis'!$BN322)</f>
        <v>0.21512590028440301</v>
      </c>
      <c r="BV322" t="s">
        <v>188</v>
      </c>
      <c r="BW322">
        <v>1.3567893916106371</v>
      </c>
      <c r="BX322">
        <v>0</v>
      </c>
      <c r="BY322">
        <v>0</v>
      </c>
    </row>
    <row r="323" spans="1:77" x14ac:dyDescent="0.35">
      <c r="A323">
        <v>321</v>
      </c>
      <c r="B323">
        <v>2022103001</v>
      </c>
      <c r="C323">
        <v>850</v>
      </c>
      <c r="D323">
        <v>45004</v>
      </c>
      <c r="E323">
        <v>1</v>
      </c>
      <c r="F323">
        <v>0</v>
      </c>
      <c r="G323">
        <v>0</v>
      </c>
      <c r="H323">
        <v>0</v>
      </c>
      <c r="I323" t="s">
        <v>70</v>
      </c>
      <c r="M323" t="s">
        <v>329</v>
      </c>
      <c r="N323">
        <f t="shared" ref="N323:N386" si="35">SUMIFS(E$2:E$2763,$I$2:$I$2763,$M323)</f>
        <v>2</v>
      </c>
      <c r="O323">
        <f t="shared" ref="O323:O386" si="36">SUMIFS(F$2:F$2763,$I$2:$I$2763,$M323)</f>
        <v>1</v>
      </c>
      <c r="P323">
        <f t="shared" ref="P323:P386" si="37">SUM(N323:O323)</f>
        <v>3</v>
      </c>
      <c r="R323">
        <f>SUMIFS('further data insights graphs'!$E$2:$E$3323,'further data insights graphs'!$A$2:$A$3323,'tackle data and analsyis'!$M323)</f>
        <v>2.4408833058984589</v>
      </c>
      <c r="S323">
        <f>COUNTIFS('further data insights graphs'!$E$2:$E$3323,"&gt;"&amp;0,'further data insights graphs'!$A$2:$A$3323,'tackle data and analsyis'!$M323)</f>
        <v>5</v>
      </c>
      <c r="V323">
        <f t="shared" ref="V323:V386" si="38">COUNTIFS($Z$596:$Z$1704,W323)</f>
        <v>1</v>
      </c>
      <c r="W323" t="s">
        <v>330</v>
      </c>
      <c r="X323">
        <v>2</v>
      </c>
      <c r="Y323">
        <v>1</v>
      </c>
      <c r="Z323">
        <v>3</v>
      </c>
      <c r="AB323" t="s">
        <v>239</v>
      </c>
      <c r="AC323">
        <v>1</v>
      </c>
      <c r="AD323">
        <v>5</v>
      </c>
      <c r="AE323">
        <v>6</v>
      </c>
      <c r="AH323" t="s">
        <v>391</v>
      </c>
      <c r="AI323">
        <v>2.0063269037657738</v>
      </c>
      <c r="AJ323">
        <v>5</v>
      </c>
      <c r="AK323">
        <f>SUMIFS('further data insights graphs'!$X$2:$X$3323,'further data insights graphs'!$A$2:$A$3323,'tackle data and analsyis'!$AH323)</f>
        <v>-0.50942222857416308</v>
      </c>
      <c r="AL323" s="1">
        <f t="shared" ref="AL323:AL386" si="39">AK323/AJ323</f>
        <v>-0.10188444571483261</v>
      </c>
      <c r="AM323">
        <f>SUMIFS('further data insights graphs'!$X$2:$X$3323,'further data insights graphs'!$X$2:$X$3323,"&gt;="&amp;0,'further data insights graphs'!$A$2:$A$3323,'tackle data and analsyis'!$AH323)</f>
        <v>0.18242888038563732</v>
      </c>
      <c r="AN323">
        <f>COUNTIFS('further data insights graphs'!$X$2:$X$3323,"&gt;="&amp;0,'further data insights graphs'!$A$2:$A$3323,'tackle data and analsyis'!$AH323)</f>
        <v>2</v>
      </c>
      <c r="AO323">
        <f>SUMIFS('further data insights graphs'!$X$2:$X$3323,'further data insights graphs'!$X$2:$X$3323,"&lt;"&amp;0,'further data insights graphs'!$A$2:$A$3323,'tackle data and analsyis'!$AH323)</f>
        <v>-0.69185110895980029</v>
      </c>
      <c r="AP323">
        <f>COUNTIFS('further data insights graphs'!$X$2:$X$3323,"&lt;"&amp;0,'further data insights graphs'!$A$2:$A$3323,'tackle data and analsyis'!$AH323)</f>
        <v>3</v>
      </c>
      <c r="AQ323" s="3">
        <f t="shared" ref="AQ323:AQ386" si="40">AM323/AN323</f>
        <v>9.1214440192818658E-2</v>
      </c>
      <c r="AR323" s="3">
        <f t="shared" ref="AR323:AR386" si="41">AO323/AP323</f>
        <v>-0.23061703631993344</v>
      </c>
      <c r="AS323" s="3"/>
      <c r="AT323" s="3"/>
      <c r="AU323" s="3"/>
      <c r="AV323" s="3"/>
      <c r="AY323" t="s">
        <v>198</v>
      </c>
      <c r="AZ323">
        <v>1.5434697536881541</v>
      </c>
      <c r="BA323">
        <v>4</v>
      </c>
      <c r="BD323" t="s">
        <v>198</v>
      </c>
      <c r="BE323">
        <f>SUMIFS('further data insights graphs'!S$2:S$3323,'further data insights graphs'!$A$2:$A$3323,'tackle data and analsyis'!$BD323)</f>
        <v>1.1652018938978259</v>
      </c>
      <c r="BF323">
        <f>SUMIFS('further data insights graphs'!T$2:T$3323,'further data insights graphs'!$A$2:$A$3323,'tackle data and analsyis'!$BD323)</f>
        <v>0</v>
      </c>
      <c r="BG323">
        <f>SUMIFS('further data insights graphs'!U$2:U$3323,'further data insights graphs'!$A$2:$A$3323,'tackle data and analsyis'!$BD323)</f>
        <v>0.70248204029482297</v>
      </c>
      <c r="BI323">
        <f>COUNTIFS('further data insights graphs'!S$2:S$3323,"&gt;"&amp;0,'further data insights graphs'!$A$2:$A$3323,'tackle data and analsyis'!$BD323)</f>
        <v>3</v>
      </c>
      <c r="BJ323">
        <f>COUNTIFS('further data insights graphs'!T$2:T$3323,"&gt;"&amp;0,'further data insights graphs'!$A$2:$A$3323,'tackle data and analsyis'!$BD323)</f>
        <v>0</v>
      </c>
      <c r="BK323">
        <f>COUNTIFS('further data insights graphs'!U$2:U$3323,"&gt;"&amp;0,'further data insights graphs'!$A$2:$A$3323,'tackle data and analsyis'!$BD323)</f>
        <v>1</v>
      </c>
      <c r="BN323" t="s">
        <v>532</v>
      </c>
      <c r="BO323">
        <v>1.1656770480220999</v>
      </c>
      <c r="BP323">
        <v>0</v>
      </c>
      <c r="BQ323">
        <v>0</v>
      </c>
      <c r="BS323">
        <f>SUMIFS('further data insights graphs'!$K$2:$K$3323,'further data insights graphs'!$A$2:$A$3323,'tackle data and analsyis'!$BN323)</f>
        <v>0</v>
      </c>
      <c r="BT323">
        <f>SUMIFS('further data insights graphs'!$V$2:$V$3323,'further data insights graphs'!$A$2:$A$3323,'tackle data and analsyis'!$BN323)</f>
        <v>0</v>
      </c>
      <c r="BV323" t="s">
        <v>53</v>
      </c>
      <c r="BW323">
        <v>1.355569852750659</v>
      </c>
      <c r="BX323">
        <v>0</v>
      </c>
      <c r="BY323">
        <v>0</v>
      </c>
    </row>
    <row r="324" spans="1:77" x14ac:dyDescent="0.35">
      <c r="A324">
        <v>322</v>
      </c>
      <c r="B324">
        <v>2022110602</v>
      </c>
      <c r="C324">
        <v>678</v>
      </c>
      <c r="D324">
        <v>45004</v>
      </c>
      <c r="E324">
        <v>1</v>
      </c>
      <c r="F324">
        <v>0</v>
      </c>
      <c r="G324">
        <v>0</v>
      </c>
      <c r="H324">
        <v>0</v>
      </c>
      <c r="I324" t="s">
        <v>70</v>
      </c>
      <c r="M324" t="s">
        <v>330</v>
      </c>
      <c r="N324">
        <f t="shared" si="35"/>
        <v>2</v>
      </c>
      <c r="O324">
        <f t="shared" si="36"/>
        <v>1</v>
      </c>
      <c r="P324">
        <f t="shared" si="37"/>
        <v>3</v>
      </c>
      <c r="R324">
        <f>SUMIFS('further data insights graphs'!$E$2:$E$3323,'further data insights graphs'!$A$2:$A$3323,'tackle data and analsyis'!$M324)</f>
        <v>4.086532893158866</v>
      </c>
      <c r="S324">
        <f>COUNTIFS('further data insights graphs'!$E$2:$E$3323,"&gt;"&amp;0,'further data insights graphs'!$A$2:$A$3323,'tackle data and analsyis'!$M324)</f>
        <v>7</v>
      </c>
      <c r="V324">
        <f t="shared" si="38"/>
        <v>1</v>
      </c>
      <c r="W324" t="s">
        <v>332</v>
      </c>
      <c r="X324">
        <v>1</v>
      </c>
      <c r="Y324">
        <v>2</v>
      </c>
      <c r="Z324">
        <v>3</v>
      </c>
      <c r="AB324" t="s">
        <v>478</v>
      </c>
      <c r="AC324">
        <v>1</v>
      </c>
      <c r="AD324">
        <v>5</v>
      </c>
      <c r="AE324">
        <v>6</v>
      </c>
      <c r="AH324" t="s">
        <v>186</v>
      </c>
      <c r="AI324">
        <v>2</v>
      </c>
      <c r="AJ324">
        <v>2</v>
      </c>
      <c r="AK324">
        <f>SUMIFS('further data insights graphs'!$X$2:$X$3323,'further data insights graphs'!$A$2:$A$3323,'tackle data and analsyis'!$AH324)</f>
        <v>-0.79313198000000007</v>
      </c>
      <c r="AL324" s="1">
        <f t="shared" si="39"/>
        <v>-0.39656599000000003</v>
      </c>
      <c r="AM324">
        <f>SUMIFS('further data insights graphs'!$X$2:$X$3323,'further data insights graphs'!$X$2:$X$3323,"&gt;="&amp;0,'further data insights graphs'!$A$2:$A$3323,'tackle data and analsyis'!$AH324)</f>
        <v>0</v>
      </c>
      <c r="AN324">
        <f>COUNTIFS('further data insights graphs'!$X$2:$X$3323,"&gt;="&amp;0,'further data insights graphs'!$A$2:$A$3323,'tackle data and analsyis'!$AH324)</f>
        <v>0</v>
      </c>
      <c r="AO324">
        <f>SUMIFS('further data insights graphs'!$X$2:$X$3323,'further data insights graphs'!$X$2:$X$3323,"&lt;"&amp;0,'further data insights graphs'!$A$2:$A$3323,'tackle data and analsyis'!$AH324)</f>
        <v>-0.79313198000000007</v>
      </c>
      <c r="AP324">
        <f>COUNTIFS('further data insights graphs'!$X$2:$X$3323,"&lt;"&amp;0,'further data insights graphs'!$A$2:$A$3323,'tackle data and analsyis'!$AH324)</f>
        <v>2</v>
      </c>
      <c r="AQ324" s="3" t="e">
        <f t="shared" si="40"/>
        <v>#DIV/0!</v>
      </c>
      <c r="AR324" s="3">
        <f t="shared" si="41"/>
        <v>-0.39656599000000003</v>
      </c>
      <c r="AS324" s="3"/>
      <c r="AT324" s="3"/>
      <c r="AU324" s="3"/>
      <c r="AV324" s="3"/>
      <c r="AY324" t="s">
        <v>220</v>
      </c>
      <c r="AZ324">
        <v>1.6748950801905249</v>
      </c>
      <c r="BA324">
        <v>4</v>
      </c>
      <c r="BD324" t="s">
        <v>220</v>
      </c>
      <c r="BE324">
        <f>SUMIFS('further data insights graphs'!S$2:S$3323,'further data insights graphs'!$A$2:$A$3323,'tackle data and analsyis'!$BD324)</f>
        <v>1.527432690278447</v>
      </c>
      <c r="BF324">
        <f>SUMIFS('further data insights graphs'!T$2:T$3323,'further data insights graphs'!$A$2:$A$3323,'tackle data and analsyis'!$BD324)</f>
        <v>0</v>
      </c>
      <c r="BG324">
        <f>SUMIFS('further data insights graphs'!U$2:U$3323,'further data insights graphs'!$A$2:$A$3323,'tackle data and analsyis'!$BD324)</f>
        <v>0</v>
      </c>
      <c r="BI324">
        <f>COUNTIFS('further data insights graphs'!S$2:S$3323,"&gt;"&amp;0,'further data insights graphs'!$A$2:$A$3323,'tackle data and analsyis'!$BD324)</f>
        <v>3</v>
      </c>
      <c r="BJ324">
        <f>COUNTIFS('further data insights graphs'!T$2:T$3323,"&gt;"&amp;0,'further data insights graphs'!$A$2:$A$3323,'tackle data and analsyis'!$BD324)</f>
        <v>0</v>
      </c>
      <c r="BK324">
        <f>COUNTIFS('further data insights graphs'!U$2:U$3323,"&gt;"&amp;0,'further data insights graphs'!$A$2:$A$3323,'tackle data and analsyis'!$BD324)</f>
        <v>0</v>
      </c>
      <c r="BN324" t="s">
        <v>198</v>
      </c>
      <c r="BO324">
        <v>1.1652018938978259</v>
      </c>
      <c r="BP324">
        <v>0</v>
      </c>
      <c r="BQ324">
        <v>0.70248204029482297</v>
      </c>
      <c r="BS324">
        <f>SUMIFS('further data insights graphs'!$K$2:$K$3323,'further data insights graphs'!$A$2:$A$3323,'tackle data and analsyis'!$BN324)</f>
        <v>1</v>
      </c>
      <c r="BT324">
        <f>SUMIFS('further data insights graphs'!$V$2:$V$3323,'further data insights graphs'!$A$2:$A$3323,'tackle data and analsyis'!$BN324)</f>
        <v>0.70248204029482297</v>
      </c>
      <c r="BV324" t="s">
        <v>453</v>
      </c>
      <c r="BW324">
        <v>1.3543957731807861</v>
      </c>
      <c r="BX324">
        <v>0</v>
      </c>
      <c r="BY324">
        <v>0.49965118021486099</v>
      </c>
    </row>
    <row r="325" spans="1:77" x14ac:dyDescent="0.35">
      <c r="A325">
        <v>323</v>
      </c>
      <c r="B325">
        <v>2022110602</v>
      </c>
      <c r="C325">
        <v>767</v>
      </c>
      <c r="D325">
        <v>45004</v>
      </c>
      <c r="E325">
        <v>1</v>
      </c>
      <c r="F325">
        <v>0</v>
      </c>
      <c r="G325">
        <v>0</v>
      </c>
      <c r="H325">
        <v>0</v>
      </c>
      <c r="I325" t="s">
        <v>70</v>
      </c>
      <c r="M325" t="s">
        <v>331</v>
      </c>
      <c r="N325">
        <f t="shared" si="35"/>
        <v>4</v>
      </c>
      <c r="O325">
        <f t="shared" si="36"/>
        <v>2</v>
      </c>
      <c r="P325">
        <f t="shared" si="37"/>
        <v>6</v>
      </c>
      <c r="R325">
        <f>SUMIFS('further data insights graphs'!$E$2:$E$3323,'further data insights graphs'!$A$2:$A$3323,'tackle data and analsyis'!$M325)</f>
        <v>5.5337928691897993</v>
      </c>
      <c r="S325">
        <f>COUNTIFS('further data insights graphs'!$E$2:$E$3323,"&gt;"&amp;0,'further data insights graphs'!$A$2:$A$3323,'tackle data and analsyis'!$M325)</f>
        <v>10</v>
      </c>
      <c r="V325">
        <f t="shared" si="38"/>
        <v>2</v>
      </c>
      <c r="W325" t="s">
        <v>338</v>
      </c>
      <c r="X325">
        <v>2</v>
      </c>
      <c r="Y325">
        <v>1</v>
      </c>
      <c r="Z325">
        <v>3</v>
      </c>
      <c r="AB325" t="s">
        <v>479</v>
      </c>
      <c r="AC325">
        <v>1</v>
      </c>
      <c r="AD325">
        <v>5</v>
      </c>
      <c r="AE325">
        <v>6</v>
      </c>
      <c r="AH325" t="s">
        <v>451</v>
      </c>
      <c r="AI325">
        <v>2</v>
      </c>
      <c r="AJ325">
        <v>2</v>
      </c>
      <c r="AK325">
        <f>SUMIFS('further data insights graphs'!$X$2:$X$3323,'further data insights graphs'!$A$2:$A$3323,'tackle data and analsyis'!$AH325)</f>
        <v>-1.40398497</v>
      </c>
      <c r="AL325" s="1">
        <f t="shared" si="39"/>
        <v>-0.701992485</v>
      </c>
      <c r="AM325">
        <f>SUMIFS('further data insights graphs'!$X$2:$X$3323,'further data insights graphs'!$X$2:$X$3323,"&gt;="&amp;0,'further data insights graphs'!$A$2:$A$3323,'tackle data and analsyis'!$AH325)</f>
        <v>0</v>
      </c>
      <c r="AN325">
        <f>COUNTIFS('further data insights graphs'!$X$2:$X$3323,"&gt;="&amp;0,'further data insights graphs'!$A$2:$A$3323,'tackle data and analsyis'!$AH325)</f>
        <v>0</v>
      </c>
      <c r="AO325">
        <f>SUMIFS('further data insights graphs'!$X$2:$X$3323,'further data insights graphs'!$X$2:$X$3323,"&lt;"&amp;0,'further data insights graphs'!$A$2:$A$3323,'tackle data and analsyis'!$AH325)</f>
        <v>-1.40398497</v>
      </c>
      <c r="AP325">
        <f>COUNTIFS('further data insights graphs'!$X$2:$X$3323,"&lt;"&amp;0,'further data insights graphs'!$A$2:$A$3323,'tackle data and analsyis'!$AH325)</f>
        <v>2</v>
      </c>
      <c r="AQ325" s="3" t="e">
        <f t="shared" si="40"/>
        <v>#DIV/0!</v>
      </c>
      <c r="AR325" s="3">
        <f t="shared" si="41"/>
        <v>-0.701992485</v>
      </c>
      <c r="AS325" s="3"/>
      <c r="AT325" s="3"/>
      <c r="AU325" s="3"/>
      <c r="AV325" s="3"/>
      <c r="AY325" t="s">
        <v>227</v>
      </c>
      <c r="AZ325">
        <v>1.7513993840376951</v>
      </c>
      <c r="BA325">
        <v>4</v>
      </c>
      <c r="BD325" t="s">
        <v>227</v>
      </c>
      <c r="BE325">
        <f>SUMIFS('further data insights graphs'!S$2:S$3323,'further data insights graphs'!$A$2:$A$3323,'tackle data and analsyis'!$BD325)</f>
        <v>1.7513993840376951</v>
      </c>
      <c r="BF325">
        <f>SUMIFS('further data insights graphs'!T$2:T$3323,'further data insights graphs'!$A$2:$A$3323,'tackle data and analsyis'!$BD325)</f>
        <v>0</v>
      </c>
      <c r="BG325">
        <f>SUMIFS('further data insights graphs'!U$2:U$3323,'further data insights graphs'!$A$2:$A$3323,'tackle data and analsyis'!$BD325)</f>
        <v>0</v>
      </c>
      <c r="BI325">
        <f>COUNTIFS('further data insights graphs'!S$2:S$3323,"&gt;"&amp;0,'further data insights graphs'!$A$2:$A$3323,'tackle data and analsyis'!$BD325)</f>
        <v>4</v>
      </c>
      <c r="BJ325">
        <f>COUNTIFS('further data insights graphs'!T$2:T$3323,"&gt;"&amp;0,'further data insights graphs'!$A$2:$A$3323,'tackle data and analsyis'!$BD325)</f>
        <v>0</v>
      </c>
      <c r="BK325">
        <f>COUNTIFS('further data insights graphs'!U$2:U$3323,"&gt;"&amp;0,'further data insights graphs'!$A$2:$A$3323,'tackle data and analsyis'!$BD325)</f>
        <v>0</v>
      </c>
      <c r="BN325" t="s">
        <v>263</v>
      </c>
      <c r="BO325">
        <v>1.1612145666533931</v>
      </c>
      <c r="BP325">
        <v>0</v>
      </c>
      <c r="BQ325">
        <v>0</v>
      </c>
      <c r="BS325">
        <f>SUMIFS('further data insights graphs'!$K$2:$K$3323,'further data insights graphs'!$A$2:$A$3323,'tackle data and analsyis'!$BN325)</f>
        <v>2</v>
      </c>
      <c r="BT325">
        <f>SUMIFS('further data insights graphs'!$V$2:$V$3323,'further data insights graphs'!$A$2:$A$3323,'tackle data and analsyis'!$BN325)</f>
        <v>1.1612145666533931</v>
      </c>
      <c r="BV325" t="s">
        <v>278</v>
      </c>
      <c r="BW325">
        <v>1.346145296919923</v>
      </c>
      <c r="BX325">
        <v>0</v>
      </c>
      <c r="BY325">
        <v>0</v>
      </c>
    </row>
    <row r="326" spans="1:77" x14ac:dyDescent="0.35">
      <c r="A326">
        <v>324</v>
      </c>
      <c r="B326">
        <v>2022110602</v>
      </c>
      <c r="C326">
        <v>1972</v>
      </c>
      <c r="D326">
        <v>45004</v>
      </c>
      <c r="E326">
        <v>0</v>
      </c>
      <c r="F326">
        <v>1</v>
      </c>
      <c r="G326">
        <v>0</v>
      </c>
      <c r="H326">
        <v>0</v>
      </c>
      <c r="I326" t="s">
        <v>70</v>
      </c>
      <c r="M326" t="s">
        <v>332</v>
      </c>
      <c r="N326">
        <f t="shared" si="35"/>
        <v>1</v>
      </c>
      <c r="O326">
        <f t="shared" si="36"/>
        <v>2</v>
      </c>
      <c r="P326">
        <f t="shared" si="37"/>
        <v>3</v>
      </c>
      <c r="R326">
        <f>SUMIFS('further data insights graphs'!$E$2:$E$3323,'further data insights graphs'!$A$2:$A$3323,'tackle data and analsyis'!$M326)</f>
        <v>1.2981731710329671</v>
      </c>
      <c r="S326">
        <f>COUNTIFS('further data insights graphs'!$E$2:$E$3323,"&gt;"&amp;0,'further data insights graphs'!$A$2:$A$3323,'tackle data and analsyis'!$M326)</f>
        <v>4</v>
      </c>
      <c r="V326">
        <f t="shared" si="38"/>
        <v>2</v>
      </c>
      <c r="W326" t="s">
        <v>362</v>
      </c>
      <c r="X326">
        <v>1</v>
      </c>
      <c r="Y326">
        <v>2</v>
      </c>
      <c r="Z326">
        <v>3</v>
      </c>
      <c r="AB326" t="s">
        <v>128</v>
      </c>
      <c r="AC326">
        <v>1</v>
      </c>
      <c r="AD326">
        <v>4</v>
      </c>
      <c r="AE326">
        <v>5</v>
      </c>
      <c r="AH326" t="s">
        <v>498</v>
      </c>
      <c r="AI326">
        <v>2</v>
      </c>
      <c r="AJ326">
        <v>2</v>
      </c>
      <c r="AK326">
        <f>SUMIFS('further data insights graphs'!$X$2:$X$3323,'further data insights graphs'!$A$2:$A$3323,'tackle data and analsyis'!$AH326)</f>
        <v>1.5786710000000002</v>
      </c>
      <c r="AL326" s="1">
        <f t="shared" si="39"/>
        <v>0.78933550000000008</v>
      </c>
      <c r="AM326">
        <f>SUMIFS('further data insights graphs'!$X$2:$X$3323,'further data insights graphs'!$X$2:$X$3323,"&gt;="&amp;0,'further data insights graphs'!$A$2:$A$3323,'tackle data and analsyis'!$AH326)</f>
        <v>1.5786710000000002</v>
      </c>
      <c r="AN326">
        <f>COUNTIFS('further data insights graphs'!$X$2:$X$3323,"&gt;="&amp;0,'further data insights graphs'!$A$2:$A$3323,'tackle data and analsyis'!$AH326)</f>
        <v>2</v>
      </c>
      <c r="AO326">
        <f>SUMIFS('further data insights graphs'!$X$2:$X$3323,'further data insights graphs'!$X$2:$X$3323,"&lt;"&amp;0,'further data insights graphs'!$A$2:$A$3323,'tackle data and analsyis'!$AH326)</f>
        <v>0</v>
      </c>
      <c r="AP326">
        <f>COUNTIFS('further data insights graphs'!$X$2:$X$3323,"&lt;"&amp;0,'further data insights graphs'!$A$2:$A$3323,'tackle data and analsyis'!$AH326)</f>
        <v>0</v>
      </c>
      <c r="AQ326" s="3">
        <f t="shared" si="40"/>
        <v>0.78933550000000008</v>
      </c>
      <c r="AR326" s="3" t="e">
        <f t="shared" si="41"/>
        <v>#DIV/0!</v>
      </c>
      <c r="AS326" s="3"/>
      <c r="AT326" s="3"/>
      <c r="AU326" s="3"/>
      <c r="AV326" s="3"/>
      <c r="AY326" t="s">
        <v>232</v>
      </c>
      <c r="AZ326">
        <v>1.7564484683201562</v>
      </c>
      <c r="BA326">
        <v>4</v>
      </c>
      <c r="BD326" t="s">
        <v>232</v>
      </c>
      <c r="BE326">
        <f>SUMIFS('further data insights graphs'!S$2:S$3323,'further data insights graphs'!$A$2:$A$3323,'tackle data and analsyis'!$BD326)</f>
        <v>0</v>
      </c>
      <c r="BF326">
        <f>SUMIFS('further data insights graphs'!T$2:T$3323,'further data insights graphs'!$A$2:$A$3323,'tackle data and analsyis'!$BD326)</f>
        <v>0</v>
      </c>
      <c r="BG326">
        <f>SUMIFS('further data insights graphs'!U$2:U$3323,'further data insights graphs'!$A$2:$A$3323,'tackle data and analsyis'!$BD326)</f>
        <v>0</v>
      </c>
      <c r="BI326">
        <f>COUNTIFS('further data insights graphs'!S$2:S$3323,"&gt;"&amp;0,'further data insights graphs'!$A$2:$A$3323,'tackle data and analsyis'!$BD326)</f>
        <v>0</v>
      </c>
      <c r="BJ326">
        <f>COUNTIFS('further data insights graphs'!T$2:T$3323,"&gt;"&amp;0,'further data insights graphs'!$A$2:$A$3323,'tackle data and analsyis'!$BD326)</f>
        <v>0</v>
      </c>
      <c r="BK326">
        <f>COUNTIFS('further data insights graphs'!U$2:U$3323,"&gt;"&amp;0,'further data insights graphs'!$A$2:$A$3323,'tackle data and analsyis'!$BD326)</f>
        <v>0</v>
      </c>
      <c r="BN326" t="s">
        <v>36</v>
      </c>
      <c r="BO326">
        <v>1.159513463386282</v>
      </c>
      <c r="BP326">
        <v>0</v>
      </c>
      <c r="BQ326">
        <v>1</v>
      </c>
      <c r="BS326">
        <f>SUMIFS('further data insights graphs'!$K$2:$K$3323,'further data insights graphs'!$A$2:$A$3323,'tackle data and analsyis'!$BN326)</f>
        <v>0</v>
      </c>
      <c r="BT326">
        <f>SUMIFS('further data insights graphs'!$V$2:$V$3323,'further data insights graphs'!$A$2:$A$3323,'tackle data and analsyis'!$BN326)</f>
        <v>0</v>
      </c>
      <c r="BV326" t="s">
        <v>496</v>
      </c>
      <c r="BW326">
        <v>1.32061476139131</v>
      </c>
      <c r="BX326">
        <v>0</v>
      </c>
      <c r="BY326">
        <v>0</v>
      </c>
    </row>
    <row r="327" spans="1:77" x14ac:dyDescent="0.35">
      <c r="A327">
        <v>325</v>
      </c>
      <c r="B327">
        <v>2022110602</v>
      </c>
      <c r="C327">
        <v>2970</v>
      </c>
      <c r="D327">
        <v>45004</v>
      </c>
      <c r="E327">
        <v>0</v>
      </c>
      <c r="F327">
        <v>1</v>
      </c>
      <c r="G327">
        <v>0</v>
      </c>
      <c r="H327">
        <v>0</v>
      </c>
      <c r="I327" t="s">
        <v>70</v>
      </c>
      <c r="M327" t="s">
        <v>333</v>
      </c>
      <c r="N327">
        <f t="shared" si="35"/>
        <v>5</v>
      </c>
      <c r="O327">
        <f t="shared" si="36"/>
        <v>4</v>
      </c>
      <c r="P327">
        <f t="shared" si="37"/>
        <v>9</v>
      </c>
      <c r="R327">
        <f>SUMIFS('further data insights graphs'!$E$2:$E$3323,'further data insights graphs'!$A$2:$A$3323,'tackle data and analsyis'!$M327)</f>
        <v>6.7473718803334943</v>
      </c>
      <c r="S327">
        <f>COUNTIFS('further data insights graphs'!$E$2:$E$3323,"&gt;"&amp;0,'further data insights graphs'!$A$2:$A$3323,'tackle data and analsyis'!$M327)</f>
        <v>14</v>
      </c>
      <c r="V327">
        <f t="shared" si="38"/>
        <v>2</v>
      </c>
      <c r="W327" t="s">
        <v>370</v>
      </c>
      <c r="X327">
        <v>2</v>
      </c>
      <c r="Y327">
        <v>1</v>
      </c>
      <c r="Z327">
        <v>3</v>
      </c>
      <c r="AB327" t="s">
        <v>198</v>
      </c>
      <c r="AC327">
        <v>1</v>
      </c>
      <c r="AD327">
        <v>4</v>
      </c>
      <c r="AE327">
        <v>5</v>
      </c>
      <c r="AH327" t="s">
        <v>546</v>
      </c>
      <c r="AI327">
        <v>1.9979719441474058</v>
      </c>
      <c r="AJ327">
        <v>4</v>
      </c>
      <c r="AK327">
        <f>SUMIFS('further data insights graphs'!$X$2:$X$3323,'further data insights graphs'!$A$2:$A$3323,'tackle data and analsyis'!$AH327)</f>
        <v>-0.2025465767271005</v>
      </c>
      <c r="AL327" s="1">
        <f t="shared" si="39"/>
        <v>-5.0636644181775124E-2</v>
      </c>
      <c r="AM327">
        <f>SUMIFS('further data insights graphs'!$X$2:$X$3323,'further data insights graphs'!$X$2:$X$3323,"&gt;="&amp;0,'further data insights graphs'!$A$2:$A$3323,'tackle data and analsyis'!$AH327)</f>
        <v>0.26932627866593106</v>
      </c>
      <c r="AN327">
        <f>COUNTIFS('further data insights graphs'!$X$2:$X$3323,"&gt;="&amp;0,'further data insights graphs'!$A$2:$A$3323,'tackle data and analsyis'!$AH327)</f>
        <v>2</v>
      </c>
      <c r="AO327">
        <f>SUMIFS('further data insights graphs'!$X$2:$X$3323,'further data insights graphs'!$X$2:$X$3323,"&lt;"&amp;0,'further data insights graphs'!$A$2:$A$3323,'tackle data and analsyis'!$AH327)</f>
        <v>-0.47187285539303159</v>
      </c>
      <c r="AP327">
        <f>COUNTIFS('further data insights graphs'!$X$2:$X$3323,"&lt;"&amp;0,'further data insights graphs'!$A$2:$A$3323,'tackle data and analsyis'!$AH327)</f>
        <v>2</v>
      </c>
      <c r="AQ327" s="3">
        <f t="shared" si="40"/>
        <v>0.13466313933296553</v>
      </c>
      <c r="AR327" s="3">
        <f t="shared" si="41"/>
        <v>-0.23593642769651579</v>
      </c>
      <c r="AS327" s="3"/>
      <c r="AT327" s="3"/>
      <c r="AU327" s="3"/>
      <c r="AV327" s="3"/>
      <c r="AY327" t="s">
        <v>305</v>
      </c>
      <c r="AZ327">
        <v>1.514341708498504</v>
      </c>
      <c r="BA327">
        <v>4</v>
      </c>
      <c r="BD327" t="s">
        <v>305</v>
      </c>
      <c r="BE327">
        <f>SUMIFS('further data insights graphs'!S$2:S$3323,'further data insights graphs'!$A$2:$A$3323,'tackle data and analsyis'!$BD327)</f>
        <v>0.59546325921181598</v>
      </c>
      <c r="BF327">
        <f>SUMIFS('further data insights graphs'!T$2:T$3323,'further data insights graphs'!$A$2:$A$3323,'tackle data and analsyis'!$BD327)</f>
        <v>0</v>
      </c>
      <c r="BG327">
        <f>SUMIFS('further data insights graphs'!U$2:U$3323,'further data insights graphs'!$A$2:$A$3323,'tackle data and analsyis'!$BD327)</f>
        <v>0</v>
      </c>
      <c r="BI327">
        <f>COUNTIFS('further data insights graphs'!S$2:S$3323,"&gt;"&amp;0,'further data insights graphs'!$A$2:$A$3323,'tackle data and analsyis'!$BD327)</f>
        <v>2</v>
      </c>
      <c r="BJ327">
        <f>COUNTIFS('further data insights graphs'!T$2:T$3323,"&gt;"&amp;0,'further data insights graphs'!$A$2:$A$3323,'tackle data and analsyis'!$BD327)</f>
        <v>0</v>
      </c>
      <c r="BK327">
        <f>COUNTIFS('further data insights graphs'!U$2:U$3323,"&gt;"&amp;0,'further data insights graphs'!$A$2:$A$3323,'tackle data and analsyis'!$BD327)</f>
        <v>0</v>
      </c>
      <c r="BN327" t="s">
        <v>448</v>
      </c>
      <c r="BO327">
        <v>1.1568688439507469</v>
      </c>
      <c r="BP327">
        <v>0.335728950327569</v>
      </c>
      <c r="BQ327">
        <v>0</v>
      </c>
      <c r="BS327">
        <f>SUMIFS('further data insights graphs'!$K$2:$K$3323,'further data insights graphs'!$A$2:$A$3323,'tackle data and analsyis'!$BN327)</f>
        <v>0</v>
      </c>
      <c r="BT327">
        <f>SUMIFS('further data insights graphs'!$V$2:$V$3323,'further data insights graphs'!$A$2:$A$3323,'tackle data and analsyis'!$BN327)</f>
        <v>0</v>
      </c>
      <c r="BV327" t="s">
        <v>324</v>
      </c>
      <c r="BW327">
        <v>1.316678987951154</v>
      </c>
      <c r="BX327">
        <v>0</v>
      </c>
      <c r="BY327">
        <v>1</v>
      </c>
    </row>
    <row r="328" spans="1:77" x14ac:dyDescent="0.35">
      <c r="A328">
        <v>326</v>
      </c>
      <c r="B328">
        <v>2022102301</v>
      </c>
      <c r="C328">
        <v>643</v>
      </c>
      <c r="D328">
        <v>52852</v>
      </c>
      <c r="E328">
        <v>0</v>
      </c>
      <c r="F328">
        <v>1</v>
      </c>
      <c r="G328">
        <v>0</v>
      </c>
      <c r="H328">
        <v>0</v>
      </c>
      <c r="I328" t="s">
        <v>71</v>
      </c>
      <c r="M328" t="s">
        <v>334</v>
      </c>
      <c r="N328">
        <f t="shared" si="35"/>
        <v>5</v>
      </c>
      <c r="O328">
        <f t="shared" si="36"/>
        <v>3</v>
      </c>
      <c r="P328">
        <f t="shared" si="37"/>
        <v>8</v>
      </c>
      <c r="R328">
        <f>SUMIFS('further data insights graphs'!$E$2:$E$3323,'further data insights graphs'!$A$2:$A$3323,'tackle data and analsyis'!$M328)</f>
        <v>6.6183202131989338</v>
      </c>
      <c r="S328">
        <f>COUNTIFS('further data insights graphs'!$E$2:$E$3323,"&gt;"&amp;0,'further data insights graphs'!$A$2:$A$3323,'tackle data and analsyis'!$M328)</f>
        <v>14</v>
      </c>
      <c r="V328">
        <f t="shared" si="38"/>
        <v>1</v>
      </c>
      <c r="W328" t="s">
        <v>376</v>
      </c>
      <c r="X328">
        <v>0</v>
      </c>
      <c r="Y328">
        <v>3</v>
      </c>
      <c r="Z328">
        <v>3</v>
      </c>
      <c r="AB328" t="s">
        <v>253</v>
      </c>
      <c r="AC328">
        <v>1</v>
      </c>
      <c r="AD328">
        <v>4</v>
      </c>
      <c r="AE328">
        <v>5</v>
      </c>
      <c r="AH328" t="s">
        <v>177</v>
      </c>
      <c r="AI328">
        <v>1.9966379258563949</v>
      </c>
      <c r="AJ328">
        <v>4</v>
      </c>
      <c r="AK328">
        <f>SUMIFS('further data insights graphs'!$X$2:$X$3323,'further data insights graphs'!$A$2:$A$3323,'tackle data and analsyis'!$AH328)</f>
        <v>1.2914596089591559</v>
      </c>
      <c r="AL328" s="1">
        <f t="shared" si="39"/>
        <v>0.32286490223978898</v>
      </c>
      <c r="AM328">
        <f>SUMIFS('further data insights graphs'!$X$2:$X$3323,'further data insights graphs'!$X$2:$X$3323,"&gt;="&amp;0,'further data insights graphs'!$A$2:$A$3323,'tackle data and analsyis'!$AH328)</f>
        <v>1.6792934243820461</v>
      </c>
      <c r="AN328">
        <f>COUNTIFS('further data insights graphs'!$X$2:$X$3323,"&gt;="&amp;0,'further data insights graphs'!$A$2:$A$3323,'tackle data and analsyis'!$AH328)</f>
        <v>2</v>
      </c>
      <c r="AO328">
        <f>SUMIFS('further data insights graphs'!$X$2:$X$3323,'further data insights graphs'!$X$2:$X$3323,"&lt;"&amp;0,'further data insights graphs'!$A$2:$A$3323,'tackle data and analsyis'!$AH328)</f>
        <v>-0.38783381542289014</v>
      </c>
      <c r="AP328">
        <f>COUNTIFS('further data insights graphs'!$X$2:$X$3323,"&lt;"&amp;0,'further data insights graphs'!$A$2:$A$3323,'tackle data and analsyis'!$AH328)</f>
        <v>2</v>
      </c>
      <c r="AQ328" s="3">
        <f t="shared" si="40"/>
        <v>0.83964671219102305</v>
      </c>
      <c r="AR328" s="3">
        <f t="shared" si="41"/>
        <v>-0.19391690771144507</v>
      </c>
      <c r="AS328" s="3"/>
      <c r="AT328" s="3"/>
      <c r="AU328" s="3"/>
      <c r="AV328" s="3"/>
      <c r="AY328" t="s">
        <v>312</v>
      </c>
      <c r="AZ328">
        <v>2.1101022179799678</v>
      </c>
      <c r="BA328">
        <v>4</v>
      </c>
      <c r="BD328" t="s">
        <v>312</v>
      </c>
      <c r="BE328">
        <f>SUMIFS('further data insights graphs'!S$2:S$3323,'further data insights graphs'!$A$2:$A$3323,'tackle data and analsyis'!$BD328)</f>
        <v>2.1101022179799678</v>
      </c>
      <c r="BF328">
        <f>SUMIFS('further data insights graphs'!T$2:T$3323,'further data insights graphs'!$A$2:$A$3323,'tackle data and analsyis'!$BD328)</f>
        <v>0</v>
      </c>
      <c r="BG328">
        <f>SUMIFS('further data insights graphs'!U$2:U$3323,'further data insights graphs'!$A$2:$A$3323,'tackle data and analsyis'!$BD328)</f>
        <v>0</v>
      </c>
      <c r="BI328">
        <f>COUNTIFS('further data insights graphs'!S$2:S$3323,"&gt;"&amp;0,'further data insights graphs'!$A$2:$A$3323,'tackle data and analsyis'!$BD328)</f>
        <v>4</v>
      </c>
      <c r="BJ328">
        <f>COUNTIFS('further data insights graphs'!T$2:T$3323,"&gt;"&amp;0,'further data insights graphs'!$A$2:$A$3323,'tackle data and analsyis'!$BD328)</f>
        <v>0</v>
      </c>
      <c r="BK328">
        <f>COUNTIFS('further data insights graphs'!U$2:U$3323,"&gt;"&amp;0,'further data insights graphs'!$A$2:$A$3323,'tackle data and analsyis'!$BD328)</f>
        <v>0</v>
      </c>
      <c r="BN328" t="s">
        <v>42</v>
      </c>
      <c r="BO328">
        <v>1.147762869116475</v>
      </c>
      <c r="BP328">
        <v>0</v>
      </c>
      <c r="BQ328">
        <v>0</v>
      </c>
      <c r="BS328">
        <f>SUMIFS('further data insights graphs'!$K$2:$K$3323,'further data insights graphs'!$A$2:$A$3323,'tackle data and analsyis'!$BN328)</f>
        <v>1</v>
      </c>
      <c r="BT328">
        <f>SUMIFS('further data insights graphs'!$V$2:$V$3323,'further data insights graphs'!$A$2:$A$3323,'tackle data and analsyis'!$BN328)</f>
        <v>0.30991690802349497</v>
      </c>
      <c r="BV328" t="s">
        <v>400</v>
      </c>
      <c r="BW328">
        <v>1.30880645530808</v>
      </c>
      <c r="BX328">
        <v>0</v>
      </c>
      <c r="BY328">
        <v>0</v>
      </c>
    </row>
    <row r="329" spans="1:77" x14ac:dyDescent="0.35">
      <c r="A329">
        <v>327</v>
      </c>
      <c r="B329">
        <v>2022102301</v>
      </c>
      <c r="C329">
        <v>1174</v>
      </c>
      <c r="D329">
        <v>52852</v>
      </c>
      <c r="E329">
        <v>0</v>
      </c>
      <c r="F329">
        <v>1</v>
      </c>
      <c r="G329">
        <v>0</v>
      </c>
      <c r="H329">
        <v>0</v>
      </c>
      <c r="I329" t="s">
        <v>71</v>
      </c>
      <c r="M329" t="s">
        <v>335</v>
      </c>
      <c r="N329">
        <f t="shared" si="35"/>
        <v>0</v>
      </c>
      <c r="O329">
        <f t="shared" si="36"/>
        <v>1</v>
      </c>
      <c r="P329">
        <f t="shared" si="37"/>
        <v>1</v>
      </c>
      <c r="R329">
        <f>SUMIFS('further data insights graphs'!$E$2:$E$3323,'further data insights graphs'!$A$2:$A$3323,'tackle data and analsyis'!$M329)</f>
        <v>0.29549932712034599</v>
      </c>
      <c r="S329">
        <f>COUNTIFS('further data insights graphs'!$E$2:$E$3323,"&gt;"&amp;0,'further data insights graphs'!$A$2:$A$3323,'tackle data and analsyis'!$M329)</f>
        <v>2</v>
      </c>
      <c r="V329">
        <f t="shared" si="38"/>
        <v>2</v>
      </c>
      <c r="W329" t="s">
        <v>378</v>
      </c>
      <c r="X329">
        <v>3</v>
      </c>
      <c r="Y329">
        <v>0</v>
      </c>
      <c r="Z329">
        <v>3</v>
      </c>
      <c r="AB329" t="s">
        <v>484</v>
      </c>
      <c r="AC329">
        <v>1</v>
      </c>
      <c r="AD329">
        <v>4</v>
      </c>
      <c r="AE329">
        <v>5</v>
      </c>
      <c r="AH329" t="s">
        <v>364</v>
      </c>
      <c r="AI329">
        <v>1.984013209714051</v>
      </c>
      <c r="AJ329">
        <v>3</v>
      </c>
      <c r="AK329">
        <f>SUMIFS('further data insights graphs'!$X$2:$X$3323,'further data insights graphs'!$A$2:$A$3323,'tackle data and analsyis'!$AH329)</f>
        <v>1.1848715071667224</v>
      </c>
      <c r="AL329" s="1">
        <f t="shared" si="39"/>
        <v>0.39495716905557415</v>
      </c>
      <c r="AM329">
        <f>SUMIFS('further data insights graphs'!$X$2:$X$3323,'further data insights graphs'!$X$2:$X$3323,"&gt;="&amp;0,'further data insights graphs'!$A$2:$A$3323,'tackle data and analsyis'!$AH329)</f>
        <v>1.2459193712809975</v>
      </c>
      <c r="AN329">
        <f>COUNTIFS('further data insights graphs'!$X$2:$X$3323,"&gt;="&amp;0,'further data insights graphs'!$A$2:$A$3323,'tackle data and analsyis'!$AH329)</f>
        <v>2</v>
      </c>
      <c r="AO329">
        <f>SUMIFS('further data insights graphs'!$X$2:$X$3323,'further data insights graphs'!$X$2:$X$3323,"&lt;"&amp;0,'further data insights graphs'!$A$2:$A$3323,'tackle data and analsyis'!$AH329)</f>
        <v>-6.104786411427509E-2</v>
      </c>
      <c r="AP329">
        <f>COUNTIFS('further data insights graphs'!$X$2:$X$3323,"&lt;"&amp;0,'further data insights graphs'!$A$2:$A$3323,'tackle data and analsyis'!$AH329)</f>
        <v>1</v>
      </c>
      <c r="AQ329" s="3">
        <f t="shared" si="40"/>
        <v>0.62295968564049875</v>
      </c>
      <c r="AR329" s="3">
        <f t="shared" si="41"/>
        <v>-6.104786411427509E-2</v>
      </c>
      <c r="AS329" s="3"/>
      <c r="AT329" s="3"/>
      <c r="AU329" s="3"/>
      <c r="AV329" s="3"/>
      <c r="AY329" t="s">
        <v>319</v>
      </c>
      <c r="AZ329">
        <v>1.8855967312610669</v>
      </c>
      <c r="BA329">
        <v>4</v>
      </c>
      <c r="BD329" t="s">
        <v>319</v>
      </c>
      <c r="BE329">
        <f>SUMIFS('further data insights graphs'!S$2:S$3323,'further data insights graphs'!$A$2:$A$3323,'tackle data and analsyis'!$BD329)</f>
        <v>1.2329182573701349</v>
      </c>
      <c r="BF329">
        <f>SUMIFS('further data insights graphs'!T$2:T$3323,'further data insights graphs'!$A$2:$A$3323,'tackle data and analsyis'!$BD329)</f>
        <v>0</v>
      </c>
      <c r="BG329">
        <f>SUMIFS('further data insights graphs'!U$2:U$3323,'further data insights graphs'!$A$2:$A$3323,'tackle data and analsyis'!$BD329)</f>
        <v>0</v>
      </c>
      <c r="BI329">
        <f>COUNTIFS('further data insights graphs'!S$2:S$3323,"&gt;"&amp;0,'further data insights graphs'!$A$2:$A$3323,'tackle data and analsyis'!$BD329)</f>
        <v>2</v>
      </c>
      <c r="BJ329">
        <f>COUNTIFS('further data insights graphs'!T$2:T$3323,"&gt;"&amp;0,'further data insights graphs'!$A$2:$A$3323,'tackle data and analsyis'!$BD329)</f>
        <v>0</v>
      </c>
      <c r="BK329">
        <f>COUNTIFS('further data insights graphs'!U$2:U$3323,"&gt;"&amp;0,'further data insights graphs'!$A$2:$A$3323,'tackle data and analsyis'!$BD329)</f>
        <v>0</v>
      </c>
      <c r="BN329" t="s">
        <v>508</v>
      </c>
      <c r="BO329">
        <v>1.145149840170113</v>
      </c>
      <c r="BP329">
        <v>0</v>
      </c>
      <c r="BQ329">
        <v>0</v>
      </c>
      <c r="BS329">
        <f>SUMIFS('further data insights graphs'!$K$2:$K$3323,'further data insights graphs'!$A$2:$A$3323,'tackle data and analsyis'!$BN329)</f>
        <v>1</v>
      </c>
      <c r="BT329">
        <f>SUMIFS('further data insights graphs'!$V$2:$V$3323,'further data insights graphs'!$A$2:$A$3323,'tackle data and analsyis'!$BN329)</f>
        <v>1</v>
      </c>
      <c r="BV329" t="s">
        <v>439</v>
      </c>
      <c r="BW329">
        <v>1.3061291985287569</v>
      </c>
      <c r="BX329">
        <v>0</v>
      </c>
      <c r="BY329">
        <v>0</v>
      </c>
    </row>
    <row r="330" spans="1:77" x14ac:dyDescent="0.35">
      <c r="A330">
        <v>328</v>
      </c>
      <c r="B330">
        <v>2022103001</v>
      </c>
      <c r="C330">
        <v>938</v>
      </c>
      <c r="D330">
        <v>52852</v>
      </c>
      <c r="E330">
        <v>0</v>
      </c>
      <c r="F330">
        <v>0</v>
      </c>
      <c r="G330">
        <v>0</v>
      </c>
      <c r="H330">
        <v>1</v>
      </c>
      <c r="I330" t="s">
        <v>71</v>
      </c>
      <c r="M330" t="s">
        <v>336</v>
      </c>
      <c r="N330">
        <f t="shared" si="35"/>
        <v>1</v>
      </c>
      <c r="O330">
        <f t="shared" si="36"/>
        <v>0</v>
      </c>
      <c r="P330">
        <f t="shared" si="37"/>
        <v>1</v>
      </c>
      <c r="R330">
        <f>SUMIFS('further data insights graphs'!$E$2:$E$3323,'further data insights graphs'!$A$2:$A$3323,'tackle data and analsyis'!$M330)</f>
        <v>0.66784926632964203</v>
      </c>
      <c r="S330">
        <f>COUNTIFS('further data insights graphs'!$E$2:$E$3323,"&gt;"&amp;0,'further data insights graphs'!$A$2:$A$3323,'tackle data and analsyis'!$M330)</f>
        <v>1</v>
      </c>
      <c r="V330">
        <f t="shared" si="38"/>
        <v>2</v>
      </c>
      <c r="W330" t="s">
        <v>383</v>
      </c>
      <c r="X330">
        <v>2</v>
      </c>
      <c r="Y330">
        <v>1</v>
      </c>
      <c r="Z330">
        <v>3</v>
      </c>
      <c r="AB330" t="s">
        <v>52</v>
      </c>
      <c r="AC330">
        <v>1</v>
      </c>
      <c r="AD330">
        <v>3</v>
      </c>
      <c r="AE330">
        <v>4</v>
      </c>
      <c r="AH330" t="s">
        <v>315</v>
      </c>
      <c r="AI330">
        <v>1.9818079052315709</v>
      </c>
      <c r="AJ330">
        <v>3</v>
      </c>
      <c r="AK330">
        <f>SUMIFS('further data insights graphs'!$X$2:$X$3323,'further data insights graphs'!$A$2:$A$3323,'tackle data and analsyis'!$AH330)</f>
        <v>-0.56803383259419182</v>
      </c>
      <c r="AL330" s="1">
        <f t="shared" si="39"/>
        <v>-0.18934461086473062</v>
      </c>
      <c r="AM330">
        <f>SUMIFS('further data insights graphs'!$X$2:$X$3323,'further data insights graphs'!$X$2:$X$3323,"&gt;="&amp;0,'further data insights graphs'!$A$2:$A$3323,'tackle data and analsyis'!$AH330)</f>
        <v>0.1993799410466934</v>
      </c>
      <c r="AN330">
        <f>COUNTIFS('further data insights graphs'!$X$2:$X$3323,"&gt;="&amp;0,'further data insights graphs'!$A$2:$A$3323,'tackle data and analsyis'!$AH330)</f>
        <v>1</v>
      </c>
      <c r="AO330">
        <f>SUMIFS('further data insights graphs'!$X$2:$X$3323,'further data insights graphs'!$X$2:$X$3323,"&lt;"&amp;0,'further data insights graphs'!$A$2:$A$3323,'tackle data and analsyis'!$AH330)</f>
        <v>-0.76741377364088526</v>
      </c>
      <c r="AP330">
        <f>COUNTIFS('further data insights graphs'!$X$2:$X$3323,"&lt;"&amp;0,'further data insights graphs'!$A$2:$A$3323,'tackle data and analsyis'!$AH330)</f>
        <v>2</v>
      </c>
      <c r="AQ330" s="3">
        <f t="shared" si="40"/>
        <v>0.1993799410466934</v>
      </c>
      <c r="AR330" s="3">
        <f t="shared" si="41"/>
        <v>-0.38370688682044263</v>
      </c>
      <c r="AS330" s="3"/>
      <c r="AT330" s="3"/>
      <c r="AU330" s="3"/>
      <c r="AV330" s="3"/>
      <c r="AY330" t="s">
        <v>320</v>
      </c>
      <c r="AZ330">
        <v>2.0612977752749959</v>
      </c>
      <c r="BA330">
        <v>4</v>
      </c>
      <c r="BD330" t="s">
        <v>320</v>
      </c>
      <c r="BE330">
        <f>SUMIFS('further data insights graphs'!S$2:S$3323,'further data insights graphs'!$A$2:$A$3323,'tackle data and analsyis'!$BD330)</f>
        <v>0.64785698018715299</v>
      </c>
      <c r="BF330">
        <f>SUMIFS('further data insights graphs'!T$2:T$3323,'further data insights graphs'!$A$2:$A$3323,'tackle data and analsyis'!$BD330)</f>
        <v>0</v>
      </c>
      <c r="BG330">
        <f>SUMIFS('further data insights graphs'!U$2:U$3323,'further data insights graphs'!$A$2:$A$3323,'tackle data and analsyis'!$BD330)</f>
        <v>0</v>
      </c>
      <c r="BI330">
        <f>COUNTIFS('further data insights graphs'!S$2:S$3323,"&gt;"&amp;0,'further data insights graphs'!$A$2:$A$3323,'tackle data and analsyis'!$BD330)</f>
        <v>2</v>
      </c>
      <c r="BJ330">
        <f>COUNTIFS('further data insights graphs'!T$2:T$3323,"&gt;"&amp;0,'further data insights graphs'!$A$2:$A$3323,'tackle data and analsyis'!$BD330)</f>
        <v>0</v>
      </c>
      <c r="BK330">
        <f>COUNTIFS('further data insights graphs'!U$2:U$3323,"&gt;"&amp;0,'further data insights graphs'!$A$2:$A$3323,'tackle data and analsyis'!$BD330)</f>
        <v>0</v>
      </c>
      <c r="BN330" t="s">
        <v>154</v>
      </c>
      <c r="BO330">
        <v>1.125144636472641</v>
      </c>
      <c r="BP330">
        <v>0</v>
      </c>
      <c r="BQ330">
        <v>0</v>
      </c>
      <c r="BS330">
        <f>SUMIFS('further data insights graphs'!$K$2:$K$3323,'further data insights graphs'!$A$2:$A$3323,'tackle data and analsyis'!$BN330)</f>
        <v>0</v>
      </c>
      <c r="BT330">
        <f>SUMIFS('further data insights graphs'!$V$2:$V$3323,'further data insights graphs'!$A$2:$A$3323,'tackle data and analsyis'!$BN330)</f>
        <v>0</v>
      </c>
      <c r="BV330" t="s">
        <v>578</v>
      </c>
      <c r="BW330">
        <v>1.3046021020541669</v>
      </c>
      <c r="BX330">
        <v>0</v>
      </c>
      <c r="BY330">
        <v>0.260865483017786</v>
      </c>
    </row>
    <row r="331" spans="1:77" x14ac:dyDescent="0.35">
      <c r="A331">
        <v>329</v>
      </c>
      <c r="B331">
        <v>2022103001</v>
      </c>
      <c r="C331">
        <v>1549</v>
      </c>
      <c r="D331">
        <v>52852</v>
      </c>
      <c r="E331">
        <v>0</v>
      </c>
      <c r="F331">
        <v>1</v>
      </c>
      <c r="G331">
        <v>0</v>
      </c>
      <c r="H331">
        <v>0</v>
      </c>
      <c r="I331" t="s">
        <v>71</v>
      </c>
      <c r="M331" t="s">
        <v>337</v>
      </c>
      <c r="N331">
        <f t="shared" si="35"/>
        <v>0</v>
      </c>
      <c r="O331">
        <f t="shared" si="36"/>
        <v>2</v>
      </c>
      <c r="P331">
        <f t="shared" si="37"/>
        <v>2</v>
      </c>
      <c r="R331">
        <f>SUMIFS('further data insights graphs'!$E$2:$E$3323,'further data insights graphs'!$A$2:$A$3323,'tackle data and analsyis'!$M331)</f>
        <v>0.56173496751054297</v>
      </c>
      <c r="S331">
        <f>COUNTIFS('further data insights graphs'!$E$2:$E$3323,"&gt;"&amp;0,'further data insights graphs'!$A$2:$A$3323,'tackle data and analsyis'!$M331)</f>
        <v>2</v>
      </c>
      <c r="V331">
        <f t="shared" si="38"/>
        <v>2</v>
      </c>
      <c r="W331" t="s">
        <v>397</v>
      </c>
      <c r="X331">
        <v>1</v>
      </c>
      <c r="Y331">
        <v>2</v>
      </c>
      <c r="Z331">
        <v>3</v>
      </c>
      <c r="AB331" t="s">
        <v>89</v>
      </c>
      <c r="AC331">
        <v>1</v>
      </c>
      <c r="AD331">
        <v>3</v>
      </c>
      <c r="AE331">
        <v>4</v>
      </c>
      <c r="AH331" t="s">
        <v>47</v>
      </c>
      <c r="AI331">
        <v>1.973499364691303</v>
      </c>
      <c r="AJ331">
        <v>4</v>
      </c>
      <c r="AK331">
        <f>SUMIFS('further data insights graphs'!$X$2:$X$3323,'further data insights graphs'!$A$2:$A$3323,'tackle data and analsyis'!$AH331)</f>
        <v>-1.4234916793848718</v>
      </c>
      <c r="AL331" s="1">
        <f t="shared" si="39"/>
        <v>-0.35587291984621794</v>
      </c>
      <c r="AM331">
        <f>SUMIFS('further data insights graphs'!$X$2:$X$3323,'further data insights graphs'!$X$2:$X$3323,"&gt;="&amp;0,'further data insights graphs'!$A$2:$A$3323,'tackle data and analsyis'!$AH331)</f>
        <v>0.18425062048458629</v>
      </c>
      <c r="AN331">
        <f>COUNTIFS('further data insights graphs'!$X$2:$X$3323,"&gt;="&amp;0,'further data insights graphs'!$A$2:$A$3323,'tackle data and analsyis'!$AH331)</f>
        <v>2</v>
      </c>
      <c r="AO331">
        <f>SUMIFS('further data insights graphs'!$X$2:$X$3323,'further data insights graphs'!$X$2:$X$3323,"&lt;"&amp;0,'further data insights graphs'!$A$2:$A$3323,'tackle data and analsyis'!$AH331)</f>
        <v>-1.6077422998694582</v>
      </c>
      <c r="AP331">
        <f>COUNTIFS('further data insights graphs'!$X$2:$X$3323,"&lt;"&amp;0,'further data insights graphs'!$A$2:$A$3323,'tackle data and analsyis'!$AH331)</f>
        <v>2</v>
      </c>
      <c r="AQ331" s="3">
        <f t="shared" si="40"/>
        <v>9.2125310242293146E-2</v>
      </c>
      <c r="AR331" s="3">
        <f t="shared" si="41"/>
        <v>-0.80387114993472908</v>
      </c>
      <c r="AS331" s="3"/>
      <c r="AT331" s="3"/>
      <c r="AU331" s="3"/>
      <c r="AV331" s="3"/>
      <c r="AY331" t="s">
        <v>321</v>
      </c>
      <c r="AZ331">
        <v>2.3850148875536581</v>
      </c>
      <c r="BA331">
        <v>4</v>
      </c>
      <c r="BD331" t="s">
        <v>321</v>
      </c>
      <c r="BE331">
        <f>SUMIFS('further data insights graphs'!S$2:S$3323,'further data insights graphs'!$A$2:$A$3323,'tackle data and analsyis'!$BD331)</f>
        <v>0.107177572984368</v>
      </c>
      <c r="BF331">
        <f>SUMIFS('further data insights graphs'!T$2:T$3323,'further data insights graphs'!$A$2:$A$3323,'tackle data and analsyis'!$BD331)</f>
        <v>0.107177572984368</v>
      </c>
      <c r="BG331">
        <f>SUMIFS('further data insights graphs'!U$2:U$3323,'further data insights graphs'!$A$2:$A$3323,'tackle data and analsyis'!$BD331)</f>
        <v>0</v>
      </c>
      <c r="BI331">
        <f>COUNTIFS('further data insights graphs'!S$2:S$3323,"&gt;"&amp;0,'further data insights graphs'!$A$2:$A$3323,'tackle data and analsyis'!$BD331)</f>
        <v>1</v>
      </c>
      <c r="BJ331">
        <f>COUNTIFS('further data insights graphs'!T$2:T$3323,"&gt;"&amp;0,'further data insights graphs'!$A$2:$A$3323,'tackle data and analsyis'!$BD331)</f>
        <v>1</v>
      </c>
      <c r="BK331">
        <f>COUNTIFS('further data insights graphs'!U$2:U$3323,"&gt;"&amp;0,'further data insights graphs'!$A$2:$A$3323,'tackle data and analsyis'!$BD331)</f>
        <v>0</v>
      </c>
      <c r="BN331" t="s">
        <v>252</v>
      </c>
      <c r="BO331">
        <v>1.1183342921257791</v>
      </c>
      <c r="BP331">
        <v>0</v>
      </c>
      <c r="BQ331">
        <v>0</v>
      </c>
      <c r="BS331">
        <f>SUMIFS('further data insights graphs'!$K$2:$K$3323,'further data insights graphs'!$A$2:$A$3323,'tackle data and analsyis'!$BN331)</f>
        <v>0</v>
      </c>
      <c r="BT331">
        <f>SUMIFS('further data insights graphs'!$V$2:$V$3323,'further data insights graphs'!$A$2:$A$3323,'tackle data and analsyis'!$BN331)</f>
        <v>0</v>
      </c>
      <c r="BV331" t="s">
        <v>410</v>
      </c>
      <c r="BW331">
        <v>1.2957994157654049</v>
      </c>
      <c r="BX331">
        <v>0</v>
      </c>
      <c r="BY331">
        <v>0</v>
      </c>
    </row>
    <row r="332" spans="1:77" x14ac:dyDescent="0.35">
      <c r="A332">
        <v>330</v>
      </c>
      <c r="B332">
        <v>2022103001</v>
      </c>
      <c r="C332">
        <v>2971</v>
      </c>
      <c r="D332">
        <v>52852</v>
      </c>
      <c r="E332">
        <v>1</v>
      </c>
      <c r="F332">
        <v>0</v>
      </c>
      <c r="G332">
        <v>0</v>
      </c>
      <c r="H332">
        <v>0</v>
      </c>
      <c r="I332" t="s">
        <v>71</v>
      </c>
      <c r="M332" t="s">
        <v>338</v>
      </c>
      <c r="N332">
        <f t="shared" si="35"/>
        <v>2</v>
      </c>
      <c r="O332">
        <f t="shared" si="36"/>
        <v>1</v>
      </c>
      <c r="P332">
        <f t="shared" si="37"/>
        <v>3</v>
      </c>
      <c r="R332">
        <f>SUMIFS('further data insights graphs'!$E$2:$E$3323,'further data insights graphs'!$A$2:$A$3323,'tackle data and analsyis'!$M332)</f>
        <v>1.927158145169471</v>
      </c>
      <c r="S332">
        <f>COUNTIFS('further data insights graphs'!$E$2:$E$3323,"&gt;"&amp;0,'further data insights graphs'!$A$2:$A$3323,'tackle data and analsyis'!$M332)</f>
        <v>3</v>
      </c>
      <c r="V332">
        <f t="shared" si="38"/>
        <v>2</v>
      </c>
      <c r="W332" t="s">
        <v>409</v>
      </c>
      <c r="X332">
        <v>3</v>
      </c>
      <c r="Y332">
        <v>0</v>
      </c>
      <c r="Z332">
        <v>3</v>
      </c>
      <c r="AB332" t="s">
        <v>131</v>
      </c>
      <c r="AC332">
        <v>1</v>
      </c>
      <c r="AD332">
        <v>3</v>
      </c>
      <c r="AE332">
        <v>4</v>
      </c>
      <c r="AH332" t="s">
        <v>506</v>
      </c>
      <c r="AI332">
        <v>1.9708714558575442</v>
      </c>
      <c r="AJ332">
        <v>5</v>
      </c>
      <c r="AK332">
        <f>SUMIFS('further data insights graphs'!$X$2:$X$3323,'further data insights graphs'!$A$2:$A$3323,'tackle data and analsyis'!$AH332)</f>
        <v>-0.15806799348868794</v>
      </c>
      <c r="AL332" s="1">
        <f t="shared" si="39"/>
        <v>-3.161359869773759E-2</v>
      </c>
      <c r="AM332">
        <f>SUMIFS('further data insights graphs'!$X$2:$X$3323,'further data insights graphs'!$X$2:$X$3323,"&gt;="&amp;0,'further data insights graphs'!$A$2:$A$3323,'tackle data and analsyis'!$AH332)</f>
        <v>0.28909292687496885</v>
      </c>
      <c r="AN332">
        <f>COUNTIFS('further data insights graphs'!$X$2:$X$3323,"&gt;="&amp;0,'further data insights graphs'!$A$2:$A$3323,'tackle data and analsyis'!$AH332)</f>
        <v>1</v>
      </c>
      <c r="AO332">
        <f>SUMIFS('further data insights graphs'!$X$2:$X$3323,'further data insights graphs'!$X$2:$X$3323,"&lt;"&amp;0,'further data insights graphs'!$A$2:$A$3323,'tackle data and analsyis'!$AH332)</f>
        <v>-0.44716092036365679</v>
      </c>
      <c r="AP332">
        <f>COUNTIFS('further data insights graphs'!$X$2:$X$3323,"&lt;"&amp;0,'further data insights graphs'!$A$2:$A$3323,'tackle data and analsyis'!$AH332)</f>
        <v>4</v>
      </c>
      <c r="AQ332" s="3">
        <f t="shared" si="40"/>
        <v>0.28909292687496885</v>
      </c>
      <c r="AR332" s="3">
        <f t="shared" si="41"/>
        <v>-0.1117902300909142</v>
      </c>
      <c r="AS332" s="3"/>
      <c r="AT332" s="3"/>
      <c r="AU332" s="3"/>
      <c r="AV332" s="3"/>
      <c r="AY332" t="s">
        <v>332</v>
      </c>
      <c r="AZ332">
        <v>1.2981731710329671</v>
      </c>
      <c r="BA332">
        <v>4</v>
      </c>
      <c r="BD332" t="s">
        <v>332</v>
      </c>
      <c r="BE332">
        <f>SUMIFS('further data insights graphs'!S$2:S$3323,'further data insights graphs'!$A$2:$A$3323,'tackle data and analsyis'!$BD332)</f>
        <v>0.72354022816703201</v>
      </c>
      <c r="BF332">
        <f>SUMIFS('further data insights graphs'!T$2:T$3323,'further data insights graphs'!$A$2:$A$3323,'tackle data and analsyis'!$BD332)</f>
        <v>0</v>
      </c>
      <c r="BG332">
        <f>SUMIFS('further data insights graphs'!U$2:U$3323,'further data insights graphs'!$A$2:$A$3323,'tackle data and analsyis'!$BD332)</f>
        <v>0</v>
      </c>
      <c r="BI332">
        <f>COUNTIFS('further data insights graphs'!S$2:S$3323,"&gt;"&amp;0,'further data insights graphs'!$A$2:$A$3323,'tackle data and analsyis'!$BD332)</f>
        <v>2</v>
      </c>
      <c r="BJ332">
        <f>COUNTIFS('further data insights graphs'!T$2:T$3323,"&gt;"&amp;0,'further data insights graphs'!$A$2:$A$3323,'tackle data and analsyis'!$BD332)</f>
        <v>0</v>
      </c>
      <c r="BK332">
        <f>COUNTIFS('further data insights graphs'!U$2:U$3323,"&gt;"&amp;0,'further data insights graphs'!$A$2:$A$3323,'tackle data and analsyis'!$BD332)</f>
        <v>0</v>
      </c>
      <c r="BN332" t="s">
        <v>56</v>
      </c>
      <c r="BO332">
        <v>1.109366743148317</v>
      </c>
      <c r="BP332">
        <v>0</v>
      </c>
      <c r="BQ332">
        <v>0</v>
      </c>
      <c r="BS332">
        <f>SUMIFS('further data insights graphs'!$K$2:$K$3323,'further data insights graphs'!$A$2:$A$3323,'tackle data and analsyis'!$BN332)</f>
        <v>1</v>
      </c>
      <c r="BT332">
        <f>SUMIFS('further data insights graphs'!$V$2:$V$3323,'further data insights graphs'!$A$2:$A$3323,'tackle data and analsyis'!$BN332)</f>
        <v>0.59573557388169895</v>
      </c>
      <c r="BV332" t="s">
        <v>426</v>
      </c>
      <c r="BW332">
        <v>1.286943756361457</v>
      </c>
      <c r="BX332">
        <v>0</v>
      </c>
      <c r="BY332">
        <v>0</v>
      </c>
    </row>
    <row r="333" spans="1:77" x14ac:dyDescent="0.35">
      <c r="A333">
        <v>331</v>
      </c>
      <c r="B333">
        <v>2022110602</v>
      </c>
      <c r="C333">
        <v>103</v>
      </c>
      <c r="D333">
        <v>52852</v>
      </c>
      <c r="E333">
        <v>1</v>
      </c>
      <c r="F333">
        <v>0</v>
      </c>
      <c r="G333">
        <v>0</v>
      </c>
      <c r="H333">
        <v>0</v>
      </c>
      <c r="I333" t="s">
        <v>71</v>
      </c>
      <c r="M333" t="s">
        <v>339</v>
      </c>
      <c r="N333">
        <f t="shared" si="35"/>
        <v>1</v>
      </c>
      <c r="O333">
        <f t="shared" si="36"/>
        <v>0</v>
      </c>
      <c r="P333">
        <f t="shared" si="37"/>
        <v>1</v>
      </c>
      <c r="R333">
        <f>SUMIFS('further data insights graphs'!$E$2:$E$3323,'further data insights graphs'!$A$2:$A$3323,'tackle data and analsyis'!$M333)</f>
        <v>1.0537106028217131</v>
      </c>
      <c r="S333">
        <f>COUNTIFS('further data insights graphs'!$E$2:$E$3323,"&gt;"&amp;0,'further data insights graphs'!$A$2:$A$3323,'tackle data and analsyis'!$M333)</f>
        <v>3</v>
      </c>
      <c r="V333">
        <f t="shared" si="38"/>
        <v>2</v>
      </c>
      <c r="W333" t="s">
        <v>411</v>
      </c>
      <c r="X333">
        <v>3</v>
      </c>
      <c r="Y333">
        <v>0</v>
      </c>
      <c r="Z333">
        <v>3</v>
      </c>
      <c r="AB333" t="s">
        <v>232</v>
      </c>
      <c r="AC333">
        <v>1</v>
      </c>
      <c r="AD333">
        <v>3</v>
      </c>
      <c r="AE333">
        <v>4</v>
      </c>
      <c r="AH333" t="s">
        <v>173</v>
      </c>
      <c r="AI333">
        <v>1.9619169294231809</v>
      </c>
      <c r="AJ333">
        <v>6</v>
      </c>
      <c r="AK333">
        <f>SUMIFS('further data insights graphs'!$X$2:$X$3323,'further data insights graphs'!$A$2:$A$3323,'tackle data and analsyis'!$AH333)</f>
        <v>4.4843140354901057E-2</v>
      </c>
      <c r="AL333" s="1">
        <f t="shared" si="39"/>
        <v>7.4738567258168425E-3</v>
      </c>
      <c r="AM333">
        <f>SUMIFS('further data insights graphs'!$X$2:$X$3323,'further data insights graphs'!$X$2:$X$3323,"&gt;="&amp;0,'further data insights graphs'!$A$2:$A$3323,'tackle data and analsyis'!$AH333)</f>
        <v>0.63307353134150812</v>
      </c>
      <c r="AN333">
        <f>COUNTIFS('further data insights graphs'!$X$2:$X$3323,"&gt;="&amp;0,'further data insights graphs'!$A$2:$A$3323,'tackle data and analsyis'!$AH333)</f>
        <v>4</v>
      </c>
      <c r="AO333">
        <f>SUMIFS('further data insights graphs'!$X$2:$X$3323,'further data insights graphs'!$X$2:$X$3323,"&lt;"&amp;0,'further data insights graphs'!$A$2:$A$3323,'tackle data and analsyis'!$AH333)</f>
        <v>-0.58823039098660712</v>
      </c>
      <c r="AP333">
        <f>COUNTIFS('further data insights graphs'!$X$2:$X$3323,"&lt;"&amp;0,'further data insights graphs'!$A$2:$A$3323,'tackle data and analsyis'!$AH333)</f>
        <v>2</v>
      </c>
      <c r="AQ333" s="3">
        <f t="shared" si="40"/>
        <v>0.15826838283537703</v>
      </c>
      <c r="AR333" s="3">
        <f t="shared" si="41"/>
        <v>-0.29411519549330356</v>
      </c>
      <c r="AS333" s="3"/>
      <c r="AT333" s="3"/>
      <c r="AU333" s="3"/>
      <c r="AV333" s="3"/>
      <c r="AY333" t="s">
        <v>341</v>
      </c>
      <c r="AZ333">
        <v>1.5149786627920629</v>
      </c>
      <c r="BA333">
        <v>4</v>
      </c>
      <c r="BD333" t="s">
        <v>341</v>
      </c>
      <c r="BE333">
        <f>SUMIFS('further data insights graphs'!S$2:S$3323,'further data insights graphs'!$A$2:$A$3323,'tackle data and analsyis'!$BD333)</f>
        <v>0.57846719539414293</v>
      </c>
      <c r="BF333">
        <f>SUMIFS('further data insights graphs'!T$2:T$3323,'further data insights graphs'!$A$2:$A$3323,'tackle data and analsyis'!$BD333)</f>
        <v>0</v>
      </c>
      <c r="BG333">
        <f>SUMIFS('further data insights graphs'!U$2:U$3323,'further data insights graphs'!$A$2:$A$3323,'tackle data and analsyis'!$BD333)</f>
        <v>0</v>
      </c>
      <c r="BI333">
        <f>COUNTIFS('further data insights graphs'!S$2:S$3323,"&gt;"&amp;0,'further data insights graphs'!$A$2:$A$3323,'tackle data and analsyis'!$BD333)</f>
        <v>2</v>
      </c>
      <c r="BJ333">
        <f>COUNTIFS('further data insights graphs'!T$2:T$3323,"&gt;"&amp;0,'further data insights graphs'!$A$2:$A$3323,'tackle data and analsyis'!$BD333)</f>
        <v>0</v>
      </c>
      <c r="BK333">
        <f>COUNTIFS('further data insights graphs'!U$2:U$3323,"&gt;"&amp;0,'further data insights graphs'!$A$2:$A$3323,'tackle data and analsyis'!$BD333)</f>
        <v>0</v>
      </c>
      <c r="BN333" t="s">
        <v>529</v>
      </c>
      <c r="BO333">
        <v>1.1060395398228571</v>
      </c>
      <c r="BP333">
        <v>0</v>
      </c>
      <c r="BQ333">
        <v>0</v>
      </c>
      <c r="BS333">
        <f>SUMIFS('further data insights graphs'!$K$2:$K$3323,'further data insights graphs'!$A$2:$A$3323,'tackle data and analsyis'!$BN333)</f>
        <v>0</v>
      </c>
      <c r="BT333">
        <f>SUMIFS('further data insights graphs'!$V$2:$V$3323,'further data insights graphs'!$A$2:$A$3323,'tackle data and analsyis'!$BN333)</f>
        <v>0</v>
      </c>
      <c r="BV333" t="s">
        <v>35</v>
      </c>
      <c r="BW333">
        <v>1.2687522291492199</v>
      </c>
      <c r="BX333">
        <v>0</v>
      </c>
      <c r="BY333">
        <v>0.68684631669234397</v>
      </c>
    </row>
    <row r="334" spans="1:77" x14ac:dyDescent="0.35">
      <c r="A334">
        <v>332</v>
      </c>
      <c r="B334">
        <v>2022110602</v>
      </c>
      <c r="C334">
        <v>612</v>
      </c>
      <c r="D334">
        <v>52852</v>
      </c>
      <c r="E334">
        <v>1</v>
      </c>
      <c r="F334">
        <v>0</v>
      </c>
      <c r="G334">
        <v>0</v>
      </c>
      <c r="H334">
        <v>0</v>
      </c>
      <c r="I334" t="s">
        <v>71</v>
      </c>
      <c r="M334" t="s">
        <v>340</v>
      </c>
      <c r="N334">
        <f t="shared" si="35"/>
        <v>0</v>
      </c>
      <c r="O334">
        <f t="shared" si="36"/>
        <v>1</v>
      </c>
      <c r="P334">
        <f t="shared" si="37"/>
        <v>1</v>
      </c>
      <c r="R334">
        <f>SUMIFS('further data insights graphs'!$E$2:$E$3323,'further data insights graphs'!$A$2:$A$3323,'tackle data and analsyis'!$M334)</f>
        <v>0.51621449833565003</v>
      </c>
      <c r="S334">
        <f>COUNTIFS('further data insights graphs'!$E$2:$E$3323,"&gt;"&amp;0,'further data insights graphs'!$A$2:$A$3323,'tackle data and analsyis'!$M334)</f>
        <v>1</v>
      </c>
      <c r="V334">
        <f t="shared" si="38"/>
        <v>2</v>
      </c>
      <c r="W334" t="s">
        <v>414</v>
      </c>
      <c r="X334">
        <v>2</v>
      </c>
      <c r="Y334">
        <v>1</v>
      </c>
      <c r="Z334">
        <v>3</v>
      </c>
      <c r="AB334" t="s">
        <v>249</v>
      </c>
      <c r="AC334">
        <v>1</v>
      </c>
      <c r="AD334">
        <v>3</v>
      </c>
      <c r="AE334">
        <v>4</v>
      </c>
      <c r="AH334" t="s">
        <v>165</v>
      </c>
      <c r="AI334">
        <v>1.950969476244492</v>
      </c>
      <c r="AJ334">
        <v>6</v>
      </c>
      <c r="AK334">
        <f>SUMIFS('further data insights graphs'!$X$2:$X$3323,'further data insights graphs'!$A$2:$A$3323,'tackle data and analsyis'!$AH334)</f>
        <v>-0.87105350249366786</v>
      </c>
      <c r="AL334" s="1">
        <f t="shared" si="39"/>
        <v>-0.14517558374894465</v>
      </c>
      <c r="AM334">
        <f>SUMIFS('further data insights graphs'!$X$2:$X$3323,'further data insights graphs'!$X$2:$X$3323,"&gt;="&amp;0,'further data insights graphs'!$A$2:$A$3323,'tackle data and analsyis'!$AH334)</f>
        <v>9.6302269489448783E-2</v>
      </c>
      <c r="AN334">
        <f>COUNTIFS('further data insights graphs'!$X$2:$X$3323,"&gt;="&amp;0,'further data insights graphs'!$A$2:$A$3323,'tackle data and analsyis'!$AH334)</f>
        <v>1</v>
      </c>
      <c r="AO334">
        <f>SUMIFS('further data insights graphs'!$X$2:$X$3323,'further data insights graphs'!$X$2:$X$3323,"&lt;"&amp;0,'further data insights graphs'!$A$2:$A$3323,'tackle data and analsyis'!$AH334)</f>
        <v>-0.96735577198311662</v>
      </c>
      <c r="AP334">
        <f>COUNTIFS('further data insights graphs'!$X$2:$X$3323,"&lt;"&amp;0,'further data insights graphs'!$A$2:$A$3323,'tackle data and analsyis'!$AH334)</f>
        <v>5</v>
      </c>
      <c r="AQ334" s="3">
        <f t="shared" si="40"/>
        <v>9.6302269489448783E-2</v>
      </c>
      <c r="AR334" s="3">
        <f t="shared" si="41"/>
        <v>-0.19347115439662332</v>
      </c>
      <c r="AS334" s="3"/>
      <c r="AT334" s="3"/>
      <c r="AU334" s="3"/>
      <c r="AV334" s="3"/>
      <c r="AY334" t="s">
        <v>350</v>
      </c>
      <c r="AZ334">
        <v>1.4679003870798391</v>
      </c>
      <c r="BA334">
        <v>4</v>
      </c>
      <c r="BD334" t="s">
        <v>350</v>
      </c>
      <c r="BE334">
        <f>SUMIFS('further data insights graphs'!S$2:S$3323,'further data insights graphs'!$A$2:$A$3323,'tackle data and analsyis'!$BD334)</f>
        <v>0.91896153653243307</v>
      </c>
      <c r="BF334">
        <f>SUMIFS('further data insights graphs'!T$2:T$3323,'further data insights graphs'!$A$2:$A$3323,'tackle data and analsyis'!$BD334)</f>
        <v>0.116607196504088</v>
      </c>
      <c r="BG334">
        <f>SUMIFS('further data insights graphs'!U$2:U$3323,'further data insights graphs'!$A$2:$A$3323,'tackle data and analsyis'!$BD334)</f>
        <v>0.54893885054740599</v>
      </c>
      <c r="BI334">
        <f>COUNTIFS('further data insights graphs'!S$2:S$3323,"&gt;"&amp;0,'further data insights graphs'!$A$2:$A$3323,'tackle data and analsyis'!$BD334)</f>
        <v>3</v>
      </c>
      <c r="BJ334">
        <f>COUNTIFS('further data insights graphs'!T$2:T$3323,"&gt;"&amp;0,'further data insights graphs'!$A$2:$A$3323,'tackle data and analsyis'!$BD334)</f>
        <v>1</v>
      </c>
      <c r="BK334">
        <f>COUNTIFS('further data insights graphs'!U$2:U$3323,"&gt;"&amp;0,'further data insights graphs'!$A$2:$A$3323,'tackle data and analsyis'!$BD334)</f>
        <v>1</v>
      </c>
      <c r="BN334" t="s">
        <v>345</v>
      </c>
      <c r="BO334">
        <v>1.099873721149947</v>
      </c>
      <c r="BP334">
        <v>0</v>
      </c>
      <c r="BQ334">
        <v>0</v>
      </c>
      <c r="BS334">
        <f>SUMIFS('further data insights graphs'!$K$2:$K$3323,'further data insights graphs'!$A$2:$A$3323,'tackle data and analsyis'!$BN334)</f>
        <v>1</v>
      </c>
      <c r="BT334">
        <f>SUMIFS('further data insights graphs'!$V$2:$V$3323,'further data insights graphs'!$A$2:$A$3323,'tackle data and analsyis'!$BN334)</f>
        <v>0.67111735513686399</v>
      </c>
      <c r="BV334" t="s">
        <v>391</v>
      </c>
      <c r="BW334">
        <v>1.260153234394022</v>
      </c>
      <c r="BX334">
        <v>0</v>
      </c>
      <c r="BY334">
        <v>0</v>
      </c>
    </row>
    <row r="335" spans="1:77" x14ac:dyDescent="0.35">
      <c r="A335">
        <v>333</v>
      </c>
      <c r="B335">
        <v>2022110602</v>
      </c>
      <c r="C335">
        <v>746</v>
      </c>
      <c r="D335">
        <v>52852</v>
      </c>
      <c r="E335">
        <v>0</v>
      </c>
      <c r="F335">
        <v>0</v>
      </c>
      <c r="G335">
        <v>0</v>
      </c>
      <c r="H335">
        <v>1</v>
      </c>
      <c r="I335" t="s">
        <v>71</v>
      </c>
      <c r="M335" t="s">
        <v>341</v>
      </c>
      <c r="N335">
        <f t="shared" si="35"/>
        <v>1</v>
      </c>
      <c r="O335">
        <f t="shared" si="36"/>
        <v>1</v>
      </c>
      <c r="P335">
        <f t="shared" si="37"/>
        <v>2</v>
      </c>
      <c r="R335">
        <f>SUMIFS('further data insights graphs'!$E$2:$E$3323,'further data insights graphs'!$A$2:$A$3323,'tackle data and analsyis'!$M335)</f>
        <v>1.5149786627920629</v>
      </c>
      <c r="S335">
        <f>COUNTIFS('further data insights graphs'!$E$2:$E$3323,"&gt;"&amp;0,'further data insights graphs'!$A$2:$A$3323,'tackle data and analsyis'!$M335)</f>
        <v>4</v>
      </c>
      <c r="V335">
        <f t="shared" si="38"/>
        <v>2</v>
      </c>
      <c r="W335" t="s">
        <v>416</v>
      </c>
      <c r="X335">
        <v>2</v>
      </c>
      <c r="Y335">
        <v>1</v>
      </c>
      <c r="Z335">
        <v>3</v>
      </c>
      <c r="AB335" t="s">
        <v>315</v>
      </c>
      <c r="AC335">
        <v>1</v>
      </c>
      <c r="AD335">
        <v>3</v>
      </c>
      <c r="AE335">
        <v>4</v>
      </c>
      <c r="AH335" t="s">
        <v>338</v>
      </c>
      <c r="AI335">
        <v>1.927158145169471</v>
      </c>
      <c r="AJ335">
        <v>3</v>
      </c>
      <c r="AK335">
        <f>SUMIFS('further data insights graphs'!$X$2:$X$3323,'further data insights graphs'!$A$2:$A$3323,'tackle data and analsyis'!$AH335)</f>
        <v>1.0037382741726228</v>
      </c>
      <c r="AL335" s="1">
        <f t="shared" si="39"/>
        <v>0.3345794247242076</v>
      </c>
      <c r="AM335">
        <f>SUMIFS('further data insights graphs'!$X$2:$X$3323,'further data insights graphs'!$X$2:$X$3323,"&gt;="&amp;0,'further data insights graphs'!$A$2:$A$3323,'tackle data and analsyis'!$AH335)</f>
        <v>1.0037382741726228</v>
      </c>
      <c r="AN335">
        <f>COUNTIFS('further data insights graphs'!$X$2:$X$3323,"&gt;="&amp;0,'further data insights graphs'!$A$2:$A$3323,'tackle data and analsyis'!$AH335)</f>
        <v>3</v>
      </c>
      <c r="AO335">
        <f>SUMIFS('further data insights graphs'!$X$2:$X$3323,'further data insights graphs'!$X$2:$X$3323,"&lt;"&amp;0,'further data insights graphs'!$A$2:$A$3323,'tackle data and analsyis'!$AH335)</f>
        <v>0</v>
      </c>
      <c r="AP335">
        <f>COUNTIFS('further data insights graphs'!$X$2:$X$3323,"&lt;"&amp;0,'further data insights graphs'!$A$2:$A$3323,'tackle data and analsyis'!$AH335)</f>
        <v>0</v>
      </c>
      <c r="AQ335" s="3">
        <f t="shared" si="40"/>
        <v>0.3345794247242076</v>
      </c>
      <c r="AR335" s="3" t="e">
        <f t="shared" si="41"/>
        <v>#DIV/0!</v>
      </c>
      <c r="AS335" s="3"/>
      <c r="AT335" s="3"/>
      <c r="AU335" s="3"/>
      <c r="AV335" s="3"/>
      <c r="AY335" t="s">
        <v>356</v>
      </c>
      <c r="AZ335">
        <v>2.5561955702772949</v>
      </c>
      <c r="BA335">
        <v>4</v>
      </c>
      <c r="BD335" t="s">
        <v>356</v>
      </c>
      <c r="BE335">
        <f>SUMIFS('further data insights graphs'!S$2:S$3323,'further data insights graphs'!$A$2:$A$3323,'tackle data and analsyis'!$BD335)</f>
        <v>1.5561955702772949</v>
      </c>
      <c r="BF335">
        <f>SUMIFS('further data insights graphs'!T$2:T$3323,'further data insights graphs'!$A$2:$A$3323,'tackle data and analsyis'!$BD335)</f>
        <v>0</v>
      </c>
      <c r="BG335">
        <f>SUMIFS('further data insights graphs'!U$2:U$3323,'further data insights graphs'!$A$2:$A$3323,'tackle data and analsyis'!$BD335)</f>
        <v>0</v>
      </c>
      <c r="BI335">
        <f>COUNTIFS('further data insights graphs'!S$2:S$3323,"&gt;"&amp;0,'further data insights graphs'!$A$2:$A$3323,'tackle data and analsyis'!$BD335)</f>
        <v>3</v>
      </c>
      <c r="BJ335">
        <f>COUNTIFS('further data insights graphs'!T$2:T$3323,"&gt;"&amp;0,'further data insights graphs'!$A$2:$A$3323,'tackle data and analsyis'!$BD335)</f>
        <v>0</v>
      </c>
      <c r="BK335">
        <f>COUNTIFS('further data insights graphs'!U$2:U$3323,"&gt;"&amp;0,'further data insights graphs'!$A$2:$A$3323,'tackle data and analsyis'!$BD335)</f>
        <v>0</v>
      </c>
      <c r="BN335" t="s">
        <v>19</v>
      </c>
      <c r="BO335">
        <v>1.0988361373485149</v>
      </c>
      <c r="BP335">
        <v>0</v>
      </c>
      <c r="BQ335">
        <v>0</v>
      </c>
      <c r="BS335">
        <f>SUMIFS('further data insights graphs'!$K$2:$K$3323,'further data insights graphs'!$A$2:$A$3323,'tackle data and analsyis'!$BN335)</f>
        <v>0</v>
      </c>
      <c r="BT335">
        <f>SUMIFS('further data insights graphs'!$V$2:$V$3323,'further data insights graphs'!$A$2:$A$3323,'tackle data and analsyis'!$BN335)</f>
        <v>0</v>
      </c>
      <c r="BV335" t="s">
        <v>315</v>
      </c>
      <c r="BW335">
        <v>1.2598997867076289</v>
      </c>
      <c r="BX335">
        <v>0</v>
      </c>
      <c r="BY335">
        <v>0</v>
      </c>
    </row>
    <row r="336" spans="1:77" x14ac:dyDescent="0.35">
      <c r="A336">
        <v>334</v>
      </c>
      <c r="B336">
        <v>2022110602</v>
      </c>
      <c r="C336">
        <v>1114</v>
      </c>
      <c r="D336">
        <v>52852</v>
      </c>
      <c r="E336">
        <v>0</v>
      </c>
      <c r="F336">
        <v>0</v>
      </c>
      <c r="G336">
        <v>0</v>
      </c>
      <c r="H336">
        <v>1</v>
      </c>
      <c r="I336" t="s">
        <v>71</v>
      </c>
      <c r="M336" t="s">
        <v>342</v>
      </c>
      <c r="N336">
        <f t="shared" si="35"/>
        <v>1</v>
      </c>
      <c r="O336">
        <f t="shared" si="36"/>
        <v>1</v>
      </c>
      <c r="P336">
        <f t="shared" si="37"/>
        <v>2</v>
      </c>
      <c r="R336">
        <f>SUMIFS('further data insights graphs'!$E$2:$E$3323,'further data insights graphs'!$A$2:$A$3323,'tackle data and analsyis'!$M336)</f>
        <v>1.341213005000339</v>
      </c>
      <c r="S336">
        <f>COUNTIFS('further data insights graphs'!$E$2:$E$3323,"&gt;"&amp;0,'further data insights graphs'!$A$2:$A$3323,'tackle data and analsyis'!$M336)</f>
        <v>2</v>
      </c>
      <c r="V336">
        <f t="shared" si="38"/>
        <v>1</v>
      </c>
      <c r="W336" t="s">
        <v>426</v>
      </c>
      <c r="X336">
        <v>3</v>
      </c>
      <c r="Y336">
        <v>0</v>
      </c>
      <c r="Z336">
        <v>3</v>
      </c>
      <c r="AB336" t="s">
        <v>344</v>
      </c>
      <c r="AC336">
        <v>1</v>
      </c>
      <c r="AD336">
        <v>3</v>
      </c>
      <c r="AE336">
        <v>4</v>
      </c>
      <c r="AH336" t="s">
        <v>307</v>
      </c>
      <c r="AI336">
        <v>1.9264958198701299</v>
      </c>
      <c r="AJ336">
        <v>3</v>
      </c>
      <c r="AK336">
        <f>SUMIFS('further data insights graphs'!$X$2:$X$3323,'further data insights graphs'!$A$2:$A$3323,'tackle data and analsyis'!$AH336)</f>
        <v>-1.4968808578570991</v>
      </c>
      <c r="AL336" s="1">
        <f t="shared" si="39"/>
        <v>-0.49896028595236636</v>
      </c>
      <c r="AM336">
        <f>SUMIFS('further data insights graphs'!$X$2:$X$3323,'further data insights graphs'!$X$2:$X$3323,"&gt;="&amp;0,'further data insights graphs'!$A$2:$A$3323,'tackle data and analsyis'!$AH336)</f>
        <v>0</v>
      </c>
      <c r="AN336">
        <f>COUNTIFS('further data insights graphs'!$X$2:$X$3323,"&gt;="&amp;0,'further data insights graphs'!$A$2:$A$3323,'tackle data and analsyis'!$AH336)</f>
        <v>0</v>
      </c>
      <c r="AO336">
        <f>SUMIFS('further data insights graphs'!$X$2:$X$3323,'further data insights graphs'!$X$2:$X$3323,"&lt;"&amp;0,'further data insights graphs'!$A$2:$A$3323,'tackle data and analsyis'!$AH336)</f>
        <v>-1.4968808578570991</v>
      </c>
      <c r="AP336">
        <f>COUNTIFS('further data insights graphs'!$X$2:$X$3323,"&lt;"&amp;0,'further data insights graphs'!$A$2:$A$3323,'tackle data and analsyis'!$AH336)</f>
        <v>3</v>
      </c>
      <c r="AQ336" s="3" t="e">
        <f t="shared" si="40"/>
        <v>#DIV/0!</v>
      </c>
      <c r="AR336" s="3">
        <f t="shared" si="41"/>
        <v>-0.49896028595236636</v>
      </c>
      <c r="AS336" s="3"/>
      <c r="AT336" s="3"/>
      <c r="AU336" s="3"/>
      <c r="AV336" s="3"/>
      <c r="AY336" t="s">
        <v>357</v>
      </c>
      <c r="AZ336">
        <v>1.7629340036497432</v>
      </c>
      <c r="BA336">
        <v>4</v>
      </c>
      <c r="BD336" t="s">
        <v>357</v>
      </c>
      <c r="BE336">
        <f>SUMIFS('further data insights graphs'!S$2:S$3323,'further data insights graphs'!$A$2:$A$3323,'tackle data and analsyis'!$BD336)</f>
        <v>1.0195003703696321</v>
      </c>
      <c r="BF336">
        <f>SUMIFS('further data insights graphs'!T$2:T$3323,'further data insights graphs'!$A$2:$A$3323,'tackle data and analsyis'!$BD336)</f>
        <v>0</v>
      </c>
      <c r="BG336">
        <f>SUMIFS('further data insights graphs'!U$2:U$3323,'further data insights graphs'!$A$2:$A$3323,'tackle data and analsyis'!$BD336)</f>
        <v>0</v>
      </c>
      <c r="BI336">
        <f>COUNTIFS('further data insights graphs'!S$2:S$3323,"&gt;"&amp;0,'further data insights graphs'!$A$2:$A$3323,'tackle data and analsyis'!$BD336)</f>
        <v>2</v>
      </c>
      <c r="BJ336">
        <f>COUNTIFS('further data insights graphs'!T$2:T$3323,"&gt;"&amp;0,'further data insights graphs'!$A$2:$A$3323,'tackle data and analsyis'!$BD336)</f>
        <v>0</v>
      </c>
      <c r="BK336">
        <f>COUNTIFS('further data insights graphs'!U$2:U$3323,"&gt;"&amp;0,'further data insights graphs'!$A$2:$A$3323,'tackle data and analsyis'!$BD336)</f>
        <v>0</v>
      </c>
      <c r="BN336" t="s">
        <v>158</v>
      </c>
      <c r="BO336">
        <v>1.0954015294977379</v>
      </c>
      <c r="BP336">
        <v>0.42313986095962303</v>
      </c>
      <c r="BQ336">
        <v>0</v>
      </c>
      <c r="BS336">
        <f>SUMIFS('further data insights graphs'!$K$2:$K$3323,'further data insights graphs'!$A$2:$A$3323,'tackle data and analsyis'!$BN336)</f>
        <v>0</v>
      </c>
      <c r="BT336">
        <f>SUMIFS('further data insights graphs'!$V$2:$V$3323,'further data insights graphs'!$A$2:$A$3323,'tackle data and analsyis'!$BN336)</f>
        <v>0</v>
      </c>
      <c r="BV336" t="s">
        <v>283</v>
      </c>
      <c r="BW336">
        <v>1.251566165861864</v>
      </c>
      <c r="BX336">
        <v>0</v>
      </c>
      <c r="BY336">
        <v>0</v>
      </c>
    </row>
    <row r="337" spans="1:77" x14ac:dyDescent="0.35">
      <c r="A337">
        <v>335</v>
      </c>
      <c r="B337">
        <v>2022110602</v>
      </c>
      <c r="C337">
        <v>1191</v>
      </c>
      <c r="D337">
        <v>52852</v>
      </c>
      <c r="E337">
        <v>0</v>
      </c>
      <c r="F337">
        <v>1</v>
      </c>
      <c r="G337">
        <v>0</v>
      </c>
      <c r="H337">
        <v>0</v>
      </c>
      <c r="I337" t="s">
        <v>71</v>
      </c>
      <c r="M337" t="s">
        <v>343</v>
      </c>
      <c r="N337">
        <f t="shared" si="35"/>
        <v>5</v>
      </c>
      <c r="O337">
        <f t="shared" si="36"/>
        <v>4</v>
      </c>
      <c r="P337">
        <f t="shared" si="37"/>
        <v>9</v>
      </c>
      <c r="R337">
        <f>SUMIFS('further data insights graphs'!$E$2:$E$3323,'further data insights graphs'!$A$2:$A$3323,'tackle data and analsyis'!$M337)</f>
        <v>4.7374533175547509</v>
      </c>
      <c r="S337">
        <f>COUNTIFS('further data insights graphs'!$E$2:$E$3323,"&gt;"&amp;0,'further data insights graphs'!$A$2:$A$3323,'tackle data and analsyis'!$M337)</f>
        <v>7</v>
      </c>
      <c r="V337">
        <f t="shared" si="38"/>
        <v>2</v>
      </c>
      <c r="W337" t="s">
        <v>435</v>
      </c>
      <c r="X337">
        <v>2</v>
      </c>
      <c r="Y337">
        <v>1</v>
      </c>
      <c r="Z337">
        <v>3</v>
      </c>
      <c r="AB337" t="s">
        <v>391</v>
      </c>
      <c r="AC337">
        <v>1</v>
      </c>
      <c r="AD337">
        <v>3</v>
      </c>
      <c r="AE337">
        <v>4</v>
      </c>
      <c r="AH337" t="s">
        <v>65</v>
      </c>
      <c r="AI337">
        <v>1.917577755303431</v>
      </c>
      <c r="AJ337">
        <v>5</v>
      </c>
      <c r="AK337">
        <f>SUMIFS('further data insights graphs'!$X$2:$X$3323,'further data insights graphs'!$A$2:$A$3323,'tackle data and analsyis'!$AH337)</f>
        <v>-0.39513558794921544</v>
      </c>
      <c r="AL337" s="1">
        <f t="shared" si="39"/>
        <v>-7.9027117589843085E-2</v>
      </c>
      <c r="AM337">
        <f>SUMIFS('further data insights graphs'!$X$2:$X$3323,'further data insights graphs'!$X$2:$X$3323,"&gt;="&amp;0,'further data insights graphs'!$A$2:$A$3323,'tackle data and analsyis'!$AH337)</f>
        <v>0.1133129743651379</v>
      </c>
      <c r="AN337">
        <f>COUNTIFS('further data insights graphs'!$X$2:$X$3323,"&gt;="&amp;0,'further data insights graphs'!$A$2:$A$3323,'tackle data and analsyis'!$AH337)</f>
        <v>2</v>
      </c>
      <c r="AO337">
        <f>SUMIFS('further data insights graphs'!$X$2:$X$3323,'further data insights graphs'!$X$2:$X$3323,"&lt;"&amp;0,'further data insights graphs'!$A$2:$A$3323,'tackle data and analsyis'!$AH337)</f>
        <v>-0.50844856231435331</v>
      </c>
      <c r="AP337">
        <f>COUNTIFS('further data insights graphs'!$X$2:$X$3323,"&lt;"&amp;0,'further data insights graphs'!$A$2:$A$3323,'tackle data and analsyis'!$AH337)</f>
        <v>3</v>
      </c>
      <c r="AQ337" s="3">
        <f t="shared" si="40"/>
        <v>5.6656487182568951E-2</v>
      </c>
      <c r="AR337" s="3">
        <f t="shared" si="41"/>
        <v>-0.16948285410478445</v>
      </c>
      <c r="AS337" s="3"/>
      <c r="AT337" s="3"/>
      <c r="AU337" s="3"/>
      <c r="AV337" s="3"/>
      <c r="AY337" t="s">
        <v>370</v>
      </c>
      <c r="AZ337">
        <v>3.0445155306986469</v>
      </c>
      <c r="BA337">
        <v>4</v>
      </c>
      <c r="BD337" t="s">
        <v>370</v>
      </c>
      <c r="BE337">
        <f>SUMIFS('further data insights graphs'!S$2:S$3323,'further data insights graphs'!$A$2:$A$3323,'tackle data and analsyis'!$BD337)</f>
        <v>2.3456189525894069</v>
      </c>
      <c r="BF337">
        <f>SUMIFS('further data insights graphs'!T$2:T$3323,'further data insights graphs'!$A$2:$A$3323,'tackle data and analsyis'!$BD337)</f>
        <v>0.71729820015533496</v>
      </c>
      <c r="BG337">
        <f>SUMIFS('further data insights graphs'!U$2:U$3323,'further data insights graphs'!$A$2:$A$3323,'tackle data and analsyis'!$BD337)</f>
        <v>0</v>
      </c>
      <c r="BI337">
        <f>COUNTIFS('further data insights graphs'!S$2:S$3323,"&gt;"&amp;0,'further data insights graphs'!$A$2:$A$3323,'tackle data and analsyis'!$BD337)</f>
        <v>3</v>
      </c>
      <c r="BJ337">
        <f>COUNTIFS('further data insights graphs'!T$2:T$3323,"&gt;"&amp;0,'further data insights graphs'!$A$2:$A$3323,'tackle data and analsyis'!$BD337)</f>
        <v>1</v>
      </c>
      <c r="BK337">
        <f>COUNTIFS('further data insights graphs'!U$2:U$3323,"&gt;"&amp;0,'further data insights graphs'!$A$2:$A$3323,'tackle data and analsyis'!$BD337)</f>
        <v>0</v>
      </c>
      <c r="BN337" t="s">
        <v>170</v>
      </c>
      <c r="BO337">
        <v>1.0934504050965921</v>
      </c>
      <c r="BP337">
        <v>0</v>
      </c>
      <c r="BQ337">
        <v>0</v>
      </c>
      <c r="BS337">
        <f>SUMIFS('further data insights graphs'!$K$2:$K$3323,'further data insights graphs'!$A$2:$A$3323,'tackle data and analsyis'!$BN337)</f>
        <v>0</v>
      </c>
      <c r="BT337">
        <f>SUMIFS('further data insights graphs'!$V$2:$V$3323,'further data insights graphs'!$A$2:$A$3323,'tackle data and analsyis'!$BN337)</f>
        <v>0</v>
      </c>
      <c r="BV337" t="s">
        <v>388</v>
      </c>
      <c r="BW337">
        <v>1.2481526824535671</v>
      </c>
      <c r="BX337">
        <v>0</v>
      </c>
      <c r="BY337">
        <v>0</v>
      </c>
    </row>
    <row r="338" spans="1:77" x14ac:dyDescent="0.35">
      <c r="A338">
        <v>336</v>
      </c>
      <c r="B338">
        <v>2022102301</v>
      </c>
      <c r="C338">
        <v>868</v>
      </c>
      <c r="D338">
        <v>47788</v>
      </c>
      <c r="E338">
        <v>0</v>
      </c>
      <c r="F338">
        <v>1</v>
      </c>
      <c r="G338">
        <v>0</v>
      </c>
      <c r="H338">
        <v>0</v>
      </c>
      <c r="I338" t="s">
        <v>72</v>
      </c>
      <c r="M338" t="s">
        <v>344</v>
      </c>
      <c r="N338">
        <f t="shared" si="35"/>
        <v>1</v>
      </c>
      <c r="O338">
        <f t="shared" si="36"/>
        <v>3</v>
      </c>
      <c r="P338">
        <f t="shared" si="37"/>
        <v>4</v>
      </c>
      <c r="R338">
        <f>SUMIFS('further data insights graphs'!$E$2:$E$3323,'further data insights graphs'!$A$2:$A$3323,'tackle data and analsyis'!$M338)</f>
        <v>3.8998633718662257</v>
      </c>
      <c r="S338">
        <f>COUNTIFS('further data insights graphs'!$E$2:$E$3323,"&gt;"&amp;0,'further data insights graphs'!$A$2:$A$3323,'tackle data and analsyis'!$M338)</f>
        <v>6</v>
      </c>
      <c r="V338">
        <f t="shared" si="38"/>
        <v>2</v>
      </c>
      <c r="W338" t="s">
        <v>441</v>
      </c>
      <c r="X338">
        <v>1</v>
      </c>
      <c r="Y338">
        <v>2</v>
      </c>
      <c r="Z338">
        <v>3</v>
      </c>
      <c r="AB338" t="s">
        <v>445</v>
      </c>
      <c r="AC338">
        <v>1</v>
      </c>
      <c r="AD338">
        <v>3</v>
      </c>
      <c r="AE338">
        <v>4</v>
      </c>
      <c r="AH338" t="s">
        <v>362</v>
      </c>
      <c r="AI338">
        <v>1.8856212188665471</v>
      </c>
      <c r="AJ338">
        <v>3</v>
      </c>
      <c r="AK338">
        <f>SUMIFS('further data insights graphs'!$X$2:$X$3323,'further data insights graphs'!$A$2:$A$3323,'tackle data and analsyis'!$AH338)</f>
        <v>-0.62882314087609803</v>
      </c>
      <c r="AL338" s="1">
        <f t="shared" si="39"/>
        <v>-0.20960771362536601</v>
      </c>
      <c r="AM338">
        <f>SUMIFS('further data insights graphs'!$X$2:$X$3323,'further data insights graphs'!$X$2:$X$3323,"&gt;="&amp;0,'further data insights graphs'!$A$2:$A$3323,'tackle data and analsyis'!$AH338)</f>
        <v>5.7464568477603797E-2</v>
      </c>
      <c r="AN338">
        <f>COUNTIFS('further data insights graphs'!$X$2:$X$3323,"&gt;="&amp;0,'further data insights graphs'!$A$2:$A$3323,'tackle data and analsyis'!$AH338)</f>
        <v>1</v>
      </c>
      <c r="AO338">
        <f>SUMIFS('further data insights graphs'!$X$2:$X$3323,'further data insights graphs'!$X$2:$X$3323,"&lt;"&amp;0,'further data insights graphs'!$A$2:$A$3323,'tackle data and analsyis'!$AH338)</f>
        <v>-0.68628770935370187</v>
      </c>
      <c r="AP338">
        <f>COUNTIFS('further data insights graphs'!$X$2:$X$3323,"&lt;"&amp;0,'further data insights graphs'!$A$2:$A$3323,'tackle data and analsyis'!$AH338)</f>
        <v>2</v>
      </c>
      <c r="AQ338" s="3">
        <f t="shared" si="40"/>
        <v>5.7464568477603797E-2</v>
      </c>
      <c r="AR338" s="3">
        <f t="shared" si="41"/>
        <v>-0.34314385467685093</v>
      </c>
      <c r="AS338" s="3"/>
      <c r="AT338" s="3"/>
      <c r="AU338" s="3"/>
      <c r="AV338" s="3"/>
      <c r="AY338" t="s">
        <v>376</v>
      </c>
      <c r="AZ338">
        <v>1.589874647473668</v>
      </c>
      <c r="BA338">
        <v>4</v>
      </c>
      <c r="BD338" t="s">
        <v>376</v>
      </c>
      <c r="BE338">
        <f>SUMIFS('further data insights graphs'!S$2:S$3323,'further data insights graphs'!$A$2:$A$3323,'tackle data and analsyis'!$BD338)</f>
        <v>0.67718227716003199</v>
      </c>
      <c r="BF338">
        <f>SUMIFS('further data insights graphs'!T$2:T$3323,'further data insights graphs'!$A$2:$A$3323,'tackle data and analsyis'!$BD338)</f>
        <v>0</v>
      </c>
      <c r="BG338">
        <f>SUMIFS('further data insights graphs'!U$2:U$3323,'further data insights graphs'!$A$2:$A$3323,'tackle data and analsyis'!$BD338)</f>
        <v>0</v>
      </c>
      <c r="BI338">
        <f>COUNTIFS('further data insights graphs'!S$2:S$3323,"&gt;"&amp;0,'further data insights graphs'!$A$2:$A$3323,'tackle data and analsyis'!$BD338)</f>
        <v>2</v>
      </c>
      <c r="BJ338">
        <f>COUNTIFS('further data insights graphs'!T$2:T$3323,"&gt;"&amp;0,'further data insights graphs'!$A$2:$A$3323,'tackle data and analsyis'!$BD338)</f>
        <v>0</v>
      </c>
      <c r="BK338">
        <f>COUNTIFS('further data insights graphs'!U$2:U$3323,"&gt;"&amp;0,'further data insights graphs'!$A$2:$A$3323,'tackle data and analsyis'!$BD338)</f>
        <v>0</v>
      </c>
      <c r="BN338" t="s">
        <v>564</v>
      </c>
      <c r="BO338">
        <v>1.093100735984639</v>
      </c>
      <c r="BP338">
        <v>0</v>
      </c>
      <c r="BQ338">
        <v>0</v>
      </c>
      <c r="BS338">
        <f>SUMIFS('further data insights graphs'!$K$2:$K$3323,'further data insights graphs'!$A$2:$A$3323,'tackle data and analsyis'!$BN338)</f>
        <v>0</v>
      </c>
      <c r="BT338">
        <f>SUMIFS('further data insights graphs'!$V$2:$V$3323,'further data insights graphs'!$A$2:$A$3323,'tackle data and analsyis'!$BN338)</f>
        <v>0</v>
      </c>
      <c r="BV338" t="s">
        <v>37</v>
      </c>
      <c r="BW338">
        <v>1.2426268954656621</v>
      </c>
      <c r="BX338">
        <v>0</v>
      </c>
      <c r="BY338">
        <v>0.233125269150604</v>
      </c>
    </row>
    <row r="339" spans="1:77" x14ac:dyDescent="0.35">
      <c r="A339">
        <v>337</v>
      </c>
      <c r="B339">
        <v>2022102301</v>
      </c>
      <c r="C339">
        <v>889</v>
      </c>
      <c r="D339">
        <v>47788</v>
      </c>
      <c r="E339">
        <v>0</v>
      </c>
      <c r="F339">
        <v>1</v>
      </c>
      <c r="G339">
        <v>0</v>
      </c>
      <c r="H339">
        <v>0</v>
      </c>
      <c r="I339" t="s">
        <v>72</v>
      </c>
      <c r="M339" t="s">
        <v>345</v>
      </c>
      <c r="N339">
        <f t="shared" si="35"/>
        <v>1</v>
      </c>
      <c r="O339">
        <f t="shared" si="36"/>
        <v>0</v>
      </c>
      <c r="P339">
        <f t="shared" si="37"/>
        <v>1</v>
      </c>
      <c r="R339">
        <f>SUMIFS('further data insights graphs'!$E$2:$E$3323,'further data insights graphs'!$A$2:$A$3323,'tackle data and analsyis'!$M339)</f>
        <v>1.099873721149947</v>
      </c>
      <c r="S339">
        <f>COUNTIFS('further data insights graphs'!$E$2:$E$3323,"&gt;"&amp;0,'further data insights graphs'!$A$2:$A$3323,'tackle data and analsyis'!$M339)</f>
        <v>2</v>
      </c>
      <c r="V339">
        <f t="shared" si="38"/>
        <v>2</v>
      </c>
      <c r="W339" t="s">
        <v>442</v>
      </c>
      <c r="X339">
        <v>2</v>
      </c>
      <c r="Y339">
        <v>1</v>
      </c>
      <c r="Z339">
        <v>3</v>
      </c>
      <c r="AB339" t="s">
        <v>449</v>
      </c>
      <c r="AC339">
        <v>1</v>
      </c>
      <c r="AD339">
        <v>3</v>
      </c>
      <c r="AE339">
        <v>4</v>
      </c>
      <c r="AH339" t="s">
        <v>319</v>
      </c>
      <c r="AI339">
        <v>1.8855967312610669</v>
      </c>
      <c r="AJ339">
        <v>4</v>
      </c>
      <c r="AK339">
        <f>SUMIFS('further data insights graphs'!$X$2:$X$3323,'further data insights graphs'!$A$2:$A$3323,'tackle data and analsyis'!$AH339)</f>
        <v>2.679585846518687E-2</v>
      </c>
      <c r="AL339" s="1">
        <f t="shared" si="39"/>
        <v>6.6989646162967176E-3</v>
      </c>
      <c r="AM339">
        <f>SUMIFS('further data insights graphs'!$X$2:$X$3323,'further data insights graphs'!$X$2:$X$3323,"&gt;="&amp;0,'further data insights graphs'!$A$2:$A$3323,'tackle data and analsyis'!$AH339)</f>
        <v>0.28757341711053197</v>
      </c>
      <c r="AN339">
        <f>COUNTIFS('further data insights graphs'!$X$2:$X$3323,"&gt;="&amp;0,'further data insights graphs'!$A$2:$A$3323,'tackle data and analsyis'!$AH339)</f>
        <v>2</v>
      </c>
      <c r="AO339">
        <f>SUMIFS('further data insights graphs'!$X$2:$X$3323,'further data insights graphs'!$X$2:$X$3323,"&lt;"&amp;0,'further data insights graphs'!$A$2:$A$3323,'tackle data and analsyis'!$AH339)</f>
        <v>-0.26077755864534508</v>
      </c>
      <c r="AP339">
        <f>COUNTIFS('further data insights graphs'!$X$2:$X$3323,"&lt;"&amp;0,'further data insights graphs'!$A$2:$A$3323,'tackle data and analsyis'!$AH339)</f>
        <v>2</v>
      </c>
      <c r="AQ339" s="3">
        <f t="shared" si="40"/>
        <v>0.14378670855526599</v>
      </c>
      <c r="AR339" s="3">
        <f t="shared" si="41"/>
        <v>-0.13038877932267254</v>
      </c>
      <c r="AS339" s="3"/>
      <c r="AT339" s="3"/>
      <c r="AU339" s="3"/>
      <c r="AV339" s="3"/>
      <c r="AY339" t="s">
        <v>384</v>
      </c>
      <c r="AZ339">
        <v>1.77445596748059</v>
      </c>
      <c r="BA339">
        <v>4</v>
      </c>
      <c r="BD339" t="s">
        <v>384</v>
      </c>
      <c r="BE339">
        <f>SUMIFS('further data insights graphs'!S$2:S$3323,'further data insights graphs'!$A$2:$A$3323,'tackle data and analsyis'!$BD339)</f>
        <v>1.77445596748059</v>
      </c>
      <c r="BF339">
        <f>SUMIFS('further data insights graphs'!T$2:T$3323,'further data insights graphs'!$A$2:$A$3323,'tackle data and analsyis'!$BD339)</f>
        <v>0</v>
      </c>
      <c r="BG339">
        <f>SUMIFS('further data insights graphs'!U$2:U$3323,'further data insights graphs'!$A$2:$A$3323,'tackle data and analsyis'!$BD339)</f>
        <v>0</v>
      </c>
      <c r="BI339">
        <f>COUNTIFS('further data insights graphs'!S$2:S$3323,"&gt;"&amp;0,'further data insights graphs'!$A$2:$A$3323,'tackle data and analsyis'!$BD339)</f>
        <v>4</v>
      </c>
      <c r="BJ339">
        <f>COUNTIFS('further data insights graphs'!T$2:T$3323,"&gt;"&amp;0,'further data insights graphs'!$A$2:$A$3323,'tackle data and analsyis'!$BD339)</f>
        <v>0</v>
      </c>
      <c r="BK339">
        <f>COUNTIFS('further data insights graphs'!U$2:U$3323,"&gt;"&amp;0,'further data insights graphs'!$A$2:$A$3323,'tackle data and analsyis'!$BD339)</f>
        <v>0</v>
      </c>
      <c r="BN339" t="s">
        <v>66</v>
      </c>
      <c r="BO339">
        <v>1.0870084023927209</v>
      </c>
      <c r="BP339">
        <v>1.1466895712999829</v>
      </c>
      <c r="BQ339">
        <v>0</v>
      </c>
      <c r="BS339">
        <f>SUMIFS('further data insights graphs'!$K$2:$K$3323,'further data insights graphs'!$A$2:$A$3323,'tackle data and analsyis'!$BN339)</f>
        <v>0</v>
      </c>
      <c r="BT339">
        <f>SUMIFS('further data insights graphs'!$V$2:$V$3323,'further data insights graphs'!$A$2:$A$3323,'tackle data and analsyis'!$BN339)</f>
        <v>0</v>
      </c>
      <c r="BV339" t="s">
        <v>591</v>
      </c>
      <c r="BW339">
        <v>1.237734797149034</v>
      </c>
      <c r="BX339">
        <v>0</v>
      </c>
      <c r="BY339">
        <v>0</v>
      </c>
    </row>
    <row r="340" spans="1:77" x14ac:dyDescent="0.35">
      <c r="A340">
        <v>338</v>
      </c>
      <c r="B340">
        <v>2022102301</v>
      </c>
      <c r="C340">
        <v>1410</v>
      </c>
      <c r="D340">
        <v>47788</v>
      </c>
      <c r="E340">
        <v>0</v>
      </c>
      <c r="F340">
        <v>1</v>
      </c>
      <c r="G340">
        <v>0</v>
      </c>
      <c r="H340">
        <v>0</v>
      </c>
      <c r="I340" t="s">
        <v>72</v>
      </c>
      <c r="M340" t="s">
        <v>346</v>
      </c>
      <c r="N340">
        <f t="shared" si="35"/>
        <v>0</v>
      </c>
      <c r="O340">
        <f t="shared" si="36"/>
        <v>1</v>
      </c>
      <c r="P340">
        <f t="shared" si="37"/>
        <v>1</v>
      </c>
      <c r="R340">
        <f>SUMIFS('further data insights graphs'!$E$2:$E$3323,'further data insights graphs'!$A$2:$A$3323,'tackle data and analsyis'!$M340)</f>
        <v>1.187814732854747</v>
      </c>
      <c r="S340">
        <f>COUNTIFS('further data insights graphs'!$E$2:$E$3323,"&gt;"&amp;0,'further data insights graphs'!$A$2:$A$3323,'tackle data and analsyis'!$M340)</f>
        <v>2</v>
      </c>
      <c r="V340">
        <f t="shared" si="38"/>
        <v>2</v>
      </c>
      <c r="W340" t="s">
        <v>448</v>
      </c>
      <c r="X340">
        <v>1</v>
      </c>
      <c r="Y340">
        <v>2</v>
      </c>
      <c r="Z340">
        <v>3</v>
      </c>
      <c r="AB340" t="s">
        <v>482</v>
      </c>
      <c r="AC340">
        <v>1</v>
      </c>
      <c r="AD340">
        <v>3</v>
      </c>
      <c r="AE340">
        <v>4</v>
      </c>
      <c r="AH340" t="s">
        <v>55</v>
      </c>
      <c r="AI340">
        <v>1.8850656420288661</v>
      </c>
      <c r="AJ340">
        <v>5</v>
      </c>
      <c r="AK340">
        <f>SUMIFS('further data insights graphs'!$X$2:$X$3323,'further data insights graphs'!$A$2:$A$3323,'tackle data and analsyis'!$AH340)</f>
        <v>-0.39538165264487302</v>
      </c>
      <c r="AL340" s="1">
        <f t="shared" si="39"/>
        <v>-7.90763305289746E-2</v>
      </c>
      <c r="AM340">
        <f>SUMIFS('further data insights graphs'!$X$2:$X$3323,'further data insights graphs'!$X$2:$X$3323,"&gt;="&amp;0,'further data insights graphs'!$A$2:$A$3323,'tackle data and analsyis'!$AH340)</f>
        <v>4.0930095579558186E-2</v>
      </c>
      <c r="AN340">
        <f>COUNTIFS('further data insights graphs'!$X$2:$X$3323,"&gt;="&amp;0,'further data insights graphs'!$A$2:$A$3323,'tackle data and analsyis'!$AH340)</f>
        <v>2</v>
      </c>
      <c r="AO340">
        <f>SUMIFS('further data insights graphs'!$X$2:$X$3323,'further data insights graphs'!$X$2:$X$3323,"&lt;"&amp;0,'further data insights graphs'!$A$2:$A$3323,'tackle data and analsyis'!$AH340)</f>
        <v>-0.4363117482244312</v>
      </c>
      <c r="AP340">
        <f>COUNTIFS('further data insights graphs'!$X$2:$X$3323,"&lt;"&amp;0,'further data insights graphs'!$A$2:$A$3323,'tackle data and analsyis'!$AH340)</f>
        <v>3</v>
      </c>
      <c r="AQ340" s="3">
        <f t="shared" si="40"/>
        <v>2.0465047789779093E-2</v>
      </c>
      <c r="AR340" s="3">
        <f t="shared" si="41"/>
        <v>-0.14543724940814373</v>
      </c>
      <c r="AS340" s="3"/>
      <c r="AT340" s="3"/>
      <c r="AU340" s="3"/>
      <c r="AV340" s="3"/>
      <c r="AY340" t="s">
        <v>385</v>
      </c>
      <c r="AZ340">
        <v>3.0661164678319062</v>
      </c>
      <c r="BA340">
        <v>4</v>
      </c>
      <c r="BD340" t="s">
        <v>385</v>
      </c>
      <c r="BE340">
        <f>SUMIFS('further data insights graphs'!S$2:S$3323,'further data insights graphs'!$A$2:$A$3323,'tackle data and analsyis'!$BD340)</f>
        <v>0.379834662138329</v>
      </c>
      <c r="BF340">
        <f>SUMIFS('further data insights graphs'!T$2:T$3323,'further data insights graphs'!$A$2:$A$3323,'tackle data and analsyis'!$BD340)</f>
        <v>0</v>
      </c>
      <c r="BG340">
        <f>SUMIFS('further data insights graphs'!U$2:U$3323,'further data insights graphs'!$A$2:$A$3323,'tackle data and analsyis'!$BD340)</f>
        <v>0</v>
      </c>
      <c r="BI340">
        <f>COUNTIFS('further data insights graphs'!S$2:S$3323,"&gt;"&amp;0,'further data insights graphs'!$A$2:$A$3323,'tackle data and analsyis'!$BD340)</f>
        <v>1</v>
      </c>
      <c r="BJ340">
        <f>COUNTIFS('further data insights graphs'!T$2:T$3323,"&gt;"&amp;0,'further data insights graphs'!$A$2:$A$3323,'tackle data and analsyis'!$BD340)</f>
        <v>0</v>
      </c>
      <c r="BK340">
        <f>COUNTIFS('further data insights graphs'!U$2:U$3323,"&gt;"&amp;0,'further data insights graphs'!$A$2:$A$3323,'tackle data and analsyis'!$BD340)</f>
        <v>0</v>
      </c>
      <c r="BN340" t="s">
        <v>422</v>
      </c>
      <c r="BO340">
        <v>1.080250879052651</v>
      </c>
      <c r="BP340">
        <v>0</v>
      </c>
      <c r="BQ340">
        <v>0</v>
      </c>
      <c r="BS340">
        <f>SUMIFS('further data insights graphs'!$K$2:$K$3323,'further data insights graphs'!$A$2:$A$3323,'tackle data and analsyis'!$BN340)</f>
        <v>0</v>
      </c>
      <c r="BT340">
        <f>SUMIFS('further data insights graphs'!$V$2:$V$3323,'further data insights graphs'!$A$2:$A$3323,'tackle data and analsyis'!$BN340)</f>
        <v>0</v>
      </c>
      <c r="BV340" t="s">
        <v>319</v>
      </c>
      <c r="BW340">
        <v>1.2329182573701349</v>
      </c>
      <c r="BX340">
        <v>0</v>
      </c>
      <c r="BY340">
        <v>0</v>
      </c>
    </row>
    <row r="341" spans="1:77" x14ac:dyDescent="0.35">
      <c r="A341">
        <v>339</v>
      </c>
      <c r="B341">
        <v>2022102301</v>
      </c>
      <c r="C341">
        <v>2441</v>
      </c>
      <c r="D341">
        <v>47788</v>
      </c>
      <c r="E341">
        <v>0</v>
      </c>
      <c r="F341">
        <v>0</v>
      </c>
      <c r="G341">
        <v>0</v>
      </c>
      <c r="H341">
        <v>1</v>
      </c>
      <c r="I341" t="s">
        <v>72</v>
      </c>
      <c r="M341" t="s">
        <v>347</v>
      </c>
      <c r="N341">
        <f t="shared" si="35"/>
        <v>5</v>
      </c>
      <c r="O341">
        <f t="shared" si="36"/>
        <v>1</v>
      </c>
      <c r="P341">
        <f t="shared" si="37"/>
        <v>6</v>
      </c>
      <c r="R341">
        <f>SUMIFS('further data insights graphs'!$E$2:$E$3323,'further data insights graphs'!$A$2:$A$3323,'tackle data and analsyis'!$M341)</f>
        <v>4.5767774084750057</v>
      </c>
      <c r="S341">
        <f>COUNTIFS('further data insights graphs'!$E$2:$E$3323,"&gt;"&amp;0,'further data insights graphs'!$A$2:$A$3323,'tackle data and analsyis'!$M341)</f>
        <v>7</v>
      </c>
      <c r="V341">
        <f t="shared" si="38"/>
        <v>2</v>
      </c>
      <c r="W341" t="s">
        <v>450</v>
      </c>
      <c r="X341">
        <v>2</v>
      </c>
      <c r="Y341">
        <v>1</v>
      </c>
      <c r="Z341">
        <v>3</v>
      </c>
      <c r="AB341" t="s">
        <v>578</v>
      </c>
      <c r="AC341">
        <v>1</v>
      </c>
      <c r="AD341">
        <v>3</v>
      </c>
      <c r="AE341">
        <v>4</v>
      </c>
      <c r="AH341" t="s">
        <v>520</v>
      </c>
      <c r="AI341">
        <v>1.8585491971953201</v>
      </c>
      <c r="AJ341">
        <v>4</v>
      </c>
      <c r="AK341">
        <f>SUMIFS('further data insights graphs'!$X$2:$X$3323,'further data insights graphs'!$A$2:$A$3323,'tackle data and analsyis'!$AH341)</f>
        <v>-0.44631669609322167</v>
      </c>
      <c r="AL341" s="1">
        <f t="shared" si="39"/>
        <v>-0.11157917402330542</v>
      </c>
      <c r="AM341">
        <f>SUMIFS('further data insights graphs'!$X$2:$X$3323,'further data insights graphs'!$X$2:$X$3323,"&gt;="&amp;0,'further data insights graphs'!$A$2:$A$3323,'tackle data and analsyis'!$AH341)</f>
        <v>4.282328236157882E-2</v>
      </c>
      <c r="AN341">
        <f>COUNTIFS('further data insights graphs'!$X$2:$X$3323,"&gt;="&amp;0,'further data insights graphs'!$A$2:$A$3323,'tackle data and analsyis'!$AH341)</f>
        <v>1</v>
      </c>
      <c r="AO341">
        <f>SUMIFS('further data insights graphs'!$X$2:$X$3323,'further data insights graphs'!$X$2:$X$3323,"&lt;"&amp;0,'further data insights graphs'!$A$2:$A$3323,'tackle data and analsyis'!$AH341)</f>
        <v>-0.48913997845480051</v>
      </c>
      <c r="AP341">
        <f>COUNTIFS('further data insights graphs'!$X$2:$X$3323,"&lt;"&amp;0,'further data insights graphs'!$A$2:$A$3323,'tackle data and analsyis'!$AH341)</f>
        <v>3</v>
      </c>
      <c r="AQ341" s="3">
        <f t="shared" si="40"/>
        <v>4.282328236157882E-2</v>
      </c>
      <c r="AR341" s="3">
        <f t="shared" si="41"/>
        <v>-0.16304665948493349</v>
      </c>
      <c r="AS341" s="3"/>
      <c r="AT341" s="3"/>
      <c r="AU341" s="3"/>
      <c r="AV341" s="3"/>
      <c r="AY341" t="s">
        <v>406</v>
      </c>
      <c r="AZ341">
        <v>2.082217097460628</v>
      </c>
      <c r="BA341">
        <v>4</v>
      </c>
      <c r="BD341" t="s">
        <v>406</v>
      </c>
      <c r="BE341">
        <f>SUMIFS('further data insights graphs'!S$2:S$3323,'further data insights graphs'!$A$2:$A$3323,'tackle data and analsyis'!$BD341)</f>
        <v>2.082217097460628</v>
      </c>
      <c r="BF341">
        <f>SUMIFS('further data insights graphs'!T$2:T$3323,'further data insights graphs'!$A$2:$A$3323,'tackle data and analsyis'!$BD341)</f>
        <v>0</v>
      </c>
      <c r="BG341">
        <f>SUMIFS('further data insights graphs'!U$2:U$3323,'further data insights graphs'!$A$2:$A$3323,'tackle data and analsyis'!$BD341)</f>
        <v>0</v>
      </c>
      <c r="BI341">
        <f>COUNTIFS('further data insights graphs'!S$2:S$3323,"&gt;"&amp;0,'further data insights graphs'!$A$2:$A$3323,'tackle data and analsyis'!$BD341)</f>
        <v>4</v>
      </c>
      <c r="BJ341">
        <f>COUNTIFS('further data insights graphs'!T$2:T$3323,"&gt;"&amp;0,'further data insights graphs'!$A$2:$A$3323,'tackle data and analsyis'!$BD341)</f>
        <v>0</v>
      </c>
      <c r="BK341">
        <f>COUNTIFS('further data insights graphs'!U$2:U$3323,"&gt;"&amp;0,'further data insights graphs'!$A$2:$A$3323,'tackle data and analsyis'!$BD341)</f>
        <v>0</v>
      </c>
      <c r="BN341" t="s">
        <v>566</v>
      </c>
      <c r="BO341">
        <v>1.079908540429626</v>
      </c>
      <c r="BP341">
        <v>0</v>
      </c>
      <c r="BQ341">
        <v>0</v>
      </c>
      <c r="BS341">
        <f>SUMIFS('further data insights graphs'!$K$2:$K$3323,'further data insights graphs'!$A$2:$A$3323,'tackle data and analsyis'!$BN341)</f>
        <v>0</v>
      </c>
      <c r="BT341">
        <f>SUMIFS('further data insights graphs'!$V$2:$V$3323,'further data insights graphs'!$A$2:$A$3323,'tackle data and analsyis'!$BN341)</f>
        <v>0</v>
      </c>
      <c r="BV341" t="s">
        <v>563</v>
      </c>
      <c r="BW341">
        <v>1.2304763455525558</v>
      </c>
      <c r="BX341">
        <v>0</v>
      </c>
      <c r="BY341">
        <v>0</v>
      </c>
    </row>
    <row r="342" spans="1:77" x14ac:dyDescent="0.35">
      <c r="A342">
        <v>340</v>
      </c>
      <c r="B342">
        <v>2022102700</v>
      </c>
      <c r="C342">
        <v>2314</v>
      </c>
      <c r="D342">
        <v>47788</v>
      </c>
      <c r="E342">
        <v>0</v>
      </c>
      <c r="F342">
        <v>1</v>
      </c>
      <c r="G342">
        <v>0</v>
      </c>
      <c r="H342">
        <v>0</v>
      </c>
      <c r="I342" t="s">
        <v>72</v>
      </c>
      <c r="M342" t="s">
        <v>348</v>
      </c>
      <c r="N342">
        <f t="shared" si="35"/>
        <v>3</v>
      </c>
      <c r="O342">
        <f t="shared" si="36"/>
        <v>4</v>
      </c>
      <c r="P342">
        <f t="shared" si="37"/>
        <v>7</v>
      </c>
      <c r="R342">
        <f>SUMIFS('further data insights graphs'!$E$2:$E$3323,'further data insights graphs'!$A$2:$A$3323,'tackle data and analsyis'!$M342)</f>
        <v>3.7508740277297909</v>
      </c>
      <c r="S342">
        <f>COUNTIFS('further data insights graphs'!$E$2:$E$3323,"&gt;"&amp;0,'further data insights graphs'!$A$2:$A$3323,'tackle data and analsyis'!$M342)</f>
        <v>7</v>
      </c>
      <c r="V342">
        <f t="shared" si="38"/>
        <v>1</v>
      </c>
      <c r="W342" t="s">
        <v>464</v>
      </c>
      <c r="X342">
        <v>1</v>
      </c>
      <c r="Y342">
        <v>2</v>
      </c>
      <c r="Z342">
        <v>3</v>
      </c>
      <c r="AB342" t="s">
        <v>19</v>
      </c>
      <c r="AC342">
        <v>1</v>
      </c>
      <c r="AD342">
        <v>2</v>
      </c>
      <c r="AE342">
        <v>3</v>
      </c>
      <c r="AH342" t="s">
        <v>526</v>
      </c>
      <c r="AI342">
        <v>1.8547462452244718</v>
      </c>
      <c r="AJ342">
        <v>4</v>
      </c>
      <c r="AK342">
        <f>SUMIFS('further data insights graphs'!$X$2:$X$3323,'further data insights graphs'!$A$2:$A$3323,'tackle data and analsyis'!$AH342)</f>
        <v>0.47187138158796382</v>
      </c>
      <c r="AL342" s="1">
        <f t="shared" si="39"/>
        <v>0.11796784539699096</v>
      </c>
      <c r="AM342">
        <f>SUMIFS('further data insights graphs'!$X$2:$X$3323,'further data insights graphs'!$X$2:$X$3323,"&gt;="&amp;0,'further data insights graphs'!$A$2:$A$3323,'tackle data and analsyis'!$AH342)</f>
        <v>0.50996989671133452</v>
      </c>
      <c r="AN342">
        <f>COUNTIFS('further data insights graphs'!$X$2:$X$3323,"&gt;="&amp;0,'further data insights graphs'!$A$2:$A$3323,'tackle data and analsyis'!$AH342)</f>
        <v>3</v>
      </c>
      <c r="AO342">
        <f>SUMIFS('further data insights graphs'!$X$2:$X$3323,'further data insights graphs'!$X$2:$X$3323,"&lt;"&amp;0,'further data insights graphs'!$A$2:$A$3323,'tackle data and analsyis'!$AH342)</f>
        <v>-3.8098515123370667E-2</v>
      </c>
      <c r="AP342">
        <f>COUNTIFS('further data insights graphs'!$X$2:$X$3323,"&lt;"&amp;0,'further data insights graphs'!$A$2:$A$3323,'tackle data and analsyis'!$AH342)</f>
        <v>1</v>
      </c>
      <c r="AQ342" s="3">
        <f t="shared" si="40"/>
        <v>0.16998996557044485</v>
      </c>
      <c r="AR342" s="3">
        <f t="shared" si="41"/>
        <v>-3.8098515123370667E-2</v>
      </c>
      <c r="AS342" s="3"/>
      <c r="AT342" s="3"/>
      <c r="AU342" s="3"/>
      <c r="AV342" s="3"/>
      <c r="AY342" t="s">
        <v>410</v>
      </c>
      <c r="AZ342">
        <v>1.7121501959204151</v>
      </c>
      <c r="BA342">
        <v>4</v>
      </c>
      <c r="BD342" t="s">
        <v>410</v>
      </c>
      <c r="BE342">
        <f>SUMIFS('further data insights graphs'!S$2:S$3323,'further data insights graphs'!$A$2:$A$3323,'tackle data and analsyis'!$BD342)</f>
        <v>1.2957994157654049</v>
      </c>
      <c r="BF342">
        <f>SUMIFS('further data insights graphs'!T$2:T$3323,'further data insights graphs'!$A$2:$A$3323,'tackle data and analsyis'!$BD342)</f>
        <v>0</v>
      </c>
      <c r="BG342">
        <f>SUMIFS('further data insights graphs'!U$2:U$3323,'further data insights graphs'!$A$2:$A$3323,'tackle data and analsyis'!$BD342)</f>
        <v>0</v>
      </c>
      <c r="BI342">
        <f>COUNTIFS('further data insights graphs'!S$2:S$3323,"&gt;"&amp;0,'further data insights graphs'!$A$2:$A$3323,'tackle data and analsyis'!$BD342)</f>
        <v>3</v>
      </c>
      <c r="BJ342">
        <f>COUNTIFS('further data insights graphs'!T$2:T$3323,"&gt;"&amp;0,'further data insights graphs'!$A$2:$A$3323,'tackle data and analsyis'!$BD342)</f>
        <v>0</v>
      </c>
      <c r="BK342">
        <f>COUNTIFS('further data insights graphs'!U$2:U$3323,"&gt;"&amp;0,'further data insights graphs'!$A$2:$A$3323,'tackle data and analsyis'!$BD342)</f>
        <v>0</v>
      </c>
      <c r="BN342" t="s">
        <v>567</v>
      </c>
      <c r="BO342">
        <v>1.056570697811605</v>
      </c>
      <c r="BP342">
        <v>0</v>
      </c>
      <c r="BQ342">
        <v>0</v>
      </c>
      <c r="BS342">
        <f>SUMIFS('further data insights graphs'!$K$2:$K$3323,'further data insights graphs'!$A$2:$A$3323,'tackle data and analsyis'!$BN342)</f>
        <v>1</v>
      </c>
      <c r="BT342">
        <f>SUMIFS('further data insights graphs'!$V$2:$V$3323,'further data insights graphs'!$A$2:$A$3323,'tackle data and analsyis'!$BN342)</f>
        <v>0.244382507789903</v>
      </c>
      <c r="BV342" t="s">
        <v>416</v>
      </c>
      <c r="BW342">
        <v>1.2064830248002569</v>
      </c>
      <c r="BX342">
        <v>0</v>
      </c>
      <c r="BY342">
        <v>0</v>
      </c>
    </row>
    <row r="343" spans="1:77" x14ac:dyDescent="0.35">
      <c r="A343">
        <v>341</v>
      </c>
      <c r="B343">
        <v>2022102700</v>
      </c>
      <c r="C343">
        <v>2667</v>
      </c>
      <c r="D343">
        <v>47788</v>
      </c>
      <c r="E343">
        <v>0</v>
      </c>
      <c r="F343">
        <v>1</v>
      </c>
      <c r="G343">
        <v>0</v>
      </c>
      <c r="H343">
        <v>0</v>
      </c>
      <c r="I343" t="s">
        <v>72</v>
      </c>
      <c r="M343" t="s">
        <v>349</v>
      </c>
      <c r="N343">
        <f t="shared" si="35"/>
        <v>0</v>
      </c>
      <c r="O343">
        <f t="shared" si="36"/>
        <v>4</v>
      </c>
      <c r="P343">
        <f t="shared" si="37"/>
        <v>4</v>
      </c>
      <c r="R343">
        <f>SUMIFS('further data insights graphs'!$E$2:$E$3323,'further data insights graphs'!$A$2:$A$3323,'tackle data and analsyis'!$M343)</f>
        <v>2.5810791211292869</v>
      </c>
      <c r="S343">
        <f>COUNTIFS('further data insights graphs'!$E$2:$E$3323,"&gt;"&amp;0,'further data insights graphs'!$A$2:$A$3323,'tackle data and analsyis'!$M343)</f>
        <v>6</v>
      </c>
      <c r="V343">
        <f t="shared" si="38"/>
        <v>2</v>
      </c>
      <c r="W343" t="s">
        <v>466</v>
      </c>
      <c r="X343">
        <v>2</v>
      </c>
      <c r="Y343">
        <v>1</v>
      </c>
      <c r="Z343">
        <v>3</v>
      </c>
      <c r="AB343" t="s">
        <v>28</v>
      </c>
      <c r="AC343">
        <v>1</v>
      </c>
      <c r="AD343">
        <v>2</v>
      </c>
      <c r="AE343">
        <v>3</v>
      </c>
      <c r="AH343" t="s">
        <v>178</v>
      </c>
      <c r="AI343">
        <v>1.841069971619925</v>
      </c>
      <c r="AJ343">
        <v>3</v>
      </c>
      <c r="AK343">
        <f>SUMIFS('further data insights graphs'!$X$2:$X$3323,'further data insights graphs'!$A$2:$A$3323,'tackle data and analsyis'!$AH343)</f>
        <v>1.4041462175307156</v>
      </c>
      <c r="AL343" s="1">
        <f t="shared" si="39"/>
        <v>0.4680487391769052</v>
      </c>
      <c r="AM343">
        <f>SUMIFS('further data insights graphs'!$X$2:$X$3323,'further data insights graphs'!$X$2:$X$3323,"&gt;="&amp;0,'further data insights graphs'!$A$2:$A$3323,'tackle data and analsyis'!$AH343)</f>
        <v>1.4041462175307156</v>
      </c>
      <c r="AN343">
        <f>COUNTIFS('further data insights graphs'!$X$2:$X$3323,"&gt;="&amp;0,'further data insights graphs'!$A$2:$A$3323,'tackle data and analsyis'!$AH343)</f>
        <v>3</v>
      </c>
      <c r="AO343">
        <f>SUMIFS('further data insights graphs'!$X$2:$X$3323,'further data insights graphs'!$X$2:$X$3323,"&lt;"&amp;0,'further data insights graphs'!$A$2:$A$3323,'tackle data and analsyis'!$AH343)</f>
        <v>0</v>
      </c>
      <c r="AP343">
        <f>COUNTIFS('further data insights graphs'!$X$2:$X$3323,"&lt;"&amp;0,'further data insights graphs'!$A$2:$A$3323,'tackle data and analsyis'!$AH343)</f>
        <v>0</v>
      </c>
      <c r="AQ343" s="3">
        <f t="shared" si="40"/>
        <v>0.4680487391769052</v>
      </c>
      <c r="AR343" s="3" t="e">
        <f t="shared" si="41"/>
        <v>#DIV/0!</v>
      </c>
      <c r="AS343" s="3"/>
      <c r="AT343" s="3"/>
      <c r="AU343" s="3"/>
      <c r="AV343" s="3"/>
      <c r="AY343" t="s">
        <v>412</v>
      </c>
      <c r="AZ343">
        <v>2.534584808106036</v>
      </c>
      <c r="BA343">
        <v>4</v>
      </c>
      <c r="BD343" t="s">
        <v>412</v>
      </c>
      <c r="BE343">
        <f>SUMIFS('further data insights graphs'!S$2:S$3323,'further data insights graphs'!$A$2:$A$3323,'tackle data and analsyis'!$BD343)</f>
        <v>2.534584808106036</v>
      </c>
      <c r="BF343">
        <f>SUMIFS('further data insights graphs'!T$2:T$3323,'further data insights graphs'!$A$2:$A$3323,'tackle data and analsyis'!$BD343)</f>
        <v>0</v>
      </c>
      <c r="BG343">
        <f>SUMIFS('further data insights graphs'!U$2:U$3323,'further data insights graphs'!$A$2:$A$3323,'tackle data and analsyis'!$BD343)</f>
        <v>0</v>
      </c>
      <c r="BI343">
        <f>COUNTIFS('further data insights graphs'!S$2:S$3323,"&gt;"&amp;0,'further data insights graphs'!$A$2:$A$3323,'tackle data and analsyis'!$BD343)</f>
        <v>4</v>
      </c>
      <c r="BJ343">
        <f>COUNTIFS('further data insights graphs'!T$2:T$3323,"&gt;"&amp;0,'further data insights graphs'!$A$2:$A$3323,'tackle data and analsyis'!$BD343)</f>
        <v>0</v>
      </c>
      <c r="BK343">
        <f>COUNTIFS('further data insights graphs'!U$2:U$3323,"&gt;"&amp;0,'further data insights graphs'!$A$2:$A$3323,'tackle data and analsyis'!$BD343)</f>
        <v>0</v>
      </c>
      <c r="BN343" t="s">
        <v>419</v>
      </c>
      <c r="BO343">
        <v>1.0526551556757551</v>
      </c>
      <c r="BP343">
        <v>0.21072505115314</v>
      </c>
      <c r="BQ343">
        <v>0</v>
      </c>
      <c r="BS343">
        <f>SUMIFS('further data insights graphs'!$K$2:$K$3323,'further data insights graphs'!$A$2:$A$3323,'tackle data and analsyis'!$BN343)</f>
        <v>1</v>
      </c>
      <c r="BT343">
        <f>SUMIFS('further data insights graphs'!$V$2:$V$3323,'further data insights graphs'!$A$2:$A$3323,'tackle data and analsyis'!$BN343)</f>
        <v>0.62129168213688202</v>
      </c>
      <c r="BV343" t="s">
        <v>554</v>
      </c>
      <c r="BW343">
        <v>1.206277349763234</v>
      </c>
      <c r="BX343">
        <v>0</v>
      </c>
      <c r="BY343">
        <v>0</v>
      </c>
    </row>
    <row r="344" spans="1:77" x14ac:dyDescent="0.35">
      <c r="A344">
        <v>342</v>
      </c>
      <c r="B344">
        <v>2022102700</v>
      </c>
      <c r="C344">
        <v>3214</v>
      </c>
      <c r="D344">
        <v>47788</v>
      </c>
      <c r="E344">
        <v>0</v>
      </c>
      <c r="F344">
        <v>1</v>
      </c>
      <c r="G344">
        <v>0</v>
      </c>
      <c r="H344">
        <v>0</v>
      </c>
      <c r="I344" t="s">
        <v>72</v>
      </c>
      <c r="M344" t="s">
        <v>350</v>
      </c>
      <c r="N344">
        <f t="shared" si="35"/>
        <v>0</v>
      </c>
      <c r="O344">
        <f t="shared" si="36"/>
        <v>2</v>
      </c>
      <c r="P344">
        <f t="shared" si="37"/>
        <v>2</v>
      </c>
      <c r="R344">
        <f>SUMIFS('further data insights graphs'!$E$2:$E$3323,'further data insights graphs'!$A$2:$A$3323,'tackle data and analsyis'!$M344)</f>
        <v>1.4679003870798391</v>
      </c>
      <c r="S344">
        <f>COUNTIFS('further data insights graphs'!$E$2:$E$3323,"&gt;"&amp;0,'further data insights graphs'!$A$2:$A$3323,'tackle data and analsyis'!$M344)</f>
        <v>4</v>
      </c>
      <c r="V344">
        <f t="shared" si="38"/>
        <v>2</v>
      </c>
      <c r="W344" t="s">
        <v>467</v>
      </c>
      <c r="X344">
        <v>1</v>
      </c>
      <c r="Y344">
        <v>2</v>
      </c>
      <c r="Z344">
        <v>3</v>
      </c>
      <c r="AB344" t="s">
        <v>44</v>
      </c>
      <c r="AC344">
        <v>1</v>
      </c>
      <c r="AD344">
        <v>2</v>
      </c>
      <c r="AE344">
        <v>3</v>
      </c>
      <c r="AH344" t="s">
        <v>577</v>
      </c>
      <c r="AI344">
        <v>1.840204219520484</v>
      </c>
      <c r="AJ344">
        <v>3</v>
      </c>
      <c r="AK344">
        <f>SUMIFS('further data insights graphs'!$X$2:$X$3323,'further data insights graphs'!$A$2:$A$3323,'tackle data and analsyis'!$AH344)</f>
        <v>8.7098169057124766E-2</v>
      </c>
      <c r="AL344" s="1">
        <f t="shared" si="39"/>
        <v>2.9032723019041588E-2</v>
      </c>
      <c r="AM344">
        <f>SUMIFS('further data insights graphs'!$X$2:$X$3323,'further data insights graphs'!$X$2:$X$3323,"&gt;="&amp;0,'further data insights graphs'!$A$2:$A$3323,'tackle data and analsyis'!$AH344)</f>
        <v>0.20063445490632234</v>
      </c>
      <c r="AN344">
        <f>COUNTIFS('further data insights graphs'!$X$2:$X$3323,"&gt;="&amp;0,'further data insights graphs'!$A$2:$A$3323,'tackle data and analsyis'!$AH344)</f>
        <v>1</v>
      </c>
      <c r="AO344">
        <f>SUMIFS('further data insights graphs'!$X$2:$X$3323,'further data insights graphs'!$X$2:$X$3323,"&lt;"&amp;0,'further data insights graphs'!$A$2:$A$3323,'tackle data and analsyis'!$AH344)</f>
        <v>-0.11353628584919757</v>
      </c>
      <c r="AP344">
        <f>COUNTIFS('further data insights graphs'!$X$2:$X$3323,"&lt;"&amp;0,'further data insights graphs'!$A$2:$A$3323,'tackle data and analsyis'!$AH344)</f>
        <v>2</v>
      </c>
      <c r="AQ344" s="3">
        <f t="shared" si="40"/>
        <v>0.20063445490632234</v>
      </c>
      <c r="AR344" s="3">
        <f t="shared" si="41"/>
        <v>-5.6768142924598787E-2</v>
      </c>
      <c r="AS344" s="3"/>
      <c r="AT344" s="3"/>
      <c r="AU344" s="3"/>
      <c r="AV344" s="3"/>
      <c r="AY344" t="s">
        <v>416</v>
      </c>
      <c r="AZ344">
        <v>2.760396380167863</v>
      </c>
      <c r="BA344">
        <v>4</v>
      </c>
      <c r="BD344" t="s">
        <v>416</v>
      </c>
      <c r="BE344">
        <f>SUMIFS('further data insights graphs'!S$2:S$3323,'further data insights graphs'!$A$2:$A$3323,'tackle data and analsyis'!$BD344)</f>
        <v>1.2064830248002569</v>
      </c>
      <c r="BF344">
        <f>SUMIFS('further data insights graphs'!T$2:T$3323,'further data insights graphs'!$A$2:$A$3323,'tackle data and analsyis'!$BD344)</f>
        <v>0</v>
      </c>
      <c r="BG344">
        <f>SUMIFS('further data insights graphs'!U$2:U$3323,'further data insights graphs'!$A$2:$A$3323,'tackle data and analsyis'!$BD344)</f>
        <v>0</v>
      </c>
      <c r="BI344">
        <f>COUNTIFS('further data insights graphs'!S$2:S$3323,"&gt;"&amp;0,'further data insights graphs'!$A$2:$A$3323,'tackle data and analsyis'!$BD344)</f>
        <v>2</v>
      </c>
      <c r="BJ344">
        <f>COUNTIFS('further data insights graphs'!T$2:T$3323,"&gt;"&amp;0,'further data insights graphs'!$A$2:$A$3323,'tackle data and analsyis'!$BD344)</f>
        <v>0</v>
      </c>
      <c r="BK344">
        <f>COUNTIFS('further data insights graphs'!U$2:U$3323,"&gt;"&amp;0,'further data insights graphs'!$A$2:$A$3323,'tackle data and analsyis'!$BD344)</f>
        <v>0</v>
      </c>
      <c r="BN344" t="s">
        <v>65</v>
      </c>
      <c r="BO344">
        <v>1.050419303393288</v>
      </c>
      <c r="BP344">
        <v>0.70291895100152701</v>
      </c>
      <c r="BQ344">
        <v>0</v>
      </c>
      <c r="BS344">
        <f>SUMIFS('further data insights graphs'!$K$2:$K$3323,'further data insights graphs'!$A$2:$A$3323,'tackle data and analsyis'!$BN344)</f>
        <v>0</v>
      </c>
      <c r="BT344">
        <f>SUMIFS('further data insights graphs'!$V$2:$V$3323,'further data insights graphs'!$A$2:$A$3323,'tackle data and analsyis'!$BN344)</f>
        <v>0</v>
      </c>
      <c r="BV344" t="s">
        <v>577</v>
      </c>
      <c r="BW344">
        <v>1.2045123709592349</v>
      </c>
      <c r="BX344">
        <v>0</v>
      </c>
      <c r="BY344">
        <v>0.63569184856124905</v>
      </c>
    </row>
    <row r="345" spans="1:77" x14ac:dyDescent="0.35">
      <c r="A345">
        <v>343</v>
      </c>
      <c r="B345">
        <v>2022102700</v>
      </c>
      <c r="C345">
        <v>3296</v>
      </c>
      <c r="D345">
        <v>47788</v>
      </c>
      <c r="E345">
        <v>1</v>
      </c>
      <c r="F345">
        <v>0</v>
      </c>
      <c r="G345">
        <v>0</v>
      </c>
      <c r="H345">
        <v>0</v>
      </c>
      <c r="I345" t="s">
        <v>72</v>
      </c>
      <c r="M345" t="s">
        <v>351</v>
      </c>
      <c r="N345">
        <f t="shared" si="35"/>
        <v>5</v>
      </c>
      <c r="O345">
        <f t="shared" si="36"/>
        <v>8</v>
      </c>
      <c r="P345">
        <f t="shared" si="37"/>
        <v>13</v>
      </c>
      <c r="R345">
        <f>SUMIFS('further data insights graphs'!$E$2:$E$3323,'further data insights graphs'!$A$2:$A$3323,'tackle data and analsyis'!$M345)</f>
        <v>6.565272514623123</v>
      </c>
      <c r="S345">
        <f>COUNTIFS('further data insights graphs'!$E$2:$E$3323,"&gt;"&amp;0,'further data insights graphs'!$A$2:$A$3323,'tackle data and analsyis'!$M345)</f>
        <v>11</v>
      </c>
      <c r="V345">
        <f t="shared" si="38"/>
        <v>1</v>
      </c>
      <c r="W345" t="s">
        <v>495</v>
      </c>
      <c r="X345">
        <v>0</v>
      </c>
      <c r="Y345">
        <v>3</v>
      </c>
      <c r="Z345">
        <v>3</v>
      </c>
      <c r="AB345" t="s">
        <v>53</v>
      </c>
      <c r="AC345">
        <v>1</v>
      </c>
      <c r="AD345">
        <v>2</v>
      </c>
      <c r="AE345">
        <v>3</v>
      </c>
      <c r="AH345" t="s">
        <v>57</v>
      </c>
      <c r="AI345">
        <v>1.8393353705891311</v>
      </c>
      <c r="AJ345">
        <v>4</v>
      </c>
      <c r="AK345">
        <f>SUMIFS('further data insights graphs'!$X$2:$X$3323,'further data insights graphs'!$A$2:$A$3323,'tackle data and analsyis'!$AH345)</f>
        <v>0.58251129356540343</v>
      </c>
      <c r="AL345" s="1">
        <f t="shared" si="39"/>
        <v>0.14562782339135086</v>
      </c>
      <c r="AM345">
        <f>SUMIFS('further data insights graphs'!$X$2:$X$3323,'further data insights graphs'!$X$2:$X$3323,"&gt;="&amp;0,'further data insights graphs'!$A$2:$A$3323,'tackle data and analsyis'!$AH345)</f>
        <v>1.3318164137657702</v>
      </c>
      <c r="AN345">
        <f>COUNTIFS('further data insights graphs'!$X$2:$X$3323,"&gt;="&amp;0,'further data insights graphs'!$A$2:$A$3323,'tackle data and analsyis'!$AH345)</f>
        <v>3</v>
      </c>
      <c r="AO345">
        <f>SUMIFS('further data insights graphs'!$X$2:$X$3323,'further data insights graphs'!$X$2:$X$3323,"&lt;"&amp;0,'further data insights graphs'!$A$2:$A$3323,'tackle data and analsyis'!$AH345)</f>
        <v>-0.74930512020036677</v>
      </c>
      <c r="AP345">
        <f>COUNTIFS('further data insights graphs'!$X$2:$X$3323,"&lt;"&amp;0,'further data insights graphs'!$A$2:$A$3323,'tackle data and analsyis'!$AH345)</f>
        <v>1</v>
      </c>
      <c r="AQ345" s="3">
        <f t="shared" si="40"/>
        <v>0.44393880458859009</v>
      </c>
      <c r="AR345" s="3">
        <f t="shared" si="41"/>
        <v>-0.74930512020036677</v>
      </c>
      <c r="AS345" s="3"/>
      <c r="AT345" s="3"/>
      <c r="AU345" s="3"/>
      <c r="AV345" s="3"/>
      <c r="AY345" t="s">
        <v>441</v>
      </c>
      <c r="AZ345">
        <v>2.7631107057125632</v>
      </c>
      <c r="BA345">
        <v>4</v>
      </c>
      <c r="BD345" t="s">
        <v>441</v>
      </c>
      <c r="BE345">
        <f>SUMIFS('further data insights graphs'!S$2:S$3323,'further data insights graphs'!$A$2:$A$3323,'tackle data and analsyis'!$BD345)</f>
        <v>0.55267981491548002</v>
      </c>
      <c r="BF345">
        <f>SUMIFS('further data insights graphs'!T$2:T$3323,'further data insights graphs'!$A$2:$A$3323,'tackle data and analsyis'!$BD345)</f>
        <v>0</v>
      </c>
      <c r="BG345">
        <f>SUMIFS('further data insights graphs'!U$2:U$3323,'further data insights graphs'!$A$2:$A$3323,'tackle data and analsyis'!$BD345)</f>
        <v>0</v>
      </c>
      <c r="BI345">
        <f>COUNTIFS('further data insights graphs'!S$2:S$3323,"&gt;"&amp;0,'further data insights graphs'!$A$2:$A$3323,'tackle data and analsyis'!$BD345)</f>
        <v>1</v>
      </c>
      <c r="BJ345">
        <f>COUNTIFS('further data insights graphs'!T$2:T$3323,"&gt;"&amp;0,'further data insights graphs'!$A$2:$A$3323,'tackle data and analsyis'!$BD345)</f>
        <v>0</v>
      </c>
      <c r="BK345">
        <f>COUNTIFS('further data insights graphs'!U$2:U$3323,"&gt;"&amp;0,'further data insights graphs'!$A$2:$A$3323,'tackle data and analsyis'!$BD345)</f>
        <v>0</v>
      </c>
      <c r="BN345" t="s">
        <v>437</v>
      </c>
      <c r="BO345">
        <v>1.0474621661815</v>
      </c>
      <c r="BP345">
        <v>0</v>
      </c>
      <c r="BQ345">
        <v>0</v>
      </c>
      <c r="BS345">
        <f>SUMIFS('further data insights graphs'!$K$2:$K$3323,'further data insights graphs'!$A$2:$A$3323,'tackle data and analsyis'!$BN345)</f>
        <v>0</v>
      </c>
      <c r="BT345">
        <f>SUMIFS('further data insights graphs'!$V$2:$V$3323,'further data insights graphs'!$A$2:$A$3323,'tackle data and analsyis'!$BN345)</f>
        <v>0</v>
      </c>
      <c r="BV345" t="s">
        <v>573</v>
      </c>
      <c r="BW345">
        <v>1.1987167682911961</v>
      </c>
      <c r="BX345">
        <v>0</v>
      </c>
      <c r="BY345">
        <v>0</v>
      </c>
    </row>
    <row r="346" spans="1:77" x14ac:dyDescent="0.35">
      <c r="A346">
        <v>344</v>
      </c>
      <c r="B346">
        <v>2022110609</v>
      </c>
      <c r="C346">
        <v>1024</v>
      </c>
      <c r="D346">
        <v>47788</v>
      </c>
      <c r="E346">
        <v>0</v>
      </c>
      <c r="F346">
        <v>1</v>
      </c>
      <c r="G346">
        <v>0</v>
      </c>
      <c r="H346">
        <v>0</v>
      </c>
      <c r="I346" t="s">
        <v>72</v>
      </c>
      <c r="M346" t="s">
        <v>352</v>
      </c>
      <c r="N346">
        <f t="shared" si="35"/>
        <v>2</v>
      </c>
      <c r="O346">
        <f t="shared" si="36"/>
        <v>3</v>
      </c>
      <c r="P346">
        <f t="shared" si="37"/>
        <v>5</v>
      </c>
      <c r="R346">
        <f>SUMIFS('further data insights graphs'!$E$2:$E$3323,'further data insights graphs'!$A$2:$A$3323,'tackle data and analsyis'!$M346)</f>
        <v>3.3732327535592348</v>
      </c>
      <c r="S346">
        <f>COUNTIFS('further data insights graphs'!$E$2:$E$3323,"&gt;"&amp;0,'further data insights graphs'!$A$2:$A$3323,'tackle data and analsyis'!$M346)</f>
        <v>7</v>
      </c>
      <c r="V346">
        <f t="shared" si="38"/>
        <v>1</v>
      </c>
      <c r="W346" t="s">
        <v>496</v>
      </c>
      <c r="X346">
        <v>3</v>
      </c>
      <c r="Y346">
        <v>0</v>
      </c>
      <c r="Z346">
        <v>3</v>
      </c>
      <c r="AB346" t="s">
        <v>55</v>
      </c>
      <c r="AC346">
        <v>1</v>
      </c>
      <c r="AD346">
        <v>2</v>
      </c>
      <c r="AE346">
        <v>3</v>
      </c>
      <c r="AH346" t="s">
        <v>578</v>
      </c>
      <c r="AI346">
        <v>1.823887158502858</v>
      </c>
      <c r="AJ346">
        <v>4</v>
      </c>
      <c r="AK346">
        <f>SUMIFS('further data insights graphs'!$X$2:$X$3323,'further data insights graphs'!$A$2:$A$3323,'tackle data and analsyis'!$AH346)</f>
        <v>-0.24550078680344237</v>
      </c>
      <c r="AL346" s="1">
        <f t="shared" si="39"/>
        <v>-6.1375196700860592E-2</v>
      </c>
      <c r="AM346">
        <f>SUMIFS('further data insights graphs'!$X$2:$X$3323,'further data insights graphs'!$X$2:$X$3323,"&gt;="&amp;0,'further data insights graphs'!$A$2:$A$3323,'tackle data and analsyis'!$AH346)</f>
        <v>0.1335499489171981</v>
      </c>
      <c r="AN346">
        <f>COUNTIFS('further data insights graphs'!$X$2:$X$3323,"&gt;="&amp;0,'further data insights graphs'!$A$2:$A$3323,'tackle data and analsyis'!$AH346)</f>
        <v>1</v>
      </c>
      <c r="AO346">
        <f>SUMIFS('further data insights graphs'!$X$2:$X$3323,'further data insights graphs'!$X$2:$X$3323,"&lt;"&amp;0,'further data insights graphs'!$A$2:$A$3323,'tackle data and analsyis'!$AH346)</f>
        <v>-0.37905073572064052</v>
      </c>
      <c r="AP346">
        <f>COUNTIFS('further data insights graphs'!$X$2:$X$3323,"&lt;"&amp;0,'further data insights graphs'!$A$2:$A$3323,'tackle data and analsyis'!$AH346)</f>
        <v>3</v>
      </c>
      <c r="AQ346" s="3">
        <f t="shared" si="40"/>
        <v>0.1335499489171981</v>
      </c>
      <c r="AR346" s="3">
        <f t="shared" si="41"/>
        <v>-0.12635024524021352</v>
      </c>
      <c r="AS346" s="3"/>
      <c r="AT346" s="3"/>
      <c r="AU346" s="3"/>
      <c r="AV346" s="3"/>
      <c r="AY346" t="s">
        <v>442</v>
      </c>
      <c r="AZ346">
        <v>2.7120902871354571</v>
      </c>
      <c r="BA346">
        <v>4</v>
      </c>
      <c r="BD346" t="s">
        <v>442</v>
      </c>
      <c r="BE346">
        <f>SUMIFS('further data insights graphs'!S$2:S$3323,'further data insights graphs'!$A$2:$A$3323,'tackle data and analsyis'!$BD346)</f>
        <v>1.5759509918039289</v>
      </c>
      <c r="BF346">
        <f>SUMIFS('further data insights graphs'!T$2:T$3323,'further data insights graphs'!$A$2:$A$3323,'tackle data and analsyis'!$BD346)</f>
        <v>0</v>
      </c>
      <c r="BG346">
        <f>SUMIFS('further data insights graphs'!U$2:U$3323,'further data insights graphs'!$A$2:$A$3323,'tackle data and analsyis'!$BD346)</f>
        <v>0</v>
      </c>
      <c r="BI346">
        <f>COUNTIFS('further data insights graphs'!S$2:S$3323,"&gt;"&amp;0,'further data insights graphs'!$A$2:$A$3323,'tackle data and analsyis'!$BD346)</f>
        <v>2</v>
      </c>
      <c r="BJ346">
        <f>COUNTIFS('further data insights graphs'!T$2:T$3323,"&gt;"&amp;0,'further data insights graphs'!$A$2:$A$3323,'tackle data and analsyis'!$BD346)</f>
        <v>0</v>
      </c>
      <c r="BK346">
        <f>COUNTIFS('further data insights graphs'!U$2:U$3323,"&gt;"&amp;0,'further data insights graphs'!$A$2:$A$3323,'tackle data and analsyis'!$BD346)</f>
        <v>0</v>
      </c>
      <c r="BN346" t="s">
        <v>327</v>
      </c>
      <c r="BO346">
        <v>1.0423564343794849</v>
      </c>
      <c r="BP346">
        <v>0</v>
      </c>
      <c r="BQ346">
        <v>0</v>
      </c>
      <c r="BS346">
        <f>SUMIFS('further data insights graphs'!$K$2:$K$3323,'further data insights graphs'!$A$2:$A$3323,'tackle data and analsyis'!$BN346)</f>
        <v>0</v>
      </c>
      <c r="BT346">
        <f>SUMIFS('further data insights graphs'!$V$2:$V$3323,'further data insights graphs'!$A$2:$A$3323,'tackle data and analsyis'!$BN346)</f>
        <v>0</v>
      </c>
      <c r="BV346" t="s">
        <v>507</v>
      </c>
      <c r="BW346">
        <v>1.1906194804499601</v>
      </c>
      <c r="BX346">
        <v>0</v>
      </c>
      <c r="BY346">
        <v>0</v>
      </c>
    </row>
    <row r="347" spans="1:77" x14ac:dyDescent="0.35">
      <c r="A347">
        <v>345</v>
      </c>
      <c r="B347">
        <v>2022110609</v>
      </c>
      <c r="C347">
        <v>3548</v>
      </c>
      <c r="D347">
        <v>47788</v>
      </c>
      <c r="E347">
        <v>1</v>
      </c>
      <c r="F347">
        <v>0</v>
      </c>
      <c r="G347">
        <v>0</v>
      </c>
      <c r="H347">
        <v>0</v>
      </c>
      <c r="I347" t="s">
        <v>72</v>
      </c>
      <c r="M347" t="s">
        <v>353</v>
      </c>
      <c r="N347">
        <f t="shared" si="35"/>
        <v>0</v>
      </c>
      <c r="O347">
        <f t="shared" si="36"/>
        <v>1</v>
      </c>
      <c r="P347">
        <f t="shared" si="37"/>
        <v>1</v>
      </c>
      <c r="R347">
        <f>SUMIFS('further data insights graphs'!$E$2:$E$3323,'further data insights graphs'!$A$2:$A$3323,'tackle data and analsyis'!$M347)</f>
        <v>0.17821696667096401</v>
      </c>
      <c r="S347">
        <f>COUNTIFS('further data insights graphs'!$E$2:$E$3323,"&gt;"&amp;0,'further data insights graphs'!$A$2:$A$3323,'tackle data and analsyis'!$M347)</f>
        <v>1</v>
      </c>
      <c r="V347">
        <f t="shared" si="38"/>
        <v>2</v>
      </c>
      <c r="W347" t="s">
        <v>506</v>
      </c>
      <c r="X347">
        <v>1</v>
      </c>
      <c r="Y347">
        <v>2</v>
      </c>
      <c r="Z347">
        <v>3</v>
      </c>
      <c r="AB347" t="s">
        <v>76</v>
      </c>
      <c r="AC347">
        <v>1</v>
      </c>
      <c r="AD347">
        <v>2</v>
      </c>
      <c r="AE347">
        <v>3</v>
      </c>
      <c r="AH347" t="s">
        <v>249</v>
      </c>
      <c r="AI347">
        <v>1.820032741364352</v>
      </c>
      <c r="AJ347">
        <v>5</v>
      </c>
      <c r="AK347">
        <f>SUMIFS('further data insights graphs'!$X$2:$X$3323,'further data insights graphs'!$A$2:$A$3323,'tackle data and analsyis'!$AH347)</f>
        <v>-0.77597187362856024</v>
      </c>
      <c r="AL347" s="1">
        <f t="shared" si="39"/>
        <v>-0.15519437472571204</v>
      </c>
      <c r="AM347">
        <f>SUMIFS('further data insights graphs'!$X$2:$X$3323,'further data insights graphs'!$X$2:$X$3323,"&gt;="&amp;0,'further data insights graphs'!$A$2:$A$3323,'tackle data and analsyis'!$AH347)</f>
        <v>0.43330319760183966</v>
      </c>
      <c r="AN347">
        <f>COUNTIFS('further data insights graphs'!$X$2:$X$3323,"&gt;="&amp;0,'further data insights graphs'!$A$2:$A$3323,'tackle data and analsyis'!$AH347)</f>
        <v>2</v>
      </c>
      <c r="AO347">
        <f>SUMIFS('further data insights graphs'!$X$2:$X$3323,'further data insights graphs'!$X$2:$X$3323,"&lt;"&amp;0,'further data insights graphs'!$A$2:$A$3323,'tackle data and analsyis'!$AH347)</f>
        <v>-1.2092750712303999</v>
      </c>
      <c r="AP347">
        <f>COUNTIFS('further data insights graphs'!$X$2:$X$3323,"&lt;"&amp;0,'further data insights graphs'!$A$2:$A$3323,'tackle data and analsyis'!$AH347)</f>
        <v>3</v>
      </c>
      <c r="AQ347" s="3">
        <f t="shared" si="40"/>
        <v>0.21665159880091983</v>
      </c>
      <c r="AR347" s="3">
        <f t="shared" si="41"/>
        <v>-0.40309169041013332</v>
      </c>
      <c r="AS347" s="3"/>
      <c r="AT347" s="3"/>
      <c r="AU347" s="3"/>
      <c r="AV347" s="3"/>
      <c r="AY347" t="s">
        <v>448</v>
      </c>
      <c r="AZ347">
        <v>1.1568688439507469</v>
      </c>
      <c r="BA347">
        <v>4</v>
      </c>
      <c r="BD347" t="s">
        <v>448</v>
      </c>
      <c r="BE347">
        <f>SUMIFS('further data insights graphs'!S$2:S$3323,'further data insights graphs'!$A$2:$A$3323,'tackle data and analsyis'!$BD347)</f>
        <v>1.1568688439507469</v>
      </c>
      <c r="BF347">
        <f>SUMIFS('further data insights graphs'!T$2:T$3323,'further data insights graphs'!$A$2:$A$3323,'tackle data and analsyis'!$BD347)</f>
        <v>0.335728950327569</v>
      </c>
      <c r="BG347">
        <f>SUMIFS('further data insights graphs'!U$2:U$3323,'further data insights graphs'!$A$2:$A$3323,'tackle data and analsyis'!$BD347)</f>
        <v>0</v>
      </c>
      <c r="BI347">
        <f>COUNTIFS('further data insights graphs'!S$2:S$3323,"&gt;"&amp;0,'further data insights graphs'!$A$2:$A$3323,'tackle data and analsyis'!$BD347)</f>
        <v>4</v>
      </c>
      <c r="BJ347">
        <f>COUNTIFS('further data insights graphs'!T$2:T$3323,"&gt;"&amp;0,'further data insights graphs'!$A$2:$A$3323,'tackle data and analsyis'!$BD347)</f>
        <v>1</v>
      </c>
      <c r="BK347">
        <f>COUNTIFS('further data insights graphs'!U$2:U$3323,"&gt;"&amp;0,'further data insights graphs'!$A$2:$A$3323,'tackle data and analsyis'!$BD347)</f>
        <v>0</v>
      </c>
      <c r="BN347" t="s">
        <v>436</v>
      </c>
      <c r="BO347">
        <v>1.0394563792400571</v>
      </c>
      <c r="BP347">
        <v>0</v>
      </c>
      <c r="BQ347">
        <v>0</v>
      </c>
      <c r="BS347">
        <f>SUMIFS('further data insights graphs'!$K$2:$K$3323,'further data insights graphs'!$A$2:$A$3323,'tackle data and analsyis'!$BN347)</f>
        <v>1</v>
      </c>
      <c r="BT347">
        <f>SUMIFS('further data insights graphs'!$V$2:$V$3323,'further data insights graphs'!$A$2:$A$3323,'tackle data and analsyis'!$BN347)</f>
        <v>0.79880837981316699</v>
      </c>
      <c r="BV347" t="s">
        <v>346</v>
      </c>
      <c r="BW347">
        <v>1.187814732854747</v>
      </c>
      <c r="BX347">
        <v>0</v>
      </c>
      <c r="BY347">
        <v>0</v>
      </c>
    </row>
    <row r="348" spans="1:77" x14ac:dyDescent="0.35">
      <c r="A348">
        <v>346</v>
      </c>
      <c r="B348">
        <v>2022102301</v>
      </c>
      <c r="C348">
        <v>889</v>
      </c>
      <c r="D348">
        <v>46159</v>
      </c>
      <c r="E348">
        <v>0</v>
      </c>
      <c r="F348">
        <v>1</v>
      </c>
      <c r="G348">
        <v>0</v>
      </c>
      <c r="H348">
        <v>0</v>
      </c>
      <c r="I348" t="s">
        <v>73</v>
      </c>
      <c r="M348" t="s">
        <v>354</v>
      </c>
      <c r="N348">
        <f t="shared" si="35"/>
        <v>5</v>
      </c>
      <c r="O348">
        <f t="shared" si="36"/>
        <v>0</v>
      </c>
      <c r="P348">
        <f t="shared" si="37"/>
        <v>5</v>
      </c>
      <c r="R348">
        <f>SUMIFS('further data insights graphs'!$E$2:$E$3323,'further data insights graphs'!$A$2:$A$3323,'tackle data and analsyis'!$M348)</f>
        <v>7.1528815781857453</v>
      </c>
      <c r="S348">
        <f>COUNTIFS('further data insights graphs'!$E$2:$E$3323,"&gt;"&amp;0,'further data insights graphs'!$A$2:$A$3323,'tackle data and analsyis'!$M348)</f>
        <v>13</v>
      </c>
      <c r="V348">
        <f t="shared" si="38"/>
        <v>1</v>
      </c>
      <c r="W348" t="s">
        <v>507</v>
      </c>
      <c r="X348">
        <v>2</v>
      </c>
      <c r="Y348">
        <v>1</v>
      </c>
      <c r="Z348">
        <v>3</v>
      </c>
      <c r="AB348" t="s">
        <v>103</v>
      </c>
      <c r="AC348">
        <v>1</v>
      </c>
      <c r="AD348">
        <v>2</v>
      </c>
      <c r="AE348">
        <v>3</v>
      </c>
      <c r="AH348" t="s">
        <v>569</v>
      </c>
      <c r="AI348">
        <v>1.810371224422832</v>
      </c>
      <c r="AJ348">
        <v>4</v>
      </c>
      <c r="AK348">
        <f>SUMIFS('further data insights graphs'!$X$2:$X$3323,'further data insights graphs'!$A$2:$A$3323,'tackle data and analsyis'!$AH348)</f>
        <v>-1.1052667541729875</v>
      </c>
      <c r="AL348" s="1">
        <f t="shared" si="39"/>
        <v>-0.27631668854324687</v>
      </c>
      <c r="AM348">
        <f>SUMIFS('further data insights graphs'!$X$2:$X$3323,'further data insights graphs'!$X$2:$X$3323,"&gt;="&amp;0,'further data insights graphs'!$A$2:$A$3323,'tackle data and analsyis'!$AH348)</f>
        <v>0</v>
      </c>
      <c r="AN348">
        <f>COUNTIFS('further data insights graphs'!$X$2:$X$3323,"&gt;="&amp;0,'further data insights graphs'!$A$2:$A$3323,'tackle data and analsyis'!$AH348)</f>
        <v>0</v>
      </c>
      <c r="AO348">
        <f>SUMIFS('further data insights graphs'!$X$2:$X$3323,'further data insights graphs'!$X$2:$X$3323,"&lt;"&amp;0,'further data insights graphs'!$A$2:$A$3323,'tackle data and analsyis'!$AH348)</f>
        <v>-1.1052667541729875</v>
      </c>
      <c r="AP348">
        <f>COUNTIFS('further data insights graphs'!$X$2:$X$3323,"&lt;"&amp;0,'further data insights graphs'!$A$2:$A$3323,'tackle data and analsyis'!$AH348)</f>
        <v>4</v>
      </c>
      <c r="AQ348" s="3" t="e">
        <f t="shared" si="40"/>
        <v>#DIV/0!</v>
      </c>
      <c r="AR348" s="3">
        <f t="shared" si="41"/>
        <v>-0.27631668854324687</v>
      </c>
      <c r="AS348" s="3"/>
      <c r="AT348" s="3"/>
      <c r="AU348" s="3"/>
      <c r="AV348" s="3"/>
      <c r="AY348" t="s">
        <v>450</v>
      </c>
      <c r="AZ348">
        <v>2.489133206829349</v>
      </c>
      <c r="BA348">
        <v>4</v>
      </c>
      <c r="BD348" t="s">
        <v>450</v>
      </c>
      <c r="BE348">
        <f>SUMIFS('further data insights graphs'!S$2:S$3323,'further data insights graphs'!$A$2:$A$3323,'tackle data and analsyis'!$BD348)</f>
        <v>2.489133206829349</v>
      </c>
      <c r="BF348">
        <f>SUMIFS('further data insights graphs'!T$2:T$3323,'further data insights graphs'!$A$2:$A$3323,'tackle data and analsyis'!$BD348)</f>
        <v>0</v>
      </c>
      <c r="BG348">
        <f>SUMIFS('further data insights graphs'!U$2:U$3323,'further data insights graphs'!$A$2:$A$3323,'tackle data and analsyis'!$BD348)</f>
        <v>0</v>
      </c>
      <c r="BI348">
        <f>COUNTIFS('further data insights graphs'!S$2:S$3323,"&gt;"&amp;0,'further data insights graphs'!$A$2:$A$3323,'tackle data and analsyis'!$BD348)</f>
        <v>4</v>
      </c>
      <c r="BJ348">
        <f>COUNTIFS('further data insights graphs'!T$2:T$3323,"&gt;"&amp;0,'further data insights graphs'!$A$2:$A$3323,'tackle data and analsyis'!$BD348)</f>
        <v>0</v>
      </c>
      <c r="BK348">
        <f>COUNTIFS('further data insights graphs'!U$2:U$3323,"&gt;"&amp;0,'further data insights graphs'!$A$2:$A$3323,'tackle data and analsyis'!$BD348)</f>
        <v>0</v>
      </c>
      <c r="BN348" t="s">
        <v>557</v>
      </c>
      <c r="BO348">
        <v>1.024307312430768</v>
      </c>
      <c r="BP348">
        <v>0</v>
      </c>
      <c r="BQ348">
        <v>0</v>
      </c>
      <c r="BS348">
        <f>SUMIFS('further data insights graphs'!$K$2:$K$3323,'further data insights graphs'!$A$2:$A$3323,'tackle data and analsyis'!$BN348)</f>
        <v>0</v>
      </c>
      <c r="BT348">
        <f>SUMIFS('further data insights graphs'!$V$2:$V$3323,'further data insights graphs'!$A$2:$A$3323,'tackle data and analsyis'!$BN348)</f>
        <v>0</v>
      </c>
      <c r="BV348" t="s">
        <v>147</v>
      </c>
      <c r="BW348">
        <v>1.1854854875916869</v>
      </c>
      <c r="BX348">
        <v>0</v>
      </c>
      <c r="BY348">
        <v>0</v>
      </c>
    </row>
    <row r="349" spans="1:77" x14ac:dyDescent="0.35">
      <c r="A349">
        <v>347</v>
      </c>
      <c r="B349">
        <v>2022102301</v>
      </c>
      <c r="C349">
        <v>2916</v>
      </c>
      <c r="D349">
        <v>46159</v>
      </c>
      <c r="E349">
        <v>1</v>
      </c>
      <c r="F349">
        <v>0</v>
      </c>
      <c r="G349">
        <v>0</v>
      </c>
      <c r="H349">
        <v>0</v>
      </c>
      <c r="I349" t="s">
        <v>73</v>
      </c>
      <c r="M349" t="s">
        <v>355</v>
      </c>
      <c r="N349">
        <f t="shared" si="35"/>
        <v>5</v>
      </c>
      <c r="O349">
        <f t="shared" si="36"/>
        <v>2</v>
      </c>
      <c r="P349">
        <f t="shared" si="37"/>
        <v>7</v>
      </c>
      <c r="R349">
        <f>SUMIFS('further data insights graphs'!$E$2:$E$3323,'further data insights graphs'!$A$2:$A$3323,'tackle data and analsyis'!$M349)</f>
        <v>4.5044285969457505</v>
      </c>
      <c r="S349">
        <f>COUNTIFS('further data insights graphs'!$E$2:$E$3323,"&gt;"&amp;0,'further data insights graphs'!$A$2:$A$3323,'tackle data and analsyis'!$M349)</f>
        <v>10</v>
      </c>
      <c r="V349">
        <f t="shared" si="38"/>
        <v>2</v>
      </c>
      <c r="W349" t="s">
        <v>510</v>
      </c>
      <c r="X349">
        <v>2</v>
      </c>
      <c r="Y349">
        <v>1</v>
      </c>
      <c r="Z349">
        <v>3</v>
      </c>
      <c r="AB349" t="s">
        <v>130</v>
      </c>
      <c r="AC349">
        <v>1</v>
      </c>
      <c r="AD349">
        <v>2</v>
      </c>
      <c r="AE349">
        <v>3</v>
      </c>
      <c r="AH349" t="s">
        <v>439</v>
      </c>
      <c r="AI349">
        <v>1.795113796731072</v>
      </c>
      <c r="AJ349">
        <v>3</v>
      </c>
      <c r="AK349">
        <f>SUMIFS('further data insights graphs'!$X$2:$X$3323,'further data insights graphs'!$A$2:$A$3323,'tackle data and analsyis'!$AH349)</f>
        <v>-0.81200113089407633</v>
      </c>
      <c r="AL349" s="1">
        <f t="shared" si="39"/>
        <v>-0.27066704363135879</v>
      </c>
      <c r="AM349">
        <f>SUMIFS('further data insights graphs'!$X$2:$X$3323,'further data insights graphs'!$X$2:$X$3323,"&gt;="&amp;0,'further data insights graphs'!$A$2:$A$3323,'tackle data and analsyis'!$AH349)</f>
        <v>0.13659427792024981</v>
      </c>
      <c r="AN349">
        <f>COUNTIFS('further data insights graphs'!$X$2:$X$3323,"&gt;="&amp;0,'further data insights graphs'!$A$2:$A$3323,'tackle data and analsyis'!$AH349)</f>
        <v>1</v>
      </c>
      <c r="AO349">
        <f>SUMIFS('further data insights graphs'!$X$2:$X$3323,'further data insights graphs'!$X$2:$X$3323,"&lt;"&amp;0,'further data insights graphs'!$A$2:$A$3323,'tackle data and analsyis'!$AH349)</f>
        <v>-0.94859540881432614</v>
      </c>
      <c r="AP349">
        <f>COUNTIFS('further data insights graphs'!$X$2:$X$3323,"&lt;"&amp;0,'further data insights graphs'!$A$2:$A$3323,'tackle data and analsyis'!$AH349)</f>
        <v>2</v>
      </c>
      <c r="AQ349" s="3">
        <f t="shared" si="40"/>
        <v>0.13659427792024981</v>
      </c>
      <c r="AR349" s="3">
        <f t="shared" si="41"/>
        <v>-0.47429770440716307</v>
      </c>
      <c r="AS349" s="3"/>
      <c r="AT349" s="3"/>
      <c r="AU349" s="3"/>
      <c r="AV349" s="3"/>
      <c r="AY349" t="s">
        <v>469</v>
      </c>
      <c r="AZ349">
        <v>1.7910837502469841</v>
      </c>
      <c r="BA349">
        <v>4</v>
      </c>
      <c r="BD349" t="s">
        <v>469</v>
      </c>
      <c r="BE349">
        <f>SUMIFS('further data insights graphs'!S$2:S$3323,'further data insights graphs'!$A$2:$A$3323,'tackle data and analsyis'!$BD349)</f>
        <v>1.5273247522487901</v>
      </c>
      <c r="BF349">
        <f>SUMIFS('further data insights graphs'!T$2:T$3323,'further data insights graphs'!$A$2:$A$3323,'tackle data and analsyis'!$BD349)</f>
        <v>0</v>
      </c>
      <c r="BG349">
        <f>SUMIFS('further data insights graphs'!U$2:U$3323,'further data insights graphs'!$A$2:$A$3323,'tackle data and analsyis'!$BD349)</f>
        <v>0.26375899799819402</v>
      </c>
      <c r="BI349">
        <f>COUNTIFS('further data insights graphs'!S$2:S$3323,"&gt;"&amp;0,'further data insights graphs'!$A$2:$A$3323,'tackle data and analsyis'!$BD349)</f>
        <v>3</v>
      </c>
      <c r="BJ349">
        <f>COUNTIFS('further data insights graphs'!T$2:T$3323,"&gt;"&amp;0,'further data insights graphs'!$A$2:$A$3323,'tackle data and analsyis'!$BD349)</f>
        <v>0</v>
      </c>
      <c r="BK349">
        <f>COUNTIFS('further data insights graphs'!U$2:U$3323,"&gt;"&amp;0,'further data insights graphs'!$A$2:$A$3323,'tackle data and analsyis'!$BD349)</f>
        <v>1</v>
      </c>
      <c r="BN349" t="s">
        <v>249</v>
      </c>
      <c r="BO349">
        <v>1.020142064486961</v>
      </c>
      <c r="BP349">
        <v>0.540971283904222</v>
      </c>
      <c r="BQ349">
        <v>0.540971283904222</v>
      </c>
      <c r="BS349">
        <f>SUMIFS('further data insights graphs'!$K$2:$K$3323,'further data insights graphs'!$A$2:$A$3323,'tackle data and analsyis'!$BN349)</f>
        <v>1</v>
      </c>
      <c r="BT349">
        <f>SUMIFS('further data insights graphs'!$V$2:$V$3323,'further data insights graphs'!$A$2:$A$3323,'tackle data and analsyis'!$BN349)</f>
        <v>0.32395977128436698</v>
      </c>
      <c r="BV349" t="s">
        <v>48</v>
      </c>
      <c r="BW349">
        <v>1.183231872105303</v>
      </c>
      <c r="BX349">
        <v>0</v>
      </c>
      <c r="BY349">
        <v>0</v>
      </c>
    </row>
    <row r="350" spans="1:77" x14ac:dyDescent="0.35">
      <c r="A350">
        <v>348</v>
      </c>
      <c r="B350">
        <v>2022102301</v>
      </c>
      <c r="C350">
        <v>3412</v>
      </c>
      <c r="D350">
        <v>46159</v>
      </c>
      <c r="E350">
        <v>1</v>
      </c>
      <c r="F350">
        <v>0</v>
      </c>
      <c r="G350">
        <v>0</v>
      </c>
      <c r="H350">
        <v>0</v>
      </c>
      <c r="I350" t="s">
        <v>73</v>
      </c>
      <c r="M350" t="s">
        <v>356</v>
      </c>
      <c r="N350">
        <f t="shared" si="35"/>
        <v>4</v>
      </c>
      <c r="O350">
        <f t="shared" si="36"/>
        <v>0</v>
      </c>
      <c r="P350">
        <f t="shared" si="37"/>
        <v>4</v>
      </c>
      <c r="R350">
        <f>SUMIFS('further data insights graphs'!$E$2:$E$3323,'further data insights graphs'!$A$2:$A$3323,'tackle data and analsyis'!$M350)</f>
        <v>2.5561955702772949</v>
      </c>
      <c r="S350">
        <f>COUNTIFS('further data insights graphs'!$E$2:$E$3323,"&gt;"&amp;0,'further data insights graphs'!$A$2:$A$3323,'tackle data and analsyis'!$M350)</f>
        <v>4</v>
      </c>
      <c r="V350">
        <f t="shared" si="38"/>
        <v>1</v>
      </c>
      <c r="W350" t="s">
        <v>517</v>
      </c>
      <c r="X350">
        <v>1</v>
      </c>
      <c r="Y350">
        <v>2</v>
      </c>
      <c r="Z350">
        <v>3</v>
      </c>
      <c r="AB350" t="s">
        <v>169</v>
      </c>
      <c r="AC350">
        <v>1</v>
      </c>
      <c r="AD350">
        <v>2</v>
      </c>
      <c r="AE350">
        <v>3</v>
      </c>
      <c r="AH350" t="s">
        <v>387</v>
      </c>
      <c r="AI350">
        <v>1.7921998840892119</v>
      </c>
      <c r="AJ350">
        <v>3</v>
      </c>
      <c r="AK350">
        <f>SUMIFS('further data insights graphs'!$X$2:$X$3323,'further data insights graphs'!$A$2:$A$3323,'tackle data and analsyis'!$AH350)</f>
        <v>-0.61193699910268451</v>
      </c>
      <c r="AL350" s="1">
        <f t="shared" si="39"/>
        <v>-0.20397899970089484</v>
      </c>
      <c r="AM350">
        <f>SUMIFS('further data insights graphs'!$X$2:$X$3323,'further data insights graphs'!$X$2:$X$3323,"&gt;="&amp;0,'further data insights graphs'!$A$2:$A$3323,'tackle data and analsyis'!$AH350)</f>
        <v>0</v>
      </c>
      <c r="AN350">
        <f>COUNTIFS('further data insights graphs'!$X$2:$X$3323,"&gt;="&amp;0,'further data insights graphs'!$A$2:$A$3323,'tackle data and analsyis'!$AH350)</f>
        <v>0</v>
      </c>
      <c r="AO350">
        <f>SUMIFS('further data insights graphs'!$X$2:$X$3323,'further data insights graphs'!$X$2:$X$3323,"&lt;"&amp;0,'further data insights graphs'!$A$2:$A$3323,'tackle data and analsyis'!$AH350)</f>
        <v>-0.61193699910268451</v>
      </c>
      <c r="AP350">
        <f>COUNTIFS('further data insights graphs'!$X$2:$X$3323,"&lt;"&amp;0,'further data insights graphs'!$A$2:$A$3323,'tackle data and analsyis'!$AH350)</f>
        <v>3</v>
      </c>
      <c r="AQ350" s="3" t="e">
        <f t="shared" si="40"/>
        <v>#DIV/0!</v>
      </c>
      <c r="AR350" s="3">
        <f t="shared" si="41"/>
        <v>-0.20397899970089484</v>
      </c>
      <c r="AS350" s="3"/>
      <c r="AT350" s="3"/>
      <c r="AU350" s="3"/>
      <c r="AV350" s="3"/>
      <c r="AY350" t="s">
        <v>479</v>
      </c>
      <c r="AZ350">
        <v>1.524751019425312</v>
      </c>
      <c r="BA350">
        <v>4</v>
      </c>
      <c r="BD350" t="s">
        <v>479</v>
      </c>
      <c r="BE350">
        <f>SUMIFS('further data insights graphs'!S$2:S$3323,'further data insights graphs'!$A$2:$A$3323,'tackle data and analsyis'!$BD350)</f>
        <v>1.524751019425312</v>
      </c>
      <c r="BF350">
        <f>SUMIFS('further data insights graphs'!T$2:T$3323,'further data insights graphs'!$A$2:$A$3323,'tackle data and analsyis'!$BD350)</f>
        <v>0</v>
      </c>
      <c r="BG350">
        <f>SUMIFS('further data insights graphs'!U$2:U$3323,'further data insights graphs'!$A$2:$A$3323,'tackle data and analsyis'!$BD350)</f>
        <v>0</v>
      </c>
      <c r="BI350">
        <f>COUNTIFS('further data insights graphs'!S$2:S$3323,"&gt;"&amp;0,'further data insights graphs'!$A$2:$A$3323,'tackle data and analsyis'!$BD350)</f>
        <v>4</v>
      </c>
      <c r="BJ350">
        <f>COUNTIFS('further data insights graphs'!T$2:T$3323,"&gt;"&amp;0,'further data insights graphs'!$A$2:$A$3323,'tackle data and analsyis'!$BD350)</f>
        <v>0</v>
      </c>
      <c r="BK350">
        <f>COUNTIFS('further data insights graphs'!U$2:U$3323,"&gt;"&amp;0,'further data insights graphs'!$A$2:$A$3323,'tackle data and analsyis'!$BD350)</f>
        <v>0</v>
      </c>
      <c r="BN350" t="s">
        <v>357</v>
      </c>
      <c r="BO350">
        <v>1.0195003703696321</v>
      </c>
      <c r="BP350">
        <v>0</v>
      </c>
      <c r="BQ350">
        <v>0</v>
      </c>
      <c r="BS350">
        <f>SUMIFS('further data insights graphs'!$K$2:$K$3323,'further data insights graphs'!$A$2:$A$3323,'tackle data and analsyis'!$BN350)</f>
        <v>0</v>
      </c>
      <c r="BT350">
        <f>SUMIFS('further data insights graphs'!$V$2:$V$3323,'further data insights graphs'!$A$2:$A$3323,'tackle data and analsyis'!$BN350)</f>
        <v>0</v>
      </c>
      <c r="BV350" t="s">
        <v>440</v>
      </c>
      <c r="BW350">
        <v>1.179974595746331</v>
      </c>
      <c r="BX350">
        <v>0</v>
      </c>
      <c r="BY350">
        <v>0</v>
      </c>
    </row>
    <row r="351" spans="1:77" x14ac:dyDescent="0.35">
      <c r="A351">
        <v>349</v>
      </c>
      <c r="B351">
        <v>2022102301</v>
      </c>
      <c r="C351">
        <v>3454</v>
      </c>
      <c r="D351">
        <v>46159</v>
      </c>
      <c r="E351">
        <v>1</v>
      </c>
      <c r="F351">
        <v>0</v>
      </c>
      <c r="G351">
        <v>0</v>
      </c>
      <c r="H351">
        <v>0</v>
      </c>
      <c r="I351" t="s">
        <v>73</v>
      </c>
      <c r="M351" t="s">
        <v>357</v>
      </c>
      <c r="N351">
        <f t="shared" si="35"/>
        <v>3</v>
      </c>
      <c r="O351">
        <f t="shared" si="36"/>
        <v>1</v>
      </c>
      <c r="P351">
        <f t="shared" si="37"/>
        <v>4</v>
      </c>
      <c r="R351">
        <f>SUMIFS('further data insights graphs'!$E$2:$E$3323,'further data insights graphs'!$A$2:$A$3323,'tackle data and analsyis'!$M351)</f>
        <v>1.7629340036497432</v>
      </c>
      <c r="S351">
        <f>COUNTIFS('further data insights graphs'!$E$2:$E$3323,"&gt;"&amp;0,'further data insights graphs'!$A$2:$A$3323,'tackle data and analsyis'!$M351)</f>
        <v>4</v>
      </c>
      <c r="V351">
        <f t="shared" si="38"/>
        <v>1</v>
      </c>
      <c r="W351" t="s">
        <v>522</v>
      </c>
      <c r="X351">
        <v>2</v>
      </c>
      <c r="Y351">
        <v>1</v>
      </c>
      <c r="Z351">
        <v>3</v>
      </c>
      <c r="AB351" t="s">
        <v>180</v>
      </c>
      <c r="AC351">
        <v>1</v>
      </c>
      <c r="AD351">
        <v>2</v>
      </c>
      <c r="AE351">
        <v>3</v>
      </c>
      <c r="AH351" t="s">
        <v>469</v>
      </c>
      <c r="AI351">
        <v>1.7910837502469841</v>
      </c>
      <c r="AJ351">
        <v>4</v>
      </c>
      <c r="AK351">
        <f>SUMIFS('further data insights graphs'!$X$2:$X$3323,'further data insights graphs'!$A$2:$A$3323,'tackle data and analsyis'!$AH351)</f>
        <v>-0.43332424200205399</v>
      </c>
      <c r="AL351" s="1">
        <f t="shared" si="39"/>
        <v>-0.1083310605005135</v>
      </c>
      <c r="AM351">
        <f>SUMIFS('further data insights graphs'!$X$2:$X$3323,'further data insights graphs'!$X$2:$X$3323,"&gt;="&amp;0,'further data insights graphs'!$A$2:$A$3323,'tackle data and analsyis'!$AH351)</f>
        <v>5.8147018917181645E-2</v>
      </c>
      <c r="AN351">
        <f>COUNTIFS('further data insights graphs'!$X$2:$X$3323,"&gt;="&amp;0,'further data insights graphs'!$A$2:$A$3323,'tackle data and analsyis'!$AH351)</f>
        <v>1</v>
      </c>
      <c r="AO351">
        <f>SUMIFS('further data insights graphs'!$X$2:$X$3323,'further data insights graphs'!$X$2:$X$3323,"&lt;"&amp;0,'further data insights graphs'!$A$2:$A$3323,'tackle data and analsyis'!$AH351)</f>
        <v>-0.49147126091923565</v>
      </c>
      <c r="AP351">
        <f>COUNTIFS('further data insights graphs'!$X$2:$X$3323,"&lt;"&amp;0,'further data insights graphs'!$A$2:$A$3323,'tackle data and analsyis'!$AH351)</f>
        <v>3</v>
      </c>
      <c r="AQ351" s="3">
        <f t="shared" si="40"/>
        <v>5.8147018917181645E-2</v>
      </c>
      <c r="AR351" s="3">
        <f t="shared" si="41"/>
        <v>-0.16382375363974522</v>
      </c>
      <c r="AS351" s="3"/>
      <c r="AT351" s="3"/>
      <c r="AU351" s="3"/>
      <c r="AV351" s="3"/>
      <c r="AY351" t="s">
        <v>494</v>
      </c>
      <c r="AZ351">
        <v>2.8786204259290531</v>
      </c>
      <c r="BA351">
        <v>4</v>
      </c>
      <c r="BD351" t="s">
        <v>494</v>
      </c>
      <c r="BE351">
        <f>SUMIFS('further data insights graphs'!S$2:S$3323,'further data insights graphs'!$A$2:$A$3323,'tackle data and analsyis'!$BD351)</f>
        <v>1.6793852386086892</v>
      </c>
      <c r="BF351">
        <f>SUMIFS('further data insights graphs'!T$2:T$3323,'further data insights graphs'!$A$2:$A$3323,'tackle data and analsyis'!$BD351)</f>
        <v>0</v>
      </c>
      <c r="BG351">
        <f>SUMIFS('further data insights graphs'!U$2:U$3323,'further data insights graphs'!$A$2:$A$3323,'tackle data and analsyis'!$BD351)</f>
        <v>0</v>
      </c>
      <c r="BI351">
        <f>COUNTIFS('further data insights graphs'!S$2:S$3323,"&gt;"&amp;0,'further data insights graphs'!$A$2:$A$3323,'tackle data and analsyis'!$BD351)</f>
        <v>2</v>
      </c>
      <c r="BJ351">
        <f>COUNTIFS('further data insights graphs'!T$2:T$3323,"&gt;"&amp;0,'further data insights graphs'!$A$2:$A$3323,'tackle data and analsyis'!$BD351)</f>
        <v>0</v>
      </c>
      <c r="BK351">
        <f>COUNTIFS('further data insights graphs'!U$2:U$3323,"&gt;"&amp;0,'further data insights graphs'!$A$2:$A$3323,'tackle data and analsyis'!$BD351)</f>
        <v>0</v>
      </c>
      <c r="BN351" t="s">
        <v>394</v>
      </c>
      <c r="BO351">
        <v>1.0194282930758409</v>
      </c>
      <c r="BP351">
        <v>0</v>
      </c>
      <c r="BQ351">
        <v>0</v>
      </c>
      <c r="BS351">
        <f>SUMIFS('further data insights graphs'!$K$2:$K$3323,'further data insights graphs'!$A$2:$A$3323,'tackle data and analsyis'!$BN351)</f>
        <v>0</v>
      </c>
      <c r="BT351">
        <f>SUMIFS('further data insights graphs'!$V$2:$V$3323,'further data insights graphs'!$A$2:$A$3323,'tackle data and analsyis'!$BN351)</f>
        <v>0</v>
      </c>
      <c r="BV351" t="s">
        <v>532</v>
      </c>
      <c r="BW351">
        <v>1.1656770480220999</v>
      </c>
      <c r="BX351">
        <v>0</v>
      </c>
      <c r="BY351">
        <v>0</v>
      </c>
    </row>
    <row r="352" spans="1:77" x14ac:dyDescent="0.35">
      <c r="A352">
        <v>350</v>
      </c>
      <c r="B352">
        <v>2022102700</v>
      </c>
      <c r="C352">
        <v>3145</v>
      </c>
      <c r="D352">
        <v>46159</v>
      </c>
      <c r="E352">
        <v>0</v>
      </c>
      <c r="F352">
        <v>0</v>
      </c>
      <c r="G352">
        <v>0</v>
      </c>
      <c r="H352">
        <v>1</v>
      </c>
      <c r="I352" t="s">
        <v>73</v>
      </c>
      <c r="M352" t="s">
        <v>358</v>
      </c>
      <c r="N352">
        <f t="shared" si="35"/>
        <v>0</v>
      </c>
      <c r="O352">
        <f t="shared" si="36"/>
        <v>4</v>
      </c>
      <c r="P352">
        <f t="shared" si="37"/>
        <v>4</v>
      </c>
      <c r="R352">
        <f>SUMIFS('further data insights graphs'!$E$2:$E$3323,'further data insights graphs'!$A$2:$A$3323,'tackle data and analsyis'!$M352)</f>
        <v>0.451623281910911</v>
      </c>
      <c r="S352">
        <f>COUNTIFS('further data insights graphs'!$E$2:$E$3323,"&gt;"&amp;0,'further data insights graphs'!$A$2:$A$3323,'tackle data and analsyis'!$M352)</f>
        <v>1</v>
      </c>
      <c r="V352">
        <f t="shared" si="38"/>
        <v>2</v>
      </c>
      <c r="W352" t="s">
        <v>523</v>
      </c>
      <c r="X352">
        <v>0</v>
      </c>
      <c r="Y352">
        <v>3</v>
      </c>
      <c r="Z352">
        <v>3</v>
      </c>
      <c r="AB352" t="s">
        <v>188</v>
      </c>
      <c r="AC352">
        <v>1</v>
      </c>
      <c r="AD352">
        <v>2</v>
      </c>
      <c r="AE352">
        <v>3</v>
      </c>
      <c r="AH352" t="s">
        <v>375</v>
      </c>
      <c r="AI352">
        <v>1.7755040888212821</v>
      </c>
      <c r="AJ352">
        <v>2</v>
      </c>
      <c r="AK352">
        <f>SUMIFS('further data insights graphs'!$X$2:$X$3323,'further data insights graphs'!$A$2:$A$3323,'tackle data and analsyis'!$AH352)</f>
        <v>-0.86509549332022972</v>
      </c>
      <c r="AL352" s="1">
        <f t="shared" si="39"/>
        <v>-0.43254774666011486</v>
      </c>
      <c r="AM352">
        <f>SUMIFS('further data insights graphs'!$X$2:$X$3323,'further data insights graphs'!$X$2:$X$3323,"&gt;="&amp;0,'further data insights graphs'!$A$2:$A$3323,'tackle data and analsyis'!$AH352)</f>
        <v>0</v>
      </c>
      <c r="AN352">
        <f>COUNTIFS('further data insights graphs'!$X$2:$X$3323,"&gt;="&amp;0,'further data insights graphs'!$A$2:$A$3323,'tackle data and analsyis'!$AH352)</f>
        <v>0</v>
      </c>
      <c r="AO352">
        <f>SUMIFS('further data insights graphs'!$X$2:$X$3323,'further data insights graphs'!$X$2:$X$3323,"&lt;"&amp;0,'further data insights graphs'!$A$2:$A$3323,'tackle data and analsyis'!$AH352)</f>
        <v>-0.86509549332022972</v>
      </c>
      <c r="AP352">
        <f>COUNTIFS('further data insights graphs'!$X$2:$X$3323,"&lt;"&amp;0,'further data insights graphs'!$A$2:$A$3323,'tackle data and analsyis'!$AH352)</f>
        <v>2</v>
      </c>
      <c r="AQ352" s="3" t="e">
        <f t="shared" si="40"/>
        <v>#DIV/0!</v>
      </c>
      <c r="AR352" s="3">
        <f t="shared" si="41"/>
        <v>-0.43254774666011486</v>
      </c>
      <c r="AS352" s="3"/>
      <c r="AT352" s="3"/>
      <c r="AU352" s="3"/>
      <c r="AV352" s="3"/>
      <c r="AY352" t="s">
        <v>501</v>
      </c>
      <c r="AZ352">
        <v>1.2234317705518249</v>
      </c>
      <c r="BA352">
        <v>4</v>
      </c>
      <c r="BD352" t="s">
        <v>501</v>
      </c>
      <c r="BE352">
        <f>SUMIFS('further data insights graphs'!S$2:S$3323,'further data insights graphs'!$A$2:$A$3323,'tackle data and analsyis'!$BD352)</f>
        <v>0</v>
      </c>
      <c r="BF352">
        <f>SUMIFS('further data insights graphs'!T$2:T$3323,'further data insights graphs'!$A$2:$A$3323,'tackle data and analsyis'!$BD352)</f>
        <v>0</v>
      </c>
      <c r="BG352">
        <f>SUMIFS('further data insights graphs'!U$2:U$3323,'further data insights graphs'!$A$2:$A$3323,'tackle data and analsyis'!$BD352)</f>
        <v>0</v>
      </c>
      <c r="BI352">
        <f>COUNTIFS('further data insights graphs'!S$2:S$3323,"&gt;"&amp;0,'further data insights graphs'!$A$2:$A$3323,'tackle data and analsyis'!$BD352)</f>
        <v>0</v>
      </c>
      <c r="BJ352">
        <f>COUNTIFS('further data insights graphs'!T$2:T$3323,"&gt;"&amp;0,'further data insights graphs'!$A$2:$A$3323,'tackle data and analsyis'!$BD352)</f>
        <v>0</v>
      </c>
      <c r="BK352">
        <f>COUNTIFS('further data insights graphs'!U$2:U$3323,"&gt;"&amp;0,'further data insights graphs'!$A$2:$A$3323,'tackle data and analsyis'!$BD352)</f>
        <v>0</v>
      </c>
      <c r="BN352" t="s">
        <v>538</v>
      </c>
      <c r="BO352">
        <v>1.014513398258255</v>
      </c>
      <c r="BP352">
        <v>0.19136324436913099</v>
      </c>
      <c r="BQ352">
        <v>0</v>
      </c>
      <c r="BS352">
        <f>SUMIFS('further data insights graphs'!$K$2:$K$3323,'further data insights graphs'!$A$2:$A$3323,'tackle data and analsyis'!$BN352)</f>
        <v>0</v>
      </c>
      <c r="BT352">
        <f>SUMIFS('further data insights graphs'!$V$2:$V$3323,'further data insights graphs'!$A$2:$A$3323,'tackle data and analsyis'!$BN352)</f>
        <v>0</v>
      </c>
      <c r="BV352" t="s">
        <v>198</v>
      </c>
      <c r="BW352">
        <v>1.1652018938978259</v>
      </c>
      <c r="BX352">
        <v>0</v>
      </c>
      <c r="BY352">
        <v>0.70248204029482297</v>
      </c>
    </row>
    <row r="353" spans="1:77" x14ac:dyDescent="0.35">
      <c r="A353">
        <v>351</v>
      </c>
      <c r="B353">
        <v>2022102301</v>
      </c>
      <c r="C353">
        <v>1016</v>
      </c>
      <c r="D353">
        <v>43306</v>
      </c>
      <c r="E353">
        <v>1</v>
      </c>
      <c r="F353">
        <v>0</v>
      </c>
      <c r="G353">
        <v>0</v>
      </c>
      <c r="H353">
        <v>0</v>
      </c>
      <c r="I353" t="s">
        <v>74</v>
      </c>
      <c r="M353" t="s">
        <v>359</v>
      </c>
      <c r="N353">
        <f t="shared" si="35"/>
        <v>9</v>
      </c>
      <c r="O353">
        <f t="shared" si="36"/>
        <v>5</v>
      </c>
      <c r="P353">
        <f t="shared" si="37"/>
        <v>14</v>
      </c>
      <c r="R353">
        <f>SUMIFS('further data insights graphs'!$E$2:$E$3323,'further data insights graphs'!$A$2:$A$3323,'tackle data and analsyis'!$M353)</f>
        <v>8.2957367299076168</v>
      </c>
      <c r="S353">
        <f>COUNTIFS('further data insights graphs'!$E$2:$E$3323,"&gt;"&amp;0,'further data insights graphs'!$A$2:$A$3323,'tackle data and analsyis'!$M353)</f>
        <v>16</v>
      </c>
      <c r="V353">
        <f t="shared" si="38"/>
        <v>1</v>
      </c>
      <c r="W353" t="s">
        <v>532</v>
      </c>
      <c r="X353">
        <v>0</v>
      </c>
      <c r="Y353">
        <v>3</v>
      </c>
      <c r="Z353">
        <v>3</v>
      </c>
      <c r="AB353" t="s">
        <v>215</v>
      </c>
      <c r="AC353">
        <v>1</v>
      </c>
      <c r="AD353">
        <v>2</v>
      </c>
      <c r="AE353">
        <v>3</v>
      </c>
      <c r="AH353" t="s">
        <v>384</v>
      </c>
      <c r="AI353">
        <v>1.77445596748059</v>
      </c>
      <c r="AJ353">
        <v>4</v>
      </c>
      <c r="AK353">
        <f>SUMIFS('further data insights graphs'!$X$2:$X$3323,'further data insights graphs'!$A$2:$A$3323,'tackle data and analsyis'!$AH353)</f>
        <v>-0.65495630104196068</v>
      </c>
      <c r="AL353" s="1">
        <f t="shared" si="39"/>
        <v>-0.16373907526049017</v>
      </c>
      <c r="AM353">
        <f>SUMIFS('further data insights graphs'!$X$2:$X$3323,'further data insights graphs'!$X$2:$X$3323,"&gt;="&amp;0,'further data insights graphs'!$A$2:$A$3323,'tackle data and analsyis'!$AH353)</f>
        <v>0</v>
      </c>
      <c r="AN353">
        <f>COUNTIFS('further data insights graphs'!$X$2:$X$3323,"&gt;="&amp;0,'further data insights graphs'!$A$2:$A$3323,'tackle data and analsyis'!$AH353)</f>
        <v>0</v>
      </c>
      <c r="AO353">
        <f>SUMIFS('further data insights graphs'!$X$2:$X$3323,'further data insights graphs'!$X$2:$X$3323,"&lt;"&amp;0,'further data insights graphs'!$A$2:$A$3323,'tackle data and analsyis'!$AH353)</f>
        <v>-0.65495630104196068</v>
      </c>
      <c r="AP353">
        <f>COUNTIFS('further data insights graphs'!$X$2:$X$3323,"&lt;"&amp;0,'further data insights graphs'!$A$2:$A$3323,'tackle data and analsyis'!$AH353)</f>
        <v>4</v>
      </c>
      <c r="AQ353" s="3" t="e">
        <f t="shared" si="40"/>
        <v>#DIV/0!</v>
      </c>
      <c r="AR353" s="3">
        <f t="shared" si="41"/>
        <v>-0.16373907526049017</v>
      </c>
      <c r="AS353" s="3"/>
      <c r="AT353" s="3"/>
      <c r="AU353" s="3"/>
      <c r="AV353" s="3"/>
      <c r="AY353" t="s">
        <v>507</v>
      </c>
      <c r="AZ353">
        <v>2.7138498839339906</v>
      </c>
      <c r="BA353">
        <v>4</v>
      </c>
      <c r="BD353" t="s">
        <v>507</v>
      </c>
      <c r="BE353">
        <f>SUMIFS('further data insights graphs'!S$2:S$3323,'further data insights graphs'!$A$2:$A$3323,'tackle data and analsyis'!$BD353)</f>
        <v>1.1906194804499601</v>
      </c>
      <c r="BF353">
        <f>SUMIFS('further data insights graphs'!T$2:T$3323,'further data insights graphs'!$A$2:$A$3323,'tackle data and analsyis'!$BD353)</f>
        <v>0</v>
      </c>
      <c r="BG353">
        <f>SUMIFS('further data insights graphs'!U$2:U$3323,'further data insights graphs'!$A$2:$A$3323,'tackle data and analsyis'!$BD353)</f>
        <v>0</v>
      </c>
      <c r="BI353">
        <f>COUNTIFS('further data insights graphs'!S$2:S$3323,"&gt;"&amp;0,'further data insights graphs'!$A$2:$A$3323,'tackle data and analsyis'!$BD353)</f>
        <v>2</v>
      </c>
      <c r="BJ353">
        <f>COUNTIFS('further data insights graphs'!T$2:T$3323,"&gt;"&amp;0,'further data insights graphs'!$A$2:$A$3323,'tackle data and analsyis'!$BD353)</f>
        <v>0</v>
      </c>
      <c r="BK353">
        <f>COUNTIFS('further data insights graphs'!U$2:U$3323,"&gt;"&amp;0,'further data insights graphs'!$A$2:$A$3323,'tackle data and analsyis'!$BD353)</f>
        <v>0</v>
      </c>
      <c r="BN353" t="s">
        <v>228</v>
      </c>
      <c r="BO353">
        <v>1.013570316903075</v>
      </c>
      <c r="BP353">
        <v>0</v>
      </c>
      <c r="BQ353">
        <v>0</v>
      </c>
      <c r="BS353">
        <f>SUMIFS('further data insights graphs'!$K$2:$K$3323,'further data insights graphs'!$A$2:$A$3323,'tackle data and analsyis'!$BN353)</f>
        <v>2</v>
      </c>
      <c r="BT353">
        <f>SUMIFS('further data insights graphs'!$V$2:$V$3323,'further data insights graphs'!$A$2:$A$3323,'tackle data and analsyis'!$BN353)</f>
        <v>0.47565264514005701</v>
      </c>
      <c r="BV353" t="s">
        <v>263</v>
      </c>
      <c r="BW353">
        <v>1.1612145666533931</v>
      </c>
      <c r="BX353">
        <v>0</v>
      </c>
      <c r="BY353">
        <v>0</v>
      </c>
    </row>
    <row r="354" spans="1:77" x14ac:dyDescent="0.35">
      <c r="A354">
        <v>352</v>
      </c>
      <c r="B354">
        <v>2022102301</v>
      </c>
      <c r="C354">
        <v>1090</v>
      </c>
      <c r="D354">
        <v>43306</v>
      </c>
      <c r="E354">
        <v>0</v>
      </c>
      <c r="F354">
        <v>1</v>
      </c>
      <c r="G354">
        <v>0</v>
      </c>
      <c r="H354">
        <v>0</v>
      </c>
      <c r="I354" t="s">
        <v>74</v>
      </c>
      <c r="M354" t="s">
        <v>360</v>
      </c>
      <c r="N354">
        <f t="shared" si="35"/>
        <v>1</v>
      </c>
      <c r="O354">
        <f t="shared" si="36"/>
        <v>1</v>
      </c>
      <c r="P354">
        <f t="shared" si="37"/>
        <v>2</v>
      </c>
      <c r="R354">
        <f>SUMIFS('further data insights graphs'!$E$2:$E$3323,'further data insights graphs'!$A$2:$A$3323,'tackle data and analsyis'!$M354)</f>
        <v>3.3822298034850489</v>
      </c>
      <c r="S354">
        <f>COUNTIFS('further data insights graphs'!$E$2:$E$3323,"&gt;"&amp;0,'further data insights graphs'!$A$2:$A$3323,'tackle data and analsyis'!$M354)</f>
        <v>8</v>
      </c>
      <c r="V354">
        <f t="shared" si="38"/>
        <v>1</v>
      </c>
      <c r="W354" t="s">
        <v>534</v>
      </c>
      <c r="X354">
        <v>2</v>
      </c>
      <c r="Y354">
        <v>1</v>
      </c>
      <c r="Z354">
        <v>3</v>
      </c>
      <c r="AB354" t="s">
        <v>217</v>
      </c>
      <c r="AC354">
        <v>1</v>
      </c>
      <c r="AD354">
        <v>2</v>
      </c>
      <c r="AE354">
        <v>3</v>
      </c>
      <c r="AH354" t="s">
        <v>357</v>
      </c>
      <c r="AI354">
        <v>1.7629340036497432</v>
      </c>
      <c r="AJ354">
        <v>4</v>
      </c>
      <c r="AK354">
        <f>SUMIFS('further data insights graphs'!$X$2:$X$3323,'further data insights graphs'!$A$2:$A$3323,'tackle data and analsyis'!$AH354)</f>
        <v>2.1308748940639666E-2</v>
      </c>
      <c r="AL354" s="1">
        <f t="shared" si="39"/>
        <v>5.3271872351599164E-3</v>
      </c>
      <c r="AM354">
        <f>SUMIFS('further data insights graphs'!$X$2:$X$3323,'further data insights graphs'!$X$2:$X$3323,"&gt;="&amp;0,'further data insights graphs'!$A$2:$A$3323,'tackle data and analsyis'!$AH354)</f>
        <v>0.47372885866402958</v>
      </c>
      <c r="AN354">
        <f>COUNTIFS('further data insights graphs'!$X$2:$X$3323,"&gt;="&amp;0,'further data insights graphs'!$A$2:$A$3323,'tackle data and analsyis'!$AH354)</f>
        <v>2</v>
      </c>
      <c r="AO354">
        <f>SUMIFS('further data insights graphs'!$X$2:$X$3323,'further data insights graphs'!$X$2:$X$3323,"&lt;"&amp;0,'further data insights graphs'!$A$2:$A$3323,'tackle data and analsyis'!$AH354)</f>
        <v>-0.45242010972338986</v>
      </c>
      <c r="AP354">
        <f>COUNTIFS('further data insights graphs'!$X$2:$X$3323,"&lt;"&amp;0,'further data insights graphs'!$A$2:$A$3323,'tackle data and analsyis'!$AH354)</f>
        <v>2</v>
      </c>
      <c r="AQ354" s="3">
        <f t="shared" si="40"/>
        <v>0.23686442933201479</v>
      </c>
      <c r="AR354" s="3">
        <f t="shared" si="41"/>
        <v>-0.22621005486169493</v>
      </c>
      <c r="AS354" s="3"/>
      <c r="AT354" s="3"/>
      <c r="AU354" s="3"/>
      <c r="AV354" s="3"/>
      <c r="AY354" t="s">
        <v>516</v>
      </c>
      <c r="AZ354">
        <v>1.6466201926605539</v>
      </c>
      <c r="BA354">
        <v>4</v>
      </c>
      <c r="BD354" t="s">
        <v>516</v>
      </c>
      <c r="BE354">
        <f>SUMIFS('further data insights graphs'!S$2:S$3323,'further data insights graphs'!$A$2:$A$3323,'tackle data and analsyis'!$BD354)</f>
        <v>1.454684183475659</v>
      </c>
      <c r="BF354">
        <f>SUMIFS('further data insights graphs'!T$2:T$3323,'further data insights graphs'!$A$2:$A$3323,'tackle data and analsyis'!$BD354)</f>
        <v>0</v>
      </c>
      <c r="BG354">
        <f>SUMIFS('further data insights graphs'!U$2:U$3323,'further data insights graphs'!$A$2:$A$3323,'tackle data and analsyis'!$BD354)</f>
        <v>0</v>
      </c>
      <c r="BI354">
        <f>COUNTIFS('further data insights graphs'!S$2:S$3323,"&gt;"&amp;0,'further data insights graphs'!$A$2:$A$3323,'tackle data and analsyis'!$BD354)</f>
        <v>3</v>
      </c>
      <c r="BJ354">
        <f>COUNTIFS('further data insights graphs'!T$2:T$3323,"&gt;"&amp;0,'further data insights graphs'!$A$2:$A$3323,'tackle data and analsyis'!$BD354)</f>
        <v>0</v>
      </c>
      <c r="BK354">
        <f>COUNTIFS('further data insights graphs'!U$2:U$3323,"&gt;"&amp;0,'further data insights graphs'!$A$2:$A$3323,'tackle data and analsyis'!$BD354)</f>
        <v>0</v>
      </c>
      <c r="BN354" t="s">
        <v>408</v>
      </c>
      <c r="BO354">
        <v>1.013123068720774</v>
      </c>
      <c r="BP354">
        <v>0</v>
      </c>
      <c r="BQ354">
        <v>0</v>
      </c>
      <c r="BS354">
        <f>SUMIFS('further data insights graphs'!$K$2:$K$3323,'further data insights graphs'!$A$2:$A$3323,'tackle data and analsyis'!$BN354)</f>
        <v>0</v>
      </c>
      <c r="BT354">
        <f>SUMIFS('further data insights graphs'!$V$2:$V$3323,'further data insights graphs'!$A$2:$A$3323,'tackle data and analsyis'!$BN354)</f>
        <v>0</v>
      </c>
      <c r="BV354" t="s">
        <v>36</v>
      </c>
      <c r="BW354">
        <v>1.159513463386282</v>
      </c>
      <c r="BX354">
        <v>0</v>
      </c>
      <c r="BY354">
        <v>1</v>
      </c>
    </row>
    <row r="355" spans="1:77" x14ac:dyDescent="0.35">
      <c r="A355">
        <v>353</v>
      </c>
      <c r="B355">
        <v>2022102301</v>
      </c>
      <c r="C355">
        <v>3008</v>
      </c>
      <c r="D355">
        <v>43306</v>
      </c>
      <c r="E355">
        <v>1</v>
      </c>
      <c r="F355">
        <v>0</v>
      </c>
      <c r="G355">
        <v>0</v>
      </c>
      <c r="H355">
        <v>0</v>
      </c>
      <c r="I355" t="s">
        <v>74</v>
      </c>
      <c r="M355" t="s">
        <v>361</v>
      </c>
      <c r="N355">
        <f t="shared" si="35"/>
        <v>6</v>
      </c>
      <c r="O355">
        <f t="shared" si="36"/>
        <v>7</v>
      </c>
      <c r="P355">
        <f t="shared" si="37"/>
        <v>13</v>
      </c>
      <c r="R355">
        <f>SUMIFS('further data insights graphs'!$E$2:$E$3323,'further data insights graphs'!$A$2:$A$3323,'tackle data and analsyis'!$M355)</f>
        <v>9.8086739997216323</v>
      </c>
      <c r="S355">
        <f>COUNTIFS('further data insights graphs'!$E$2:$E$3323,"&gt;"&amp;0,'further data insights graphs'!$A$2:$A$3323,'tackle data and analsyis'!$M355)</f>
        <v>17</v>
      </c>
      <c r="V355">
        <f t="shared" si="38"/>
        <v>1</v>
      </c>
      <c r="W355" t="s">
        <v>546</v>
      </c>
      <c r="X355">
        <v>2</v>
      </c>
      <c r="Y355">
        <v>1</v>
      </c>
      <c r="Z355">
        <v>3</v>
      </c>
      <c r="AB355" t="s">
        <v>227</v>
      </c>
      <c r="AC355">
        <v>1</v>
      </c>
      <c r="AD355">
        <v>2</v>
      </c>
      <c r="AE355">
        <v>3</v>
      </c>
      <c r="AH355" t="s">
        <v>101</v>
      </c>
      <c r="AI355">
        <v>1.7600039617834309</v>
      </c>
      <c r="AJ355">
        <v>6</v>
      </c>
      <c r="AK355">
        <f>SUMIFS('further data insights graphs'!$X$2:$X$3323,'further data insights graphs'!$A$2:$A$3323,'tackle data and analsyis'!$AH355)</f>
        <v>0.33439453683969156</v>
      </c>
      <c r="AL355" s="1">
        <f t="shared" si="39"/>
        <v>5.5732422806615257E-2</v>
      </c>
      <c r="AM355">
        <f>SUMIFS('further data insights graphs'!$X$2:$X$3323,'further data insights graphs'!$X$2:$X$3323,"&gt;="&amp;0,'further data insights graphs'!$A$2:$A$3323,'tackle data and analsyis'!$AH355)</f>
        <v>0.60091839516685341</v>
      </c>
      <c r="AN355">
        <f>COUNTIFS('further data insights graphs'!$X$2:$X$3323,"&gt;="&amp;0,'further data insights graphs'!$A$2:$A$3323,'tackle data and analsyis'!$AH355)</f>
        <v>3</v>
      </c>
      <c r="AO355">
        <f>SUMIFS('further data insights graphs'!$X$2:$X$3323,'further data insights graphs'!$X$2:$X$3323,"&lt;"&amp;0,'further data insights graphs'!$A$2:$A$3323,'tackle data and analsyis'!$AH355)</f>
        <v>-0.26652385832716186</v>
      </c>
      <c r="AP355">
        <f>COUNTIFS('further data insights graphs'!$X$2:$X$3323,"&lt;"&amp;0,'further data insights graphs'!$A$2:$A$3323,'tackle data and analsyis'!$AH355)</f>
        <v>3</v>
      </c>
      <c r="AQ355" s="3">
        <f t="shared" si="40"/>
        <v>0.20030613172228448</v>
      </c>
      <c r="AR355" s="3">
        <f t="shared" si="41"/>
        <v>-8.8841286109053952E-2</v>
      </c>
      <c r="AS355" s="3"/>
      <c r="AT355" s="3"/>
      <c r="AU355" s="3"/>
      <c r="AV355" s="3"/>
      <c r="AY355" t="s">
        <v>520</v>
      </c>
      <c r="AZ355">
        <v>1.8585491971953201</v>
      </c>
      <c r="BA355">
        <v>4</v>
      </c>
      <c r="BD355" t="s">
        <v>520</v>
      </c>
      <c r="BE355">
        <f>SUMIFS('further data insights graphs'!S$2:S$3323,'further data insights graphs'!$A$2:$A$3323,'tackle data and analsyis'!$BD355)</f>
        <v>1.6247973752139901</v>
      </c>
      <c r="BF355">
        <f>SUMIFS('further data insights graphs'!T$2:T$3323,'further data insights graphs'!$A$2:$A$3323,'tackle data and analsyis'!$BD355)</f>
        <v>0</v>
      </c>
      <c r="BG355">
        <f>SUMIFS('further data insights graphs'!U$2:U$3323,'further data insights graphs'!$A$2:$A$3323,'tackle data and analsyis'!$BD355)</f>
        <v>0</v>
      </c>
      <c r="BI355">
        <f>COUNTIFS('further data insights graphs'!S$2:S$3323,"&gt;"&amp;0,'further data insights graphs'!$A$2:$A$3323,'tackle data and analsyis'!$BD355)</f>
        <v>3</v>
      </c>
      <c r="BJ355">
        <f>COUNTIFS('further data insights graphs'!T$2:T$3323,"&gt;"&amp;0,'further data insights graphs'!$A$2:$A$3323,'tackle data and analsyis'!$BD355)</f>
        <v>0</v>
      </c>
      <c r="BK355">
        <f>COUNTIFS('further data insights graphs'!U$2:U$3323,"&gt;"&amp;0,'further data insights graphs'!$A$2:$A$3323,'tackle data and analsyis'!$BD355)</f>
        <v>0</v>
      </c>
      <c r="BN355" t="s">
        <v>138</v>
      </c>
      <c r="BO355">
        <v>1.007382145760138</v>
      </c>
      <c r="BP355">
        <v>0</v>
      </c>
      <c r="BQ355">
        <v>0</v>
      </c>
      <c r="BS355">
        <f>SUMIFS('further data insights graphs'!$K$2:$K$3323,'further data insights graphs'!$A$2:$A$3323,'tackle data and analsyis'!$BN355)</f>
        <v>0</v>
      </c>
      <c r="BT355">
        <f>SUMIFS('further data insights graphs'!$V$2:$V$3323,'further data insights graphs'!$A$2:$A$3323,'tackle data and analsyis'!$BN355)</f>
        <v>0</v>
      </c>
      <c r="BV355" t="s">
        <v>42</v>
      </c>
      <c r="BW355">
        <v>1.147762869116475</v>
      </c>
      <c r="BX355">
        <v>0</v>
      </c>
      <c r="BY355">
        <v>0</v>
      </c>
    </row>
    <row r="356" spans="1:77" x14ac:dyDescent="0.35">
      <c r="A356">
        <v>354</v>
      </c>
      <c r="B356">
        <v>2022102301</v>
      </c>
      <c r="C356">
        <v>3029</v>
      </c>
      <c r="D356">
        <v>43306</v>
      </c>
      <c r="E356">
        <v>1</v>
      </c>
      <c r="F356">
        <v>0</v>
      </c>
      <c r="G356">
        <v>0</v>
      </c>
      <c r="H356">
        <v>0</v>
      </c>
      <c r="I356" t="s">
        <v>74</v>
      </c>
      <c r="M356" t="s">
        <v>362</v>
      </c>
      <c r="N356">
        <f t="shared" si="35"/>
        <v>1</v>
      </c>
      <c r="O356">
        <f t="shared" si="36"/>
        <v>2</v>
      </c>
      <c r="P356">
        <f t="shared" si="37"/>
        <v>3</v>
      </c>
      <c r="R356">
        <f>SUMIFS('further data insights graphs'!$E$2:$E$3323,'further data insights graphs'!$A$2:$A$3323,'tackle data and analsyis'!$M356)</f>
        <v>1.8856212188665471</v>
      </c>
      <c r="S356">
        <f>COUNTIFS('further data insights graphs'!$E$2:$E$3323,"&gt;"&amp;0,'further data insights graphs'!$A$2:$A$3323,'tackle data and analsyis'!$M356)</f>
        <v>3</v>
      </c>
      <c r="V356">
        <f t="shared" si="38"/>
        <v>1</v>
      </c>
      <c r="W356" t="s">
        <v>552</v>
      </c>
      <c r="X356">
        <v>3</v>
      </c>
      <c r="Y356">
        <v>0</v>
      </c>
      <c r="Z356">
        <v>3</v>
      </c>
      <c r="AB356" t="s">
        <v>307</v>
      </c>
      <c r="AC356">
        <v>1</v>
      </c>
      <c r="AD356">
        <v>2</v>
      </c>
      <c r="AE356">
        <v>3</v>
      </c>
      <c r="AH356" t="s">
        <v>170</v>
      </c>
      <c r="AI356">
        <v>1.7581047721679748</v>
      </c>
      <c r="AJ356">
        <v>3</v>
      </c>
      <c r="AK356">
        <f>SUMIFS('further data insights graphs'!$X$2:$X$3323,'further data insights graphs'!$A$2:$A$3323,'tackle data and analsyis'!$AH356)</f>
        <v>0.75525079229267322</v>
      </c>
      <c r="AL356" s="1">
        <f t="shared" si="39"/>
        <v>0.25175026409755774</v>
      </c>
      <c r="AM356">
        <f>SUMIFS('further data insights graphs'!$X$2:$X$3323,'further data insights graphs'!$X$2:$X$3323,"&gt;="&amp;0,'further data insights graphs'!$A$2:$A$3323,'tackle data and analsyis'!$AH356)</f>
        <v>1.2690552900811505</v>
      </c>
      <c r="AN356">
        <f>COUNTIFS('further data insights graphs'!$X$2:$X$3323,"&gt;="&amp;0,'further data insights graphs'!$A$2:$A$3323,'tackle data and analsyis'!$AH356)</f>
        <v>1</v>
      </c>
      <c r="AO356">
        <f>SUMIFS('further data insights graphs'!$X$2:$X$3323,'further data insights graphs'!$X$2:$X$3323,"&lt;"&amp;0,'further data insights graphs'!$A$2:$A$3323,'tackle data and analsyis'!$AH356)</f>
        <v>-0.51380449778847725</v>
      </c>
      <c r="AP356">
        <f>COUNTIFS('further data insights graphs'!$X$2:$X$3323,"&lt;"&amp;0,'further data insights graphs'!$A$2:$A$3323,'tackle data and analsyis'!$AH356)</f>
        <v>2</v>
      </c>
      <c r="AQ356" s="3">
        <f t="shared" si="40"/>
        <v>1.2690552900811505</v>
      </c>
      <c r="AR356" s="3">
        <f t="shared" si="41"/>
        <v>-0.25690224889423863</v>
      </c>
      <c r="AS356" s="3"/>
      <c r="AT356" s="3"/>
      <c r="AU356" s="3"/>
      <c r="AV356" s="3"/>
      <c r="AY356" t="s">
        <v>526</v>
      </c>
      <c r="AZ356">
        <v>1.8547462452244718</v>
      </c>
      <c r="BA356">
        <v>4</v>
      </c>
      <c r="BD356" t="s">
        <v>526</v>
      </c>
      <c r="BE356">
        <f>SUMIFS('further data insights graphs'!S$2:S$3323,'further data insights graphs'!$A$2:$A$3323,'tackle data and analsyis'!$BD356)</f>
        <v>0.53429658828334003</v>
      </c>
      <c r="BF356">
        <f>SUMIFS('further data insights graphs'!T$2:T$3323,'further data insights graphs'!$A$2:$A$3323,'tackle data and analsyis'!$BD356)</f>
        <v>0</v>
      </c>
      <c r="BG356">
        <f>SUMIFS('further data insights graphs'!U$2:U$3323,'further data insights graphs'!$A$2:$A$3323,'tackle data and analsyis'!$BD356)</f>
        <v>0</v>
      </c>
      <c r="BI356">
        <f>COUNTIFS('further data insights graphs'!S$2:S$3323,"&gt;"&amp;0,'further data insights graphs'!$A$2:$A$3323,'tackle data and analsyis'!$BD356)</f>
        <v>1</v>
      </c>
      <c r="BJ356">
        <f>COUNTIFS('further data insights graphs'!T$2:T$3323,"&gt;"&amp;0,'further data insights graphs'!$A$2:$A$3323,'tackle data and analsyis'!$BD356)</f>
        <v>0</v>
      </c>
      <c r="BK356">
        <f>COUNTIFS('further data insights graphs'!U$2:U$3323,"&gt;"&amp;0,'further data insights graphs'!$A$2:$A$3323,'tackle data and analsyis'!$BD356)</f>
        <v>0</v>
      </c>
      <c r="BN356" t="s">
        <v>67</v>
      </c>
      <c r="BO356">
        <v>1.0057662165731189</v>
      </c>
      <c r="BP356">
        <v>1.0057662165731189</v>
      </c>
      <c r="BQ356">
        <v>0.855374738874631</v>
      </c>
      <c r="BS356">
        <f>SUMIFS('further data insights graphs'!$K$2:$K$3323,'further data insights graphs'!$A$2:$A$3323,'tackle data and analsyis'!$BN356)</f>
        <v>0</v>
      </c>
      <c r="BT356">
        <f>SUMIFS('further data insights graphs'!$V$2:$V$3323,'further data insights graphs'!$A$2:$A$3323,'tackle data and analsyis'!$BN356)</f>
        <v>0</v>
      </c>
      <c r="BV356" t="s">
        <v>508</v>
      </c>
      <c r="BW356">
        <v>1.145149840170113</v>
      </c>
      <c r="BX356">
        <v>0</v>
      </c>
      <c r="BY356">
        <v>0</v>
      </c>
    </row>
    <row r="357" spans="1:77" x14ac:dyDescent="0.35">
      <c r="A357">
        <v>355</v>
      </c>
      <c r="B357">
        <v>2022102700</v>
      </c>
      <c r="C357">
        <v>1086</v>
      </c>
      <c r="D357">
        <v>43306</v>
      </c>
      <c r="E357">
        <v>0</v>
      </c>
      <c r="F357">
        <v>0</v>
      </c>
      <c r="G357">
        <v>0</v>
      </c>
      <c r="H357">
        <v>1</v>
      </c>
      <c r="I357" t="s">
        <v>74</v>
      </c>
      <c r="M357" t="s">
        <v>363</v>
      </c>
      <c r="N357">
        <f t="shared" si="35"/>
        <v>0</v>
      </c>
      <c r="O357">
        <f t="shared" si="36"/>
        <v>1</v>
      </c>
      <c r="P357">
        <f t="shared" si="37"/>
        <v>1</v>
      </c>
      <c r="R357">
        <f>SUMIFS('further data insights graphs'!$E$2:$E$3323,'further data insights graphs'!$A$2:$A$3323,'tackle data and analsyis'!$M357)</f>
        <v>0.762986919541214</v>
      </c>
      <c r="S357">
        <f>COUNTIFS('further data insights graphs'!$E$2:$E$3323,"&gt;"&amp;0,'further data insights graphs'!$A$2:$A$3323,'tackle data and analsyis'!$M357)</f>
        <v>2</v>
      </c>
      <c r="V357">
        <f t="shared" si="38"/>
        <v>1</v>
      </c>
      <c r="W357" t="s">
        <v>563</v>
      </c>
      <c r="X357">
        <v>1</v>
      </c>
      <c r="Y357">
        <v>2</v>
      </c>
      <c r="Z357">
        <v>3</v>
      </c>
      <c r="AB357" t="s">
        <v>319</v>
      </c>
      <c r="AC357">
        <v>1</v>
      </c>
      <c r="AD357">
        <v>2</v>
      </c>
      <c r="AE357">
        <v>3</v>
      </c>
      <c r="AH357" t="s">
        <v>232</v>
      </c>
      <c r="AI357">
        <v>1.7564484683201562</v>
      </c>
      <c r="AJ357">
        <v>4</v>
      </c>
      <c r="AK357">
        <f>SUMIFS('further data insights graphs'!$X$2:$X$3323,'further data insights graphs'!$A$2:$A$3323,'tackle data and analsyis'!$AH357)</f>
        <v>1.037600161295295</v>
      </c>
      <c r="AL357" s="1">
        <f t="shared" si="39"/>
        <v>0.25940004032382374</v>
      </c>
      <c r="AM357">
        <f>SUMIFS('further data insights graphs'!$X$2:$X$3323,'further data insights graphs'!$X$2:$X$3323,"&gt;="&amp;0,'further data insights graphs'!$A$2:$A$3323,'tackle data and analsyis'!$AH357)</f>
        <v>1.037600161295295</v>
      </c>
      <c r="AN357">
        <f>COUNTIFS('further data insights graphs'!$X$2:$X$3323,"&gt;="&amp;0,'further data insights graphs'!$A$2:$A$3323,'tackle data and analsyis'!$AH357)</f>
        <v>4</v>
      </c>
      <c r="AO357">
        <f>SUMIFS('further data insights graphs'!$X$2:$X$3323,'further data insights graphs'!$X$2:$X$3323,"&lt;"&amp;0,'further data insights graphs'!$A$2:$A$3323,'tackle data and analsyis'!$AH357)</f>
        <v>0</v>
      </c>
      <c r="AP357">
        <f>COUNTIFS('further data insights graphs'!$X$2:$X$3323,"&lt;"&amp;0,'further data insights graphs'!$A$2:$A$3323,'tackle data and analsyis'!$AH357)</f>
        <v>0</v>
      </c>
      <c r="AQ357" s="3">
        <f t="shared" si="40"/>
        <v>0.25940004032382374</v>
      </c>
      <c r="AR357" s="3" t="e">
        <f t="shared" si="41"/>
        <v>#DIV/0!</v>
      </c>
      <c r="AS357" s="3"/>
      <c r="AT357" s="3"/>
      <c r="AU357" s="3"/>
      <c r="AV357" s="3"/>
      <c r="AY357" t="s">
        <v>533</v>
      </c>
      <c r="AZ357">
        <v>2.377469751788726</v>
      </c>
      <c r="BA357">
        <v>4</v>
      </c>
      <c r="BD357" t="s">
        <v>533</v>
      </c>
      <c r="BE357">
        <f>SUMIFS('further data insights graphs'!S$2:S$3323,'further data insights graphs'!$A$2:$A$3323,'tackle data and analsyis'!$BD357)</f>
        <v>2.0559556652816831</v>
      </c>
      <c r="BF357">
        <f>SUMIFS('further data insights graphs'!T$2:T$3323,'further data insights graphs'!$A$2:$A$3323,'tackle data and analsyis'!$BD357)</f>
        <v>0</v>
      </c>
      <c r="BG357">
        <f>SUMIFS('further data insights graphs'!U$2:U$3323,'further data insights graphs'!$A$2:$A$3323,'tackle data and analsyis'!$BD357)</f>
        <v>0</v>
      </c>
      <c r="BI357">
        <f>COUNTIFS('further data insights graphs'!S$2:S$3323,"&gt;"&amp;0,'further data insights graphs'!$A$2:$A$3323,'tackle data and analsyis'!$BD357)</f>
        <v>3</v>
      </c>
      <c r="BJ357">
        <f>COUNTIFS('further data insights graphs'!T$2:T$3323,"&gt;"&amp;0,'further data insights graphs'!$A$2:$A$3323,'tackle data and analsyis'!$BD357)</f>
        <v>0</v>
      </c>
      <c r="BK357">
        <f>COUNTIFS('further data insights graphs'!U$2:U$3323,"&gt;"&amp;0,'further data insights graphs'!$A$2:$A$3323,'tackle data and analsyis'!$BD357)</f>
        <v>0</v>
      </c>
      <c r="BN357" t="s">
        <v>44</v>
      </c>
      <c r="BO357">
        <v>1.001812103664053</v>
      </c>
      <c r="BP357">
        <v>0</v>
      </c>
      <c r="BQ357">
        <v>0</v>
      </c>
      <c r="BS357">
        <f>SUMIFS('further data insights graphs'!$K$2:$K$3323,'further data insights graphs'!$A$2:$A$3323,'tackle data and analsyis'!$BN357)</f>
        <v>0</v>
      </c>
      <c r="BT357">
        <f>SUMIFS('further data insights graphs'!$V$2:$V$3323,'further data insights graphs'!$A$2:$A$3323,'tackle data and analsyis'!$BN357)</f>
        <v>0</v>
      </c>
      <c r="BV357" t="s">
        <v>154</v>
      </c>
      <c r="BW357">
        <v>1.125144636472641</v>
      </c>
      <c r="BX357">
        <v>0</v>
      </c>
      <c r="BY357">
        <v>0</v>
      </c>
    </row>
    <row r="358" spans="1:77" x14ac:dyDescent="0.35">
      <c r="A358">
        <v>356</v>
      </c>
      <c r="B358">
        <v>2022102700</v>
      </c>
      <c r="C358">
        <v>2356</v>
      </c>
      <c r="D358">
        <v>43306</v>
      </c>
      <c r="E358">
        <v>0</v>
      </c>
      <c r="F358">
        <v>0</v>
      </c>
      <c r="G358">
        <v>0</v>
      </c>
      <c r="H358">
        <v>1</v>
      </c>
      <c r="I358" t="s">
        <v>74</v>
      </c>
      <c r="M358" t="s">
        <v>364</v>
      </c>
      <c r="N358">
        <f t="shared" si="35"/>
        <v>2</v>
      </c>
      <c r="O358">
        <f t="shared" si="36"/>
        <v>0</v>
      </c>
      <c r="P358">
        <f t="shared" si="37"/>
        <v>2</v>
      </c>
      <c r="R358">
        <f>SUMIFS('further data insights graphs'!$E$2:$E$3323,'further data insights graphs'!$A$2:$A$3323,'tackle data and analsyis'!$M358)</f>
        <v>1.984013209714051</v>
      </c>
      <c r="S358">
        <f>COUNTIFS('further data insights graphs'!$E$2:$E$3323,"&gt;"&amp;0,'further data insights graphs'!$A$2:$A$3323,'tackle data and analsyis'!$M358)</f>
        <v>3</v>
      </c>
      <c r="V358">
        <f t="shared" si="38"/>
        <v>1</v>
      </c>
      <c r="W358" t="s">
        <v>564</v>
      </c>
      <c r="X358">
        <v>0</v>
      </c>
      <c r="Y358">
        <v>3</v>
      </c>
      <c r="Z358">
        <v>3</v>
      </c>
      <c r="AB358" t="s">
        <v>327</v>
      </c>
      <c r="AC358">
        <v>1</v>
      </c>
      <c r="AD358">
        <v>2</v>
      </c>
      <c r="AE358">
        <v>3</v>
      </c>
      <c r="AH358" t="s">
        <v>227</v>
      </c>
      <c r="AI358">
        <v>1.7513993840376951</v>
      </c>
      <c r="AJ358">
        <v>4</v>
      </c>
      <c r="AK358">
        <f>SUMIFS('further data insights graphs'!$X$2:$X$3323,'further data insights graphs'!$A$2:$A$3323,'tackle data and analsyis'!$AH358)</f>
        <v>-0.3135574503011232</v>
      </c>
      <c r="AL358" s="1">
        <f t="shared" si="39"/>
        <v>-7.8389362575280799E-2</v>
      </c>
      <c r="AM358">
        <f>SUMIFS('further data insights graphs'!$X$2:$X$3323,'further data insights graphs'!$X$2:$X$3323,"&gt;="&amp;0,'further data insights graphs'!$A$2:$A$3323,'tackle data and analsyis'!$AH358)</f>
        <v>0</v>
      </c>
      <c r="AN358">
        <f>COUNTIFS('further data insights graphs'!$X$2:$X$3323,"&gt;="&amp;0,'further data insights graphs'!$A$2:$A$3323,'tackle data and analsyis'!$AH358)</f>
        <v>0</v>
      </c>
      <c r="AO358">
        <f>SUMIFS('further data insights graphs'!$X$2:$X$3323,'further data insights graphs'!$X$2:$X$3323,"&lt;"&amp;0,'further data insights graphs'!$A$2:$A$3323,'tackle data and analsyis'!$AH358)</f>
        <v>-0.3135574503011232</v>
      </c>
      <c r="AP358">
        <f>COUNTIFS('further data insights graphs'!$X$2:$X$3323,"&lt;"&amp;0,'further data insights graphs'!$A$2:$A$3323,'tackle data and analsyis'!$AH358)</f>
        <v>4</v>
      </c>
      <c r="AQ358" s="3" t="e">
        <f t="shared" si="40"/>
        <v>#DIV/0!</v>
      </c>
      <c r="AR358" s="3">
        <f t="shared" si="41"/>
        <v>-7.8389362575280799E-2</v>
      </c>
      <c r="AS358" s="3"/>
      <c r="AT358" s="3"/>
      <c r="AU358" s="3"/>
      <c r="AV358" s="3"/>
      <c r="AY358" t="s">
        <v>540</v>
      </c>
      <c r="AZ358">
        <v>1.6381333958232891</v>
      </c>
      <c r="BA358">
        <v>4</v>
      </c>
      <c r="BD358" t="s">
        <v>540</v>
      </c>
      <c r="BE358">
        <f>SUMIFS('further data insights graphs'!S$2:S$3323,'further data insights graphs'!$A$2:$A$3323,'tackle data and analsyis'!$BD358)</f>
        <v>0.64122919793947997</v>
      </c>
      <c r="BF358">
        <f>SUMIFS('further data insights graphs'!T$2:T$3323,'further data insights graphs'!$A$2:$A$3323,'tackle data and analsyis'!$BD358)</f>
        <v>0</v>
      </c>
      <c r="BG358">
        <f>SUMIFS('further data insights graphs'!U$2:U$3323,'further data insights graphs'!$A$2:$A$3323,'tackle data and analsyis'!$BD358)</f>
        <v>0</v>
      </c>
      <c r="BI358">
        <f>COUNTIFS('further data insights graphs'!S$2:S$3323,"&gt;"&amp;0,'further data insights graphs'!$A$2:$A$3323,'tackle data and analsyis'!$BD358)</f>
        <v>2</v>
      </c>
      <c r="BJ358">
        <f>COUNTIFS('further data insights graphs'!T$2:T$3323,"&gt;"&amp;0,'further data insights graphs'!$A$2:$A$3323,'tackle data and analsyis'!$BD358)</f>
        <v>0</v>
      </c>
      <c r="BK358">
        <f>COUNTIFS('further data insights graphs'!U$2:U$3323,"&gt;"&amp;0,'further data insights graphs'!$A$2:$A$3323,'tackle data and analsyis'!$BD358)</f>
        <v>0</v>
      </c>
      <c r="BN358" t="s">
        <v>289</v>
      </c>
      <c r="BO358">
        <v>1</v>
      </c>
      <c r="BP358">
        <v>0</v>
      </c>
      <c r="BQ358">
        <v>1</v>
      </c>
      <c r="BS358">
        <f>SUMIFS('further data insights graphs'!$K$2:$K$3323,'further data insights graphs'!$A$2:$A$3323,'tackle data and analsyis'!$BN358)</f>
        <v>1</v>
      </c>
      <c r="BT358">
        <f>SUMIFS('further data insights graphs'!$V$2:$V$3323,'further data insights graphs'!$A$2:$A$3323,'tackle data and analsyis'!$BN358)</f>
        <v>1</v>
      </c>
      <c r="BV358" t="s">
        <v>252</v>
      </c>
      <c r="BW358">
        <v>1.1183342921257791</v>
      </c>
      <c r="BX358">
        <v>0</v>
      </c>
      <c r="BY358">
        <v>0</v>
      </c>
    </row>
    <row r="359" spans="1:77" x14ac:dyDescent="0.35">
      <c r="A359">
        <v>357</v>
      </c>
      <c r="B359">
        <v>2022102700</v>
      </c>
      <c r="C359">
        <v>2778</v>
      </c>
      <c r="D359">
        <v>43306</v>
      </c>
      <c r="E359">
        <v>0</v>
      </c>
      <c r="F359">
        <v>1</v>
      </c>
      <c r="G359">
        <v>0</v>
      </c>
      <c r="H359">
        <v>0</v>
      </c>
      <c r="I359" t="s">
        <v>74</v>
      </c>
      <c r="M359" t="s">
        <v>365</v>
      </c>
      <c r="N359">
        <f t="shared" si="35"/>
        <v>1</v>
      </c>
      <c r="O359">
        <f t="shared" si="36"/>
        <v>1</v>
      </c>
      <c r="P359">
        <f t="shared" si="37"/>
        <v>2</v>
      </c>
      <c r="R359">
        <f>SUMIFS('further data insights graphs'!$E$2:$E$3323,'further data insights graphs'!$A$2:$A$3323,'tackle data and analsyis'!$M359)</f>
        <v>1.5217984812180458</v>
      </c>
      <c r="S359">
        <f>COUNTIFS('further data insights graphs'!$E$2:$E$3323,"&gt;"&amp;0,'further data insights graphs'!$A$2:$A$3323,'tackle data and analsyis'!$M359)</f>
        <v>3</v>
      </c>
      <c r="V359">
        <f t="shared" si="38"/>
        <v>1</v>
      </c>
      <c r="W359" t="s">
        <v>568</v>
      </c>
      <c r="X359">
        <v>1</v>
      </c>
      <c r="Y359">
        <v>2</v>
      </c>
      <c r="Z359">
        <v>3</v>
      </c>
      <c r="AB359" t="s">
        <v>332</v>
      </c>
      <c r="AC359">
        <v>1</v>
      </c>
      <c r="AD359">
        <v>2</v>
      </c>
      <c r="AE359">
        <v>3</v>
      </c>
      <c r="AH359" t="s">
        <v>527</v>
      </c>
      <c r="AI359">
        <v>1.7352842658838101</v>
      </c>
      <c r="AJ359">
        <v>5</v>
      </c>
      <c r="AK359">
        <f>SUMIFS('further data insights graphs'!$X$2:$X$3323,'further data insights graphs'!$A$2:$A$3323,'tackle data and analsyis'!$AH359)</f>
        <v>-0.90190055632800181</v>
      </c>
      <c r="AL359" s="1">
        <f t="shared" si="39"/>
        <v>-0.18038011126560036</v>
      </c>
      <c r="AM359">
        <f>SUMIFS('further data insights graphs'!$X$2:$X$3323,'further data insights graphs'!$X$2:$X$3323,"&gt;="&amp;0,'further data insights graphs'!$A$2:$A$3323,'tackle data and analsyis'!$AH359)</f>
        <v>0.14555898488221489</v>
      </c>
      <c r="AN359">
        <f>COUNTIFS('further data insights graphs'!$X$2:$X$3323,"&gt;="&amp;0,'further data insights graphs'!$A$2:$A$3323,'tackle data and analsyis'!$AH359)</f>
        <v>1</v>
      </c>
      <c r="AO359">
        <f>SUMIFS('further data insights graphs'!$X$2:$X$3323,'further data insights graphs'!$X$2:$X$3323,"&lt;"&amp;0,'further data insights graphs'!$A$2:$A$3323,'tackle data and analsyis'!$AH359)</f>
        <v>-1.0474595412102166</v>
      </c>
      <c r="AP359">
        <f>COUNTIFS('further data insights graphs'!$X$2:$X$3323,"&lt;"&amp;0,'further data insights graphs'!$A$2:$A$3323,'tackle data and analsyis'!$AH359)</f>
        <v>4</v>
      </c>
      <c r="AQ359" s="3">
        <f t="shared" si="40"/>
        <v>0.14555898488221489</v>
      </c>
      <c r="AR359" s="3">
        <f t="shared" si="41"/>
        <v>-0.26186488530255414</v>
      </c>
      <c r="AS359" s="3"/>
      <c r="AT359" s="3"/>
      <c r="AU359" s="3"/>
      <c r="AV359" s="3"/>
      <c r="AY359" t="s">
        <v>546</v>
      </c>
      <c r="AZ359">
        <v>1.9979719441474058</v>
      </c>
      <c r="BA359">
        <v>4</v>
      </c>
      <c r="BD359" t="s">
        <v>546</v>
      </c>
      <c r="BE359">
        <f>SUMIFS('further data insights graphs'!S$2:S$3323,'further data insights graphs'!$A$2:$A$3323,'tackle data and analsyis'!$BD359)</f>
        <v>1.4716974461556811</v>
      </c>
      <c r="BF359">
        <f>SUMIFS('further data insights graphs'!T$2:T$3323,'further data insights graphs'!$A$2:$A$3323,'tackle data and analsyis'!$BD359)</f>
        <v>0</v>
      </c>
      <c r="BG359">
        <f>SUMIFS('further data insights graphs'!U$2:U$3323,'further data insights graphs'!$A$2:$A$3323,'tackle data and analsyis'!$BD359)</f>
        <v>0.58935682768784903</v>
      </c>
      <c r="BI359">
        <f>COUNTIFS('further data insights graphs'!S$2:S$3323,"&gt;"&amp;0,'further data insights graphs'!$A$2:$A$3323,'tackle data and analsyis'!$BD359)</f>
        <v>2</v>
      </c>
      <c r="BJ359">
        <f>COUNTIFS('further data insights graphs'!T$2:T$3323,"&gt;"&amp;0,'further data insights graphs'!$A$2:$A$3323,'tackle data and analsyis'!$BD359)</f>
        <v>0</v>
      </c>
      <c r="BK359">
        <f>COUNTIFS('further data insights graphs'!U$2:U$3323,"&gt;"&amp;0,'further data insights graphs'!$A$2:$A$3323,'tackle data and analsyis'!$BD359)</f>
        <v>1</v>
      </c>
      <c r="BN359" t="s">
        <v>500</v>
      </c>
      <c r="BO359">
        <v>1</v>
      </c>
      <c r="BP359">
        <v>0</v>
      </c>
      <c r="BQ359">
        <v>0</v>
      </c>
      <c r="BS359">
        <f>SUMIFS('further data insights graphs'!$K$2:$K$3323,'further data insights graphs'!$A$2:$A$3323,'tackle data and analsyis'!$BN359)</f>
        <v>1</v>
      </c>
      <c r="BT359">
        <f>SUMIFS('further data insights graphs'!$V$2:$V$3323,'further data insights graphs'!$A$2:$A$3323,'tackle data and analsyis'!$BN359)</f>
        <v>1</v>
      </c>
      <c r="BV359" t="s">
        <v>56</v>
      </c>
      <c r="BW359">
        <v>1.109366743148317</v>
      </c>
      <c r="BX359">
        <v>0</v>
      </c>
      <c r="BY359">
        <v>0</v>
      </c>
    </row>
    <row r="360" spans="1:77" x14ac:dyDescent="0.35">
      <c r="A360">
        <v>358</v>
      </c>
      <c r="B360">
        <v>2022102700</v>
      </c>
      <c r="C360">
        <v>3193</v>
      </c>
      <c r="D360">
        <v>43306</v>
      </c>
      <c r="E360">
        <v>1</v>
      </c>
      <c r="F360">
        <v>0</v>
      </c>
      <c r="G360">
        <v>0</v>
      </c>
      <c r="H360">
        <v>0</v>
      </c>
      <c r="I360" t="s">
        <v>74</v>
      </c>
      <c r="M360" t="s">
        <v>366</v>
      </c>
      <c r="N360">
        <f t="shared" si="35"/>
        <v>3</v>
      </c>
      <c r="O360">
        <f t="shared" si="36"/>
        <v>3</v>
      </c>
      <c r="P360">
        <f t="shared" si="37"/>
        <v>6</v>
      </c>
      <c r="R360">
        <f>SUMIFS('further data insights graphs'!$E$2:$E$3323,'further data insights graphs'!$A$2:$A$3323,'tackle data and analsyis'!$M360)</f>
        <v>4.121942785217481</v>
      </c>
      <c r="S360">
        <f>COUNTIFS('further data insights graphs'!$E$2:$E$3323,"&gt;"&amp;0,'further data insights graphs'!$A$2:$A$3323,'tackle data and analsyis'!$M360)</f>
        <v>7</v>
      </c>
      <c r="V360">
        <f t="shared" si="38"/>
        <v>1</v>
      </c>
      <c r="W360" t="s">
        <v>569</v>
      </c>
      <c r="X360">
        <v>0</v>
      </c>
      <c r="Y360">
        <v>3</v>
      </c>
      <c r="Z360">
        <v>3</v>
      </c>
      <c r="AB360" t="s">
        <v>362</v>
      </c>
      <c r="AC360">
        <v>1</v>
      </c>
      <c r="AD360">
        <v>2</v>
      </c>
      <c r="AE360">
        <v>3</v>
      </c>
      <c r="AH360" t="s">
        <v>197</v>
      </c>
      <c r="AI360">
        <v>1.7244081786131391</v>
      </c>
      <c r="AJ360">
        <v>4</v>
      </c>
      <c r="AK360">
        <f>SUMIFS('further data insights graphs'!$X$2:$X$3323,'further data insights graphs'!$A$2:$A$3323,'tackle data and analsyis'!$AH360)</f>
        <v>0.63510904641179222</v>
      </c>
      <c r="AL360" s="1">
        <f t="shared" si="39"/>
        <v>0.15877726160294806</v>
      </c>
      <c r="AM360">
        <f>SUMIFS('further data insights graphs'!$X$2:$X$3323,'further data insights graphs'!$X$2:$X$3323,"&gt;="&amp;0,'further data insights graphs'!$A$2:$A$3323,'tackle data and analsyis'!$AH360)</f>
        <v>0.71236915445375271</v>
      </c>
      <c r="AN360">
        <f>COUNTIFS('further data insights graphs'!$X$2:$X$3323,"&gt;="&amp;0,'further data insights graphs'!$A$2:$A$3323,'tackle data and analsyis'!$AH360)</f>
        <v>3</v>
      </c>
      <c r="AO360">
        <f>SUMIFS('further data insights graphs'!$X$2:$X$3323,'further data insights graphs'!$X$2:$X$3323,"&lt;"&amp;0,'further data insights graphs'!$A$2:$A$3323,'tackle data and analsyis'!$AH360)</f>
        <v>-7.7260108041960526E-2</v>
      </c>
      <c r="AP360">
        <f>COUNTIFS('further data insights graphs'!$X$2:$X$3323,"&lt;"&amp;0,'further data insights graphs'!$A$2:$A$3323,'tackle data and analsyis'!$AH360)</f>
        <v>1</v>
      </c>
      <c r="AQ360" s="3">
        <f t="shared" si="40"/>
        <v>0.23745638481791756</v>
      </c>
      <c r="AR360" s="3">
        <f t="shared" si="41"/>
        <v>-7.7260108041960526E-2</v>
      </c>
      <c r="AS360" s="3"/>
      <c r="AT360" s="3"/>
      <c r="AU360" s="3"/>
      <c r="AV360" s="3"/>
      <c r="AY360" t="s">
        <v>550</v>
      </c>
      <c r="AZ360">
        <v>0.99110972623854199</v>
      </c>
      <c r="BA360">
        <v>4</v>
      </c>
      <c r="BD360" t="s">
        <v>550</v>
      </c>
      <c r="BE360">
        <f>SUMIFS('further data insights graphs'!S$2:S$3323,'further data insights graphs'!$A$2:$A$3323,'tackle data and analsyis'!$BD360)</f>
        <v>0.53372701725361593</v>
      </c>
      <c r="BF360">
        <f>SUMIFS('further data insights graphs'!T$2:T$3323,'further data insights graphs'!$A$2:$A$3323,'tackle data and analsyis'!$BD360)</f>
        <v>0</v>
      </c>
      <c r="BG360">
        <f>SUMIFS('further data insights graphs'!U$2:U$3323,'further data insights graphs'!$A$2:$A$3323,'tackle data and analsyis'!$BD360)</f>
        <v>0</v>
      </c>
      <c r="BI360">
        <f>COUNTIFS('further data insights graphs'!S$2:S$3323,"&gt;"&amp;0,'further data insights graphs'!$A$2:$A$3323,'tackle data and analsyis'!$BD360)</f>
        <v>2</v>
      </c>
      <c r="BJ360">
        <f>COUNTIFS('further data insights graphs'!T$2:T$3323,"&gt;"&amp;0,'further data insights graphs'!$A$2:$A$3323,'tackle data and analsyis'!$BD360)</f>
        <v>0</v>
      </c>
      <c r="BK360">
        <f>COUNTIFS('further data insights graphs'!U$2:U$3323,"&gt;"&amp;0,'further data insights graphs'!$A$2:$A$3323,'tackle data and analsyis'!$BD360)</f>
        <v>0</v>
      </c>
      <c r="BN360" t="s">
        <v>572</v>
      </c>
      <c r="BO360">
        <v>1</v>
      </c>
      <c r="BP360">
        <v>0</v>
      </c>
      <c r="BQ360">
        <v>0</v>
      </c>
      <c r="BS360">
        <f>SUMIFS('further data insights graphs'!$K$2:$K$3323,'further data insights graphs'!$A$2:$A$3323,'tackle data and analsyis'!$BN360)</f>
        <v>1</v>
      </c>
      <c r="BT360">
        <f>SUMIFS('further data insights graphs'!$V$2:$V$3323,'further data insights graphs'!$A$2:$A$3323,'tackle data and analsyis'!$BN360)</f>
        <v>1</v>
      </c>
      <c r="BV360" t="s">
        <v>529</v>
      </c>
      <c r="BW360">
        <v>1.1060395398228571</v>
      </c>
      <c r="BX360">
        <v>0</v>
      </c>
      <c r="BY360">
        <v>0</v>
      </c>
    </row>
    <row r="361" spans="1:77" x14ac:dyDescent="0.35">
      <c r="A361">
        <v>359</v>
      </c>
      <c r="B361">
        <v>2022102700</v>
      </c>
      <c r="C361">
        <v>3806</v>
      </c>
      <c r="D361">
        <v>43306</v>
      </c>
      <c r="E361">
        <v>0</v>
      </c>
      <c r="F361">
        <v>0</v>
      </c>
      <c r="G361">
        <v>0</v>
      </c>
      <c r="H361">
        <v>1</v>
      </c>
      <c r="I361" t="s">
        <v>74</v>
      </c>
      <c r="M361" t="s">
        <v>367</v>
      </c>
      <c r="N361">
        <f t="shared" si="35"/>
        <v>4</v>
      </c>
      <c r="O361">
        <f t="shared" si="36"/>
        <v>7</v>
      </c>
      <c r="P361">
        <f t="shared" si="37"/>
        <v>11</v>
      </c>
      <c r="R361">
        <f>SUMIFS('further data insights graphs'!$E$2:$E$3323,'further data insights graphs'!$A$2:$A$3323,'tackle data and analsyis'!$M361)</f>
        <v>8.2013330340904922</v>
      </c>
      <c r="S361">
        <f>COUNTIFS('further data insights graphs'!$E$2:$E$3323,"&gt;"&amp;0,'further data insights graphs'!$A$2:$A$3323,'tackle data and analsyis'!$M361)</f>
        <v>13</v>
      </c>
      <c r="V361">
        <f t="shared" si="38"/>
        <v>1</v>
      </c>
      <c r="W361" t="s">
        <v>583</v>
      </c>
      <c r="X361">
        <v>1</v>
      </c>
      <c r="Y361">
        <v>2</v>
      </c>
      <c r="Z361">
        <v>3</v>
      </c>
      <c r="AB361" t="s">
        <v>397</v>
      </c>
      <c r="AC361">
        <v>1</v>
      </c>
      <c r="AD361">
        <v>2</v>
      </c>
      <c r="AE361">
        <v>3</v>
      </c>
      <c r="AH361" t="s">
        <v>564</v>
      </c>
      <c r="AI361">
        <v>1.7170141789428179</v>
      </c>
      <c r="AJ361">
        <v>4</v>
      </c>
      <c r="AK361">
        <f>SUMIFS('further data insights graphs'!$X$2:$X$3323,'further data insights graphs'!$A$2:$A$3323,'tackle data and analsyis'!$AH361)</f>
        <v>-0.4571393850132186</v>
      </c>
      <c r="AL361" s="1">
        <f t="shared" si="39"/>
        <v>-0.11428484625330465</v>
      </c>
      <c r="AM361">
        <f>SUMIFS('further data insights graphs'!$X$2:$X$3323,'further data insights graphs'!$X$2:$X$3323,"&gt;="&amp;0,'further data insights graphs'!$A$2:$A$3323,'tackle data and analsyis'!$AH361)</f>
        <v>0.1009037391223</v>
      </c>
      <c r="AN361">
        <f>COUNTIFS('further data insights graphs'!$X$2:$X$3323,"&gt;="&amp;0,'further data insights graphs'!$A$2:$A$3323,'tackle data and analsyis'!$AH361)</f>
        <v>2</v>
      </c>
      <c r="AO361">
        <f>SUMIFS('further data insights graphs'!$X$2:$X$3323,'further data insights graphs'!$X$2:$X$3323,"&lt;"&amp;0,'further data insights graphs'!$A$2:$A$3323,'tackle data and analsyis'!$AH361)</f>
        <v>-0.5580431241355186</v>
      </c>
      <c r="AP361">
        <f>COUNTIFS('further data insights graphs'!$X$2:$X$3323,"&lt;"&amp;0,'further data insights graphs'!$A$2:$A$3323,'tackle data and analsyis'!$AH361)</f>
        <v>2</v>
      </c>
      <c r="AQ361" s="3">
        <f t="shared" si="40"/>
        <v>5.0451869561149998E-2</v>
      </c>
      <c r="AR361" s="3">
        <f t="shared" si="41"/>
        <v>-0.2790215620677593</v>
      </c>
      <c r="AS361" s="3"/>
      <c r="AT361" s="3"/>
      <c r="AU361" s="3"/>
      <c r="AV361" s="3"/>
      <c r="AY361" t="s">
        <v>564</v>
      </c>
      <c r="AZ361">
        <v>1.7170141789428179</v>
      </c>
      <c r="BA361">
        <v>4</v>
      </c>
      <c r="BD361" t="s">
        <v>564</v>
      </c>
      <c r="BE361">
        <f>SUMIFS('further data insights graphs'!S$2:S$3323,'further data insights graphs'!$A$2:$A$3323,'tackle data and analsyis'!$BD361)</f>
        <v>1.093100735984639</v>
      </c>
      <c r="BF361">
        <f>SUMIFS('further data insights graphs'!T$2:T$3323,'further data insights graphs'!$A$2:$A$3323,'tackle data and analsyis'!$BD361)</f>
        <v>0</v>
      </c>
      <c r="BG361">
        <f>SUMIFS('further data insights graphs'!U$2:U$3323,'further data insights graphs'!$A$2:$A$3323,'tackle data and analsyis'!$BD361)</f>
        <v>0</v>
      </c>
      <c r="BI361">
        <f>COUNTIFS('further data insights graphs'!S$2:S$3323,"&gt;"&amp;0,'further data insights graphs'!$A$2:$A$3323,'tackle data and analsyis'!$BD361)</f>
        <v>2</v>
      </c>
      <c r="BJ361">
        <f>COUNTIFS('further data insights graphs'!T$2:T$3323,"&gt;"&amp;0,'further data insights graphs'!$A$2:$A$3323,'tackle data and analsyis'!$BD361)</f>
        <v>0</v>
      </c>
      <c r="BK361">
        <f>COUNTIFS('further data insights graphs'!U$2:U$3323,"&gt;"&amp;0,'further data insights graphs'!$A$2:$A$3323,'tackle data and analsyis'!$BD361)</f>
        <v>0</v>
      </c>
      <c r="BN361" t="s">
        <v>205</v>
      </c>
      <c r="BO361">
        <v>1</v>
      </c>
      <c r="BP361">
        <v>0</v>
      </c>
      <c r="BQ361">
        <v>0</v>
      </c>
      <c r="BS361">
        <f>SUMIFS('further data insights graphs'!$K$2:$K$3323,'further data insights graphs'!$A$2:$A$3323,'tackle data and analsyis'!$BN361)</f>
        <v>0</v>
      </c>
      <c r="BT361">
        <f>SUMIFS('further data insights graphs'!$V$2:$V$3323,'further data insights graphs'!$A$2:$A$3323,'tackle data and analsyis'!$BN361)</f>
        <v>0</v>
      </c>
      <c r="BV361" t="s">
        <v>345</v>
      </c>
      <c r="BW361">
        <v>1.099873721149947</v>
      </c>
      <c r="BX361">
        <v>0</v>
      </c>
      <c r="BY361">
        <v>0</v>
      </c>
    </row>
    <row r="362" spans="1:77" x14ac:dyDescent="0.35">
      <c r="A362">
        <v>360</v>
      </c>
      <c r="B362">
        <v>2022110609</v>
      </c>
      <c r="C362">
        <v>84</v>
      </c>
      <c r="D362">
        <v>43306</v>
      </c>
      <c r="E362">
        <v>0</v>
      </c>
      <c r="F362">
        <v>1</v>
      </c>
      <c r="G362">
        <v>0</v>
      </c>
      <c r="H362">
        <v>0</v>
      </c>
      <c r="I362" t="s">
        <v>74</v>
      </c>
      <c r="M362" t="s">
        <v>368</v>
      </c>
      <c r="N362">
        <f t="shared" si="35"/>
        <v>3</v>
      </c>
      <c r="O362">
        <f t="shared" si="36"/>
        <v>1</v>
      </c>
      <c r="P362">
        <f t="shared" si="37"/>
        <v>4</v>
      </c>
      <c r="R362">
        <f>SUMIFS('further data insights graphs'!$E$2:$E$3323,'further data insights graphs'!$A$2:$A$3323,'tackle data and analsyis'!$M362)</f>
        <v>3.625191591019095</v>
      </c>
      <c r="S362">
        <f>COUNTIFS('further data insights graphs'!$E$2:$E$3323,"&gt;"&amp;0,'further data insights graphs'!$A$2:$A$3323,'tackle data and analsyis'!$M362)</f>
        <v>5</v>
      </c>
      <c r="V362">
        <f t="shared" si="38"/>
        <v>2</v>
      </c>
      <c r="W362" t="s">
        <v>13</v>
      </c>
      <c r="X362">
        <v>2</v>
      </c>
      <c r="Y362">
        <v>0</v>
      </c>
      <c r="Z362">
        <v>2</v>
      </c>
      <c r="AB362" t="s">
        <v>441</v>
      </c>
      <c r="AC362">
        <v>1</v>
      </c>
      <c r="AD362">
        <v>2</v>
      </c>
      <c r="AE362">
        <v>3</v>
      </c>
      <c r="AH362" t="s">
        <v>410</v>
      </c>
      <c r="AI362">
        <v>1.7121501959204151</v>
      </c>
      <c r="AJ362">
        <v>4</v>
      </c>
      <c r="AK362">
        <f>SUMIFS('further data insights graphs'!$X$2:$X$3323,'further data insights graphs'!$A$2:$A$3323,'tackle data and analsyis'!$AH362)</f>
        <v>-0.84739434755297438</v>
      </c>
      <c r="AL362" s="1">
        <f t="shared" si="39"/>
        <v>-0.2118485868882436</v>
      </c>
      <c r="AM362">
        <f>SUMIFS('further data insights graphs'!$X$2:$X$3323,'further data insights graphs'!$X$2:$X$3323,"&gt;="&amp;0,'further data insights graphs'!$A$2:$A$3323,'tackle data and analsyis'!$AH362)</f>
        <v>3.4841956975601079E-2</v>
      </c>
      <c r="AN362">
        <f>COUNTIFS('further data insights graphs'!$X$2:$X$3323,"&gt;="&amp;0,'further data insights graphs'!$A$2:$A$3323,'tackle data and analsyis'!$AH362)</f>
        <v>1</v>
      </c>
      <c r="AO362">
        <f>SUMIFS('further data insights graphs'!$X$2:$X$3323,'further data insights graphs'!$X$2:$X$3323,"&lt;"&amp;0,'further data insights graphs'!$A$2:$A$3323,'tackle data and analsyis'!$AH362)</f>
        <v>-0.88223630452857549</v>
      </c>
      <c r="AP362">
        <f>COUNTIFS('further data insights graphs'!$X$2:$X$3323,"&lt;"&amp;0,'further data insights graphs'!$A$2:$A$3323,'tackle data and analsyis'!$AH362)</f>
        <v>3</v>
      </c>
      <c r="AQ362" s="3">
        <f t="shared" si="40"/>
        <v>3.4841956975601079E-2</v>
      </c>
      <c r="AR362" s="3">
        <f t="shared" si="41"/>
        <v>-0.29407876817619183</v>
      </c>
      <c r="AS362" s="3"/>
      <c r="AT362" s="3"/>
      <c r="AU362" s="3"/>
      <c r="AV362" s="3"/>
      <c r="AY362" t="s">
        <v>566</v>
      </c>
      <c r="AZ362">
        <v>1.4697320363334629</v>
      </c>
      <c r="BA362">
        <v>4</v>
      </c>
      <c r="BD362" t="s">
        <v>566</v>
      </c>
      <c r="BE362">
        <f>SUMIFS('further data insights graphs'!S$2:S$3323,'further data insights graphs'!$A$2:$A$3323,'tackle data and analsyis'!$BD362)</f>
        <v>1.079908540429626</v>
      </c>
      <c r="BF362">
        <f>SUMIFS('further data insights graphs'!T$2:T$3323,'further data insights graphs'!$A$2:$A$3323,'tackle data and analsyis'!$BD362)</f>
        <v>0</v>
      </c>
      <c r="BG362">
        <f>SUMIFS('further data insights graphs'!U$2:U$3323,'further data insights graphs'!$A$2:$A$3323,'tackle data and analsyis'!$BD362)</f>
        <v>0</v>
      </c>
      <c r="BI362">
        <f>COUNTIFS('further data insights graphs'!S$2:S$3323,"&gt;"&amp;0,'further data insights graphs'!$A$2:$A$3323,'tackle data and analsyis'!$BD362)</f>
        <v>3</v>
      </c>
      <c r="BJ362">
        <f>COUNTIFS('further data insights graphs'!T$2:T$3323,"&gt;"&amp;0,'further data insights graphs'!$A$2:$A$3323,'tackle data and analsyis'!$BD362)</f>
        <v>0</v>
      </c>
      <c r="BK362">
        <f>COUNTIFS('further data insights graphs'!U$2:U$3323,"&gt;"&amp;0,'further data insights graphs'!$A$2:$A$3323,'tackle data and analsyis'!$BD362)</f>
        <v>0</v>
      </c>
      <c r="BN362" t="s">
        <v>288</v>
      </c>
      <c r="BO362">
        <v>1</v>
      </c>
      <c r="BP362">
        <v>0</v>
      </c>
      <c r="BQ362">
        <v>0</v>
      </c>
      <c r="BS362">
        <f>SUMIFS('further data insights graphs'!$K$2:$K$3323,'further data insights graphs'!$A$2:$A$3323,'tackle data and analsyis'!$BN362)</f>
        <v>0</v>
      </c>
      <c r="BT362">
        <f>SUMIFS('further data insights graphs'!$V$2:$V$3323,'further data insights graphs'!$A$2:$A$3323,'tackle data and analsyis'!$BN362)</f>
        <v>0</v>
      </c>
      <c r="BV362" t="s">
        <v>19</v>
      </c>
      <c r="BW362">
        <v>1.0988361373485149</v>
      </c>
      <c r="BX362">
        <v>0</v>
      </c>
      <c r="BY362">
        <v>0</v>
      </c>
    </row>
    <row r="363" spans="1:77" x14ac:dyDescent="0.35">
      <c r="A363">
        <v>361</v>
      </c>
      <c r="B363">
        <v>2022110609</v>
      </c>
      <c r="C363">
        <v>879</v>
      </c>
      <c r="D363">
        <v>43306</v>
      </c>
      <c r="E363">
        <v>0</v>
      </c>
      <c r="F363">
        <v>1</v>
      </c>
      <c r="G363">
        <v>0</v>
      </c>
      <c r="H363">
        <v>0</v>
      </c>
      <c r="I363" t="s">
        <v>74</v>
      </c>
      <c r="M363" t="s">
        <v>369</v>
      </c>
      <c r="N363">
        <f t="shared" si="35"/>
        <v>1</v>
      </c>
      <c r="O363">
        <f t="shared" si="36"/>
        <v>1</v>
      </c>
      <c r="P363">
        <f t="shared" si="37"/>
        <v>2</v>
      </c>
      <c r="R363">
        <f>SUMIFS('further data insights graphs'!$E$2:$E$3323,'further data insights graphs'!$A$2:$A$3323,'tackle data and analsyis'!$M363)</f>
        <v>1.4383696570880711</v>
      </c>
      <c r="S363">
        <f>COUNTIFS('further data insights graphs'!$E$2:$E$3323,"&gt;"&amp;0,'further data insights graphs'!$A$2:$A$3323,'tackle data and analsyis'!$M363)</f>
        <v>2</v>
      </c>
      <c r="V363">
        <f t="shared" si="38"/>
        <v>2</v>
      </c>
      <c r="W363" t="s">
        <v>20</v>
      </c>
      <c r="X363">
        <v>1</v>
      </c>
      <c r="Y363">
        <v>1</v>
      </c>
      <c r="Z363">
        <v>2</v>
      </c>
      <c r="AB363" t="s">
        <v>448</v>
      </c>
      <c r="AC363">
        <v>1</v>
      </c>
      <c r="AD363">
        <v>2</v>
      </c>
      <c r="AE363">
        <v>3</v>
      </c>
      <c r="AH363" t="s">
        <v>463</v>
      </c>
      <c r="AI363">
        <v>1.689358952011216</v>
      </c>
      <c r="AJ363">
        <v>3</v>
      </c>
      <c r="AK363">
        <f>SUMIFS('further data insights graphs'!$X$2:$X$3323,'further data insights graphs'!$A$2:$A$3323,'tackle data and analsyis'!$AH363)</f>
        <v>0.61708183377219361</v>
      </c>
      <c r="AL363" s="1">
        <f t="shared" si="39"/>
        <v>0.2056939445907312</v>
      </c>
      <c r="AM363">
        <f>SUMIFS('further data insights graphs'!$X$2:$X$3323,'further data insights graphs'!$X$2:$X$3323,"&gt;="&amp;0,'further data insights graphs'!$A$2:$A$3323,'tackle data and analsyis'!$AH363)</f>
        <v>0.6963054699691118</v>
      </c>
      <c r="AN363">
        <f>COUNTIFS('further data insights graphs'!$X$2:$X$3323,"&gt;="&amp;0,'further data insights graphs'!$A$2:$A$3323,'tackle data and analsyis'!$AH363)</f>
        <v>2</v>
      </c>
      <c r="AO363">
        <f>SUMIFS('further data insights graphs'!$X$2:$X$3323,'further data insights graphs'!$X$2:$X$3323,"&lt;"&amp;0,'further data insights graphs'!$A$2:$A$3323,'tackle data and analsyis'!$AH363)</f>
        <v>-7.9223636196918273E-2</v>
      </c>
      <c r="AP363">
        <f>COUNTIFS('further data insights graphs'!$X$2:$X$3323,"&lt;"&amp;0,'further data insights graphs'!$A$2:$A$3323,'tackle data and analsyis'!$AH363)</f>
        <v>1</v>
      </c>
      <c r="AQ363" s="3">
        <f t="shared" si="40"/>
        <v>0.3481527349845559</v>
      </c>
      <c r="AR363" s="3">
        <f t="shared" si="41"/>
        <v>-7.9223636196918273E-2</v>
      </c>
      <c r="AS363" s="3"/>
      <c r="AT363" s="3"/>
      <c r="AU363" s="3"/>
      <c r="AV363" s="3"/>
      <c r="AY363" t="s">
        <v>569</v>
      </c>
      <c r="AZ363">
        <v>1.810371224422832</v>
      </c>
      <c r="BA363">
        <v>4</v>
      </c>
      <c r="BD363" t="s">
        <v>569</v>
      </c>
      <c r="BE363">
        <f>SUMIFS('further data insights graphs'!S$2:S$3323,'further data insights graphs'!$A$2:$A$3323,'tackle data and analsyis'!$BD363)</f>
        <v>1.810371224422832</v>
      </c>
      <c r="BF363">
        <f>SUMIFS('further data insights graphs'!T$2:T$3323,'further data insights graphs'!$A$2:$A$3323,'tackle data and analsyis'!$BD363)</f>
        <v>0</v>
      </c>
      <c r="BG363">
        <f>SUMIFS('further data insights graphs'!U$2:U$3323,'further data insights graphs'!$A$2:$A$3323,'tackle data and analsyis'!$BD363)</f>
        <v>0.86386400163210708</v>
      </c>
      <c r="BI363">
        <f>COUNTIFS('further data insights graphs'!S$2:S$3323,"&gt;"&amp;0,'further data insights graphs'!$A$2:$A$3323,'tackle data and analsyis'!$BD363)</f>
        <v>4</v>
      </c>
      <c r="BJ363">
        <f>COUNTIFS('further data insights graphs'!T$2:T$3323,"&gt;"&amp;0,'further data insights graphs'!$A$2:$A$3323,'tackle data and analsyis'!$BD363)</f>
        <v>0</v>
      </c>
      <c r="BK363">
        <f>COUNTIFS('further data insights graphs'!U$2:U$3323,"&gt;"&amp;0,'further data insights graphs'!$A$2:$A$3323,'tackle data and analsyis'!$BD363)</f>
        <v>2</v>
      </c>
      <c r="BN363" t="s">
        <v>291</v>
      </c>
      <c r="BO363">
        <v>1</v>
      </c>
      <c r="BP363">
        <v>0</v>
      </c>
      <c r="BQ363">
        <v>0</v>
      </c>
      <c r="BS363">
        <f>SUMIFS('further data insights graphs'!$K$2:$K$3323,'further data insights graphs'!$A$2:$A$3323,'tackle data and analsyis'!$BN363)</f>
        <v>0</v>
      </c>
      <c r="BT363">
        <f>SUMIFS('further data insights graphs'!$V$2:$V$3323,'further data insights graphs'!$A$2:$A$3323,'tackle data and analsyis'!$BN363)</f>
        <v>0</v>
      </c>
      <c r="BV363" t="s">
        <v>170</v>
      </c>
      <c r="BW363">
        <v>1.0934504050965921</v>
      </c>
      <c r="BX363">
        <v>0</v>
      </c>
      <c r="BY363">
        <v>0</v>
      </c>
    </row>
    <row r="364" spans="1:77" x14ac:dyDescent="0.35">
      <c r="A364">
        <v>362</v>
      </c>
      <c r="B364">
        <v>2022110609</v>
      </c>
      <c r="C364">
        <v>1410</v>
      </c>
      <c r="D364">
        <v>43306</v>
      </c>
      <c r="E364">
        <v>0</v>
      </c>
      <c r="F364">
        <v>1</v>
      </c>
      <c r="G364">
        <v>0</v>
      </c>
      <c r="H364">
        <v>0</v>
      </c>
      <c r="I364" t="s">
        <v>74</v>
      </c>
      <c r="M364" t="s">
        <v>370</v>
      </c>
      <c r="N364">
        <f t="shared" si="35"/>
        <v>2</v>
      </c>
      <c r="O364">
        <f t="shared" si="36"/>
        <v>1</v>
      </c>
      <c r="P364">
        <f t="shared" si="37"/>
        <v>3</v>
      </c>
      <c r="R364">
        <f>SUMIFS('further data insights graphs'!$E$2:$E$3323,'further data insights graphs'!$A$2:$A$3323,'tackle data and analsyis'!$M364)</f>
        <v>3.0445155306986469</v>
      </c>
      <c r="S364">
        <f>COUNTIFS('further data insights graphs'!$E$2:$E$3323,"&gt;"&amp;0,'further data insights graphs'!$A$2:$A$3323,'tackle data and analsyis'!$M364)</f>
        <v>4</v>
      </c>
      <c r="V364">
        <f t="shared" si="38"/>
        <v>2</v>
      </c>
      <c r="W364" t="s">
        <v>35</v>
      </c>
      <c r="X364">
        <v>2</v>
      </c>
      <c r="Y364">
        <v>0</v>
      </c>
      <c r="Z364">
        <v>2</v>
      </c>
      <c r="AB364" t="s">
        <v>464</v>
      </c>
      <c r="AC364">
        <v>1</v>
      </c>
      <c r="AD364">
        <v>2</v>
      </c>
      <c r="AE364">
        <v>3</v>
      </c>
      <c r="AH364" t="s">
        <v>489</v>
      </c>
      <c r="AI364">
        <v>1.678342850609418</v>
      </c>
      <c r="AJ364">
        <v>3</v>
      </c>
      <c r="AK364">
        <f>SUMIFS('further data insights graphs'!$X$2:$X$3323,'further data insights graphs'!$A$2:$A$3323,'tackle data and analsyis'!$AH364)</f>
        <v>-0.96269756847068155</v>
      </c>
      <c r="AL364" s="1">
        <f t="shared" si="39"/>
        <v>-0.32089918949022717</v>
      </c>
      <c r="AM364">
        <f>SUMIFS('further data insights graphs'!$X$2:$X$3323,'further data insights graphs'!$X$2:$X$3323,"&gt;="&amp;0,'further data insights graphs'!$A$2:$A$3323,'tackle data and analsyis'!$AH364)</f>
        <v>0</v>
      </c>
      <c r="AN364">
        <f>COUNTIFS('further data insights graphs'!$X$2:$X$3323,"&gt;="&amp;0,'further data insights graphs'!$A$2:$A$3323,'tackle data and analsyis'!$AH364)</f>
        <v>0</v>
      </c>
      <c r="AO364">
        <f>SUMIFS('further data insights graphs'!$X$2:$X$3323,'further data insights graphs'!$X$2:$X$3323,"&lt;"&amp;0,'further data insights graphs'!$A$2:$A$3323,'tackle data and analsyis'!$AH364)</f>
        <v>-0.96269756847068155</v>
      </c>
      <c r="AP364">
        <f>COUNTIFS('further data insights graphs'!$X$2:$X$3323,"&lt;"&amp;0,'further data insights graphs'!$A$2:$A$3323,'tackle data and analsyis'!$AH364)</f>
        <v>3</v>
      </c>
      <c r="AQ364" s="3" t="e">
        <f t="shared" si="40"/>
        <v>#DIV/0!</v>
      </c>
      <c r="AR364" s="3">
        <f t="shared" si="41"/>
        <v>-0.32089918949022717</v>
      </c>
      <c r="AS364" s="3"/>
      <c r="AT364" s="3"/>
      <c r="AU364" s="3"/>
      <c r="AV364" s="3"/>
      <c r="AY364" t="s">
        <v>578</v>
      </c>
      <c r="AZ364">
        <v>1.823887158502858</v>
      </c>
      <c r="BA364">
        <v>4</v>
      </c>
      <c r="BD364" t="s">
        <v>578</v>
      </c>
      <c r="BE364">
        <f>SUMIFS('further data insights graphs'!S$2:S$3323,'further data insights graphs'!$A$2:$A$3323,'tackle data and analsyis'!$BD364)</f>
        <v>1.3046021020541669</v>
      </c>
      <c r="BF364">
        <f>SUMIFS('further data insights graphs'!T$2:T$3323,'further data insights graphs'!$A$2:$A$3323,'tackle data and analsyis'!$BD364)</f>
        <v>0</v>
      </c>
      <c r="BG364">
        <f>SUMIFS('further data insights graphs'!U$2:U$3323,'further data insights graphs'!$A$2:$A$3323,'tackle data and analsyis'!$BD364)</f>
        <v>0.260865483017786</v>
      </c>
      <c r="BI364">
        <f>COUNTIFS('further data insights graphs'!S$2:S$3323,"&gt;"&amp;0,'further data insights graphs'!$A$2:$A$3323,'tackle data and analsyis'!$BD364)</f>
        <v>3</v>
      </c>
      <c r="BJ364">
        <f>COUNTIFS('further data insights graphs'!T$2:T$3323,"&gt;"&amp;0,'further data insights graphs'!$A$2:$A$3323,'tackle data and analsyis'!$BD364)</f>
        <v>0</v>
      </c>
      <c r="BK364">
        <f>COUNTIFS('further data insights graphs'!U$2:U$3323,"&gt;"&amp;0,'further data insights graphs'!$A$2:$A$3323,'tackle data and analsyis'!$BD364)</f>
        <v>1</v>
      </c>
      <c r="BN364" t="s">
        <v>431</v>
      </c>
      <c r="BO364">
        <v>1</v>
      </c>
      <c r="BP364">
        <v>0</v>
      </c>
      <c r="BQ364">
        <v>1</v>
      </c>
      <c r="BS364">
        <f>SUMIFS('further data insights graphs'!$K$2:$K$3323,'further data insights graphs'!$A$2:$A$3323,'tackle data and analsyis'!$BN364)</f>
        <v>0</v>
      </c>
      <c r="BT364">
        <f>SUMIFS('further data insights graphs'!$V$2:$V$3323,'further data insights graphs'!$A$2:$A$3323,'tackle data and analsyis'!$BN364)</f>
        <v>0</v>
      </c>
      <c r="BV364" t="s">
        <v>564</v>
      </c>
      <c r="BW364">
        <v>1.093100735984639</v>
      </c>
      <c r="BX364">
        <v>0</v>
      </c>
      <c r="BY364">
        <v>0</v>
      </c>
    </row>
    <row r="365" spans="1:77" x14ac:dyDescent="0.35">
      <c r="A365">
        <v>363</v>
      </c>
      <c r="B365">
        <v>2022110609</v>
      </c>
      <c r="C365">
        <v>2283</v>
      </c>
      <c r="D365">
        <v>43306</v>
      </c>
      <c r="E365">
        <v>0</v>
      </c>
      <c r="F365">
        <v>1</v>
      </c>
      <c r="G365">
        <v>0</v>
      </c>
      <c r="H365">
        <v>0</v>
      </c>
      <c r="I365" t="s">
        <v>74</v>
      </c>
      <c r="M365" t="s">
        <v>371</v>
      </c>
      <c r="N365">
        <f t="shared" si="35"/>
        <v>0</v>
      </c>
      <c r="O365">
        <f t="shared" si="36"/>
        <v>1</v>
      </c>
      <c r="P365">
        <f t="shared" si="37"/>
        <v>1</v>
      </c>
      <c r="R365">
        <f>SUMIFS('further data insights graphs'!$E$2:$E$3323,'further data insights graphs'!$A$2:$A$3323,'tackle data and analsyis'!$M365)</f>
        <v>0.33362676279138997</v>
      </c>
      <c r="S365">
        <f>COUNTIFS('further data insights graphs'!$E$2:$E$3323,"&gt;"&amp;0,'further data insights graphs'!$A$2:$A$3323,'tackle data and analsyis'!$M365)</f>
        <v>1</v>
      </c>
      <c r="V365">
        <f t="shared" si="38"/>
        <v>1</v>
      </c>
      <c r="W365" t="s">
        <v>47</v>
      </c>
      <c r="X365">
        <v>2</v>
      </c>
      <c r="Y365">
        <v>0</v>
      </c>
      <c r="Z365">
        <v>2</v>
      </c>
      <c r="AB365" t="s">
        <v>467</v>
      </c>
      <c r="AC365">
        <v>1</v>
      </c>
      <c r="AD365">
        <v>2</v>
      </c>
      <c r="AE365">
        <v>3</v>
      </c>
      <c r="AH365" t="s">
        <v>582</v>
      </c>
      <c r="AI365">
        <v>1.6778912717531258</v>
      </c>
      <c r="AJ365">
        <v>4</v>
      </c>
      <c r="AK365">
        <f>SUMIFS('further data insights graphs'!$X$2:$X$3323,'further data insights graphs'!$A$2:$A$3323,'tackle data and analsyis'!$AH365)</f>
        <v>-1.0494353750726744</v>
      </c>
      <c r="AL365" s="1">
        <f t="shared" si="39"/>
        <v>-0.26235884376816859</v>
      </c>
      <c r="AM365">
        <f>SUMIFS('further data insights graphs'!$X$2:$X$3323,'further data insights graphs'!$X$2:$X$3323,"&gt;="&amp;0,'further data insights graphs'!$A$2:$A$3323,'tackle data and analsyis'!$AH365)</f>
        <v>0</v>
      </c>
      <c r="AN365">
        <f>COUNTIFS('further data insights graphs'!$X$2:$X$3323,"&gt;="&amp;0,'further data insights graphs'!$A$2:$A$3323,'tackle data and analsyis'!$AH365)</f>
        <v>0</v>
      </c>
      <c r="AO365">
        <f>SUMIFS('further data insights graphs'!$X$2:$X$3323,'further data insights graphs'!$X$2:$X$3323,"&lt;"&amp;0,'further data insights graphs'!$A$2:$A$3323,'tackle data and analsyis'!$AH365)</f>
        <v>-1.0494353750726744</v>
      </c>
      <c r="AP365">
        <f>COUNTIFS('further data insights graphs'!$X$2:$X$3323,"&lt;"&amp;0,'further data insights graphs'!$A$2:$A$3323,'tackle data and analsyis'!$AH365)</f>
        <v>4</v>
      </c>
      <c r="AQ365" s="3" t="e">
        <f t="shared" si="40"/>
        <v>#DIV/0!</v>
      </c>
      <c r="AR365" s="3">
        <f t="shared" si="41"/>
        <v>-0.26235884376816859</v>
      </c>
      <c r="AS365" s="3"/>
      <c r="AT365" s="3"/>
      <c r="AU365" s="3"/>
      <c r="AV365" s="3"/>
      <c r="AY365" t="s">
        <v>582</v>
      </c>
      <c r="AZ365">
        <v>1.6778912717531258</v>
      </c>
      <c r="BA365">
        <v>4</v>
      </c>
      <c r="BD365" t="s">
        <v>582</v>
      </c>
      <c r="BE365">
        <f>SUMIFS('further data insights graphs'!S$2:S$3323,'further data insights graphs'!$A$2:$A$3323,'tackle data and analsyis'!$BD365)</f>
        <v>1.6778912717531258</v>
      </c>
      <c r="BF365">
        <f>SUMIFS('further data insights graphs'!T$2:T$3323,'further data insights graphs'!$A$2:$A$3323,'tackle data and analsyis'!$BD365)</f>
        <v>0</v>
      </c>
      <c r="BG365">
        <f>SUMIFS('further data insights graphs'!U$2:U$3323,'further data insights graphs'!$A$2:$A$3323,'tackle data and analsyis'!$BD365)</f>
        <v>0</v>
      </c>
      <c r="BI365">
        <f>COUNTIFS('further data insights graphs'!S$2:S$3323,"&gt;"&amp;0,'further data insights graphs'!$A$2:$A$3323,'tackle data and analsyis'!$BD365)</f>
        <v>4</v>
      </c>
      <c r="BJ365">
        <f>COUNTIFS('further data insights graphs'!T$2:T$3323,"&gt;"&amp;0,'further data insights graphs'!$A$2:$A$3323,'tackle data and analsyis'!$BD365)</f>
        <v>0</v>
      </c>
      <c r="BK365">
        <f>COUNTIFS('further data insights graphs'!U$2:U$3323,"&gt;"&amp;0,'further data insights graphs'!$A$2:$A$3323,'tackle data and analsyis'!$BD365)</f>
        <v>0</v>
      </c>
      <c r="BN365" t="s">
        <v>549</v>
      </c>
      <c r="BO365">
        <v>1</v>
      </c>
      <c r="BP365">
        <v>0</v>
      </c>
      <c r="BQ365">
        <v>0</v>
      </c>
      <c r="BS365">
        <f>SUMIFS('further data insights graphs'!$K$2:$K$3323,'further data insights graphs'!$A$2:$A$3323,'tackle data and analsyis'!$BN365)</f>
        <v>0</v>
      </c>
      <c r="BT365">
        <f>SUMIFS('further data insights graphs'!$V$2:$V$3323,'further data insights graphs'!$A$2:$A$3323,'tackle data and analsyis'!$BN365)</f>
        <v>0</v>
      </c>
      <c r="BV365" t="s">
        <v>422</v>
      </c>
      <c r="BW365">
        <v>1.080250879052651</v>
      </c>
      <c r="BX365">
        <v>0</v>
      </c>
      <c r="BY365">
        <v>0</v>
      </c>
    </row>
    <row r="366" spans="1:77" x14ac:dyDescent="0.35">
      <c r="A366">
        <v>364</v>
      </c>
      <c r="B366">
        <v>2022110609</v>
      </c>
      <c r="C366">
        <v>2400</v>
      </c>
      <c r="D366">
        <v>43306</v>
      </c>
      <c r="E366">
        <v>1</v>
      </c>
      <c r="F366">
        <v>0</v>
      </c>
      <c r="G366">
        <v>0</v>
      </c>
      <c r="H366">
        <v>0</v>
      </c>
      <c r="I366" t="s">
        <v>74</v>
      </c>
      <c r="M366" t="s">
        <v>372</v>
      </c>
      <c r="N366">
        <f t="shared" si="35"/>
        <v>2</v>
      </c>
      <c r="O366">
        <f t="shared" si="36"/>
        <v>0</v>
      </c>
      <c r="P366">
        <f t="shared" si="37"/>
        <v>2</v>
      </c>
      <c r="R366">
        <f>SUMIFS('further data insights graphs'!$E$2:$E$3323,'further data insights graphs'!$A$2:$A$3323,'tackle data and analsyis'!$M366)</f>
        <v>1.5364708653696599</v>
      </c>
      <c r="S366">
        <f>COUNTIFS('further data insights graphs'!$E$2:$E$3323,"&gt;"&amp;0,'further data insights graphs'!$A$2:$A$3323,'tackle data and analsyis'!$M366)</f>
        <v>2</v>
      </c>
      <c r="V366">
        <f t="shared" si="38"/>
        <v>2</v>
      </c>
      <c r="W366" t="s">
        <v>68</v>
      </c>
      <c r="X366">
        <v>0</v>
      </c>
      <c r="Y366">
        <v>2</v>
      </c>
      <c r="Z366">
        <v>2</v>
      </c>
      <c r="AB366" t="s">
        <v>506</v>
      </c>
      <c r="AC366">
        <v>1</v>
      </c>
      <c r="AD366">
        <v>2</v>
      </c>
      <c r="AE366">
        <v>3</v>
      </c>
      <c r="AH366" t="s">
        <v>220</v>
      </c>
      <c r="AI366">
        <v>1.6748950801905249</v>
      </c>
      <c r="AJ366">
        <v>4</v>
      </c>
      <c r="AK366">
        <f>SUMIFS('further data insights graphs'!$X$2:$X$3323,'further data insights graphs'!$A$2:$A$3323,'tackle data and analsyis'!$AH366)</f>
        <v>-0.76486346161045948</v>
      </c>
      <c r="AL366" s="1">
        <f t="shared" si="39"/>
        <v>-0.19121586540261487</v>
      </c>
      <c r="AM366">
        <f>SUMIFS('further data insights graphs'!$X$2:$X$3323,'further data insights graphs'!$X$2:$X$3323,"&gt;="&amp;0,'further data insights graphs'!$A$2:$A$3323,'tackle data and analsyis'!$AH366)</f>
        <v>1.9406242213536349E-2</v>
      </c>
      <c r="AN366">
        <f>COUNTIFS('further data insights graphs'!$X$2:$X$3323,"&gt;="&amp;0,'further data insights graphs'!$A$2:$A$3323,'tackle data and analsyis'!$AH366)</f>
        <v>1</v>
      </c>
      <c r="AO366">
        <f>SUMIFS('further data insights graphs'!$X$2:$X$3323,'further data insights graphs'!$X$2:$X$3323,"&lt;"&amp;0,'further data insights graphs'!$A$2:$A$3323,'tackle data and analsyis'!$AH366)</f>
        <v>-0.78426970382399586</v>
      </c>
      <c r="AP366">
        <f>COUNTIFS('further data insights graphs'!$X$2:$X$3323,"&lt;"&amp;0,'further data insights graphs'!$A$2:$A$3323,'tackle data and analsyis'!$AH366)</f>
        <v>3</v>
      </c>
      <c r="AQ366" s="3">
        <f t="shared" si="40"/>
        <v>1.9406242213536349E-2</v>
      </c>
      <c r="AR366" s="3">
        <f t="shared" si="41"/>
        <v>-0.2614232346079986</v>
      </c>
      <c r="AS366" s="3"/>
      <c r="AT366" s="3"/>
      <c r="AU366" s="3"/>
      <c r="AV366" s="3"/>
      <c r="AY366" t="s">
        <v>19</v>
      </c>
      <c r="AZ366">
        <v>1.4101322588079419</v>
      </c>
      <c r="BA366">
        <v>3</v>
      </c>
      <c r="BD366" t="s">
        <v>19</v>
      </c>
      <c r="BE366">
        <f>SUMIFS('further data insights graphs'!S$2:S$3323,'further data insights graphs'!$A$2:$A$3323,'tackle data and analsyis'!$BD366)</f>
        <v>1.0988361373485149</v>
      </c>
      <c r="BF366">
        <f>SUMIFS('further data insights graphs'!T$2:T$3323,'further data insights graphs'!$A$2:$A$3323,'tackle data and analsyis'!$BD366)</f>
        <v>0</v>
      </c>
      <c r="BG366">
        <f>SUMIFS('further data insights graphs'!U$2:U$3323,'further data insights graphs'!$A$2:$A$3323,'tackle data and analsyis'!$BD366)</f>
        <v>0</v>
      </c>
      <c r="BI366">
        <f>COUNTIFS('further data insights graphs'!S$2:S$3323,"&gt;"&amp;0,'further data insights graphs'!$A$2:$A$3323,'tackle data and analsyis'!$BD366)</f>
        <v>2</v>
      </c>
      <c r="BJ366">
        <f>COUNTIFS('further data insights graphs'!T$2:T$3323,"&gt;"&amp;0,'further data insights graphs'!$A$2:$A$3323,'tackle data and analsyis'!$BD366)</f>
        <v>0</v>
      </c>
      <c r="BK366">
        <f>COUNTIFS('further data insights graphs'!U$2:U$3323,"&gt;"&amp;0,'further data insights graphs'!$A$2:$A$3323,'tackle data and analsyis'!$BD366)</f>
        <v>0</v>
      </c>
      <c r="BN366" t="s">
        <v>27</v>
      </c>
      <c r="BO366">
        <v>1</v>
      </c>
      <c r="BP366">
        <v>0</v>
      </c>
      <c r="BQ366">
        <v>1</v>
      </c>
      <c r="BS366">
        <f>SUMIFS('further data insights graphs'!$K$2:$K$3323,'further data insights graphs'!$A$2:$A$3323,'tackle data and analsyis'!$BN366)</f>
        <v>1</v>
      </c>
      <c r="BT366">
        <f>SUMIFS('further data insights graphs'!$V$2:$V$3323,'further data insights graphs'!$A$2:$A$3323,'tackle data and analsyis'!$BN366)</f>
        <v>1</v>
      </c>
      <c r="BV366" t="s">
        <v>566</v>
      </c>
      <c r="BW366">
        <v>1.079908540429626</v>
      </c>
      <c r="BX366">
        <v>0</v>
      </c>
      <c r="BY366">
        <v>0</v>
      </c>
    </row>
    <row r="367" spans="1:77" x14ac:dyDescent="0.35">
      <c r="A367">
        <v>365</v>
      </c>
      <c r="B367">
        <v>2022110609</v>
      </c>
      <c r="C367">
        <v>2428</v>
      </c>
      <c r="D367">
        <v>43306</v>
      </c>
      <c r="E367">
        <v>0</v>
      </c>
      <c r="F367">
        <v>0</v>
      </c>
      <c r="G367">
        <v>0</v>
      </c>
      <c r="H367">
        <v>1</v>
      </c>
      <c r="I367" t="s">
        <v>74</v>
      </c>
      <c r="M367" t="s">
        <v>373</v>
      </c>
      <c r="N367">
        <f t="shared" si="35"/>
        <v>0</v>
      </c>
      <c r="O367">
        <f t="shared" si="36"/>
        <v>2</v>
      </c>
      <c r="P367">
        <f t="shared" si="37"/>
        <v>2</v>
      </c>
      <c r="R367">
        <f>SUMIFS('further data insights graphs'!$E$2:$E$3323,'further data insights graphs'!$A$2:$A$3323,'tackle data and analsyis'!$M367)</f>
        <v>1.498242539771947</v>
      </c>
      <c r="S367">
        <f>COUNTIFS('further data insights graphs'!$E$2:$E$3323,"&gt;"&amp;0,'further data insights graphs'!$A$2:$A$3323,'tackle data and analsyis'!$M367)</f>
        <v>3</v>
      </c>
      <c r="V367">
        <f t="shared" si="38"/>
        <v>2</v>
      </c>
      <c r="W367" t="s">
        <v>82</v>
      </c>
      <c r="X367">
        <v>2</v>
      </c>
      <c r="Y367">
        <v>0</v>
      </c>
      <c r="Z367">
        <v>2</v>
      </c>
      <c r="AB367" t="s">
        <v>517</v>
      </c>
      <c r="AC367">
        <v>1</v>
      </c>
      <c r="AD367">
        <v>2</v>
      </c>
      <c r="AE367">
        <v>3</v>
      </c>
      <c r="AH367" t="s">
        <v>58</v>
      </c>
      <c r="AI367">
        <v>1.672267109237024</v>
      </c>
      <c r="AJ367">
        <v>5</v>
      </c>
      <c r="AK367">
        <f>SUMIFS('further data insights graphs'!$X$2:$X$3323,'further data insights graphs'!$A$2:$A$3323,'tackle data and analsyis'!$AH367)</f>
        <v>1.0568011635691834</v>
      </c>
      <c r="AL367" s="1">
        <f t="shared" si="39"/>
        <v>0.21136023271383669</v>
      </c>
      <c r="AM367">
        <f>SUMIFS('further data insights graphs'!$X$2:$X$3323,'further data insights graphs'!$X$2:$X$3323,"&gt;="&amp;0,'further data insights graphs'!$A$2:$A$3323,'tackle data and analsyis'!$AH367)</f>
        <v>1.0568011635691834</v>
      </c>
      <c r="AN367">
        <f>COUNTIFS('further data insights graphs'!$X$2:$X$3323,"&gt;="&amp;0,'further data insights graphs'!$A$2:$A$3323,'tackle data and analsyis'!$AH367)</f>
        <v>5</v>
      </c>
      <c r="AO367">
        <f>SUMIFS('further data insights graphs'!$X$2:$X$3323,'further data insights graphs'!$X$2:$X$3323,"&lt;"&amp;0,'further data insights graphs'!$A$2:$A$3323,'tackle data and analsyis'!$AH367)</f>
        <v>0</v>
      </c>
      <c r="AP367">
        <f>COUNTIFS('further data insights graphs'!$X$2:$X$3323,"&lt;"&amp;0,'further data insights graphs'!$A$2:$A$3323,'tackle data and analsyis'!$AH367)</f>
        <v>0</v>
      </c>
      <c r="AQ367" s="3">
        <f t="shared" si="40"/>
        <v>0.21136023271383669</v>
      </c>
      <c r="AR367" s="3" t="e">
        <f t="shared" si="41"/>
        <v>#DIV/0!</v>
      </c>
      <c r="AS367" s="3"/>
      <c r="AT367" s="3"/>
      <c r="AU367" s="3"/>
      <c r="AV367" s="3"/>
      <c r="AY367" t="s">
        <v>28</v>
      </c>
      <c r="AZ367">
        <v>2.3205339943090602</v>
      </c>
      <c r="BA367">
        <v>3</v>
      </c>
      <c r="BD367" t="s">
        <v>28</v>
      </c>
      <c r="BE367">
        <f>SUMIFS('further data insights graphs'!S$2:S$3323,'further data insights graphs'!$A$2:$A$3323,'tackle data and analsyis'!$BD367)</f>
        <v>2.3205339943090602</v>
      </c>
      <c r="BF367">
        <f>SUMIFS('further data insights graphs'!T$2:T$3323,'further data insights graphs'!$A$2:$A$3323,'tackle data and analsyis'!$BD367)</f>
        <v>0</v>
      </c>
      <c r="BG367">
        <f>SUMIFS('further data insights graphs'!U$2:U$3323,'further data insights graphs'!$A$2:$A$3323,'tackle data and analsyis'!$BD367)</f>
        <v>0</v>
      </c>
      <c r="BI367">
        <f>COUNTIFS('further data insights graphs'!S$2:S$3323,"&gt;"&amp;0,'further data insights graphs'!$A$2:$A$3323,'tackle data and analsyis'!$BD367)</f>
        <v>3</v>
      </c>
      <c r="BJ367">
        <f>COUNTIFS('further data insights graphs'!T$2:T$3323,"&gt;"&amp;0,'further data insights graphs'!$A$2:$A$3323,'tackle data and analsyis'!$BD367)</f>
        <v>0</v>
      </c>
      <c r="BK367">
        <f>COUNTIFS('further data insights graphs'!U$2:U$3323,"&gt;"&amp;0,'further data insights graphs'!$A$2:$A$3323,'tackle data and analsyis'!$BD367)</f>
        <v>0</v>
      </c>
      <c r="BN367" t="s">
        <v>139</v>
      </c>
      <c r="BO367">
        <v>1</v>
      </c>
      <c r="BP367">
        <v>0</v>
      </c>
      <c r="BQ367">
        <v>0</v>
      </c>
      <c r="BS367">
        <f>SUMIFS('further data insights graphs'!$K$2:$K$3323,'further data insights graphs'!$A$2:$A$3323,'tackle data and analsyis'!$BN367)</f>
        <v>0</v>
      </c>
      <c r="BT367">
        <f>SUMIFS('further data insights graphs'!$V$2:$V$3323,'further data insights graphs'!$A$2:$A$3323,'tackle data and analsyis'!$BN367)</f>
        <v>0</v>
      </c>
      <c r="BV367" t="s">
        <v>567</v>
      </c>
      <c r="BW367">
        <v>1.056570697811605</v>
      </c>
      <c r="BX367">
        <v>0</v>
      </c>
      <c r="BY367">
        <v>0</v>
      </c>
    </row>
    <row r="368" spans="1:77" x14ac:dyDescent="0.35">
      <c r="A368">
        <v>366</v>
      </c>
      <c r="B368">
        <v>2022110609</v>
      </c>
      <c r="C368">
        <v>2736</v>
      </c>
      <c r="D368">
        <v>43306</v>
      </c>
      <c r="E368">
        <v>0</v>
      </c>
      <c r="F368">
        <v>1</v>
      </c>
      <c r="G368">
        <v>0</v>
      </c>
      <c r="H368">
        <v>0</v>
      </c>
      <c r="I368" t="s">
        <v>74</v>
      </c>
      <c r="M368" t="s">
        <v>374</v>
      </c>
      <c r="N368">
        <f t="shared" si="35"/>
        <v>1</v>
      </c>
      <c r="O368">
        <f t="shared" si="36"/>
        <v>0</v>
      </c>
      <c r="P368">
        <f t="shared" si="37"/>
        <v>1</v>
      </c>
      <c r="R368">
        <f>SUMIFS('further data insights graphs'!$E$2:$E$3323,'further data insights graphs'!$A$2:$A$3323,'tackle data and analsyis'!$M368)</f>
        <v>0.8048570547719951</v>
      </c>
      <c r="S368">
        <f>COUNTIFS('further data insights graphs'!$E$2:$E$3323,"&gt;"&amp;0,'further data insights graphs'!$A$2:$A$3323,'tackle data and analsyis'!$M368)</f>
        <v>2</v>
      </c>
      <c r="V368">
        <f t="shared" si="38"/>
        <v>2</v>
      </c>
      <c r="W368" t="s">
        <v>84</v>
      </c>
      <c r="X368">
        <v>1</v>
      </c>
      <c r="Y368">
        <v>1</v>
      </c>
      <c r="Z368">
        <v>2</v>
      </c>
      <c r="AB368" t="s">
        <v>563</v>
      </c>
      <c r="AC368">
        <v>1</v>
      </c>
      <c r="AD368">
        <v>2</v>
      </c>
      <c r="AE368">
        <v>3</v>
      </c>
      <c r="AH368" t="s">
        <v>311</v>
      </c>
      <c r="AI368">
        <v>1.6494881586787558</v>
      </c>
      <c r="AJ368">
        <v>5</v>
      </c>
      <c r="AK368">
        <f>SUMIFS('further data insights graphs'!$X$2:$X$3323,'further data insights graphs'!$A$2:$A$3323,'tackle data and analsyis'!$AH368)</f>
        <v>-8.4279990855747514E-2</v>
      </c>
      <c r="AL368" s="1">
        <f t="shared" si="39"/>
        <v>-1.6855998171149501E-2</v>
      </c>
      <c r="AM368">
        <f>SUMIFS('further data insights graphs'!$X$2:$X$3323,'further data insights graphs'!$X$2:$X$3323,"&gt;="&amp;0,'further data insights graphs'!$A$2:$A$3323,'tackle data and analsyis'!$AH368)</f>
        <v>0.15998807309201041</v>
      </c>
      <c r="AN368">
        <f>COUNTIFS('further data insights graphs'!$X$2:$X$3323,"&gt;="&amp;0,'further data insights graphs'!$A$2:$A$3323,'tackle data and analsyis'!$AH368)</f>
        <v>1</v>
      </c>
      <c r="AO368">
        <f>SUMIFS('further data insights graphs'!$X$2:$X$3323,'further data insights graphs'!$X$2:$X$3323,"&lt;"&amp;0,'further data insights graphs'!$A$2:$A$3323,'tackle data and analsyis'!$AH368)</f>
        <v>-0.24426806394775794</v>
      </c>
      <c r="AP368">
        <f>COUNTIFS('further data insights graphs'!$X$2:$X$3323,"&lt;"&amp;0,'further data insights graphs'!$A$2:$A$3323,'tackle data and analsyis'!$AH368)</f>
        <v>4</v>
      </c>
      <c r="AQ368" s="3">
        <f t="shared" si="40"/>
        <v>0.15998807309201041</v>
      </c>
      <c r="AR368" s="3">
        <f t="shared" si="41"/>
        <v>-6.1067015986939484E-2</v>
      </c>
      <c r="AS368" s="3"/>
      <c r="AT368" s="3"/>
      <c r="AU368" s="3"/>
      <c r="AV368" s="3"/>
      <c r="AY368" t="s">
        <v>68</v>
      </c>
      <c r="AZ368">
        <v>1.430775899676465</v>
      </c>
      <c r="BA368">
        <v>3</v>
      </c>
      <c r="BD368" t="s">
        <v>68</v>
      </c>
      <c r="BE368">
        <f>SUMIFS('further data insights graphs'!S$2:S$3323,'further data insights graphs'!$A$2:$A$3323,'tackle data and analsyis'!$BD368)</f>
        <v>1.430775899676465</v>
      </c>
      <c r="BF368">
        <f>SUMIFS('further data insights graphs'!T$2:T$3323,'further data insights graphs'!$A$2:$A$3323,'tackle data and analsyis'!$BD368)</f>
        <v>0</v>
      </c>
      <c r="BG368">
        <f>SUMIFS('further data insights graphs'!U$2:U$3323,'further data insights graphs'!$A$2:$A$3323,'tackle data and analsyis'!$BD368)</f>
        <v>0</v>
      </c>
      <c r="BI368">
        <f>COUNTIFS('further data insights graphs'!S$2:S$3323,"&gt;"&amp;0,'further data insights graphs'!$A$2:$A$3323,'tackle data and analsyis'!$BD368)</f>
        <v>3</v>
      </c>
      <c r="BJ368">
        <f>COUNTIFS('further data insights graphs'!T$2:T$3323,"&gt;"&amp;0,'further data insights graphs'!$A$2:$A$3323,'tackle data and analsyis'!$BD368)</f>
        <v>0</v>
      </c>
      <c r="BK368">
        <f>COUNTIFS('further data insights graphs'!U$2:U$3323,"&gt;"&amp;0,'further data insights graphs'!$A$2:$A$3323,'tackle data and analsyis'!$BD368)</f>
        <v>0</v>
      </c>
      <c r="BN368" t="s">
        <v>245</v>
      </c>
      <c r="BO368">
        <v>1</v>
      </c>
      <c r="BP368">
        <v>0</v>
      </c>
      <c r="BQ368">
        <v>0</v>
      </c>
      <c r="BS368">
        <f>SUMIFS('further data insights graphs'!$K$2:$K$3323,'further data insights graphs'!$A$2:$A$3323,'tackle data and analsyis'!$BN368)</f>
        <v>0</v>
      </c>
      <c r="BT368">
        <f>SUMIFS('further data insights graphs'!$V$2:$V$3323,'further data insights graphs'!$A$2:$A$3323,'tackle data and analsyis'!$BN368)</f>
        <v>0</v>
      </c>
      <c r="BV368" t="s">
        <v>437</v>
      </c>
      <c r="BW368">
        <v>1.0474621661815</v>
      </c>
      <c r="BX368">
        <v>0</v>
      </c>
      <c r="BY368">
        <v>0</v>
      </c>
    </row>
    <row r="369" spans="1:77" x14ac:dyDescent="0.35">
      <c r="A369">
        <v>367</v>
      </c>
      <c r="B369">
        <v>2022110609</v>
      </c>
      <c r="C369">
        <v>3187</v>
      </c>
      <c r="D369">
        <v>43306</v>
      </c>
      <c r="E369">
        <v>1</v>
      </c>
      <c r="F369">
        <v>0</v>
      </c>
      <c r="G369">
        <v>0</v>
      </c>
      <c r="H369">
        <v>0</v>
      </c>
      <c r="I369" t="s">
        <v>74</v>
      </c>
      <c r="M369" t="s">
        <v>375</v>
      </c>
      <c r="N369">
        <f t="shared" si="35"/>
        <v>1</v>
      </c>
      <c r="O369">
        <f t="shared" si="36"/>
        <v>0</v>
      </c>
      <c r="P369">
        <f t="shared" si="37"/>
        <v>1</v>
      </c>
      <c r="R369">
        <f>SUMIFS('further data insights graphs'!$E$2:$E$3323,'further data insights graphs'!$A$2:$A$3323,'tackle data and analsyis'!$M369)</f>
        <v>1.7755040888212821</v>
      </c>
      <c r="S369">
        <f>COUNTIFS('further data insights graphs'!$E$2:$E$3323,"&gt;"&amp;0,'further data insights graphs'!$A$2:$A$3323,'tackle data and analsyis'!$M369)</f>
        <v>2</v>
      </c>
      <c r="V369">
        <f t="shared" si="38"/>
        <v>2</v>
      </c>
      <c r="W369" t="s">
        <v>88</v>
      </c>
      <c r="X369">
        <v>2</v>
      </c>
      <c r="Y369">
        <v>0</v>
      </c>
      <c r="Z369">
        <v>2</v>
      </c>
      <c r="AB369" t="s">
        <v>568</v>
      </c>
      <c r="AC369">
        <v>1</v>
      </c>
      <c r="AD369">
        <v>2</v>
      </c>
      <c r="AE369">
        <v>3</v>
      </c>
      <c r="AH369" t="s">
        <v>516</v>
      </c>
      <c r="AI369">
        <v>1.6466201926605539</v>
      </c>
      <c r="AJ369">
        <v>4</v>
      </c>
      <c r="AK369">
        <f>SUMIFS('further data insights graphs'!$X$2:$X$3323,'further data insights graphs'!$A$2:$A$3323,'tackle data and analsyis'!$AH369)</f>
        <v>-6.4424910626816781E-2</v>
      </c>
      <c r="AL369" s="1">
        <f t="shared" si="39"/>
        <v>-1.6106227656704195E-2</v>
      </c>
      <c r="AM369">
        <f>SUMIFS('further data insights graphs'!$X$2:$X$3323,'further data insights graphs'!$X$2:$X$3323,"&gt;="&amp;0,'further data insights graphs'!$A$2:$A$3323,'tackle data and analsyis'!$AH369)</f>
        <v>9.4758109087509229E-2</v>
      </c>
      <c r="AN369">
        <f>COUNTIFS('further data insights graphs'!$X$2:$X$3323,"&gt;="&amp;0,'further data insights graphs'!$A$2:$A$3323,'tackle data and analsyis'!$AH369)</f>
        <v>1</v>
      </c>
      <c r="AO369">
        <f>SUMIFS('further data insights graphs'!$X$2:$X$3323,'further data insights graphs'!$X$2:$X$3323,"&lt;"&amp;0,'further data insights graphs'!$A$2:$A$3323,'tackle data and analsyis'!$AH369)</f>
        <v>-0.15918301971432602</v>
      </c>
      <c r="AP369">
        <f>COUNTIFS('further data insights graphs'!$X$2:$X$3323,"&lt;"&amp;0,'further data insights graphs'!$A$2:$A$3323,'tackle data and analsyis'!$AH369)</f>
        <v>3</v>
      </c>
      <c r="AQ369" s="3">
        <f t="shared" si="40"/>
        <v>9.4758109087509229E-2</v>
      </c>
      <c r="AR369" s="3">
        <f t="shared" si="41"/>
        <v>-5.3061006571442006E-2</v>
      </c>
      <c r="AS369" s="3"/>
      <c r="AT369" s="3"/>
      <c r="AU369" s="3"/>
      <c r="AV369" s="3"/>
      <c r="AY369" t="s">
        <v>80</v>
      </c>
      <c r="AZ369">
        <v>2.5442712852345921</v>
      </c>
      <c r="BA369">
        <v>3</v>
      </c>
      <c r="BD369" t="s">
        <v>80</v>
      </c>
      <c r="BE369">
        <f>SUMIFS('further data insights graphs'!S$2:S$3323,'further data insights graphs'!$A$2:$A$3323,'tackle data and analsyis'!$BD369)</f>
        <v>0.54427128523459201</v>
      </c>
      <c r="BF369">
        <f>SUMIFS('further data insights graphs'!T$2:T$3323,'further data insights graphs'!$A$2:$A$3323,'tackle data and analsyis'!$BD369)</f>
        <v>0.54427128523459201</v>
      </c>
      <c r="BG369">
        <f>SUMIFS('further data insights graphs'!U$2:U$3323,'further data insights graphs'!$A$2:$A$3323,'tackle data and analsyis'!$BD369)</f>
        <v>0</v>
      </c>
      <c r="BI369">
        <f>COUNTIFS('further data insights graphs'!S$2:S$3323,"&gt;"&amp;0,'further data insights graphs'!$A$2:$A$3323,'tackle data and analsyis'!$BD369)</f>
        <v>1</v>
      </c>
      <c r="BJ369">
        <f>COUNTIFS('further data insights graphs'!T$2:T$3323,"&gt;"&amp;0,'further data insights graphs'!$A$2:$A$3323,'tackle data and analsyis'!$BD369)</f>
        <v>1</v>
      </c>
      <c r="BK369">
        <f>COUNTIFS('further data insights graphs'!U$2:U$3323,"&gt;"&amp;0,'further data insights graphs'!$A$2:$A$3323,'tackle data and analsyis'!$BD369)</f>
        <v>0</v>
      </c>
      <c r="BN369" t="s">
        <v>447</v>
      </c>
      <c r="BO369">
        <v>1</v>
      </c>
      <c r="BP369">
        <v>0</v>
      </c>
      <c r="BQ369">
        <v>0</v>
      </c>
      <c r="BS369">
        <f>SUMIFS('further data insights graphs'!$K$2:$K$3323,'further data insights graphs'!$A$2:$A$3323,'tackle data and analsyis'!$BN369)</f>
        <v>0</v>
      </c>
      <c r="BT369">
        <f>SUMIFS('further data insights graphs'!$V$2:$V$3323,'further data insights graphs'!$A$2:$A$3323,'tackle data and analsyis'!$BN369)</f>
        <v>0</v>
      </c>
      <c r="BV369" t="s">
        <v>327</v>
      </c>
      <c r="BW369">
        <v>1.0423564343794849</v>
      </c>
      <c r="BX369">
        <v>0</v>
      </c>
      <c r="BY369">
        <v>0</v>
      </c>
    </row>
    <row r="370" spans="1:77" x14ac:dyDescent="0.35">
      <c r="A370">
        <v>368</v>
      </c>
      <c r="B370">
        <v>2022102301</v>
      </c>
      <c r="C370">
        <v>1016</v>
      </c>
      <c r="D370">
        <v>47890</v>
      </c>
      <c r="E370">
        <v>0</v>
      </c>
      <c r="F370">
        <v>0</v>
      </c>
      <c r="G370">
        <v>0</v>
      </c>
      <c r="H370">
        <v>1</v>
      </c>
      <c r="I370" t="s">
        <v>75</v>
      </c>
      <c r="M370" t="s">
        <v>376</v>
      </c>
      <c r="N370">
        <f t="shared" si="35"/>
        <v>0</v>
      </c>
      <c r="O370">
        <f t="shared" si="36"/>
        <v>3</v>
      </c>
      <c r="P370">
        <f t="shared" si="37"/>
        <v>3</v>
      </c>
      <c r="R370">
        <f>SUMIFS('further data insights graphs'!$E$2:$E$3323,'further data insights graphs'!$A$2:$A$3323,'tackle data and analsyis'!$M370)</f>
        <v>1.589874647473668</v>
      </c>
      <c r="S370">
        <f>COUNTIFS('further data insights graphs'!$E$2:$E$3323,"&gt;"&amp;0,'further data insights graphs'!$A$2:$A$3323,'tackle data and analsyis'!$M370)</f>
        <v>4</v>
      </c>
      <c r="V370">
        <f t="shared" si="38"/>
        <v>2</v>
      </c>
      <c r="W370" t="s">
        <v>113</v>
      </c>
      <c r="X370">
        <v>1</v>
      </c>
      <c r="Y370">
        <v>1</v>
      </c>
      <c r="Z370">
        <v>2</v>
      </c>
      <c r="AB370" t="s">
        <v>583</v>
      </c>
      <c r="AC370">
        <v>1</v>
      </c>
      <c r="AD370">
        <v>2</v>
      </c>
      <c r="AE370">
        <v>3</v>
      </c>
      <c r="AH370" t="s">
        <v>540</v>
      </c>
      <c r="AI370">
        <v>1.6381333958232891</v>
      </c>
      <c r="AJ370">
        <v>4</v>
      </c>
      <c r="AK370">
        <f>SUMIFS('further data insights graphs'!$X$2:$X$3323,'further data insights graphs'!$A$2:$A$3323,'tackle data and analsyis'!$AH370)</f>
        <v>-9.1713584984840585E-2</v>
      </c>
      <c r="AL370" s="1">
        <f t="shared" si="39"/>
        <v>-2.2928396246210146E-2</v>
      </c>
      <c r="AM370">
        <f>SUMIFS('further data insights graphs'!$X$2:$X$3323,'further data insights graphs'!$X$2:$X$3323,"&gt;="&amp;0,'further data insights graphs'!$A$2:$A$3323,'tackle data and analsyis'!$AH370)</f>
        <v>0.32848980516187937</v>
      </c>
      <c r="AN370">
        <f>COUNTIFS('further data insights graphs'!$X$2:$X$3323,"&gt;="&amp;0,'further data insights graphs'!$A$2:$A$3323,'tackle data and analsyis'!$AH370)</f>
        <v>2</v>
      </c>
      <c r="AO370">
        <f>SUMIFS('further data insights graphs'!$X$2:$X$3323,'further data insights graphs'!$X$2:$X$3323,"&lt;"&amp;0,'further data insights graphs'!$A$2:$A$3323,'tackle data and analsyis'!$AH370)</f>
        <v>-0.42020339014671992</v>
      </c>
      <c r="AP370">
        <f>COUNTIFS('further data insights graphs'!$X$2:$X$3323,"&lt;"&amp;0,'further data insights graphs'!$A$2:$A$3323,'tackle data and analsyis'!$AH370)</f>
        <v>2</v>
      </c>
      <c r="AQ370" s="3">
        <f t="shared" si="40"/>
        <v>0.16424490258093968</v>
      </c>
      <c r="AR370" s="3">
        <f t="shared" si="41"/>
        <v>-0.21010169507335996</v>
      </c>
      <c r="AS370" s="3"/>
      <c r="AT370" s="3"/>
      <c r="AU370" s="3"/>
      <c r="AV370" s="3"/>
      <c r="AY370" t="s">
        <v>94</v>
      </c>
      <c r="AZ370">
        <v>2.0110990555749511</v>
      </c>
      <c r="BA370">
        <v>3</v>
      </c>
      <c r="BD370" t="s">
        <v>94</v>
      </c>
      <c r="BE370">
        <f>SUMIFS('further data insights graphs'!S$2:S$3323,'further data insights graphs'!$A$2:$A$3323,'tackle data and analsyis'!$BD370)</f>
        <v>1.365292618377828</v>
      </c>
      <c r="BF370">
        <f>SUMIFS('further data insights graphs'!T$2:T$3323,'further data insights graphs'!$A$2:$A$3323,'tackle data and analsyis'!$BD370)</f>
        <v>0</v>
      </c>
      <c r="BG370">
        <f>SUMIFS('further data insights graphs'!U$2:U$3323,'further data insights graphs'!$A$2:$A$3323,'tackle data and analsyis'!$BD370)</f>
        <v>0</v>
      </c>
      <c r="BI370">
        <f>COUNTIFS('further data insights graphs'!S$2:S$3323,"&gt;"&amp;0,'further data insights graphs'!$A$2:$A$3323,'tackle data and analsyis'!$BD370)</f>
        <v>2</v>
      </c>
      <c r="BJ370">
        <f>COUNTIFS('further data insights graphs'!T$2:T$3323,"&gt;"&amp;0,'further data insights graphs'!$A$2:$A$3323,'tackle data and analsyis'!$BD370)</f>
        <v>0</v>
      </c>
      <c r="BK370">
        <f>COUNTIFS('further data insights graphs'!U$2:U$3323,"&gt;"&amp;0,'further data insights graphs'!$A$2:$A$3323,'tackle data and analsyis'!$BD370)</f>
        <v>0</v>
      </c>
      <c r="BN370" t="s">
        <v>459</v>
      </c>
      <c r="BO370">
        <v>1</v>
      </c>
      <c r="BP370">
        <v>0</v>
      </c>
      <c r="BQ370">
        <v>0</v>
      </c>
      <c r="BS370">
        <f>SUMIFS('further data insights graphs'!$K$2:$K$3323,'further data insights graphs'!$A$2:$A$3323,'tackle data and analsyis'!$BN370)</f>
        <v>0</v>
      </c>
      <c r="BT370">
        <f>SUMIFS('further data insights graphs'!$V$2:$V$3323,'further data insights graphs'!$A$2:$A$3323,'tackle data and analsyis'!$BN370)</f>
        <v>0</v>
      </c>
      <c r="BV370" t="s">
        <v>436</v>
      </c>
      <c r="BW370">
        <v>1.0394563792400571</v>
      </c>
      <c r="BX370">
        <v>0</v>
      </c>
      <c r="BY370">
        <v>0</v>
      </c>
    </row>
    <row r="371" spans="1:77" x14ac:dyDescent="0.35">
      <c r="A371">
        <v>369</v>
      </c>
      <c r="B371">
        <v>2022102700</v>
      </c>
      <c r="C371">
        <v>2778</v>
      </c>
      <c r="D371">
        <v>47890</v>
      </c>
      <c r="E371">
        <v>0</v>
      </c>
      <c r="F371">
        <v>1</v>
      </c>
      <c r="G371">
        <v>0</v>
      </c>
      <c r="H371">
        <v>0</v>
      </c>
      <c r="I371" t="s">
        <v>75</v>
      </c>
      <c r="M371" t="s">
        <v>377</v>
      </c>
      <c r="N371">
        <f t="shared" si="35"/>
        <v>0</v>
      </c>
      <c r="O371">
        <f t="shared" si="36"/>
        <v>1</v>
      </c>
      <c r="P371">
        <f t="shared" si="37"/>
        <v>1</v>
      </c>
      <c r="R371">
        <f>SUMIFS('further data insights graphs'!$E$2:$E$3323,'further data insights graphs'!$A$2:$A$3323,'tackle data and analsyis'!$M371)</f>
        <v>0.75368228909141699</v>
      </c>
      <c r="S371">
        <f>COUNTIFS('further data insights graphs'!$E$2:$E$3323,"&gt;"&amp;0,'further data insights graphs'!$A$2:$A$3323,'tackle data and analsyis'!$M371)</f>
        <v>2</v>
      </c>
      <c r="V371">
        <f t="shared" si="38"/>
        <v>2</v>
      </c>
      <c r="W371" t="s">
        <v>125</v>
      </c>
      <c r="X371">
        <v>1</v>
      </c>
      <c r="Y371">
        <v>1</v>
      </c>
      <c r="Z371">
        <v>2</v>
      </c>
      <c r="AB371" t="s">
        <v>20</v>
      </c>
      <c r="AC371">
        <v>1</v>
      </c>
      <c r="AD371">
        <v>1</v>
      </c>
      <c r="AE371">
        <v>2</v>
      </c>
      <c r="AH371" t="s">
        <v>13</v>
      </c>
      <c r="AI371">
        <v>1.6341098691852149</v>
      </c>
      <c r="AJ371">
        <v>2</v>
      </c>
      <c r="AK371">
        <f>SUMIFS('further data insights graphs'!$X$2:$X$3323,'further data insights graphs'!$A$2:$A$3323,'tackle data and analsyis'!$AH371)</f>
        <v>-8.3657597449339788E-2</v>
      </c>
      <c r="AL371" s="1">
        <f t="shared" si="39"/>
        <v>-4.1828798724669894E-2</v>
      </c>
      <c r="AM371">
        <f>SUMIFS('further data insights graphs'!$X$2:$X$3323,'further data insights graphs'!$X$2:$X$3323,"&gt;="&amp;0,'further data insights graphs'!$A$2:$A$3323,'tackle data and analsyis'!$AH371)</f>
        <v>0.20660317612951287</v>
      </c>
      <c r="AN371">
        <f>COUNTIFS('further data insights graphs'!$X$2:$X$3323,"&gt;="&amp;0,'further data insights graphs'!$A$2:$A$3323,'tackle data and analsyis'!$AH371)</f>
        <v>1</v>
      </c>
      <c r="AO371">
        <f>SUMIFS('further data insights graphs'!$X$2:$X$3323,'further data insights graphs'!$X$2:$X$3323,"&lt;"&amp;0,'further data insights graphs'!$A$2:$A$3323,'tackle data and analsyis'!$AH371)</f>
        <v>-0.29026077357885266</v>
      </c>
      <c r="AP371">
        <f>COUNTIFS('further data insights graphs'!$X$2:$X$3323,"&lt;"&amp;0,'further data insights graphs'!$A$2:$A$3323,'tackle data and analsyis'!$AH371)</f>
        <v>1</v>
      </c>
      <c r="AQ371" s="3">
        <f t="shared" si="40"/>
        <v>0.20660317612951287</v>
      </c>
      <c r="AR371" s="3">
        <f t="shared" si="41"/>
        <v>-0.29026077357885266</v>
      </c>
      <c r="AS371" s="3"/>
      <c r="AT371" s="3"/>
      <c r="AU371" s="3"/>
      <c r="AV371" s="3"/>
      <c r="AY371" t="s">
        <v>125</v>
      </c>
      <c r="AZ371">
        <v>0.84484382877472897</v>
      </c>
      <c r="BA371">
        <v>3</v>
      </c>
      <c r="BD371" t="s">
        <v>125</v>
      </c>
      <c r="BE371">
        <f>SUMIFS('further data insights graphs'!S$2:S$3323,'further data insights graphs'!$A$2:$A$3323,'tackle data and analsyis'!$BD371)</f>
        <v>0.16882339297579399</v>
      </c>
      <c r="BF371">
        <f>SUMIFS('further data insights graphs'!T$2:T$3323,'further data insights graphs'!$A$2:$A$3323,'tackle data and analsyis'!$BD371)</f>
        <v>0.16882339297579399</v>
      </c>
      <c r="BG371">
        <f>SUMIFS('further data insights graphs'!U$2:U$3323,'further data insights graphs'!$A$2:$A$3323,'tackle data and analsyis'!$BD371)</f>
        <v>0.16882339297579399</v>
      </c>
      <c r="BI371">
        <f>COUNTIFS('further data insights graphs'!S$2:S$3323,"&gt;"&amp;0,'further data insights graphs'!$A$2:$A$3323,'tackle data and analsyis'!$BD371)</f>
        <v>1</v>
      </c>
      <c r="BJ371">
        <f>COUNTIFS('further data insights graphs'!T$2:T$3323,"&gt;"&amp;0,'further data insights graphs'!$A$2:$A$3323,'tackle data and analsyis'!$BD371)</f>
        <v>1</v>
      </c>
      <c r="BK371">
        <f>COUNTIFS('further data insights graphs'!U$2:U$3323,"&gt;"&amp;0,'further data insights graphs'!$A$2:$A$3323,'tackle data and analsyis'!$BD371)</f>
        <v>1</v>
      </c>
      <c r="BN371" t="s">
        <v>470</v>
      </c>
      <c r="BO371">
        <v>1</v>
      </c>
      <c r="BP371">
        <v>0</v>
      </c>
      <c r="BQ371">
        <v>0</v>
      </c>
      <c r="BS371">
        <f>SUMIFS('further data insights graphs'!$K$2:$K$3323,'further data insights graphs'!$A$2:$A$3323,'tackle data and analsyis'!$BN371)</f>
        <v>0</v>
      </c>
      <c r="BT371">
        <f>SUMIFS('further data insights graphs'!$V$2:$V$3323,'further data insights graphs'!$A$2:$A$3323,'tackle data and analsyis'!$BN371)</f>
        <v>0</v>
      </c>
      <c r="BV371" t="s">
        <v>557</v>
      </c>
      <c r="BW371">
        <v>1.024307312430768</v>
      </c>
      <c r="BX371">
        <v>0</v>
      </c>
      <c r="BY371">
        <v>0</v>
      </c>
    </row>
    <row r="372" spans="1:77" x14ac:dyDescent="0.35">
      <c r="A372">
        <v>370</v>
      </c>
      <c r="B372">
        <v>2022110609</v>
      </c>
      <c r="C372">
        <v>84</v>
      </c>
      <c r="D372">
        <v>47890</v>
      </c>
      <c r="E372">
        <v>0</v>
      </c>
      <c r="F372">
        <v>1</v>
      </c>
      <c r="G372">
        <v>0</v>
      </c>
      <c r="H372">
        <v>0</v>
      </c>
      <c r="I372" t="s">
        <v>75</v>
      </c>
      <c r="M372" t="s">
        <v>378</v>
      </c>
      <c r="N372">
        <f t="shared" si="35"/>
        <v>3</v>
      </c>
      <c r="O372">
        <f t="shared" si="36"/>
        <v>0</v>
      </c>
      <c r="P372">
        <f t="shared" si="37"/>
        <v>3</v>
      </c>
      <c r="R372">
        <f>SUMIFS('further data insights graphs'!$E$2:$E$3323,'further data insights graphs'!$A$2:$A$3323,'tackle data and analsyis'!$M372)</f>
        <v>1.4275128015433409</v>
      </c>
      <c r="S372">
        <f>COUNTIFS('further data insights graphs'!$E$2:$E$3323,"&gt;"&amp;0,'further data insights graphs'!$A$2:$A$3323,'tackle data and analsyis'!$M372)</f>
        <v>3</v>
      </c>
      <c r="V372">
        <f t="shared" si="38"/>
        <v>1</v>
      </c>
      <c r="W372" t="s">
        <v>127</v>
      </c>
      <c r="X372">
        <v>1</v>
      </c>
      <c r="Y372">
        <v>1</v>
      </c>
      <c r="Z372">
        <v>2</v>
      </c>
      <c r="AB372" t="s">
        <v>84</v>
      </c>
      <c r="AC372">
        <v>1</v>
      </c>
      <c r="AD372">
        <v>1</v>
      </c>
      <c r="AE372">
        <v>2</v>
      </c>
      <c r="AH372" t="s">
        <v>130</v>
      </c>
      <c r="AI372">
        <v>1.601740081552393</v>
      </c>
      <c r="AJ372">
        <v>4</v>
      </c>
      <c r="AK372">
        <f>SUMIFS('further data insights graphs'!$X$2:$X$3323,'further data insights graphs'!$A$2:$A$3323,'tackle data and analsyis'!$AH372)</f>
        <v>1.4482559664742241</v>
      </c>
      <c r="AL372" s="1">
        <f t="shared" si="39"/>
        <v>0.36206399161855601</v>
      </c>
      <c r="AM372">
        <f>SUMIFS('further data insights graphs'!$X$2:$X$3323,'further data insights graphs'!$X$2:$X$3323,"&gt;="&amp;0,'further data insights graphs'!$A$2:$A$3323,'tackle data and analsyis'!$AH372)</f>
        <v>1.4482559664742241</v>
      </c>
      <c r="AN372">
        <f>COUNTIFS('further data insights graphs'!$X$2:$X$3323,"&gt;="&amp;0,'further data insights graphs'!$A$2:$A$3323,'tackle data and analsyis'!$AH372)</f>
        <v>4</v>
      </c>
      <c r="AO372">
        <f>SUMIFS('further data insights graphs'!$X$2:$X$3323,'further data insights graphs'!$X$2:$X$3323,"&lt;"&amp;0,'further data insights graphs'!$A$2:$A$3323,'tackle data and analsyis'!$AH372)</f>
        <v>0</v>
      </c>
      <c r="AP372">
        <f>COUNTIFS('further data insights graphs'!$X$2:$X$3323,"&lt;"&amp;0,'further data insights graphs'!$A$2:$A$3323,'tackle data and analsyis'!$AH372)</f>
        <v>0</v>
      </c>
      <c r="AQ372" s="3">
        <f t="shared" si="40"/>
        <v>0.36206399161855601</v>
      </c>
      <c r="AR372" s="3" t="e">
        <f t="shared" si="41"/>
        <v>#DIV/0!</v>
      </c>
      <c r="AS372" s="3"/>
      <c r="AT372" s="3"/>
      <c r="AU372" s="3"/>
      <c r="AV372" s="3"/>
      <c r="AY372" t="s">
        <v>154</v>
      </c>
      <c r="AZ372">
        <v>1.125144636472641</v>
      </c>
      <c r="BA372">
        <v>3</v>
      </c>
      <c r="BD372" t="s">
        <v>154</v>
      </c>
      <c r="BE372">
        <f>SUMIFS('further data insights graphs'!S$2:S$3323,'further data insights graphs'!$A$2:$A$3323,'tackle data and analsyis'!$BD372)</f>
        <v>1.125144636472641</v>
      </c>
      <c r="BF372">
        <f>SUMIFS('further data insights graphs'!T$2:T$3323,'further data insights graphs'!$A$2:$A$3323,'tackle data and analsyis'!$BD372)</f>
        <v>0</v>
      </c>
      <c r="BG372">
        <f>SUMIFS('further data insights graphs'!U$2:U$3323,'further data insights graphs'!$A$2:$A$3323,'tackle data and analsyis'!$BD372)</f>
        <v>0</v>
      </c>
      <c r="BI372">
        <f>COUNTIFS('further data insights graphs'!S$2:S$3323,"&gt;"&amp;0,'further data insights graphs'!$A$2:$A$3323,'tackle data and analsyis'!$BD372)</f>
        <v>3</v>
      </c>
      <c r="BJ372">
        <f>COUNTIFS('further data insights graphs'!T$2:T$3323,"&gt;"&amp;0,'further data insights graphs'!$A$2:$A$3323,'tackle data and analsyis'!$BD372)</f>
        <v>0</v>
      </c>
      <c r="BK372">
        <f>COUNTIFS('further data insights graphs'!U$2:U$3323,"&gt;"&amp;0,'further data insights graphs'!$A$2:$A$3323,'tackle data and analsyis'!$BD372)</f>
        <v>0</v>
      </c>
      <c r="BN372" t="s">
        <v>490</v>
      </c>
      <c r="BO372">
        <v>1</v>
      </c>
      <c r="BP372">
        <v>0</v>
      </c>
      <c r="BQ372">
        <v>0</v>
      </c>
      <c r="BS372">
        <f>SUMIFS('further data insights graphs'!$K$2:$K$3323,'further data insights graphs'!$A$2:$A$3323,'tackle data and analsyis'!$BN372)</f>
        <v>0</v>
      </c>
      <c r="BT372">
        <f>SUMIFS('further data insights graphs'!$V$2:$V$3323,'further data insights graphs'!$A$2:$A$3323,'tackle data and analsyis'!$BN372)</f>
        <v>0</v>
      </c>
      <c r="BV372" t="s">
        <v>357</v>
      </c>
      <c r="BW372">
        <v>1.0195003703696321</v>
      </c>
      <c r="BX372">
        <v>0</v>
      </c>
      <c r="BY372">
        <v>0</v>
      </c>
    </row>
    <row r="373" spans="1:77" x14ac:dyDescent="0.35">
      <c r="A373">
        <v>371</v>
      </c>
      <c r="B373">
        <v>2022110609</v>
      </c>
      <c r="C373">
        <v>3548</v>
      </c>
      <c r="D373">
        <v>47890</v>
      </c>
      <c r="E373">
        <v>0</v>
      </c>
      <c r="F373">
        <v>1</v>
      </c>
      <c r="G373">
        <v>0</v>
      </c>
      <c r="H373">
        <v>0</v>
      </c>
      <c r="I373" t="s">
        <v>75</v>
      </c>
      <c r="M373" t="s">
        <v>379</v>
      </c>
      <c r="N373">
        <f t="shared" si="35"/>
        <v>2</v>
      </c>
      <c r="O373">
        <f t="shared" si="36"/>
        <v>0</v>
      </c>
      <c r="P373">
        <f t="shared" si="37"/>
        <v>2</v>
      </c>
      <c r="R373">
        <f>SUMIFS('further data insights graphs'!$E$2:$E$3323,'further data insights graphs'!$A$2:$A$3323,'tackle data and analsyis'!$M373)</f>
        <v>2.6284713717886024</v>
      </c>
      <c r="S373">
        <f>COUNTIFS('further data insights graphs'!$E$2:$E$3323,"&gt;"&amp;0,'further data insights graphs'!$A$2:$A$3323,'tackle data and analsyis'!$M373)</f>
        <v>6</v>
      </c>
      <c r="V373">
        <f t="shared" si="38"/>
        <v>2</v>
      </c>
      <c r="W373" t="s">
        <v>139</v>
      </c>
      <c r="X373">
        <v>1</v>
      </c>
      <c r="Y373">
        <v>1</v>
      </c>
      <c r="Z373">
        <v>2</v>
      </c>
      <c r="AB373" t="s">
        <v>113</v>
      </c>
      <c r="AC373">
        <v>1</v>
      </c>
      <c r="AD373">
        <v>1</v>
      </c>
      <c r="AE373">
        <v>2</v>
      </c>
      <c r="AH373" t="s">
        <v>228</v>
      </c>
      <c r="AI373">
        <v>1.5959420618750411</v>
      </c>
      <c r="AJ373">
        <v>5</v>
      </c>
      <c r="AK373">
        <f>SUMIFS('further data insights graphs'!$X$2:$X$3323,'further data insights graphs'!$A$2:$A$3323,'tackle data and analsyis'!$AH373)</f>
        <v>-0.28086548265253258</v>
      </c>
      <c r="AL373" s="1">
        <f t="shared" si="39"/>
        <v>-5.6173096530506519E-2</v>
      </c>
      <c r="AM373">
        <f>SUMIFS('further data insights graphs'!$X$2:$X$3323,'further data insights graphs'!$X$2:$X$3323,"&gt;="&amp;0,'further data insights graphs'!$A$2:$A$3323,'tackle data and analsyis'!$AH373)</f>
        <v>0.26148803998176173</v>
      </c>
      <c r="AN373">
        <f>COUNTIFS('further data insights graphs'!$X$2:$X$3323,"&gt;="&amp;0,'further data insights graphs'!$A$2:$A$3323,'tackle data and analsyis'!$AH373)</f>
        <v>2</v>
      </c>
      <c r="AO373">
        <f>SUMIFS('further data insights graphs'!$X$2:$X$3323,'further data insights graphs'!$X$2:$X$3323,"&lt;"&amp;0,'further data insights graphs'!$A$2:$A$3323,'tackle data and analsyis'!$AH373)</f>
        <v>-0.54235352263429437</v>
      </c>
      <c r="AP373">
        <f>COUNTIFS('further data insights graphs'!$X$2:$X$3323,"&lt;"&amp;0,'further data insights graphs'!$A$2:$A$3323,'tackle data and analsyis'!$AH373)</f>
        <v>3</v>
      </c>
      <c r="AQ373" s="3">
        <f t="shared" si="40"/>
        <v>0.13074401999088087</v>
      </c>
      <c r="AR373" s="3">
        <f t="shared" si="41"/>
        <v>-0.1807845075447648</v>
      </c>
      <c r="AS373" s="3"/>
      <c r="AT373" s="3"/>
      <c r="AU373" s="3"/>
      <c r="AV373" s="3"/>
      <c r="AY373" t="s">
        <v>162</v>
      </c>
      <c r="AZ373">
        <v>1.009592242839938</v>
      </c>
      <c r="BA373">
        <v>3</v>
      </c>
      <c r="BD373" t="s">
        <v>162</v>
      </c>
      <c r="BE373">
        <f>SUMIFS('further data insights graphs'!S$2:S$3323,'further data insights graphs'!$A$2:$A$3323,'tackle data and analsyis'!$BD373)</f>
        <v>0.35962113391587902</v>
      </c>
      <c r="BF373">
        <f>SUMIFS('further data insights graphs'!T$2:T$3323,'further data insights graphs'!$A$2:$A$3323,'tackle data and analsyis'!$BD373)</f>
        <v>0</v>
      </c>
      <c r="BG373">
        <f>SUMIFS('further data insights graphs'!U$2:U$3323,'further data insights graphs'!$A$2:$A$3323,'tackle data and analsyis'!$BD373)</f>
        <v>0</v>
      </c>
      <c r="BI373">
        <f>COUNTIFS('further data insights graphs'!S$2:S$3323,"&gt;"&amp;0,'further data insights graphs'!$A$2:$A$3323,'tackle data and analsyis'!$BD373)</f>
        <v>1</v>
      </c>
      <c r="BJ373">
        <f>COUNTIFS('further data insights graphs'!T$2:T$3323,"&gt;"&amp;0,'further data insights graphs'!$A$2:$A$3323,'tackle data and analsyis'!$BD373)</f>
        <v>0</v>
      </c>
      <c r="BK373">
        <f>COUNTIFS('further data insights graphs'!U$2:U$3323,"&gt;"&amp;0,'further data insights graphs'!$A$2:$A$3323,'tackle data and analsyis'!$BD373)</f>
        <v>0</v>
      </c>
      <c r="BN373" t="s">
        <v>575</v>
      </c>
      <c r="BO373">
        <v>1</v>
      </c>
      <c r="BP373">
        <v>0</v>
      </c>
      <c r="BQ373">
        <v>1</v>
      </c>
      <c r="BS373">
        <f>SUMIFS('further data insights graphs'!$K$2:$K$3323,'further data insights graphs'!$A$2:$A$3323,'tackle data and analsyis'!$BN373)</f>
        <v>1</v>
      </c>
      <c r="BT373">
        <f>SUMIFS('further data insights graphs'!$V$2:$V$3323,'further data insights graphs'!$A$2:$A$3323,'tackle data and analsyis'!$BN373)</f>
        <v>1</v>
      </c>
      <c r="BV373" t="s">
        <v>394</v>
      </c>
      <c r="BW373">
        <v>1.0194282930758409</v>
      </c>
      <c r="BX373">
        <v>0</v>
      </c>
      <c r="BY373">
        <v>0</v>
      </c>
    </row>
    <row r="374" spans="1:77" x14ac:dyDescent="0.35">
      <c r="A374">
        <v>372</v>
      </c>
      <c r="B374">
        <v>2022102301</v>
      </c>
      <c r="C374">
        <v>1090</v>
      </c>
      <c r="D374">
        <v>41915</v>
      </c>
      <c r="E374">
        <v>0</v>
      </c>
      <c r="F374">
        <v>1</v>
      </c>
      <c r="G374">
        <v>0</v>
      </c>
      <c r="H374">
        <v>0</v>
      </c>
      <c r="I374" t="s">
        <v>76</v>
      </c>
      <c r="M374" t="s">
        <v>380</v>
      </c>
      <c r="N374">
        <f t="shared" si="35"/>
        <v>1</v>
      </c>
      <c r="O374">
        <f t="shared" si="36"/>
        <v>0</v>
      </c>
      <c r="P374">
        <f t="shared" si="37"/>
        <v>1</v>
      </c>
      <c r="R374">
        <f>SUMIFS('further data insights graphs'!$E$2:$E$3323,'further data insights graphs'!$A$2:$A$3323,'tackle data and analsyis'!$M374)</f>
        <v>0.394753575468063</v>
      </c>
      <c r="S374">
        <f>COUNTIFS('further data insights graphs'!$E$2:$E$3323,"&gt;"&amp;0,'further data insights graphs'!$A$2:$A$3323,'tackle data and analsyis'!$M374)</f>
        <v>1</v>
      </c>
      <c r="V374">
        <f t="shared" si="38"/>
        <v>2</v>
      </c>
      <c r="W374" t="s">
        <v>145</v>
      </c>
      <c r="X374">
        <v>1</v>
      </c>
      <c r="Y374">
        <v>1</v>
      </c>
      <c r="Z374">
        <v>2</v>
      </c>
      <c r="AB374" t="s">
        <v>125</v>
      </c>
      <c r="AC374">
        <v>1</v>
      </c>
      <c r="AD374">
        <v>1</v>
      </c>
      <c r="AE374">
        <v>2</v>
      </c>
      <c r="AH374" t="s">
        <v>376</v>
      </c>
      <c r="AI374">
        <v>1.589874647473668</v>
      </c>
      <c r="AJ374">
        <v>4</v>
      </c>
      <c r="AK374">
        <f>SUMIFS('further data insights graphs'!$X$2:$X$3323,'further data insights graphs'!$A$2:$A$3323,'tackle data and analsyis'!$AH374)</f>
        <v>0.24834322974398862</v>
      </c>
      <c r="AL374" s="1">
        <f t="shared" si="39"/>
        <v>6.2085807435997155E-2</v>
      </c>
      <c r="AM374">
        <f>SUMIFS('further data insights graphs'!$X$2:$X$3323,'further data insights graphs'!$X$2:$X$3323,"&gt;="&amp;0,'further data insights graphs'!$A$2:$A$3323,'tackle data and analsyis'!$AH374)</f>
        <v>0.56957765655233261</v>
      </c>
      <c r="AN374">
        <f>COUNTIFS('further data insights graphs'!$X$2:$X$3323,"&gt;="&amp;0,'further data insights graphs'!$A$2:$A$3323,'tackle data and analsyis'!$AH374)</f>
        <v>2</v>
      </c>
      <c r="AO374">
        <f>SUMIFS('further data insights graphs'!$X$2:$X$3323,'further data insights graphs'!$X$2:$X$3323,"&lt;"&amp;0,'further data insights graphs'!$A$2:$A$3323,'tackle data and analsyis'!$AH374)</f>
        <v>-0.32123442680834402</v>
      </c>
      <c r="AP374">
        <f>COUNTIFS('further data insights graphs'!$X$2:$X$3323,"&lt;"&amp;0,'further data insights graphs'!$A$2:$A$3323,'tackle data and analsyis'!$AH374)</f>
        <v>2</v>
      </c>
      <c r="AQ374" s="3">
        <f t="shared" si="40"/>
        <v>0.28478882827616631</v>
      </c>
      <c r="AR374" s="3">
        <f t="shared" si="41"/>
        <v>-0.16061721340417201</v>
      </c>
      <c r="AS374" s="3"/>
      <c r="AT374" s="3"/>
      <c r="AU374" s="3"/>
      <c r="AV374" s="3"/>
      <c r="AY374" t="s">
        <v>166</v>
      </c>
      <c r="AZ374">
        <v>1.5129406606561511</v>
      </c>
      <c r="BA374">
        <v>3</v>
      </c>
      <c r="BD374" t="s">
        <v>166</v>
      </c>
      <c r="BE374">
        <f>SUMIFS('further data insights graphs'!S$2:S$3323,'further data insights graphs'!$A$2:$A$3323,'tackle data and analsyis'!$BD374)</f>
        <v>0.210936720953873</v>
      </c>
      <c r="BF374">
        <f>SUMIFS('further data insights graphs'!T$2:T$3323,'further data insights graphs'!$A$2:$A$3323,'tackle data and analsyis'!$BD374)</f>
        <v>0</v>
      </c>
      <c r="BG374">
        <f>SUMIFS('further data insights graphs'!U$2:U$3323,'further data insights graphs'!$A$2:$A$3323,'tackle data and analsyis'!$BD374)</f>
        <v>0</v>
      </c>
      <c r="BI374">
        <f>COUNTIFS('further data insights graphs'!S$2:S$3323,"&gt;"&amp;0,'further data insights graphs'!$A$2:$A$3323,'tackle data and analsyis'!$BD374)</f>
        <v>1</v>
      </c>
      <c r="BJ374">
        <f>COUNTIFS('further data insights graphs'!T$2:T$3323,"&gt;"&amp;0,'further data insights graphs'!$A$2:$A$3323,'tackle data and analsyis'!$BD374)</f>
        <v>0</v>
      </c>
      <c r="BK374">
        <f>COUNTIFS('further data insights graphs'!U$2:U$3323,"&gt;"&amp;0,'further data insights graphs'!$A$2:$A$3323,'tackle data and analsyis'!$BD374)</f>
        <v>0</v>
      </c>
      <c r="BN374" t="s">
        <v>579</v>
      </c>
      <c r="BO374">
        <v>1</v>
      </c>
      <c r="BP374">
        <v>0</v>
      </c>
      <c r="BQ374">
        <v>0</v>
      </c>
      <c r="BS374">
        <f>SUMIFS('further data insights graphs'!$K$2:$K$3323,'further data insights graphs'!$A$2:$A$3323,'tackle data and analsyis'!$BN374)</f>
        <v>0</v>
      </c>
      <c r="BT374">
        <f>SUMIFS('further data insights graphs'!$V$2:$V$3323,'further data insights graphs'!$A$2:$A$3323,'tackle data and analsyis'!$BN374)</f>
        <v>0</v>
      </c>
      <c r="BV374" t="s">
        <v>228</v>
      </c>
      <c r="BW374">
        <v>1.013570316903075</v>
      </c>
      <c r="BX374">
        <v>0</v>
      </c>
      <c r="BY374">
        <v>0</v>
      </c>
    </row>
    <row r="375" spans="1:77" x14ac:dyDescent="0.35">
      <c r="A375">
        <v>373</v>
      </c>
      <c r="B375">
        <v>2022102301</v>
      </c>
      <c r="C375">
        <v>3340</v>
      </c>
      <c r="D375">
        <v>41915</v>
      </c>
      <c r="E375">
        <v>0</v>
      </c>
      <c r="F375">
        <v>1</v>
      </c>
      <c r="G375">
        <v>0</v>
      </c>
      <c r="H375">
        <v>0</v>
      </c>
      <c r="I375" t="s">
        <v>76</v>
      </c>
      <c r="M375" t="s">
        <v>381</v>
      </c>
      <c r="N375">
        <f t="shared" si="35"/>
        <v>0</v>
      </c>
      <c r="O375">
        <f t="shared" si="36"/>
        <v>1</v>
      </c>
      <c r="P375">
        <f t="shared" si="37"/>
        <v>1</v>
      </c>
      <c r="R375">
        <f>SUMIFS('further data insights graphs'!$E$2:$E$3323,'further data insights graphs'!$A$2:$A$3323,'tackle data and analsyis'!$M375)</f>
        <v>0.35174951993086101</v>
      </c>
      <c r="S375">
        <f>COUNTIFS('further data insights graphs'!$E$2:$E$3323,"&gt;"&amp;0,'further data insights graphs'!$A$2:$A$3323,'tackle data and analsyis'!$M375)</f>
        <v>1</v>
      </c>
      <c r="V375">
        <f t="shared" si="38"/>
        <v>1</v>
      </c>
      <c r="W375" t="s">
        <v>149</v>
      </c>
      <c r="X375">
        <v>2</v>
      </c>
      <c r="Y375">
        <v>0</v>
      </c>
      <c r="Z375">
        <v>2</v>
      </c>
      <c r="AB375" t="s">
        <v>127</v>
      </c>
      <c r="AC375">
        <v>1</v>
      </c>
      <c r="AD375">
        <v>1</v>
      </c>
      <c r="AE375">
        <v>2</v>
      </c>
      <c r="AH375" t="s">
        <v>383</v>
      </c>
      <c r="AI375">
        <v>1.570157807174521</v>
      </c>
      <c r="AJ375">
        <v>3</v>
      </c>
      <c r="AK375">
        <f>SUMIFS('further data insights graphs'!$X$2:$X$3323,'further data insights graphs'!$A$2:$A$3323,'tackle data and analsyis'!$AH375)</f>
        <v>0.79283331389135425</v>
      </c>
      <c r="AL375" s="1">
        <f t="shared" si="39"/>
        <v>0.2642777712971181</v>
      </c>
      <c r="AM375">
        <f>SUMIFS('further data insights graphs'!$X$2:$X$3323,'further data insights graphs'!$X$2:$X$3323,"&gt;="&amp;0,'further data insights graphs'!$A$2:$A$3323,'tackle data and analsyis'!$AH375)</f>
        <v>0.79987027987780568</v>
      </c>
      <c r="AN375">
        <f>COUNTIFS('further data insights graphs'!$X$2:$X$3323,"&gt;="&amp;0,'further data insights graphs'!$A$2:$A$3323,'tackle data and analsyis'!$AH375)</f>
        <v>2</v>
      </c>
      <c r="AO375">
        <f>SUMIFS('further data insights graphs'!$X$2:$X$3323,'further data insights graphs'!$X$2:$X$3323,"&lt;"&amp;0,'further data insights graphs'!$A$2:$A$3323,'tackle data and analsyis'!$AH375)</f>
        <v>-7.0369659864513824E-3</v>
      </c>
      <c r="AP375">
        <f>COUNTIFS('further data insights graphs'!$X$2:$X$3323,"&lt;"&amp;0,'further data insights graphs'!$A$2:$A$3323,'tackle data and analsyis'!$AH375)</f>
        <v>1</v>
      </c>
      <c r="AQ375" s="3">
        <f t="shared" si="40"/>
        <v>0.39993513993890284</v>
      </c>
      <c r="AR375" s="3">
        <f t="shared" si="41"/>
        <v>-7.0369659864513824E-3</v>
      </c>
      <c r="AS375" s="3"/>
      <c r="AT375" s="3"/>
      <c r="AU375" s="3"/>
      <c r="AV375" s="3"/>
      <c r="AY375" t="s">
        <v>170</v>
      </c>
      <c r="AZ375">
        <v>1.7581047721679748</v>
      </c>
      <c r="BA375">
        <v>3</v>
      </c>
      <c r="BD375" t="s">
        <v>170</v>
      </c>
      <c r="BE375">
        <f>SUMIFS('further data insights graphs'!S$2:S$3323,'further data insights graphs'!$A$2:$A$3323,'tackle data and analsyis'!$BD375)</f>
        <v>1.0934504050965921</v>
      </c>
      <c r="BF375">
        <f>SUMIFS('further data insights graphs'!T$2:T$3323,'further data insights graphs'!$A$2:$A$3323,'tackle data and analsyis'!$BD375)</f>
        <v>0</v>
      </c>
      <c r="BG375">
        <f>SUMIFS('further data insights graphs'!U$2:U$3323,'further data insights graphs'!$A$2:$A$3323,'tackle data and analsyis'!$BD375)</f>
        <v>0</v>
      </c>
      <c r="BI375">
        <f>COUNTIFS('further data insights graphs'!S$2:S$3323,"&gt;"&amp;0,'further data insights graphs'!$A$2:$A$3323,'tackle data and analsyis'!$BD375)</f>
        <v>2</v>
      </c>
      <c r="BJ375">
        <f>COUNTIFS('further data insights graphs'!T$2:T$3323,"&gt;"&amp;0,'further data insights graphs'!$A$2:$A$3323,'tackle data and analsyis'!$BD375)</f>
        <v>0</v>
      </c>
      <c r="BK375">
        <f>COUNTIFS('further data insights graphs'!U$2:U$3323,"&gt;"&amp;0,'further data insights graphs'!$A$2:$A$3323,'tackle data and analsyis'!$BD375)</f>
        <v>0</v>
      </c>
      <c r="BN375" t="s">
        <v>590</v>
      </c>
      <c r="BO375">
        <v>1</v>
      </c>
      <c r="BP375">
        <v>0</v>
      </c>
      <c r="BQ375">
        <v>0</v>
      </c>
      <c r="BS375">
        <f>SUMIFS('further data insights graphs'!$K$2:$K$3323,'further data insights graphs'!$A$2:$A$3323,'tackle data and analsyis'!$BN375)</f>
        <v>0</v>
      </c>
      <c r="BT375">
        <f>SUMIFS('further data insights graphs'!$V$2:$V$3323,'further data insights graphs'!$A$2:$A$3323,'tackle data and analsyis'!$BN375)</f>
        <v>0</v>
      </c>
      <c r="BV375" t="s">
        <v>408</v>
      </c>
      <c r="BW375">
        <v>1.013123068720774</v>
      </c>
      <c r="BX375">
        <v>0</v>
      </c>
      <c r="BY375">
        <v>0</v>
      </c>
    </row>
    <row r="376" spans="1:77" x14ac:dyDescent="0.35">
      <c r="A376">
        <v>374</v>
      </c>
      <c r="B376">
        <v>2022102700</v>
      </c>
      <c r="C376">
        <v>573</v>
      </c>
      <c r="D376">
        <v>41915</v>
      </c>
      <c r="E376">
        <v>1</v>
      </c>
      <c r="F376">
        <v>0</v>
      </c>
      <c r="G376">
        <v>0</v>
      </c>
      <c r="H376">
        <v>0</v>
      </c>
      <c r="I376" t="s">
        <v>76</v>
      </c>
      <c r="M376" t="s">
        <v>382</v>
      </c>
      <c r="N376">
        <f t="shared" si="35"/>
        <v>2</v>
      </c>
      <c r="O376">
        <f t="shared" si="36"/>
        <v>4</v>
      </c>
      <c r="P376">
        <f t="shared" si="37"/>
        <v>6</v>
      </c>
      <c r="R376">
        <f>SUMIFS('further data insights graphs'!$E$2:$E$3323,'further data insights graphs'!$A$2:$A$3323,'tackle data and analsyis'!$M376)</f>
        <v>4.7461661377001674</v>
      </c>
      <c r="S376">
        <f>COUNTIFS('further data insights graphs'!$E$2:$E$3323,"&gt;"&amp;0,'further data insights graphs'!$A$2:$A$3323,'tackle data and analsyis'!$M376)</f>
        <v>9</v>
      </c>
      <c r="V376">
        <f t="shared" si="38"/>
        <v>2</v>
      </c>
      <c r="W376" t="s">
        <v>159</v>
      </c>
      <c r="X376">
        <v>0</v>
      </c>
      <c r="Y376">
        <v>2</v>
      </c>
      <c r="Z376">
        <v>2</v>
      </c>
      <c r="AB376" t="s">
        <v>139</v>
      </c>
      <c r="AC376">
        <v>1</v>
      </c>
      <c r="AD376">
        <v>1</v>
      </c>
      <c r="AE376">
        <v>2</v>
      </c>
      <c r="AH376" t="s">
        <v>316</v>
      </c>
      <c r="AI376">
        <v>1.5550608611571199</v>
      </c>
      <c r="AJ376">
        <v>2</v>
      </c>
      <c r="AK376">
        <f>SUMIFS('further data insights graphs'!$X$2:$X$3323,'further data insights graphs'!$A$2:$A$3323,'tackle data and analsyis'!$AH376)</f>
        <v>-1.3605659545414692</v>
      </c>
      <c r="AL376" s="1">
        <f t="shared" si="39"/>
        <v>-0.68028297727073461</v>
      </c>
      <c r="AM376">
        <f>SUMIFS('further data insights graphs'!$X$2:$X$3323,'further data insights graphs'!$X$2:$X$3323,"&gt;="&amp;0,'further data insights graphs'!$A$2:$A$3323,'tackle data and analsyis'!$AH376)</f>
        <v>0</v>
      </c>
      <c r="AN376">
        <f>COUNTIFS('further data insights graphs'!$X$2:$X$3323,"&gt;="&amp;0,'further data insights graphs'!$A$2:$A$3323,'tackle data and analsyis'!$AH376)</f>
        <v>0</v>
      </c>
      <c r="AO376">
        <f>SUMIFS('further data insights graphs'!$X$2:$X$3323,'further data insights graphs'!$X$2:$X$3323,"&lt;"&amp;0,'further data insights graphs'!$A$2:$A$3323,'tackle data and analsyis'!$AH376)</f>
        <v>-1.3605659545414692</v>
      </c>
      <c r="AP376">
        <f>COUNTIFS('further data insights graphs'!$X$2:$X$3323,"&lt;"&amp;0,'further data insights graphs'!$A$2:$A$3323,'tackle data and analsyis'!$AH376)</f>
        <v>2</v>
      </c>
      <c r="AQ376" s="3" t="e">
        <f t="shared" si="40"/>
        <v>#DIV/0!</v>
      </c>
      <c r="AR376" s="3">
        <f t="shared" si="41"/>
        <v>-0.68028297727073461</v>
      </c>
      <c r="AS376" s="3"/>
      <c r="AT376" s="3"/>
      <c r="AU376" s="3"/>
      <c r="AV376" s="3"/>
      <c r="AY376" t="s">
        <v>172</v>
      </c>
      <c r="AZ376">
        <v>0.99601188537262397</v>
      </c>
      <c r="BA376">
        <v>3</v>
      </c>
      <c r="BD376" t="s">
        <v>172</v>
      </c>
      <c r="BE376">
        <f>SUMIFS('further data insights graphs'!S$2:S$3323,'further data insights graphs'!$A$2:$A$3323,'tackle data and analsyis'!$BD376)</f>
        <v>0</v>
      </c>
      <c r="BF376">
        <f>SUMIFS('further data insights graphs'!T$2:T$3323,'further data insights graphs'!$A$2:$A$3323,'tackle data and analsyis'!$BD376)</f>
        <v>0</v>
      </c>
      <c r="BG376">
        <f>SUMIFS('further data insights graphs'!U$2:U$3323,'further data insights graphs'!$A$2:$A$3323,'tackle data and analsyis'!$BD376)</f>
        <v>0</v>
      </c>
      <c r="BI376">
        <f>COUNTIFS('further data insights graphs'!S$2:S$3323,"&gt;"&amp;0,'further data insights graphs'!$A$2:$A$3323,'tackle data and analsyis'!$BD376)</f>
        <v>0</v>
      </c>
      <c r="BJ376">
        <f>COUNTIFS('further data insights graphs'!T$2:T$3323,"&gt;"&amp;0,'further data insights graphs'!$A$2:$A$3323,'tackle data and analsyis'!$BD376)</f>
        <v>0</v>
      </c>
      <c r="BK376">
        <f>COUNTIFS('further data insights graphs'!U$2:U$3323,"&gt;"&amp;0,'further data insights graphs'!$A$2:$A$3323,'tackle data and analsyis'!$BD376)</f>
        <v>0</v>
      </c>
      <c r="BN376" t="s">
        <v>262</v>
      </c>
      <c r="BO376">
        <v>0.97908442952308006</v>
      </c>
      <c r="BP376">
        <v>0.86456127871323196</v>
      </c>
      <c r="BQ376">
        <v>0</v>
      </c>
      <c r="BS376">
        <f>SUMIFS('further data insights graphs'!$K$2:$K$3323,'further data insights graphs'!$A$2:$A$3323,'tackle data and analsyis'!$BN376)</f>
        <v>1</v>
      </c>
      <c r="BT376">
        <f>SUMIFS('further data insights graphs'!$V$2:$V$3323,'further data insights graphs'!$A$2:$A$3323,'tackle data and analsyis'!$BN376)</f>
        <v>0.22006905169462901</v>
      </c>
      <c r="BV376" t="s">
        <v>138</v>
      </c>
      <c r="BW376">
        <v>1.007382145760138</v>
      </c>
      <c r="BX376">
        <v>0</v>
      </c>
      <c r="BY376">
        <v>0</v>
      </c>
    </row>
    <row r="377" spans="1:77" x14ac:dyDescent="0.35">
      <c r="A377">
        <v>375</v>
      </c>
      <c r="B377">
        <v>2022102700</v>
      </c>
      <c r="C377">
        <v>2356</v>
      </c>
      <c r="D377">
        <v>41915</v>
      </c>
      <c r="E377">
        <v>0</v>
      </c>
      <c r="F377">
        <v>0</v>
      </c>
      <c r="G377">
        <v>0</v>
      </c>
      <c r="H377">
        <v>1</v>
      </c>
      <c r="I377" t="s">
        <v>76</v>
      </c>
      <c r="M377" t="s">
        <v>383</v>
      </c>
      <c r="N377">
        <f t="shared" si="35"/>
        <v>2</v>
      </c>
      <c r="O377">
        <f t="shared" si="36"/>
        <v>1</v>
      </c>
      <c r="P377">
        <f t="shared" si="37"/>
        <v>3</v>
      </c>
      <c r="R377">
        <f>SUMIFS('further data insights graphs'!$E$2:$E$3323,'further data insights graphs'!$A$2:$A$3323,'tackle data and analsyis'!$M377)</f>
        <v>1.570157807174521</v>
      </c>
      <c r="S377">
        <f>COUNTIFS('further data insights graphs'!$E$2:$E$3323,"&gt;"&amp;0,'further data insights graphs'!$A$2:$A$3323,'tackle data and analsyis'!$M377)</f>
        <v>3</v>
      </c>
      <c r="V377">
        <f t="shared" si="38"/>
        <v>2</v>
      </c>
      <c r="W377" t="s">
        <v>166</v>
      </c>
      <c r="X377">
        <v>1</v>
      </c>
      <c r="Y377">
        <v>1</v>
      </c>
      <c r="Z377">
        <v>2</v>
      </c>
      <c r="AB377" t="s">
        <v>145</v>
      </c>
      <c r="AC377">
        <v>1</v>
      </c>
      <c r="AD377">
        <v>1</v>
      </c>
      <c r="AE377">
        <v>2</v>
      </c>
      <c r="AH377" t="s">
        <v>198</v>
      </c>
      <c r="AI377">
        <v>1.5434697536881541</v>
      </c>
      <c r="AJ377">
        <v>4</v>
      </c>
      <c r="AK377">
        <f>SUMIFS('further data insights graphs'!$X$2:$X$3323,'further data insights graphs'!$A$2:$A$3323,'tackle data and analsyis'!$AH377)</f>
        <v>-1.0022781818405653</v>
      </c>
      <c r="AL377" s="1">
        <f t="shared" si="39"/>
        <v>-0.25056954546014132</v>
      </c>
      <c r="AM377">
        <f>SUMIFS('further data insights graphs'!$X$2:$X$3323,'further data insights graphs'!$X$2:$X$3323,"&gt;="&amp;0,'further data insights graphs'!$A$2:$A$3323,'tackle data and analsyis'!$AH377)</f>
        <v>8.3633559903024138E-2</v>
      </c>
      <c r="AN377">
        <f>COUNTIFS('further data insights graphs'!$X$2:$X$3323,"&gt;="&amp;0,'further data insights graphs'!$A$2:$A$3323,'tackle data and analsyis'!$AH377)</f>
        <v>1</v>
      </c>
      <c r="AO377">
        <f>SUMIFS('further data insights graphs'!$X$2:$X$3323,'further data insights graphs'!$X$2:$X$3323,"&lt;"&amp;0,'further data insights graphs'!$A$2:$A$3323,'tackle data and analsyis'!$AH377)</f>
        <v>-1.0859117417435893</v>
      </c>
      <c r="AP377">
        <f>COUNTIFS('further data insights graphs'!$X$2:$X$3323,"&lt;"&amp;0,'further data insights graphs'!$A$2:$A$3323,'tackle data and analsyis'!$AH377)</f>
        <v>3</v>
      </c>
      <c r="AQ377" s="3">
        <f t="shared" si="40"/>
        <v>8.3633559903024138E-2</v>
      </c>
      <c r="AR377" s="3">
        <f t="shared" si="41"/>
        <v>-0.36197058058119641</v>
      </c>
      <c r="AS377" s="3"/>
      <c r="AT377" s="3"/>
      <c r="AU377" s="3"/>
      <c r="AV377" s="3"/>
      <c r="AY377" t="s">
        <v>178</v>
      </c>
      <c r="AZ377">
        <v>1.841069971619925</v>
      </c>
      <c r="BA377">
        <v>3</v>
      </c>
      <c r="BD377" t="s">
        <v>178</v>
      </c>
      <c r="BE377">
        <f>SUMIFS('further data insights graphs'!S$2:S$3323,'further data insights graphs'!$A$2:$A$3323,'tackle data and analsyis'!$BD377)</f>
        <v>0</v>
      </c>
      <c r="BF377">
        <f>SUMIFS('further data insights graphs'!T$2:T$3323,'further data insights graphs'!$A$2:$A$3323,'tackle data and analsyis'!$BD377)</f>
        <v>0</v>
      </c>
      <c r="BG377">
        <f>SUMIFS('further data insights graphs'!U$2:U$3323,'further data insights graphs'!$A$2:$A$3323,'tackle data and analsyis'!$BD377)</f>
        <v>0</v>
      </c>
      <c r="BI377">
        <f>COUNTIFS('further data insights graphs'!S$2:S$3323,"&gt;"&amp;0,'further data insights graphs'!$A$2:$A$3323,'tackle data and analsyis'!$BD377)</f>
        <v>0</v>
      </c>
      <c r="BJ377">
        <f>COUNTIFS('further data insights graphs'!T$2:T$3323,"&gt;"&amp;0,'further data insights graphs'!$A$2:$A$3323,'tackle data and analsyis'!$BD377)</f>
        <v>0</v>
      </c>
      <c r="BK377">
        <f>COUNTIFS('further data insights graphs'!U$2:U$3323,"&gt;"&amp;0,'further data insights graphs'!$A$2:$A$3323,'tackle data and analsyis'!$BD377)</f>
        <v>0</v>
      </c>
      <c r="BN377" t="s">
        <v>175</v>
      </c>
      <c r="BO377">
        <v>0.94952731319289996</v>
      </c>
      <c r="BP377">
        <v>0</v>
      </c>
      <c r="BQ377">
        <v>0</v>
      </c>
      <c r="BS377">
        <f>SUMIFS('further data insights graphs'!$K$2:$K$3323,'further data insights graphs'!$A$2:$A$3323,'tackle data and analsyis'!$BN377)</f>
        <v>0</v>
      </c>
      <c r="BT377">
        <f>SUMIFS('further data insights graphs'!$V$2:$V$3323,'further data insights graphs'!$A$2:$A$3323,'tackle data and analsyis'!$BN377)</f>
        <v>0</v>
      </c>
      <c r="BV377" t="s">
        <v>44</v>
      </c>
      <c r="BW377">
        <v>1.001812103664053</v>
      </c>
      <c r="BX377">
        <v>0</v>
      </c>
      <c r="BY377">
        <v>0</v>
      </c>
    </row>
    <row r="378" spans="1:77" x14ac:dyDescent="0.35">
      <c r="A378">
        <v>376</v>
      </c>
      <c r="B378">
        <v>2022102301</v>
      </c>
      <c r="C378">
        <v>1174</v>
      </c>
      <c r="D378">
        <v>42368</v>
      </c>
      <c r="E378">
        <v>1</v>
      </c>
      <c r="F378">
        <v>0</v>
      </c>
      <c r="G378">
        <v>0</v>
      </c>
      <c r="H378">
        <v>0</v>
      </c>
      <c r="I378" t="s">
        <v>77</v>
      </c>
      <c r="M378" t="s">
        <v>384</v>
      </c>
      <c r="N378">
        <f t="shared" si="35"/>
        <v>2</v>
      </c>
      <c r="O378">
        <f t="shared" si="36"/>
        <v>2</v>
      </c>
      <c r="P378">
        <f t="shared" si="37"/>
        <v>4</v>
      </c>
      <c r="R378">
        <f>SUMIFS('further data insights graphs'!$E$2:$E$3323,'further data insights graphs'!$A$2:$A$3323,'tackle data and analsyis'!$M378)</f>
        <v>1.77445596748059</v>
      </c>
      <c r="S378">
        <f>COUNTIFS('further data insights graphs'!$E$2:$E$3323,"&gt;"&amp;0,'further data insights graphs'!$A$2:$A$3323,'tackle data and analsyis'!$M378)</f>
        <v>4</v>
      </c>
      <c r="V378">
        <f t="shared" si="38"/>
        <v>2</v>
      </c>
      <c r="W378" t="s">
        <v>172</v>
      </c>
      <c r="X378">
        <v>0</v>
      </c>
      <c r="Y378">
        <v>2</v>
      </c>
      <c r="Z378">
        <v>2</v>
      </c>
      <c r="AB378" t="s">
        <v>166</v>
      </c>
      <c r="AC378">
        <v>1</v>
      </c>
      <c r="AD378">
        <v>1</v>
      </c>
      <c r="AE378">
        <v>2</v>
      </c>
      <c r="AH378" t="s">
        <v>372</v>
      </c>
      <c r="AI378">
        <v>1.5364708653696599</v>
      </c>
      <c r="AJ378">
        <v>2</v>
      </c>
      <c r="AK378">
        <f>SUMIFS('further data insights graphs'!$X$2:$X$3323,'further data insights graphs'!$A$2:$A$3323,'tackle data and analsyis'!$AH378)</f>
        <v>1.4089618534880992</v>
      </c>
      <c r="AL378" s="1">
        <f t="shared" si="39"/>
        <v>0.70448092674404961</v>
      </c>
      <c r="AM378">
        <f>SUMIFS('further data insights graphs'!$X$2:$X$3323,'further data insights graphs'!$X$2:$X$3323,"&gt;="&amp;0,'further data insights graphs'!$A$2:$A$3323,'tackle data and analsyis'!$AH378)</f>
        <v>1.4089618534880992</v>
      </c>
      <c r="AN378">
        <f>COUNTIFS('further data insights graphs'!$X$2:$X$3323,"&gt;="&amp;0,'further data insights graphs'!$A$2:$A$3323,'tackle data and analsyis'!$AH378)</f>
        <v>2</v>
      </c>
      <c r="AO378">
        <f>SUMIFS('further data insights graphs'!$X$2:$X$3323,'further data insights graphs'!$X$2:$X$3323,"&lt;"&amp;0,'further data insights graphs'!$A$2:$A$3323,'tackle data and analsyis'!$AH378)</f>
        <v>0</v>
      </c>
      <c r="AP378">
        <f>COUNTIFS('further data insights graphs'!$X$2:$X$3323,"&lt;"&amp;0,'further data insights graphs'!$A$2:$A$3323,'tackle data and analsyis'!$AH378)</f>
        <v>0</v>
      </c>
      <c r="AQ378" s="3">
        <f t="shared" si="40"/>
        <v>0.70448092674404961</v>
      </c>
      <c r="AR378" s="3" t="e">
        <f t="shared" si="41"/>
        <v>#DIV/0!</v>
      </c>
      <c r="AS378" s="3"/>
      <c r="AT378" s="3"/>
      <c r="AU378" s="3"/>
      <c r="AV378" s="3"/>
      <c r="AY378" t="s">
        <v>204</v>
      </c>
      <c r="AZ378">
        <v>0.92184273662723892</v>
      </c>
      <c r="BA378">
        <v>3</v>
      </c>
      <c r="BD378" t="s">
        <v>204</v>
      </c>
      <c r="BE378">
        <f>SUMIFS('further data insights graphs'!S$2:S$3323,'further data insights graphs'!$A$2:$A$3323,'tackle data and analsyis'!$BD378)</f>
        <v>0.67268506003008799</v>
      </c>
      <c r="BF378">
        <f>SUMIFS('further data insights graphs'!T$2:T$3323,'further data insights graphs'!$A$2:$A$3323,'tackle data and analsyis'!$BD378)</f>
        <v>0.232376055768894</v>
      </c>
      <c r="BG378">
        <f>SUMIFS('further data insights graphs'!U$2:U$3323,'further data insights graphs'!$A$2:$A$3323,'tackle data and analsyis'!$BD378)</f>
        <v>0.44030900426119401</v>
      </c>
      <c r="BI378">
        <f>COUNTIFS('further data insights graphs'!S$2:S$3323,"&gt;"&amp;0,'further data insights graphs'!$A$2:$A$3323,'tackle data and analsyis'!$BD378)</f>
        <v>2</v>
      </c>
      <c r="BJ378">
        <f>COUNTIFS('further data insights graphs'!T$2:T$3323,"&gt;"&amp;0,'further data insights graphs'!$A$2:$A$3323,'tackle data and analsyis'!$BD378)</f>
        <v>1</v>
      </c>
      <c r="BK378">
        <f>COUNTIFS('further data insights graphs'!U$2:U$3323,"&gt;"&amp;0,'further data insights graphs'!$A$2:$A$3323,'tackle data and analsyis'!$BD378)</f>
        <v>1</v>
      </c>
      <c r="BN378" t="s">
        <v>401</v>
      </c>
      <c r="BO378">
        <v>0.94923782465825102</v>
      </c>
      <c r="BP378">
        <v>0</v>
      </c>
      <c r="BQ378">
        <v>0</v>
      </c>
      <c r="BS378">
        <f>SUMIFS('further data insights graphs'!$K$2:$K$3323,'further data insights graphs'!$A$2:$A$3323,'tackle data and analsyis'!$BN378)</f>
        <v>0</v>
      </c>
      <c r="BT378">
        <f>SUMIFS('further data insights graphs'!$V$2:$V$3323,'further data insights graphs'!$A$2:$A$3323,'tackle data and analsyis'!$BN378)</f>
        <v>0</v>
      </c>
      <c r="BV378" t="s">
        <v>289</v>
      </c>
      <c r="BW378">
        <v>1</v>
      </c>
      <c r="BX378">
        <v>0</v>
      </c>
      <c r="BY378">
        <v>1</v>
      </c>
    </row>
    <row r="379" spans="1:77" x14ac:dyDescent="0.35">
      <c r="A379">
        <v>377</v>
      </c>
      <c r="B379">
        <v>2022102301</v>
      </c>
      <c r="C379">
        <v>1830</v>
      </c>
      <c r="D379">
        <v>42368</v>
      </c>
      <c r="E379">
        <v>1</v>
      </c>
      <c r="F379">
        <v>0</v>
      </c>
      <c r="G379">
        <v>0</v>
      </c>
      <c r="H379">
        <v>0</v>
      </c>
      <c r="I379" t="s">
        <v>77</v>
      </c>
      <c r="M379" t="s">
        <v>385</v>
      </c>
      <c r="N379">
        <f t="shared" si="35"/>
        <v>2</v>
      </c>
      <c r="O379">
        <f t="shared" si="36"/>
        <v>2</v>
      </c>
      <c r="P379">
        <f t="shared" si="37"/>
        <v>4</v>
      </c>
      <c r="R379">
        <f>SUMIFS('further data insights graphs'!$E$2:$E$3323,'further data insights graphs'!$A$2:$A$3323,'tackle data and analsyis'!$M379)</f>
        <v>3.0661164678319062</v>
      </c>
      <c r="S379">
        <f>COUNTIFS('further data insights graphs'!$E$2:$E$3323,"&gt;"&amp;0,'further data insights graphs'!$A$2:$A$3323,'tackle data and analsyis'!$M379)</f>
        <v>4</v>
      </c>
      <c r="V379">
        <f t="shared" si="38"/>
        <v>2</v>
      </c>
      <c r="W379" t="s">
        <v>175</v>
      </c>
      <c r="X379">
        <v>1</v>
      </c>
      <c r="Y379">
        <v>1</v>
      </c>
      <c r="Z379">
        <v>2</v>
      </c>
      <c r="AB379" t="s">
        <v>175</v>
      </c>
      <c r="AC379">
        <v>1</v>
      </c>
      <c r="AD379">
        <v>1</v>
      </c>
      <c r="AE379">
        <v>2</v>
      </c>
      <c r="AH379" t="s">
        <v>464</v>
      </c>
      <c r="AI379">
        <v>1.526396430248451</v>
      </c>
      <c r="AJ379">
        <v>3</v>
      </c>
      <c r="AK379">
        <f>SUMIFS('further data insights graphs'!$X$2:$X$3323,'further data insights graphs'!$A$2:$A$3323,'tackle data and analsyis'!$AH379)</f>
        <v>-7.5892372088391113E-2</v>
      </c>
      <c r="AL379" s="1">
        <f t="shared" si="39"/>
        <v>-2.5297457362797038E-2</v>
      </c>
      <c r="AM379">
        <f>SUMIFS('further data insights graphs'!$X$2:$X$3323,'further data insights graphs'!$X$2:$X$3323,"&gt;="&amp;0,'further data insights graphs'!$A$2:$A$3323,'tackle data and analsyis'!$AH379)</f>
        <v>0.12661413758818146</v>
      </c>
      <c r="AN379">
        <f>COUNTIFS('further data insights graphs'!$X$2:$X$3323,"&gt;="&amp;0,'further data insights graphs'!$A$2:$A$3323,'tackle data and analsyis'!$AH379)</f>
        <v>2</v>
      </c>
      <c r="AO379">
        <f>SUMIFS('further data insights graphs'!$X$2:$X$3323,'further data insights graphs'!$X$2:$X$3323,"&lt;"&amp;0,'further data insights graphs'!$A$2:$A$3323,'tackle data and analsyis'!$AH379)</f>
        <v>-0.20250650967657258</v>
      </c>
      <c r="AP379">
        <f>COUNTIFS('further data insights graphs'!$X$2:$X$3323,"&lt;"&amp;0,'further data insights graphs'!$A$2:$A$3323,'tackle data and analsyis'!$AH379)</f>
        <v>1</v>
      </c>
      <c r="AQ379" s="3">
        <f t="shared" si="40"/>
        <v>6.3307068794090732E-2</v>
      </c>
      <c r="AR379" s="3">
        <f t="shared" si="41"/>
        <v>-0.20250650967657258</v>
      </c>
      <c r="AS379" s="3"/>
      <c r="AT379" s="3"/>
      <c r="AU379" s="3"/>
      <c r="AV379" s="3"/>
      <c r="AY379" t="s">
        <v>217</v>
      </c>
      <c r="AZ379">
        <v>2.254743574266592</v>
      </c>
      <c r="BA379">
        <v>3</v>
      </c>
      <c r="BD379" t="s">
        <v>217</v>
      </c>
      <c r="BE379">
        <f>SUMIFS('further data insights graphs'!S$2:S$3323,'further data insights graphs'!$A$2:$A$3323,'tackle data and analsyis'!$BD379)</f>
        <v>1.5039012508637439</v>
      </c>
      <c r="BF379">
        <f>SUMIFS('further data insights graphs'!T$2:T$3323,'further data insights graphs'!$A$2:$A$3323,'tackle data and analsyis'!$BD379)</f>
        <v>1</v>
      </c>
      <c r="BG379">
        <f>SUMIFS('further data insights graphs'!U$2:U$3323,'further data insights graphs'!$A$2:$A$3323,'tackle data and analsyis'!$BD379)</f>
        <v>0</v>
      </c>
      <c r="BI379">
        <f>COUNTIFS('further data insights graphs'!S$2:S$3323,"&gt;"&amp;0,'further data insights graphs'!$A$2:$A$3323,'tackle data and analsyis'!$BD379)</f>
        <v>2</v>
      </c>
      <c r="BJ379">
        <f>COUNTIFS('further data insights graphs'!T$2:T$3323,"&gt;"&amp;0,'further data insights graphs'!$A$2:$A$3323,'tackle data and analsyis'!$BD379)</f>
        <v>1</v>
      </c>
      <c r="BK379">
        <f>COUNTIFS('further data insights graphs'!U$2:U$3323,"&gt;"&amp;0,'further data insights graphs'!$A$2:$A$3323,'tackle data and analsyis'!$BD379)</f>
        <v>0</v>
      </c>
      <c r="BN379" t="s">
        <v>562</v>
      </c>
      <c r="BO379">
        <v>0.94695784608008293</v>
      </c>
      <c r="BP379">
        <v>0</v>
      </c>
      <c r="BQ379">
        <v>0</v>
      </c>
      <c r="BS379">
        <f>SUMIFS('further data insights graphs'!$K$2:$K$3323,'further data insights graphs'!$A$2:$A$3323,'tackle data and analsyis'!$BN379)</f>
        <v>0</v>
      </c>
      <c r="BT379">
        <f>SUMIFS('further data insights graphs'!$V$2:$V$3323,'further data insights graphs'!$A$2:$A$3323,'tackle data and analsyis'!$BN379)</f>
        <v>0</v>
      </c>
      <c r="BV379" t="s">
        <v>500</v>
      </c>
      <c r="BW379">
        <v>1</v>
      </c>
      <c r="BX379">
        <v>0</v>
      </c>
      <c r="BY379">
        <v>0</v>
      </c>
    </row>
    <row r="380" spans="1:77" x14ac:dyDescent="0.35">
      <c r="A380">
        <v>378</v>
      </c>
      <c r="B380">
        <v>2022102301</v>
      </c>
      <c r="C380">
        <v>2167</v>
      </c>
      <c r="D380">
        <v>42368</v>
      </c>
      <c r="E380">
        <v>0</v>
      </c>
      <c r="F380">
        <v>1</v>
      </c>
      <c r="G380">
        <v>0</v>
      </c>
      <c r="H380">
        <v>0</v>
      </c>
      <c r="I380" t="s">
        <v>77</v>
      </c>
      <c r="M380" t="s">
        <v>386</v>
      </c>
      <c r="N380">
        <f t="shared" si="35"/>
        <v>1</v>
      </c>
      <c r="O380">
        <f t="shared" si="36"/>
        <v>0</v>
      </c>
      <c r="P380">
        <f t="shared" si="37"/>
        <v>1</v>
      </c>
      <c r="R380">
        <f>SUMIFS('further data insights graphs'!$E$2:$E$3323,'further data insights graphs'!$A$2:$A$3323,'tackle data and analsyis'!$M380)</f>
        <v>2.0630859928378471</v>
      </c>
      <c r="S380">
        <f>COUNTIFS('further data insights graphs'!$E$2:$E$3323,"&gt;"&amp;0,'further data insights graphs'!$A$2:$A$3323,'tackle data and analsyis'!$M380)</f>
        <v>5</v>
      </c>
      <c r="V380">
        <f t="shared" si="38"/>
        <v>2</v>
      </c>
      <c r="W380" t="s">
        <v>178</v>
      </c>
      <c r="X380">
        <v>2</v>
      </c>
      <c r="Y380">
        <v>0</v>
      </c>
      <c r="Z380">
        <v>2</v>
      </c>
      <c r="AB380" t="s">
        <v>205</v>
      </c>
      <c r="AC380">
        <v>1</v>
      </c>
      <c r="AD380">
        <v>1</v>
      </c>
      <c r="AE380">
        <v>2</v>
      </c>
      <c r="AH380" t="s">
        <v>313</v>
      </c>
      <c r="AI380">
        <v>1.525796262533109</v>
      </c>
      <c r="AJ380">
        <v>3</v>
      </c>
      <c r="AK380">
        <f>SUMIFS('further data insights graphs'!$X$2:$X$3323,'further data insights graphs'!$A$2:$A$3323,'tackle data and analsyis'!$AH380)</f>
        <v>-0.61427692457559635</v>
      </c>
      <c r="AL380" s="1">
        <f t="shared" si="39"/>
        <v>-0.20475897485853212</v>
      </c>
      <c r="AM380">
        <f>SUMIFS('further data insights graphs'!$X$2:$X$3323,'further data insights graphs'!$X$2:$X$3323,"&gt;="&amp;0,'further data insights graphs'!$A$2:$A$3323,'tackle data and analsyis'!$AH380)</f>
        <v>0</v>
      </c>
      <c r="AN380">
        <f>COUNTIFS('further data insights graphs'!$X$2:$X$3323,"&gt;="&amp;0,'further data insights graphs'!$A$2:$A$3323,'tackle data and analsyis'!$AH380)</f>
        <v>0</v>
      </c>
      <c r="AO380">
        <f>SUMIFS('further data insights graphs'!$X$2:$X$3323,'further data insights graphs'!$X$2:$X$3323,"&lt;"&amp;0,'further data insights graphs'!$A$2:$A$3323,'tackle data and analsyis'!$AH380)</f>
        <v>-0.61427692457559635</v>
      </c>
      <c r="AP380">
        <f>COUNTIFS('further data insights graphs'!$X$2:$X$3323,"&lt;"&amp;0,'further data insights graphs'!$A$2:$A$3323,'tackle data and analsyis'!$AH380)</f>
        <v>3</v>
      </c>
      <c r="AQ380" s="3" t="e">
        <f t="shared" si="40"/>
        <v>#DIV/0!</v>
      </c>
      <c r="AR380" s="3">
        <f t="shared" si="41"/>
        <v>-0.20475897485853212</v>
      </c>
      <c r="AS380" s="3"/>
      <c r="AT380" s="3"/>
      <c r="AU380" s="3"/>
      <c r="AV380" s="3"/>
      <c r="AY380" t="s">
        <v>231</v>
      </c>
      <c r="AZ380">
        <v>2.627357481425681</v>
      </c>
      <c r="BA380">
        <v>3</v>
      </c>
      <c r="BD380" t="s">
        <v>231</v>
      </c>
      <c r="BE380">
        <f>SUMIFS('further data insights graphs'!S$2:S$3323,'further data insights graphs'!$A$2:$A$3323,'tackle data and analsyis'!$BD380)</f>
        <v>1.8247793380900621</v>
      </c>
      <c r="BF380">
        <f>SUMIFS('further data insights graphs'!T$2:T$3323,'further data insights graphs'!$A$2:$A$3323,'tackle data and analsyis'!$BD380)</f>
        <v>0</v>
      </c>
      <c r="BG380">
        <f>SUMIFS('further data insights graphs'!U$2:U$3323,'further data insights graphs'!$A$2:$A$3323,'tackle data and analsyis'!$BD380)</f>
        <v>0</v>
      </c>
      <c r="BI380">
        <f>COUNTIFS('further data insights graphs'!S$2:S$3323,"&gt;"&amp;0,'further data insights graphs'!$A$2:$A$3323,'tackle data and analsyis'!$BD380)</f>
        <v>2</v>
      </c>
      <c r="BJ380">
        <f>COUNTIFS('further data insights graphs'!T$2:T$3323,"&gt;"&amp;0,'further data insights graphs'!$A$2:$A$3323,'tackle data and analsyis'!$BD380)</f>
        <v>0</v>
      </c>
      <c r="BK380">
        <f>COUNTIFS('further data insights graphs'!U$2:U$3323,"&gt;"&amp;0,'further data insights graphs'!$A$2:$A$3323,'tackle data and analsyis'!$BD380)</f>
        <v>0</v>
      </c>
      <c r="BN380" t="s">
        <v>421</v>
      </c>
      <c r="BO380">
        <v>0.94315160264656805</v>
      </c>
      <c r="BP380">
        <v>0</v>
      </c>
      <c r="BQ380">
        <v>0</v>
      </c>
      <c r="BS380">
        <f>SUMIFS('further data insights graphs'!$K$2:$K$3323,'further data insights graphs'!$A$2:$A$3323,'tackle data and analsyis'!$BN380)</f>
        <v>0</v>
      </c>
      <c r="BT380">
        <f>SUMIFS('further data insights graphs'!$V$2:$V$3323,'further data insights graphs'!$A$2:$A$3323,'tackle data and analsyis'!$BN380)</f>
        <v>0</v>
      </c>
      <c r="BV380" t="s">
        <v>572</v>
      </c>
      <c r="BW380">
        <v>1</v>
      </c>
      <c r="BX380">
        <v>0</v>
      </c>
      <c r="BY380">
        <v>0</v>
      </c>
    </row>
    <row r="381" spans="1:77" x14ac:dyDescent="0.35">
      <c r="A381">
        <v>379</v>
      </c>
      <c r="B381">
        <v>2022102301</v>
      </c>
      <c r="C381">
        <v>3527</v>
      </c>
      <c r="D381">
        <v>42368</v>
      </c>
      <c r="E381">
        <v>0</v>
      </c>
      <c r="F381">
        <v>1</v>
      </c>
      <c r="G381">
        <v>0</v>
      </c>
      <c r="H381">
        <v>0</v>
      </c>
      <c r="I381" t="s">
        <v>77</v>
      </c>
      <c r="M381" t="s">
        <v>387</v>
      </c>
      <c r="N381">
        <f t="shared" si="35"/>
        <v>2</v>
      </c>
      <c r="O381">
        <f t="shared" si="36"/>
        <v>2</v>
      </c>
      <c r="P381">
        <f t="shared" si="37"/>
        <v>4</v>
      </c>
      <c r="R381">
        <f>SUMIFS('further data insights graphs'!$E$2:$E$3323,'further data insights graphs'!$A$2:$A$3323,'tackle data and analsyis'!$M381)</f>
        <v>1.7921998840892119</v>
      </c>
      <c r="S381">
        <f>COUNTIFS('further data insights graphs'!$E$2:$E$3323,"&gt;"&amp;0,'further data insights graphs'!$A$2:$A$3323,'tackle data and analsyis'!$M381)</f>
        <v>3</v>
      </c>
      <c r="V381">
        <f t="shared" si="38"/>
        <v>2</v>
      </c>
      <c r="W381" t="s">
        <v>186</v>
      </c>
      <c r="X381">
        <v>2</v>
      </c>
      <c r="Y381">
        <v>0</v>
      </c>
      <c r="Z381">
        <v>2</v>
      </c>
      <c r="AB381" t="s">
        <v>228</v>
      </c>
      <c r="AC381">
        <v>1</v>
      </c>
      <c r="AD381">
        <v>1</v>
      </c>
      <c r="AE381">
        <v>2</v>
      </c>
      <c r="AH381" t="s">
        <v>479</v>
      </c>
      <c r="AI381">
        <v>1.524751019425312</v>
      </c>
      <c r="AJ381">
        <v>4</v>
      </c>
      <c r="AK381">
        <f>SUMIFS('further data insights graphs'!$X$2:$X$3323,'further data insights graphs'!$A$2:$A$3323,'tackle data and analsyis'!$AH381)</f>
        <v>-0.47427638549086915</v>
      </c>
      <c r="AL381" s="1">
        <f t="shared" si="39"/>
        <v>-0.11856909637271729</v>
      </c>
      <c r="AM381">
        <f>SUMIFS('further data insights graphs'!$X$2:$X$3323,'further data insights graphs'!$X$2:$X$3323,"&gt;="&amp;0,'further data insights graphs'!$A$2:$A$3323,'tackle data and analsyis'!$AH381)</f>
        <v>0</v>
      </c>
      <c r="AN381">
        <f>COUNTIFS('further data insights graphs'!$X$2:$X$3323,"&gt;="&amp;0,'further data insights graphs'!$A$2:$A$3323,'tackle data and analsyis'!$AH381)</f>
        <v>0</v>
      </c>
      <c r="AO381">
        <f>SUMIFS('further data insights graphs'!$X$2:$X$3323,'further data insights graphs'!$X$2:$X$3323,"&lt;"&amp;0,'further data insights graphs'!$A$2:$A$3323,'tackle data and analsyis'!$AH381)</f>
        <v>-0.47427638549086915</v>
      </c>
      <c r="AP381">
        <f>COUNTIFS('further data insights graphs'!$X$2:$X$3323,"&lt;"&amp;0,'further data insights graphs'!$A$2:$A$3323,'tackle data and analsyis'!$AH381)</f>
        <v>4</v>
      </c>
      <c r="AQ381" s="3" t="e">
        <f t="shared" si="40"/>
        <v>#DIV/0!</v>
      </c>
      <c r="AR381" s="3">
        <f t="shared" si="41"/>
        <v>-0.11856909637271729</v>
      </c>
      <c r="AS381" s="3"/>
      <c r="AT381" s="3"/>
      <c r="AU381" s="3"/>
      <c r="AV381" s="3"/>
      <c r="AY381" t="s">
        <v>243</v>
      </c>
      <c r="AZ381">
        <v>0.81823502309120388</v>
      </c>
      <c r="BA381">
        <v>3</v>
      </c>
      <c r="BD381" t="s">
        <v>243</v>
      </c>
      <c r="BE381">
        <f>SUMIFS('further data insights graphs'!S$2:S$3323,'further data insights graphs'!$A$2:$A$3323,'tackle data and analsyis'!$BD381)</f>
        <v>0.25216077912655799</v>
      </c>
      <c r="BF381">
        <f>SUMIFS('further data insights graphs'!T$2:T$3323,'further data insights graphs'!$A$2:$A$3323,'tackle data and analsyis'!$BD381)</f>
        <v>0</v>
      </c>
      <c r="BG381">
        <f>SUMIFS('further data insights graphs'!U$2:U$3323,'further data insights graphs'!$A$2:$A$3323,'tackle data and analsyis'!$BD381)</f>
        <v>0</v>
      </c>
      <c r="BI381">
        <f>COUNTIFS('further data insights graphs'!S$2:S$3323,"&gt;"&amp;0,'further data insights graphs'!$A$2:$A$3323,'tackle data and analsyis'!$BD381)</f>
        <v>1</v>
      </c>
      <c r="BJ381">
        <f>COUNTIFS('further data insights graphs'!T$2:T$3323,"&gt;"&amp;0,'further data insights graphs'!$A$2:$A$3323,'tackle data and analsyis'!$BD381)</f>
        <v>0</v>
      </c>
      <c r="BK381">
        <f>COUNTIFS('further data insights graphs'!U$2:U$3323,"&gt;"&amp;0,'further data insights graphs'!$A$2:$A$3323,'tackle data and analsyis'!$BD381)</f>
        <v>0</v>
      </c>
      <c r="BN381" t="s">
        <v>350</v>
      </c>
      <c r="BO381">
        <v>0.91896153653243307</v>
      </c>
      <c r="BP381">
        <v>0.116607196504088</v>
      </c>
      <c r="BQ381">
        <v>0.54893885054740599</v>
      </c>
      <c r="BS381">
        <f>SUMIFS('further data insights graphs'!$K$2:$K$3323,'further data insights graphs'!$A$2:$A$3323,'tackle data and analsyis'!$BN381)</f>
        <v>1</v>
      </c>
      <c r="BT381">
        <f>SUMIFS('further data insights graphs'!$V$2:$V$3323,'further data insights graphs'!$A$2:$A$3323,'tackle data and analsyis'!$BN381)</f>
        <v>0.32867311898166501</v>
      </c>
      <c r="BV381" t="s">
        <v>205</v>
      </c>
      <c r="BW381">
        <v>1</v>
      </c>
      <c r="BX381">
        <v>0</v>
      </c>
      <c r="BY381">
        <v>0</v>
      </c>
    </row>
    <row r="382" spans="1:77" x14ac:dyDescent="0.35">
      <c r="A382">
        <v>380</v>
      </c>
      <c r="B382">
        <v>2022103001</v>
      </c>
      <c r="C382">
        <v>596</v>
      </c>
      <c r="D382">
        <v>42368</v>
      </c>
      <c r="E382">
        <v>1</v>
      </c>
      <c r="F382">
        <v>0</v>
      </c>
      <c r="G382">
        <v>0</v>
      </c>
      <c r="H382">
        <v>0</v>
      </c>
      <c r="I382" t="s">
        <v>77</v>
      </c>
      <c r="M382" t="s">
        <v>388</v>
      </c>
      <c r="N382">
        <f t="shared" si="35"/>
        <v>1</v>
      </c>
      <c r="O382">
        <f t="shared" si="36"/>
        <v>1</v>
      </c>
      <c r="P382">
        <f t="shared" si="37"/>
        <v>2</v>
      </c>
      <c r="R382">
        <f>SUMIFS('further data insights graphs'!$E$2:$E$3323,'further data insights graphs'!$A$2:$A$3323,'tackle data and analsyis'!$M382)</f>
        <v>1.2481526824535671</v>
      </c>
      <c r="S382">
        <f>COUNTIFS('further data insights graphs'!$E$2:$E$3323,"&gt;"&amp;0,'further data insights graphs'!$A$2:$A$3323,'tackle data and analsyis'!$M382)</f>
        <v>3</v>
      </c>
      <c r="V382">
        <f t="shared" si="38"/>
        <v>2</v>
      </c>
      <c r="W382" t="s">
        <v>196</v>
      </c>
      <c r="X382">
        <v>0</v>
      </c>
      <c r="Y382">
        <v>2</v>
      </c>
      <c r="Z382">
        <v>2</v>
      </c>
      <c r="AB382" t="s">
        <v>243</v>
      </c>
      <c r="AC382">
        <v>1</v>
      </c>
      <c r="AD382">
        <v>1</v>
      </c>
      <c r="AE382">
        <v>2</v>
      </c>
      <c r="AH382" t="s">
        <v>21</v>
      </c>
      <c r="AI382">
        <v>1.522776121704331</v>
      </c>
      <c r="AJ382">
        <v>4</v>
      </c>
      <c r="AK382">
        <f>SUMIFS('further data insights graphs'!$X$2:$X$3323,'further data insights graphs'!$A$2:$A$3323,'tackle data and analsyis'!$AH382)</f>
        <v>-0.11186743529914944</v>
      </c>
      <c r="AL382" s="1">
        <f t="shared" si="39"/>
        <v>-2.7966858824787361E-2</v>
      </c>
      <c r="AM382">
        <f>SUMIFS('further data insights graphs'!$X$2:$X$3323,'further data insights graphs'!$X$2:$X$3323,"&gt;="&amp;0,'further data insights graphs'!$A$2:$A$3323,'tackle data and analsyis'!$AH382)</f>
        <v>0.24806776789756199</v>
      </c>
      <c r="AN382">
        <f>COUNTIFS('further data insights graphs'!$X$2:$X$3323,"&gt;="&amp;0,'further data insights graphs'!$A$2:$A$3323,'tackle data and analsyis'!$AH382)</f>
        <v>2</v>
      </c>
      <c r="AO382">
        <f>SUMIFS('further data insights graphs'!$X$2:$X$3323,'further data insights graphs'!$X$2:$X$3323,"&lt;"&amp;0,'further data insights graphs'!$A$2:$A$3323,'tackle data and analsyis'!$AH382)</f>
        <v>-0.35993520319671146</v>
      </c>
      <c r="AP382">
        <f>COUNTIFS('further data insights graphs'!$X$2:$X$3323,"&lt;"&amp;0,'further data insights graphs'!$A$2:$A$3323,'tackle data and analsyis'!$AH382)</f>
        <v>2</v>
      </c>
      <c r="AQ382" s="3">
        <f t="shared" si="40"/>
        <v>0.124033883948781</v>
      </c>
      <c r="AR382" s="3">
        <f t="shared" si="41"/>
        <v>-0.17996760159835573</v>
      </c>
      <c r="AS382" s="3"/>
      <c r="AT382" s="3"/>
      <c r="AU382" s="3"/>
      <c r="AV382" s="3"/>
      <c r="AY382" t="s">
        <v>256</v>
      </c>
      <c r="AZ382">
        <v>0.56172632621959906</v>
      </c>
      <c r="BA382">
        <v>3</v>
      </c>
      <c r="BD382" t="s">
        <v>256</v>
      </c>
      <c r="BE382">
        <f>SUMIFS('further data insights graphs'!S$2:S$3323,'further data insights graphs'!$A$2:$A$3323,'tackle data and analsyis'!$BD382)</f>
        <v>0.303224535464238</v>
      </c>
      <c r="BF382">
        <f>SUMIFS('further data insights graphs'!T$2:T$3323,'further data insights graphs'!$A$2:$A$3323,'tackle data and analsyis'!$BD382)</f>
        <v>0</v>
      </c>
      <c r="BG382">
        <f>SUMIFS('further data insights graphs'!U$2:U$3323,'further data insights graphs'!$A$2:$A$3323,'tackle data and analsyis'!$BD382)</f>
        <v>0</v>
      </c>
      <c r="BI382">
        <f>COUNTIFS('further data insights graphs'!S$2:S$3323,"&gt;"&amp;0,'further data insights graphs'!$A$2:$A$3323,'tackle data and analsyis'!$BD382)</f>
        <v>2</v>
      </c>
      <c r="BJ382">
        <f>COUNTIFS('further data insights graphs'!T$2:T$3323,"&gt;"&amp;0,'further data insights graphs'!$A$2:$A$3323,'tackle data and analsyis'!$BD382)</f>
        <v>0</v>
      </c>
      <c r="BK382">
        <f>COUNTIFS('further data insights graphs'!U$2:U$3323,"&gt;"&amp;0,'further data insights graphs'!$A$2:$A$3323,'tackle data and analsyis'!$BD382)</f>
        <v>0</v>
      </c>
      <c r="BN382" t="s">
        <v>55</v>
      </c>
      <c r="BO382">
        <v>0.911276442244075</v>
      </c>
      <c r="BP382">
        <v>0</v>
      </c>
      <c r="BQ382">
        <v>0</v>
      </c>
      <c r="BS382">
        <f>SUMIFS('further data insights graphs'!$K$2:$K$3323,'further data insights graphs'!$A$2:$A$3323,'tackle data and analsyis'!$BN382)</f>
        <v>0</v>
      </c>
      <c r="BT382">
        <f>SUMIFS('further data insights graphs'!$V$2:$V$3323,'further data insights graphs'!$A$2:$A$3323,'tackle data and analsyis'!$BN382)</f>
        <v>0</v>
      </c>
      <c r="BV382" t="s">
        <v>288</v>
      </c>
      <c r="BW382">
        <v>1</v>
      </c>
      <c r="BX382">
        <v>0</v>
      </c>
      <c r="BY382">
        <v>0</v>
      </c>
    </row>
    <row r="383" spans="1:77" x14ac:dyDescent="0.35">
      <c r="A383">
        <v>381</v>
      </c>
      <c r="B383">
        <v>2022103001</v>
      </c>
      <c r="C383">
        <v>1052</v>
      </c>
      <c r="D383">
        <v>42368</v>
      </c>
      <c r="E383">
        <v>0</v>
      </c>
      <c r="F383">
        <v>1</v>
      </c>
      <c r="G383">
        <v>0</v>
      </c>
      <c r="H383">
        <v>0</v>
      </c>
      <c r="I383" t="s">
        <v>77</v>
      </c>
      <c r="M383" t="s">
        <v>389</v>
      </c>
      <c r="N383">
        <f t="shared" si="35"/>
        <v>0</v>
      </c>
      <c r="O383">
        <f t="shared" si="36"/>
        <v>2</v>
      </c>
      <c r="P383">
        <f t="shared" si="37"/>
        <v>2</v>
      </c>
      <c r="R383">
        <f>SUMIFS('further data insights graphs'!$E$2:$E$3323,'further data insights graphs'!$A$2:$A$3323,'tackle data and analsyis'!$M383)</f>
        <v>0.83741639910071597</v>
      </c>
      <c r="S383">
        <f>COUNTIFS('further data insights graphs'!$E$2:$E$3323,"&gt;"&amp;0,'further data insights graphs'!$A$2:$A$3323,'tackle data and analsyis'!$M383)</f>
        <v>2</v>
      </c>
      <c r="V383">
        <f t="shared" si="38"/>
        <v>1</v>
      </c>
      <c r="W383" t="s">
        <v>205</v>
      </c>
      <c r="X383">
        <v>1</v>
      </c>
      <c r="Y383">
        <v>1</v>
      </c>
      <c r="Z383">
        <v>2</v>
      </c>
      <c r="AB383" t="s">
        <v>288</v>
      </c>
      <c r="AC383">
        <v>1</v>
      </c>
      <c r="AD383">
        <v>1</v>
      </c>
      <c r="AE383">
        <v>2</v>
      </c>
      <c r="AH383" t="s">
        <v>365</v>
      </c>
      <c r="AI383">
        <v>1.5217984812180458</v>
      </c>
      <c r="AJ383">
        <v>3</v>
      </c>
      <c r="AK383">
        <f>SUMIFS('further data insights graphs'!$X$2:$X$3323,'further data insights graphs'!$A$2:$A$3323,'tackle data and analsyis'!$AH383)</f>
        <v>0.13362783170205894</v>
      </c>
      <c r="AL383" s="1">
        <f t="shared" si="39"/>
        <v>4.454261056735298E-2</v>
      </c>
      <c r="AM383">
        <f>SUMIFS('further data insights graphs'!$X$2:$X$3323,'further data insights graphs'!$X$2:$X$3323,"&gt;="&amp;0,'further data insights graphs'!$A$2:$A$3323,'tackle data and analsyis'!$AH383)</f>
        <v>0.20830658207567909</v>
      </c>
      <c r="AN383">
        <f>COUNTIFS('further data insights graphs'!$X$2:$X$3323,"&gt;="&amp;0,'further data insights graphs'!$A$2:$A$3323,'tackle data and analsyis'!$AH383)</f>
        <v>2</v>
      </c>
      <c r="AO383">
        <f>SUMIFS('further data insights graphs'!$X$2:$X$3323,'further data insights graphs'!$X$2:$X$3323,"&lt;"&amp;0,'further data insights graphs'!$A$2:$A$3323,'tackle data and analsyis'!$AH383)</f>
        <v>-7.4678750373620137E-2</v>
      </c>
      <c r="AP383">
        <f>COUNTIFS('further data insights graphs'!$X$2:$X$3323,"&lt;"&amp;0,'further data insights graphs'!$A$2:$A$3323,'tackle data and analsyis'!$AH383)</f>
        <v>1</v>
      </c>
      <c r="AQ383" s="3">
        <f t="shared" si="40"/>
        <v>0.10415329103783955</v>
      </c>
      <c r="AR383" s="3">
        <f t="shared" si="41"/>
        <v>-7.4678750373620137E-2</v>
      </c>
      <c r="AS383" s="3"/>
      <c r="AT383" s="3"/>
      <c r="AU383" s="3"/>
      <c r="AV383" s="3"/>
      <c r="AY383" t="s">
        <v>279</v>
      </c>
      <c r="AZ383">
        <v>1.4679405078508461</v>
      </c>
      <c r="BA383">
        <v>3</v>
      </c>
      <c r="BD383" t="s">
        <v>279</v>
      </c>
      <c r="BE383">
        <f>SUMIFS('further data insights graphs'!S$2:S$3323,'further data insights graphs'!$A$2:$A$3323,'tackle data and analsyis'!$BD383)</f>
        <v>1.4679405078508461</v>
      </c>
      <c r="BF383">
        <f>SUMIFS('further data insights graphs'!T$2:T$3323,'further data insights graphs'!$A$2:$A$3323,'tackle data and analsyis'!$BD383)</f>
        <v>0</v>
      </c>
      <c r="BG383">
        <f>SUMIFS('further data insights graphs'!U$2:U$3323,'further data insights graphs'!$A$2:$A$3323,'tackle data and analsyis'!$BD383)</f>
        <v>0.739476575336808</v>
      </c>
      <c r="BI383">
        <f>COUNTIFS('further data insights graphs'!S$2:S$3323,"&gt;"&amp;0,'further data insights graphs'!$A$2:$A$3323,'tackle data and analsyis'!$BD383)</f>
        <v>3</v>
      </c>
      <c r="BJ383">
        <f>COUNTIFS('further data insights graphs'!T$2:T$3323,"&gt;"&amp;0,'further data insights graphs'!$A$2:$A$3323,'tackle data and analsyis'!$BD383)</f>
        <v>0</v>
      </c>
      <c r="BK383">
        <f>COUNTIFS('further data insights graphs'!U$2:U$3323,"&gt;"&amp;0,'further data insights graphs'!$A$2:$A$3323,'tackle data and analsyis'!$BD383)</f>
        <v>1</v>
      </c>
      <c r="BN383" t="s">
        <v>84</v>
      </c>
      <c r="BO383">
        <v>0.90828571119081092</v>
      </c>
      <c r="BP383">
        <v>0</v>
      </c>
      <c r="BQ383">
        <v>0</v>
      </c>
      <c r="BS383">
        <f>SUMIFS('further data insights graphs'!$K$2:$K$3323,'further data insights graphs'!$A$2:$A$3323,'tackle data and analsyis'!$BN383)</f>
        <v>0</v>
      </c>
      <c r="BT383">
        <f>SUMIFS('further data insights graphs'!$V$2:$V$3323,'further data insights graphs'!$A$2:$A$3323,'tackle data and analsyis'!$BN383)</f>
        <v>0</v>
      </c>
      <c r="BV383" t="s">
        <v>291</v>
      </c>
      <c r="BW383">
        <v>1</v>
      </c>
      <c r="BX383">
        <v>0</v>
      </c>
      <c r="BY383">
        <v>0</v>
      </c>
    </row>
    <row r="384" spans="1:77" x14ac:dyDescent="0.35">
      <c r="A384">
        <v>382</v>
      </c>
      <c r="B384">
        <v>2022103001</v>
      </c>
      <c r="C384">
        <v>1507</v>
      </c>
      <c r="D384">
        <v>42368</v>
      </c>
      <c r="E384">
        <v>0</v>
      </c>
      <c r="F384">
        <v>1</v>
      </c>
      <c r="G384">
        <v>0</v>
      </c>
      <c r="H384">
        <v>0</v>
      </c>
      <c r="I384" t="s">
        <v>77</v>
      </c>
      <c r="M384" t="s">
        <v>390</v>
      </c>
      <c r="N384">
        <f t="shared" si="35"/>
        <v>0</v>
      </c>
      <c r="O384">
        <f t="shared" si="36"/>
        <v>0</v>
      </c>
      <c r="P384">
        <f t="shared" si="37"/>
        <v>0</v>
      </c>
      <c r="R384">
        <f>SUMIFS('further data insights graphs'!$E$2:$E$3323,'further data insights graphs'!$A$2:$A$3323,'tackle data and analsyis'!$M384)</f>
        <v>0.37377693875381002</v>
      </c>
      <c r="S384">
        <f>COUNTIFS('further data insights graphs'!$E$2:$E$3323,"&gt;"&amp;0,'further data insights graphs'!$A$2:$A$3323,'tackle data and analsyis'!$M384)</f>
        <v>1</v>
      </c>
      <c r="V384">
        <f t="shared" si="38"/>
        <v>2</v>
      </c>
      <c r="W384" t="s">
        <v>228</v>
      </c>
      <c r="X384">
        <v>1</v>
      </c>
      <c r="Y384">
        <v>1</v>
      </c>
      <c r="Z384">
        <v>2</v>
      </c>
      <c r="AB384" t="s">
        <v>291</v>
      </c>
      <c r="AC384">
        <v>1</v>
      </c>
      <c r="AD384">
        <v>1</v>
      </c>
      <c r="AE384">
        <v>2</v>
      </c>
      <c r="AH384" t="s">
        <v>188</v>
      </c>
      <c r="AI384">
        <v>1.5215990352972939</v>
      </c>
      <c r="AJ384">
        <v>4</v>
      </c>
      <c r="AK384">
        <f>SUMIFS('further data insights graphs'!$X$2:$X$3323,'further data insights graphs'!$A$2:$A$3323,'tackle data and analsyis'!$AH384)</f>
        <v>-0.49275654306959016</v>
      </c>
      <c r="AL384" s="1">
        <f t="shared" si="39"/>
        <v>-0.12318913576739754</v>
      </c>
      <c r="AM384">
        <f>SUMIFS('further data insights graphs'!$X$2:$X$3323,'further data insights graphs'!$X$2:$X$3323,"&gt;="&amp;0,'further data insights graphs'!$A$2:$A$3323,'tackle data and analsyis'!$AH384)</f>
        <v>0.11436905892163834</v>
      </c>
      <c r="AN384">
        <f>COUNTIFS('further data insights graphs'!$X$2:$X$3323,"&gt;="&amp;0,'further data insights graphs'!$A$2:$A$3323,'tackle data and analsyis'!$AH384)</f>
        <v>1</v>
      </c>
      <c r="AO384">
        <f>SUMIFS('further data insights graphs'!$X$2:$X$3323,'further data insights graphs'!$X$2:$X$3323,"&lt;"&amp;0,'further data insights graphs'!$A$2:$A$3323,'tackle data and analsyis'!$AH384)</f>
        <v>-0.60712560199122856</v>
      </c>
      <c r="AP384">
        <f>COUNTIFS('further data insights graphs'!$X$2:$X$3323,"&lt;"&amp;0,'further data insights graphs'!$A$2:$A$3323,'tackle data and analsyis'!$AH384)</f>
        <v>3</v>
      </c>
      <c r="AQ384" s="3">
        <f t="shared" si="40"/>
        <v>0.11436905892163834</v>
      </c>
      <c r="AR384" s="3">
        <f t="shared" si="41"/>
        <v>-0.20237520066374284</v>
      </c>
      <c r="AS384" s="3"/>
      <c r="AT384" s="3"/>
      <c r="AU384" s="3"/>
      <c r="AV384" s="3"/>
      <c r="AY384" t="s">
        <v>287</v>
      </c>
      <c r="AZ384">
        <v>0.79710792627684901</v>
      </c>
      <c r="BA384">
        <v>3</v>
      </c>
      <c r="BD384" t="s">
        <v>287</v>
      </c>
      <c r="BE384">
        <f>SUMIFS('further data insights graphs'!S$2:S$3323,'further data insights graphs'!$A$2:$A$3323,'tackle data and analsyis'!$BD384)</f>
        <v>0.67062142979367501</v>
      </c>
      <c r="BF384">
        <f>SUMIFS('further data insights graphs'!T$2:T$3323,'further data insights graphs'!$A$2:$A$3323,'tackle data and analsyis'!$BD384)</f>
        <v>0</v>
      </c>
      <c r="BG384">
        <f>SUMIFS('further data insights graphs'!U$2:U$3323,'further data insights graphs'!$A$2:$A$3323,'tackle data and analsyis'!$BD384)</f>
        <v>0</v>
      </c>
      <c r="BI384">
        <f>COUNTIFS('further data insights graphs'!S$2:S$3323,"&gt;"&amp;0,'further data insights graphs'!$A$2:$A$3323,'tackle data and analsyis'!$BD384)</f>
        <v>2</v>
      </c>
      <c r="BJ384">
        <f>COUNTIFS('further data insights graphs'!T$2:T$3323,"&gt;"&amp;0,'further data insights graphs'!$A$2:$A$3323,'tackle data and analsyis'!$BD384)</f>
        <v>0</v>
      </c>
      <c r="BK384">
        <f>COUNTIFS('further data insights graphs'!U$2:U$3323,"&gt;"&amp;0,'further data insights graphs'!$A$2:$A$3323,'tackle data and analsyis'!$BD384)</f>
        <v>0</v>
      </c>
      <c r="BN384" t="s">
        <v>123</v>
      </c>
      <c r="BO384">
        <v>0.90289261466003001</v>
      </c>
      <c r="BP384">
        <v>0</v>
      </c>
      <c r="BQ384">
        <v>0</v>
      </c>
      <c r="BS384">
        <f>SUMIFS('further data insights graphs'!$K$2:$K$3323,'further data insights graphs'!$A$2:$A$3323,'tackle data and analsyis'!$BN384)</f>
        <v>0</v>
      </c>
      <c r="BT384">
        <f>SUMIFS('further data insights graphs'!$V$2:$V$3323,'further data insights graphs'!$A$2:$A$3323,'tackle data and analsyis'!$BN384)</f>
        <v>0</v>
      </c>
      <c r="BV384" t="s">
        <v>431</v>
      </c>
      <c r="BW384">
        <v>1</v>
      </c>
      <c r="BX384">
        <v>0</v>
      </c>
      <c r="BY384">
        <v>1</v>
      </c>
    </row>
    <row r="385" spans="1:77" x14ac:dyDescent="0.35">
      <c r="A385">
        <v>383</v>
      </c>
      <c r="B385">
        <v>2022103001</v>
      </c>
      <c r="C385">
        <v>1528</v>
      </c>
      <c r="D385">
        <v>42368</v>
      </c>
      <c r="E385">
        <v>0</v>
      </c>
      <c r="F385">
        <v>1</v>
      </c>
      <c r="G385">
        <v>0</v>
      </c>
      <c r="H385">
        <v>0</v>
      </c>
      <c r="I385" t="s">
        <v>77</v>
      </c>
      <c r="M385" t="s">
        <v>391</v>
      </c>
      <c r="N385">
        <f t="shared" si="35"/>
        <v>1</v>
      </c>
      <c r="O385">
        <f t="shared" si="36"/>
        <v>3</v>
      </c>
      <c r="P385">
        <f t="shared" si="37"/>
        <v>4</v>
      </c>
      <c r="R385">
        <f>SUMIFS('further data insights graphs'!$E$2:$E$3323,'further data insights graphs'!$A$2:$A$3323,'tackle data and analsyis'!$M385)</f>
        <v>2.0063269037657738</v>
      </c>
      <c r="S385">
        <f>COUNTIFS('further data insights graphs'!$E$2:$E$3323,"&gt;"&amp;0,'further data insights graphs'!$A$2:$A$3323,'tackle data and analsyis'!$M385)</f>
        <v>5</v>
      </c>
      <c r="V385">
        <f t="shared" si="38"/>
        <v>1</v>
      </c>
      <c r="W385" t="s">
        <v>243</v>
      </c>
      <c r="X385">
        <v>1</v>
      </c>
      <c r="Y385">
        <v>1</v>
      </c>
      <c r="Z385">
        <v>2</v>
      </c>
      <c r="AB385" t="s">
        <v>311</v>
      </c>
      <c r="AC385">
        <v>1</v>
      </c>
      <c r="AD385">
        <v>1</v>
      </c>
      <c r="AE385">
        <v>2</v>
      </c>
      <c r="AH385" t="s">
        <v>405</v>
      </c>
      <c r="AI385">
        <v>1.5203499966203391</v>
      </c>
      <c r="AJ385">
        <v>2</v>
      </c>
      <c r="AK385">
        <f>SUMIFS('further data insights graphs'!$X$2:$X$3323,'further data insights graphs'!$A$2:$A$3323,'tackle data and analsyis'!$AH385)</f>
        <v>-0.93756314237633465</v>
      </c>
      <c r="AL385" s="1">
        <f t="shared" si="39"/>
        <v>-0.46878157118816732</v>
      </c>
      <c r="AM385">
        <f>SUMIFS('further data insights graphs'!$X$2:$X$3323,'further data insights graphs'!$X$2:$X$3323,"&gt;="&amp;0,'further data insights graphs'!$A$2:$A$3323,'tackle data and analsyis'!$AH385)</f>
        <v>0</v>
      </c>
      <c r="AN385">
        <f>COUNTIFS('further data insights graphs'!$X$2:$X$3323,"&gt;="&amp;0,'further data insights graphs'!$A$2:$A$3323,'tackle data and analsyis'!$AH385)</f>
        <v>0</v>
      </c>
      <c r="AO385">
        <f>SUMIFS('further data insights graphs'!$X$2:$X$3323,'further data insights graphs'!$X$2:$X$3323,"&lt;"&amp;0,'further data insights graphs'!$A$2:$A$3323,'tackle data and analsyis'!$AH385)</f>
        <v>-0.93756314237633465</v>
      </c>
      <c r="AP385">
        <f>COUNTIFS('further data insights graphs'!$X$2:$X$3323,"&lt;"&amp;0,'further data insights graphs'!$A$2:$A$3323,'tackle data and analsyis'!$AH385)</f>
        <v>2</v>
      </c>
      <c r="AQ385" s="3" t="e">
        <f t="shared" si="40"/>
        <v>#DIV/0!</v>
      </c>
      <c r="AR385" s="3">
        <f t="shared" si="41"/>
        <v>-0.46878157118816732</v>
      </c>
      <c r="AS385" s="3"/>
      <c r="AT385" s="3"/>
      <c r="AU385" s="3"/>
      <c r="AV385" s="3"/>
      <c r="AY385" t="s">
        <v>302</v>
      </c>
      <c r="AZ385">
        <v>0.71244330450701698</v>
      </c>
      <c r="BA385">
        <v>3</v>
      </c>
      <c r="BD385" t="s">
        <v>302</v>
      </c>
      <c r="BE385">
        <f>SUMIFS('further data insights graphs'!S$2:S$3323,'further data insights graphs'!$A$2:$A$3323,'tackle data and analsyis'!$BD385)</f>
        <v>0.71244330450701698</v>
      </c>
      <c r="BF385">
        <f>SUMIFS('further data insights graphs'!T$2:T$3323,'further data insights graphs'!$A$2:$A$3323,'tackle data and analsyis'!$BD385)</f>
        <v>0</v>
      </c>
      <c r="BG385">
        <f>SUMIFS('further data insights graphs'!U$2:U$3323,'further data insights graphs'!$A$2:$A$3323,'tackle data and analsyis'!$BD385)</f>
        <v>0.15063352910818201</v>
      </c>
      <c r="BI385">
        <f>COUNTIFS('further data insights graphs'!S$2:S$3323,"&gt;"&amp;0,'further data insights graphs'!$A$2:$A$3323,'tackle data and analsyis'!$BD385)</f>
        <v>3</v>
      </c>
      <c r="BJ385">
        <f>COUNTIFS('further data insights graphs'!T$2:T$3323,"&gt;"&amp;0,'further data insights graphs'!$A$2:$A$3323,'tackle data and analsyis'!$BD385)</f>
        <v>0</v>
      </c>
      <c r="BK385">
        <f>COUNTIFS('further data insights graphs'!U$2:U$3323,"&gt;"&amp;0,'further data insights graphs'!$A$2:$A$3323,'tackle data and analsyis'!$BD385)</f>
        <v>1</v>
      </c>
      <c r="BN385" t="s">
        <v>203</v>
      </c>
      <c r="BO385">
        <v>0.90202605844702788</v>
      </c>
      <c r="BP385">
        <v>0</v>
      </c>
      <c r="BQ385">
        <v>0</v>
      </c>
      <c r="BS385">
        <f>SUMIFS('further data insights graphs'!$K$2:$K$3323,'further data insights graphs'!$A$2:$A$3323,'tackle data and analsyis'!$BN385)</f>
        <v>0</v>
      </c>
      <c r="BT385">
        <f>SUMIFS('further data insights graphs'!$V$2:$V$3323,'further data insights graphs'!$A$2:$A$3323,'tackle data and analsyis'!$BN385)</f>
        <v>0</v>
      </c>
      <c r="BV385" t="s">
        <v>549</v>
      </c>
      <c r="BW385">
        <v>1</v>
      </c>
      <c r="BX385">
        <v>0</v>
      </c>
      <c r="BY385">
        <v>0</v>
      </c>
    </row>
    <row r="386" spans="1:77" x14ac:dyDescent="0.35">
      <c r="A386">
        <v>384</v>
      </c>
      <c r="B386">
        <v>2022103001</v>
      </c>
      <c r="C386">
        <v>2144</v>
      </c>
      <c r="D386">
        <v>42368</v>
      </c>
      <c r="E386">
        <v>1</v>
      </c>
      <c r="F386">
        <v>0</v>
      </c>
      <c r="G386">
        <v>0</v>
      </c>
      <c r="H386">
        <v>0</v>
      </c>
      <c r="I386" t="s">
        <v>77</v>
      </c>
      <c r="M386" t="s">
        <v>392</v>
      </c>
      <c r="N386">
        <f t="shared" si="35"/>
        <v>2</v>
      </c>
      <c r="O386">
        <f t="shared" si="36"/>
        <v>0</v>
      </c>
      <c r="P386">
        <f t="shared" si="37"/>
        <v>2</v>
      </c>
      <c r="R386">
        <f>SUMIFS('further data insights graphs'!$E$2:$E$3323,'further data insights graphs'!$A$2:$A$3323,'tackle data and analsyis'!$M386)</f>
        <v>0.57571239893201609</v>
      </c>
      <c r="S386">
        <f>COUNTIFS('further data insights graphs'!$E$2:$E$3323,"&gt;"&amp;0,'further data insights graphs'!$A$2:$A$3323,'tackle data and analsyis'!$M386)</f>
        <v>2</v>
      </c>
      <c r="V386">
        <f t="shared" si="38"/>
        <v>2</v>
      </c>
      <c r="W386" t="s">
        <v>275</v>
      </c>
      <c r="X386">
        <v>2</v>
      </c>
      <c r="Y386">
        <v>0</v>
      </c>
      <c r="Z386">
        <v>2</v>
      </c>
      <c r="AB386" t="s">
        <v>312</v>
      </c>
      <c r="AC386">
        <v>1</v>
      </c>
      <c r="AD386">
        <v>1</v>
      </c>
      <c r="AE386">
        <v>2</v>
      </c>
      <c r="AH386" t="s">
        <v>341</v>
      </c>
      <c r="AI386">
        <v>1.5149786627920629</v>
      </c>
      <c r="AJ386">
        <v>4</v>
      </c>
      <c r="AK386">
        <f>SUMIFS('further data insights graphs'!$X$2:$X$3323,'further data insights graphs'!$A$2:$A$3323,'tackle data and analsyis'!$AH386)</f>
        <v>0.62234171568563323</v>
      </c>
      <c r="AL386" s="1">
        <f t="shared" si="39"/>
        <v>0.15558542892140831</v>
      </c>
      <c r="AM386">
        <f>SUMIFS('further data insights graphs'!$X$2:$X$3323,'further data insights graphs'!$X$2:$X$3323,"&gt;="&amp;0,'further data insights graphs'!$A$2:$A$3323,'tackle data and analsyis'!$AH386)</f>
        <v>0.90641389647455406</v>
      </c>
      <c r="AN386">
        <f>COUNTIFS('further data insights graphs'!$X$2:$X$3323,"&gt;="&amp;0,'further data insights graphs'!$A$2:$A$3323,'tackle data and analsyis'!$AH386)</f>
        <v>2</v>
      </c>
      <c r="AO386">
        <f>SUMIFS('further data insights graphs'!$X$2:$X$3323,'further data insights graphs'!$X$2:$X$3323,"&lt;"&amp;0,'further data insights graphs'!$A$2:$A$3323,'tackle data and analsyis'!$AH386)</f>
        <v>-0.28407218078892088</v>
      </c>
      <c r="AP386">
        <f>COUNTIFS('further data insights graphs'!$X$2:$X$3323,"&lt;"&amp;0,'further data insights graphs'!$A$2:$A$3323,'tackle data and analsyis'!$AH386)</f>
        <v>2</v>
      </c>
      <c r="AQ386" s="3">
        <f t="shared" si="40"/>
        <v>0.45320694823727703</v>
      </c>
      <c r="AR386" s="3">
        <f t="shared" si="41"/>
        <v>-0.14203609039446044</v>
      </c>
      <c r="AS386" s="3"/>
      <c r="AT386" s="3"/>
      <c r="AU386" s="3"/>
      <c r="AV386" s="3"/>
      <c r="AY386" t="s">
        <v>307</v>
      </c>
      <c r="AZ386">
        <v>1.9264958198701299</v>
      </c>
      <c r="BA386">
        <v>3</v>
      </c>
      <c r="BD386" t="s">
        <v>307</v>
      </c>
      <c r="BE386">
        <f>SUMIFS('further data insights graphs'!S$2:S$3323,'further data insights graphs'!$A$2:$A$3323,'tackle data and analsyis'!$BD386)</f>
        <v>1.9264958198701299</v>
      </c>
      <c r="BF386">
        <f>SUMIFS('further data insights graphs'!T$2:T$3323,'further data insights graphs'!$A$2:$A$3323,'tackle data and analsyis'!$BD386)</f>
        <v>0.444939138842879</v>
      </c>
      <c r="BG386">
        <f>SUMIFS('further data insights graphs'!U$2:U$3323,'further data insights graphs'!$A$2:$A$3323,'tackle data and analsyis'!$BD386)</f>
        <v>0</v>
      </c>
      <c r="BI386">
        <f>COUNTIFS('further data insights graphs'!S$2:S$3323,"&gt;"&amp;0,'further data insights graphs'!$A$2:$A$3323,'tackle data and analsyis'!$BD386)</f>
        <v>3</v>
      </c>
      <c r="BJ386">
        <f>COUNTIFS('further data insights graphs'!T$2:T$3323,"&gt;"&amp;0,'further data insights graphs'!$A$2:$A$3323,'tackle data and analsyis'!$BD386)</f>
        <v>1</v>
      </c>
      <c r="BK386">
        <f>COUNTIFS('further data insights graphs'!U$2:U$3323,"&gt;"&amp;0,'further data insights graphs'!$A$2:$A$3323,'tackle data and analsyis'!$BD386)</f>
        <v>0</v>
      </c>
      <c r="BN386" t="s">
        <v>587</v>
      </c>
      <c r="BO386">
        <v>0.871953074379615</v>
      </c>
      <c r="BP386">
        <v>0</v>
      </c>
      <c r="BQ386">
        <v>0.871953074379615</v>
      </c>
      <c r="BS386">
        <f>SUMIFS('further data insights graphs'!$K$2:$K$3323,'further data insights graphs'!$A$2:$A$3323,'tackle data and analsyis'!$BN386)</f>
        <v>0</v>
      </c>
      <c r="BT386">
        <f>SUMIFS('further data insights graphs'!$V$2:$V$3323,'further data insights graphs'!$A$2:$A$3323,'tackle data and analsyis'!$BN386)</f>
        <v>0</v>
      </c>
      <c r="BV386" t="s">
        <v>27</v>
      </c>
      <c r="BW386">
        <v>1</v>
      </c>
      <c r="BX386">
        <v>0</v>
      </c>
      <c r="BY386">
        <v>1</v>
      </c>
    </row>
    <row r="387" spans="1:77" x14ac:dyDescent="0.35">
      <c r="A387">
        <v>385</v>
      </c>
      <c r="B387">
        <v>2022103001</v>
      </c>
      <c r="C387">
        <v>2554</v>
      </c>
      <c r="D387">
        <v>42368</v>
      </c>
      <c r="E387">
        <v>1</v>
      </c>
      <c r="F387">
        <v>0</v>
      </c>
      <c r="G387">
        <v>0</v>
      </c>
      <c r="H387">
        <v>0</v>
      </c>
      <c r="I387" t="s">
        <v>77</v>
      </c>
      <c r="M387" t="s">
        <v>393</v>
      </c>
      <c r="N387">
        <f t="shared" ref="N387:N450" si="42">SUMIFS(E$2:E$2763,$I$2:$I$2763,$M387)</f>
        <v>0</v>
      </c>
      <c r="O387">
        <f t="shared" ref="O387:O450" si="43">SUMIFS(F$2:F$2763,$I$2:$I$2763,$M387)</f>
        <v>1</v>
      </c>
      <c r="P387">
        <f t="shared" ref="P387:P450" si="44">SUM(N387:O387)</f>
        <v>1</v>
      </c>
      <c r="R387">
        <f>SUMIFS('further data insights graphs'!$E$2:$E$3323,'further data insights graphs'!$A$2:$A$3323,'tackle data and analsyis'!$M387)</f>
        <v>0</v>
      </c>
      <c r="S387">
        <f>COUNTIFS('further data insights graphs'!$E$2:$E$3323,"&gt;"&amp;0,'further data insights graphs'!$A$2:$A$3323,'tackle data and analsyis'!$M387)</f>
        <v>0</v>
      </c>
      <c r="V387">
        <f t="shared" ref="V387:V450" si="45">COUNTIFS($Z$596:$Z$1704,W387)</f>
        <v>1</v>
      </c>
      <c r="W387" t="s">
        <v>287</v>
      </c>
      <c r="X387">
        <v>2</v>
      </c>
      <c r="Y387">
        <v>0</v>
      </c>
      <c r="Z387">
        <v>2</v>
      </c>
      <c r="AB387" t="s">
        <v>317</v>
      </c>
      <c r="AC387">
        <v>1</v>
      </c>
      <c r="AD387">
        <v>1</v>
      </c>
      <c r="AE387">
        <v>2</v>
      </c>
      <c r="AH387" t="s">
        <v>305</v>
      </c>
      <c r="AI387">
        <v>1.514341708498504</v>
      </c>
      <c r="AJ387">
        <v>4</v>
      </c>
      <c r="AK387">
        <f>SUMIFS('further data insights graphs'!$X$2:$X$3323,'further data insights graphs'!$A$2:$A$3323,'tackle data and analsyis'!$AH387)</f>
        <v>2.1276335757802786E-2</v>
      </c>
      <c r="AL387" s="1">
        <f t="shared" ref="AL387:AL450" si="46">AK387/AJ387</f>
        <v>5.3190839394506965E-3</v>
      </c>
      <c r="AM387">
        <f>SUMIFS('further data insights graphs'!$X$2:$X$3323,'further data insights graphs'!$X$2:$X$3323,"&gt;="&amp;0,'further data insights graphs'!$A$2:$A$3323,'tackle data and analsyis'!$AH387)</f>
        <v>0.16513544393880042</v>
      </c>
      <c r="AN387">
        <f>COUNTIFS('further data insights graphs'!$X$2:$X$3323,"&gt;="&amp;0,'further data insights graphs'!$A$2:$A$3323,'tackle data and analsyis'!$AH387)</f>
        <v>2</v>
      </c>
      <c r="AO387">
        <f>SUMIFS('further data insights graphs'!$X$2:$X$3323,'further data insights graphs'!$X$2:$X$3323,"&lt;"&amp;0,'further data insights graphs'!$A$2:$A$3323,'tackle data and analsyis'!$AH387)</f>
        <v>-0.14385910818099765</v>
      </c>
      <c r="AP387">
        <f>COUNTIFS('further data insights graphs'!$X$2:$X$3323,"&lt;"&amp;0,'further data insights graphs'!$A$2:$A$3323,'tackle data and analsyis'!$AH387)</f>
        <v>2</v>
      </c>
      <c r="AQ387" s="3">
        <f t="shared" ref="AQ387:AQ450" si="47">AM387/AN387</f>
        <v>8.256772196940021E-2</v>
      </c>
      <c r="AR387" s="3">
        <f t="shared" ref="AR387:AR450" si="48">AO387/AP387</f>
        <v>-7.1929554090498823E-2</v>
      </c>
      <c r="AS387" s="3"/>
      <c r="AT387" s="3"/>
      <c r="AU387" s="3"/>
      <c r="AV387" s="3"/>
      <c r="AY387" t="s">
        <v>313</v>
      </c>
      <c r="AZ387">
        <v>1.525796262533109</v>
      </c>
      <c r="BA387">
        <v>3</v>
      </c>
      <c r="BD387" t="s">
        <v>313</v>
      </c>
      <c r="BE387">
        <f>SUMIFS('further data insights graphs'!S$2:S$3323,'further data insights graphs'!$A$2:$A$3323,'tackle data and analsyis'!$BD387)</f>
        <v>1.525796262533109</v>
      </c>
      <c r="BF387">
        <f>SUMIFS('further data insights graphs'!T$2:T$3323,'further data insights graphs'!$A$2:$A$3323,'tackle data and analsyis'!$BD387)</f>
        <v>0</v>
      </c>
      <c r="BG387">
        <f>SUMIFS('further data insights graphs'!U$2:U$3323,'further data insights graphs'!$A$2:$A$3323,'tackle data and analsyis'!$BD387)</f>
        <v>0</v>
      </c>
      <c r="BI387">
        <f>COUNTIFS('further data insights graphs'!S$2:S$3323,"&gt;"&amp;0,'further data insights graphs'!$A$2:$A$3323,'tackle data and analsyis'!$BD387)</f>
        <v>3</v>
      </c>
      <c r="BJ387">
        <f>COUNTIFS('further data insights graphs'!T$2:T$3323,"&gt;"&amp;0,'further data insights graphs'!$A$2:$A$3323,'tackle data and analsyis'!$BD387)</f>
        <v>0</v>
      </c>
      <c r="BK387">
        <f>COUNTIFS('further data insights graphs'!U$2:U$3323,"&gt;"&amp;0,'further data insights graphs'!$A$2:$A$3323,'tackle data and analsyis'!$BD387)</f>
        <v>0</v>
      </c>
      <c r="BN387" t="s">
        <v>463</v>
      </c>
      <c r="BO387">
        <v>0.86693707905752304</v>
      </c>
      <c r="BP387">
        <v>0</v>
      </c>
      <c r="BQ387">
        <v>0</v>
      </c>
      <c r="BS387">
        <f>SUMIFS('further data insights graphs'!$K$2:$K$3323,'further data insights graphs'!$A$2:$A$3323,'tackle data and analsyis'!$BN387)</f>
        <v>0</v>
      </c>
      <c r="BT387">
        <f>SUMIFS('further data insights graphs'!$V$2:$V$3323,'further data insights graphs'!$A$2:$A$3323,'tackle data and analsyis'!$BN387)</f>
        <v>0</v>
      </c>
      <c r="BV387" t="s">
        <v>139</v>
      </c>
      <c r="BW387">
        <v>1</v>
      </c>
      <c r="BX387">
        <v>0</v>
      </c>
      <c r="BY387">
        <v>0</v>
      </c>
    </row>
    <row r="388" spans="1:77" x14ac:dyDescent="0.35">
      <c r="A388">
        <v>386</v>
      </c>
      <c r="B388">
        <v>2022103001</v>
      </c>
      <c r="C388">
        <v>3018</v>
      </c>
      <c r="D388">
        <v>42368</v>
      </c>
      <c r="E388">
        <v>0</v>
      </c>
      <c r="F388">
        <v>1</v>
      </c>
      <c r="G388">
        <v>0</v>
      </c>
      <c r="H388">
        <v>0</v>
      </c>
      <c r="I388" t="s">
        <v>77</v>
      </c>
      <c r="M388" t="s">
        <v>394</v>
      </c>
      <c r="N388">
        <f t="shared" si="42"/>
        <v>0</v>
      </c>
      <c r="O388">
        <f t="shared" si="43"/>
        <v>4</v>
      </c>
      <c r="P388">
        <f t="shared" si="44"/>
        <v>4</v>
      </c>
      <c r="R388">
        <f>SUMIFS('further data insights graphs'!$E$2:$E$3323,'further data insights graphs'!$A$2:$A$3323,'tackle data and analsyis'!$M388)</f>
        <v>2.778603593960022</v>
      </c>
      <c r="S388">
        <f>COUNTIFS('further data insights graphs'!$E$2:$E$3323,"&gt;"&amp;0,'further data insights graphs'!$A$2:$A$3323,'tackle data and analsyis'!$M388)</f>
        <v>5</v>
      </c>
      <c r="V388">
        <f t="shared" si="45"/>
        <v>2</v>
      </c>
      <c r="W388" t="s">
        <v>288</v>
      </c>
      <c r="X388">
        <v>1</v>
      </c>
      <c r="Y388">
        <v>1</v>
      </c>
      <c r="Z388">
        <v>2</v>
      </c>
      <c r="AB388" t="s">
        <v>320</v>
      </c>
      <c r="AC388">
        <v>1</v>
      </c>
      <c r="AD388">
        <v>1</v>
      </c>
      <c r="AE388">
        <v>2</v>
      </c>
      <c r="AH388" t="s">
        <v>166</v>
      </c>
      <c r="AI388">
        <v>1.5129406606561511</v>
      </c>
      <c r="AJ388">
        <v>3</v>
      </c>
      <c r="AK388">
        <f>SUMIFS('further data insights graphs'!$X$2:$X$3323,'further data insights graphs'!$A$2:$A$3323,'tackle data and analsyis'!$AH388)</f>
        <v>0.66934740725547537</v>
      </c>
      <c r="AL388" s="1">
        <f t="shared" si="46"/>
        <v>0.2231158024184918</v>
      </c>
      <c r="AM388">
        <f>SUMIFS('further data insights graphs'!$X$2:$X$3323,'further data insights graphs'!$X$2:$X$3323,"&gt;="&amp;0,'further data insights graphs'!$A$2:$A$3323,'tackle data and analsyis'!$AH388)</f>
        <v>0.83083570083570968</v>
      </c>
      <c r="AN388">
        <f>COUNTIFS('further data insights graphs'!$X$2:$X$3323,"&gt;="&amp;0,'further data insights graphs'!$A$2:$A$3323,'tackle data and analsyis'!$AH388)</f>
        <v>2</v>
      </c>
      <c r="AO388">
        <f>SUMIFS('further data insights graphs'!$X$2:$X$3323,'further data insights graphs'!$X$2:$X$3323,"&lt;"&amp;0,'further data insights graphs'!$A$2:$A$3323,'tackle data and analsyis'!$AH388)</f>
        <v>-0.16148829358023439</v>
      </c>
      <c r="AP388">
        <f>COUNTIFS('further data insights graphs'!$X$2:$X$3323,"&lt;"&amp;0,'further data insights graphs'!$A$2:$A$3323,'tackle data and analsyis'!$AH388)</f>
        <v>1</v>
      </c>
      <c r="AQ388" s="3">
        <f t="shared" si="47"/>
        <v>0.41541785041785484</v>
      </c>
      <c r="AR388" s="3">
        <f t="shared" si="48"/>
        <v>-0.16148829358023439</v>
      </c>
      <c r="AS388" s="3"/>
      <c r="AT388" s="3"/>
      <c r="AU388" s="3"/>
      <c r="AV388" s="3"/>
      <c r="AY388" t="s">
        <v>315</v>
      </c>
      <c r="AZ388">
        <v>1.9818079052315709</v>
      </c>
      <c r="BA388">
        <v>3</v>
      </c>
      <c r="BD388" t="s">
        <v>315</v>
      </c>
      <c r="BE388">
        <f>SUMIFS('further data insights graphs'!S$2:S$3323,'further data insights graphs'!$A$2:$A$3323,'tackle data and analsyis'!$BD388)</f>
        <v>1.2598997867076289</v>
      </c>
      <c r="BF388">
        <f>SUMIFS('further data insights graphs'!T$2:T$3323,'further data insights graphs'!$A$2:$A$3323,'tackle data and analsyis'!$BD388)</f>
        <v>0</v>
      </c>
      <c r="BG388">
        <f>SUMIFS('further data insights graphs'!U$2:U$3323,'further data insights graphs'!$A$2:$A$3323,'tackle data and analsyis'!$BD388)</f>
        <v>0</v>
      </c>
      <c r="BI388">
        <f>COUNTIFS('further data insights graphs'!S$2:S$3323,"&gt;"&amp;0,'further data insights graphs'!$A$2:$A$3323,'tackle data and analsyis'!$BD388)</f>
        <v>2</v>
      </c>
      <c r="BJ388">
        <f>COUNTIFS('further data insights graphs'!T$2:T$3323,"&gt;"&amp;0,'further data insights graphs'!$A$2:$A$3323,'tackle data and analsyis'!$BD388)</f>
        <v>0</v>
      </c>
      <c r="BK388">
        <f>COUNTIFS('further data insights graphs'!U$2:U$3323,"&gt;"&amp;0,'further data insights graphs'!$A$2:$A$3323,'tackle data and analsyis'!$BD388)</f>
        <v>0</v>
      </c>
      <c r="BN388" t="s">
        <v>13</v>
      </c>
      <c r="BO388">
        <v>0.86666401998001497</v>
      </c>
      <c r="BP388">
        <v>0</v>
      </c>
      <c r="BQ388">
        <v>0</v>
      </c>
      <c r="BS388">
        <f>SUMIFS('further data insights graphs'!$K$2:$K$3323,'further data insights graphs'!$A$2:$A$3323,'tackle data and analsyis'!$BN388)</f>
        <v>0</v>
      </c>
      <c r="BT388">
        <f>SUMIFS('further data insights graphs'!$V$2:$V$3323,'further data insights graphs'!$A$2:$A$3323,'tackle data and analsyis'!$BN388)</f>
        <v>0</v>
      </c>
      <c r="BV388" t="s">
        <v>245</v>
      </c>
      <c r="BW388">
        <v>1</v>
      </c>
      <c r="BX388">
        <v>0</v>
      </c>
      <c r="BY388">
        <v>0</v>
      </c>
    </row>
    <row r="389" spans="1:77" x14ac:dyDescent="0.35">
      <c r="A389">
        <v>387</v>
      </c>
      <c r="B389">
        <v>2022103001</v>
      </c>
      <c r="C389">
        <v>3063</v>
      </c>
      <c r="D389">
        <v>42368</v>
      </c>
      <c r="E389">
        <v>0</v>
      </c>
      <c r="F389">
        <v>1</v>
      </c>
      <c r="G389">
        <v>0</v>
      </c>
      <c r="H389">
        <v>0</v>
      </c>
      <c r="I389" t="s">
        <v>77</v>
      </c>
      <c r="M389" t="s">
        <v>395</v>
      </c>
      <c r="N389">
        <f t="shared" si="42"/>
        <v>0</v>
      </c>
      <c r="O389">
        <f t="shared" si="43"/>
        <v>2</v>
      </c>
      <c r="P389">
        <f t="shared" si="44"/>
        <v>2</v>
      </c>
      <c r="R389">
        <f>SUMIFS('further data insights graphs'!$E$2:$E$3323,'further data insights graphs'!$A$2:$A$3323,'tackle data and analsyis'!$M389)</f>
        <v>0.62010249431310593</v>
      </c>
      <c r="S389">
        <f>COUNTIFS('further data insights graphs'!$E$2:$E$3323,"&gt;"&amp;0,'further data insights graphs'!$A$2:$A$3323,'tackle data and analsyis'!$M389)</f>
        <v>2</v>
      </c>
      <c r="V389">
        <f t="shared" si="45"/>
        <v>2</v>
      </c>
      <c r="W389" t="s">
        <v>291</v>
      </c>
      <c r="X389">
        <v>1</v>
      </c>
      <c r="Y389">
        <v>1</v>
      </c>
      <c r="Z389">
        <v>2</v>
      </c>
      <c r="AB389" t="s">
        <v>341</v>
      </c>
      <c r="AC389">
        <v>1</v>
      </c>
      <c r="AD389">
        <v>1</v>
      </c>
      <c r="AE389">
        <v>2</v>
      </c>
      <c r="AH389" t="s">
        <v>373</v>
      </c>
      <c r="AI389">
        <v>1.498242539771947</v>
      </c>
      <c r="AJ389">
        <v>3</v>
      </c>
      <c r="AK389">
        <f>SUMIFS('further data insights graphs'!$X$2:$X$3323,'further data insights graphs'!$A$2:$A$3323,'tackle data and analsyis'!$AH389)</f>
        <v>-0.9921425014727816</v>
      </c>
      <c r="AL389" s="1">
        <f t="shared" si="46"/>
        <v>-0.33071416715759389</v>
      </c>
      <c r="AM389">
        <f>SUMIFS('further data insights graphs'!$X$2:$X$3323,'further data insights graphs'!$X$2:$X$3323,"&gt;="&amp;0,'further data insights graphs'!$A$2:$A$3323,'tackle data and analsyis'!$AH389)</f>
        <v>0</v>
      </c>
      <c r="AN389">
        <f>COUNTIFS('further data insights graphs'!$X$2:$X$3323,"&gt;="&amp;0,'further data insights graphs'!$A$2:$A$3323,'tackle data and analsyis'!$AH389)</f>
        <v>0</v>
      </c>
      <c r="AO389">
        <f>SUMIFS('further data insights graphs'!$X$2:$X$3323,'further data insights graphs'!$X$2:$X$3323,"&lt;"&amp;0,'further data insights graphs'!$A$2:$A$3323,'tackle data and analsyis'!$AH389)</f>
        <v>-0.9921425014727816</v>
      </c>
      <c r="AP389">
        <f>COUNTIFS('further data insights graphs'!$X$2:$X$3323,"&lt;"&amp;0,'further data insights graphs'!$A$2:$A$3323,'tackle data and analsyis'!$AH389)</f>
        <v>3</v>
      </c>
      <c r="AQ389" s="3" t="e">
        <f t="shared" si="47"/>
        <v>#DIV/0!</v>
      </c>
      <c r="AR389" s="3">
        <f t="shared" si="48"/>
        <v>-0.33071416715759389</v>
      </c>
      <c r="AS389" s="3"/>
      <c r="AT389" s="3"/>
      <c r="AU389" s="3"/>
      <c r="AV389" s="3"/>
      <c r="AY389" t="s">
        <v>327</v>
      </c>
      <c r="AZ389">
        <v>1.3836764429331909</v>
      </c>
      <c r="BA389">
        <v>3</v>
      </c>
      <c r="BD389" t="s">
        <v>327</v>
      </c>
      <c r="BE389">
        <f>SUMIFS('further data insights graphs'!S$2:S$3323,'further data insights graphs'!$A$2:$A$3323,'tackle data and analsyis'!$BD389)</f>
        <v>1.0423564343794849</v>
      </c>
      <c r="BF389">
        <f>SUMIFS('further data insights graphs'!T$2:T$3323,'further data insights graphs'!$A$2:$A$3323,'tackle data and analsyis'!$BD389)</f>
        <v>0</v>
      </c>
      <c r="BG389">
        <f>SUMIFS('further data insights graphs'!U$2:U$3323,'further data insights graphs'!$A$2:$A$3323,'tackle data and analsyis'!$BD389)</f>
        <v>0</v>
      </c>
      <c r="BI389">
        <f>COUNTIFS('further data insights graphs'!S$2:S$3323,"&gt;"&amp;0,'further data insights graphs'!$A$2:$A$3323,'tackle data and analsyis'!$BD389)</f>
        <v>2</v>
      </c>
      <c r="BJ389">
        <f>COUNTIFS('further data insights graphs'!T$2:T$3323,"&gt;"&amp;0,'further data insights graphs'!$A$2:$A$3323,'tackle data and analsyis'!$BD389)</f>
        <v>0</v>
      </c>
      <c r="BK389">
        <f>COUNTIFS('further data insights graphs'!U$2:U$3323,"&gt;"&amp;0,'further data insights graphs'!$A$2:$A$3323,'tackle data and analsyis'!$BD389)</f>
        <v>0</v>
      </c>
      <c r="BN389" t="s">
        <v>339</v>
      </c>
      <c r="BO389">
        <v>0.86477877792732705</v>
      </c>
      <c r="BP389">
        <v>0</v>
      </c>
      <c r="BQ389">
        <v>0</v>
      </c>
      <c r="BS389">
        <f>SUMIFS('further data insights graphs'!$K$2:$K$3323,'further data insights graphs'!$A$2:$A$3323,'tackle data and analsyis'!$BN389)</f>
        <v>0</v>
      </c>
      <c r="BT389">
        <f>SUMIFS('further data insights graphs'!$V$2:$V$3323,'further data insights graphs'!$A$2:$A$3323,'tackle data and analsyis'!$BN389)</f>
        <v>0</v>
      </c>
      <c r="BV389" t="s">
        <v>447</v>
      </c>
      <c r="BW389">
        <v>1</v>
      </c>
      <c r="BX389">
        <v>0</v>
      </c>
      <c r="BY389">
        <v>0</v>
      </c>
    </row>
    <row r="390" spans="1:77" x14ac:dyDescent="0.35">
      <c r="A390">
        <v>388</v>
      </c>
      <c r="B390">
        <v>2022103001</v>
      </c>
      <c r="C390">
        <v>4104</v>
      </c>
      <c r="D390">
        <v>42368</v>
      </c>
      <c r="E390">
        <v>1</v>
      </c>
      <c r="F390">
        <v>0</v>
      </c>
      <c r="G390">
        <v>0</v>
      </c>
      <c r="H390">
        <v>0</v>
      </c>
      <c r="I390" t="s">
        <v>77</v>
      </c>
      <c r="M390" t="s">
        <v>396</v>
      </c>
      <c r="N390">
        <f t="shared" si="42"/>
        <v>5</v>
      </c>
      <c r="O390">
        <f t="shared" si="43"/>
        <v>1</v>
      </c>
      <c r="P390">
        <f t="shared" si="44"/>
        <v>6</v>
      </c>
      <c r="R390">
        <f>SUMIFS('further data insights graphs'!$E$2:$E$3323,'further data insights graphs'!$A$2:$A$3323,'tackle data and analsyis'!$M390)</f>
        <v>4.8356664329232464</v>
      </c>
      <c r="S390">
        <f>COUNTIFS('further data insights graphs'!$E$2:$E$3323,"&gt;"&amp;0,'further data insights graphs'!$A$2:$A$3323,'tackle data and analsyis'!$M390)</f>
        <v>8</v>
      </c>
      <c r="V390">
        <f t="shared" si="45"/>
        <v>1</v>
      </c>
      <c r="W390" t="s">
        <v>300</v>
      </c>
      <c r="X390">
        <v>0</v>
      </c>
      <c r="Y390">
        <v>2</v>
      </c>
      <c r="Z390">
        <v>2</v>
      </c>
      <c r="AB390" t="s">
        <v>342</v>
      </c>
      <c r="AC390">
        <v>1</v>
      </c>
      <c r="AD390">
        <v>1</v>
      </c>
      <c r="AE390">
        <v>2</v>
      </c>
      <c r="AH390" t="s">
        <v>504</v>
      </c>
      <c r="AI390">
        <v>1.4780826557754558</v>
      </c>
      <c r="AJ390">
        <v>2</v>
      </c>
      <c r="AK390">
        <f>SUMIFS('further data insights graphs'!$X$2:$X$3323,'further data insights graphs'!$A$2:$A$3323,'tackle data and analsyis'!$AH390)</f>
        <v>1.1003002133436157</v>
      </c>
      <c r="AL390" s="1">
        <f t="shared" si="46"/>
        <v>0.55015010667180786</v>
      </c>
      <c r="AM390">
        <f>SUMIFS('further data insights graphs'!$X$2:$X$3323,'further data insights graphs'!$X$2:$X$3323,"&gt;="&amp;0,'further data insights graphs'!$A$2:$A$3323,'tackle data and analsyis'!$AH390)</f>
        <v>1.1003002133436157</v>
      </c>
      <c r="AN390">
        <f>COUNTIFS('further data insights graphs'!$X$2:$X$3323,"&gt;="&amp;0,'further data insights graphs'!$A$2:$A$3323,'tackle data and analsyis'!$AH390)</f>
        <v>2</v>
      </c>
      <c r="AO390">
        <f>SUMIFS('further data insights graphs'!$X$2:$X$3323,'further data insights graphs'!$X$2:$X$3323,"&lt;"&amp;0,'further data insights graphs'!$A$2:$A$3323,'tackle data and analsyis'!$AH390)</f>
        <v>0</v>
      </c>
      <c r="AP390">
        <f>COUNTIFS('further data insights graphs'!$X$2:$X$3323,"&lt;"&amp;0,'further data insights graphs'!$A$2:$A$3323,'tackle data and analsyis'!$AH390)</f>
        <v>0</v>
      </c>
      <c r="AQ390" s="3">
        <f t="shared" si="47"/>
        <v>0.55015010667180786</v>
      </c>
      <c r="AR390" s="3" t="e">
        <f t="shared" si="48"/>
        <v>#DIV/0!</v>
      </c>
      <c r="AS390" s="3"/>
      <c r="AT390" s="3"/>
      <c r="AU390" s="3"/>
      <c r="AV390" s="3"/>
      <c r="AY390" t="s">
        <v>338</v>
      </c>
      <c r="AZ390">
        <v>1.927158145169471</v>
      </c>
      <c r="BA390">
        <v>3</v>
      </c>
      <c r="BD390" t="s">
        <v>338</v>
      </c>
      <c r="BE390">
        <f>SUMIFS('further data insights graphs'!S$2:S$3323,'further data insights graphs'!$A$2:$A$3323,'tackle data and analsyis'!$BD390)</f>
        <v>0</v>
      </c>
      <c r="BF390">
        <f>SUMIFS('further data insights graphs'!T$2:T$3323,'further data insights graphs'!$A$2:$A$3323,'tackle data and analsyis'!$BD390)</f>
        <v>0</v>
      </c>
      <c r="BG390">
        <f>SUMIFS('further data insights graphs'!U$2:U$3323,'further data insights graphs'!$A$2:$A$3323,'tackle data and analsyis'!$BD390)</f>
        <v>0.69148402264781506</v>
      </c>
      <c r="BI390">
        <f>COUNTIFS('further data insights graphs'!S$2:S$3323,"&gt;"&amp;0,'further data insights graphs'!$A$2:$A$3323,'tackle data and analsyis'!$BD390)</f>
        <v>0</v>
      </c>
      <c r="BJ390">
        <f>COUNTIFS('further data insights graphs'!T$2:T$3323,"&gt;"&amp;0,'further data insights graphs'!$A$2:$A$3323,'tackle data and analsyis'!$BD390)</f>
        <v>0</v>
      </c>
      <c r="BK390">
        <f>COUNTIFS('further data insights graphs'!U$2:U$3323,"&gt;"&amp;0,'further data insights graphs'!$A$2:$A$3323,'tackle data and analsyis'!$BD390)</f>
        <v>1</v>
      </c>
      <c r="BN390" t="s">
        <v>244</v>
      </c>
      <c r="BO390">
        <v>0.85865955491312596</v>
      </c>
      <c r="BP390">
        <v>0</v>
      </c>
      <c r="BQ390">
        <v>0.24857050048167201</v>
      </c>
      <c r="BS390">
        <f>SUMIFS('further data insights graphs'!$K$2:$K$3323,'further data insights graphs'!$A$2:$A$3323,'tackle data and analsyis'!$BN390)</f>
        <v>1</v>
      </c>
      <c r="BT390">
        <f>SUMIFS('further data insights graphs'!$V$2:$V$3323,'further data insights graphs'!$A$2:$A$3323,'tackle data and analsyis'!$BN390)</f>
        <v>0.39242375112647099</v>
      </c>
      <c r="BV390" t="s">
        <v>459</v>
      </c>
      <c r="BW390">
        <v>1</v>
      </c>
      <c r="BX390">
        <v>0</v>
      </c>
      <c r="BY390">
        <v>0</v>
      </c>
    </row>
    <row r="391" spans="1:77" x14ac:dyDescent="0.35">
      <c r="A391">
        <v>389</v>
      </c>
      <c r="B391">
        <v>2022110602</v>
      </c>
      <c r="C391">
        <v>253</v>
      </c>
      <c r="D391">
        <v>42368</v>
      </c>
      <c r="E391">
        <v>0</v>
      </c>
      <c r="F391">
        <v>1</v>
      </c>
      <c r="G391">
        <v>0</v>
      </c>
      <c r="H391">
        <v>0</v>
      </c>
      <c r="I391" t="s">
        <v>77</v>
      </c>
      <c r="M391" t="s">
        <v>397</v>
      </c>
      <c r="N391">
        <f t="shared" si="42"/>
        <v>1</v>
      </c>
      <c r="O391">
        <f t="shared" si="43"/>
        <v>2</v>
      </c>
      <c r="P391">
        <f t="shared" si="44"/>
        <v>3</v>
      </c>
      <c r="R391">
        <f>SUMIFS('further data insights graphs'!$E$2:$E$3323,'further data insights graphs'!$A$2:$A$3323,'tackle data and analsyis'!$M391)</f>
        <v>2.3906090571661061</v>
      </c>
      <c r="S391">
        <f>COUNTIFS('further data insights graphs'!$E$2:$E$3323,"&gt;"&amp;0,'further data insights graphs'!$A$2:$A$3323,'tackle data and analsyis'!$M391)</f>
        <v>6</v>
      </c>
      <c r="V391">
        <f t="shared" si="45"/>
        <v>2</v>
      </c>
      <c r="W391" t="s">
        <v>311</v>
      </c>
      <c r="X391">
        <v>1</v>
      </c>
      <c r="Y391">
        <v>1</v>
      </c>
      <c r="Z391">
        <v>2</v>
      </c>
      <c r="AB391" t="s">
        <v>360</v>
      </c>
      <c r="AC391">
        <v>1</v>
      </c>
      <c r="AD391">
        <v>1</v>
      </c>
      <c r="AE391">
        <v>2</v>
      </c>
      <c r="AH391" t="s">
        <v>566</v>
      </c>
      <c r="AI391">
        <v>1.4697320363334629</v>
      </c>
      <c r="AJ391">
        <v>4</v>
      </c>
      <c r="AK391">
        <f>SUMIFS('further data insights graphs'!$X$2:$X$3323,'further data insights graphs'!$A$2:$A$3323,'tackle data and analsyis'!$AH391)</f>
        <v>0.16344514065961291</v>
      </c>
      <c r="AL391" s="1">
        <f t="shared" si="46"/>
        <v>4.0861285164903227E-2</v>
      </c>
      <c r="AM391">
        <f>SUMIFS('further data insights graphs'!$X$2:$X$3323,'further data insights graphs'!$X$2:$X$3323,"&gt;="&amp;0,'further data insights graphs'!$A$2:$A$3323,'tackle data and analsyis'!$AH391)</f>
        <v>0.30560084319627656</v>
      </c>
      <c r="AN391">
        <f>COUNTIFS('further data insights graphs'!$X$2:$X$3323,"&gt;="&amp;0,'further data insights graphs'!$A$2:$A$3323,'tackle data and analsyis'!$AH391)</f>
        <v>1</v>
      </c>
      <c r="AO391">
        <f>SUMIFS('further data insights graphs'!$X$2:$X$3323,'further data insights graphs'!$X$2:$X$3323,"&lt;"&amp;0,'further data insights graphs'!$A$2:$A$3323,'tackle data and analsyis'!$AH391)</f>
        <v>-0.14215570253666365</v>
      </c>
      <c r="AP391">
        <f>COUNTIFS('further data insights graphs'!$X$2:$X$3323,"&lt;"&amp;0,'further data insights graphs'!$A$2:$A$3323,'tackle data and analsyis'!$AH391)</f>
        <v>3</v>
      </c>
      <c r="AQ391" s="3">
        <f t="shared" si="47"/>
        <v>0.30560084319627656</v>
      </c>
      <c r="AR391" s="3">
        <f t="shared" si="48"/>
        <v>-4.7385234178887882E-2</v>
      </c>
      <c r="AS391" s="3"/>
      <c r="AT391" s="3"/>
      <c r="AU391" s="3"/>
      <c r="AV391" s="3"/>
      <c r="AY391" t="s">
        <v>339</v>
      </c>
      <c r="AZ391">
        <v>1.0537106028217131</v>
      </c>
      <c r="BA391">
        <v>3</v>
      </c>
      <c r="BD391" t="s">
        <v>339</v>
      </c>
      <c r="BE391">
        <f>SUMIFS('further data insights graphs'!S$2:S$3323,'further data insights graphs'!$A$2:$A$3323,'tackle data and analsyis'!$BD391)</f>
        <v>0.86477877792732705</v>
      </c>
      <c r="BF391">
        <f>SUMIFS('further data insights graphs'!T$2:T$3323,'further data insights graphs'!$A$2:$A$3323,'tackle data and analsyis'!$BD391)</f>
        <v>0</v>
      </c>
      <c r="BG391">
        <f>SUMIFS('further data insights graphs'!U$2:U$3323,'further data insights graphs'!$A$2:$A$3323,'tackle data and analsyis'!$BD391)</f>
        <v>0</v>
      </c>
      <c r="BI391">
        <f>COUNTIFS('further data insights graphs'!S$2:S$3323,"&gt;"&amp;0,'further data insights graphs'!$A$2:$A$3323,'tackle data and analsyis'!$BD391)</f>
        <v>2</v>
      </c>
      <c r="BJ391">
        <f>COUNTIFS('further data insights graphs'!T$2:T$3323,"&gt;"&amp;0,'further data insights graphs'!$A$2:$A$3323,'tackle data and analsyis'!$BD391)</f>
        <v>0</v>
      </c>
      <c r="BK391">
        <f>COUNTIFS('further data insights graphs'!U$2:U$3323,"&gt;"&amp;0,'further data insights graphs'!$A$2:$A$3323,'tackle data and analsyis'!$BD391)</f>
        <v>0</v>
      </c>
      <c r="BN391" t="s">
        <v>32</v>
      </c>
      <c r="BO391">
        <v>0.85564080843336099</v>
      </c>
      <c r="BP391">
        <v>0</v>
      </c>
      <c r="BQ391">
        <v>0.54996279728379205</v>
      </c>
      <c r="BS391">
        <f>SUMIFS('further data insights graphs'!$K$2:$K$3323,'further data insights graphs'!$A$2:$A$3323,'tackle data and analsyis'!$BN391)</f>
        <v>0</v>
      </c>
      <c r="BT391">
        <f>SUMIFS('further data insights graphs'!$V$2:$V$3323,'further data insights graphs'!$A$2:$A$3323,'tackle data and analsyis'!$BN391)</f>
        <v>0</v>
      </c>
      <c r="BV391" t="s">
        <v>470</v>
      </c>
      <c r="BW391">
        <v>1</v>
      </c>
      <c r="BX391">
        <v>0</v>
      </c>
      <c r="BY391">
        <v>0</v>
      </c>
    </row>
    <row r="392" spans="1:77" x14ac:dyDescent="0.35">
      <c r="A392">
        <v>390</v>
      </c>
      <c r="B392">
        <v>2022110602</v>
      </c>
      <c r="C392">
        <v>746</v>
      </c>
      <c r="D392">
        <v>42368</v>
      </c>
      <c r="E392">
        <v>1</v>
      </c>
      <c r="F392">
        <v>0</v>
      </c>
      <c r="G392">
        <v>0</v>
      </c>
      <c r="H392">
        <v>0</v>
      </c>
      <c r="I392" t="s">
        <v>77</v>
      </c>
      <c r="M392" t="s">
        <v>398</v>
      </c>
      <c r="N392">
        <f t="shared" si="42"/>
        <v>0</v>
      </c>
      <c r="O392">
        <f t="shared" si="43"/>
        <v>0</v>
      </c>
      <c r="P392">
        <f t="shared" si="44"/>
        <v>0</v>
      </c>
      <c r="R392">
        <f>SUMIFS('further data insights graphs'!$E$2:$E$3323,'further data insights graphs'!$A$2:$A$3323,'tackle data and analsyis'!$M392)</f>
        <v>0.39171532754197802</v>
      </c>
      <c r="S392">
        <f>COUNTIFS('further data insights graphs'!$E$2:$E$3323,"&gt;"&amp;0,'further data insights graphs'!$A$2:$A$3323,'tackle data and analsyis'!$M392)</f>
        <v>1</v>
      </c>
      <c r="V392">
        <f t="shared" si="45"/>
        <v>2</v>
      </c>
      <c r="W392" t="s">
        <v>312</v>
      </c>
      <c r="X392">
        <v>1</v>
      </c>
      <c r="Y392">
        <v>1</v>
      </c>
      <c r="Z392">
        <v>2</v>
      </c>
      <c r="AB392" t="s">
        <v>365</v>
      </c>
      <c r="AC392">
        <v>1</v>
      </c>
      <c r="AD392">
        <v>1</v>
      </c>
      <c r="AE392">
        <v>2</v>
      </c>
      <c r="AH392" t="s">
        <v>279</v>
      </c>
      <c r="AI392">
        <v>1.4679405078508461</v>
      </c>
      <c r="AJ392">
        <v>3</v>
      </c>
      <c r="AK392">
        <f>SUMIFS('further data insights graphs'!$X$2:$X$3323,'further data insights graphs'!$A$2:$A$3323,'tackle data and analsyis'!$AH392)</f>
        <v>-0.26602066222297682</v>
      </c>
      <c r="AL392" s="1">
        <f t="shared" si="46"/>
        <v>-8.8673554074325603E-2</v>
      </c>
      <c r="AM392">
        <f>SUMIFS('further data insights graphs'!$X$2:$X$3323,'further data insights graphs'!$X$2:$X$3323,"&gt;="&amp;0,'further data insights graphs'!$A$2:$A$3323,'tackle data and analsyis'!$AH392)</f>
        <v>0</v>
      </c>
      <c r="AN392">
        <f>COUNTIFS('further data insights graphs'!$X$2:$X$3323,"&gt;="&amp;0,'further data insights graphs'!$A$2:$A$3323,'tackle data and analsyis'!$AH392)</f>
        <v>0</v>
      </c>
      <c r="AO392">
        <f>SUMIFS('further data insights graphs'!$X$2:$X$3323,'further data insights graphs'!$X$2:$X$3323,"&lt;"&amp;0,'further data insights graphs'!$A$2:$A$3323,'tackle data and analsyis'!$AH392)</f>
        <v>-0.26602066222297682</v>
      </c>
      <c r="AP392">
        <f>COUNTIFS('further data insights graphs'!$X$2:$X$3323,"&lt;"&amp;0,'further data insights graphs'!$A$2:$A$3323,'tackle data and analsyis'!$AH392)</f>
        <v>3</v>
      </c>
      <c r="AQ392" s="3" t="e">
        <f t="shared" si="47"/>
        <v>#DIV/0!</v>
      </c>
      <c r="AR392" s="3">
        <f t="shared" si="48"/>
        <v>-8.8673554074325603E-2</v>
      </c>
      <c r="AS392" s="3"/>
      <c r="AT392" s="3"/>
      <c r="AU392" s="3"/>
      <c r="AV392" s="3"/>
      <c r="AY392" t="s">
        <v>362</v>
      </c>
      <c r="AZ392">
        <v>1.8856212188665471</v>
      </c>
      <c r="BA392">
        <v>3</v>
      </c>
      <c r="BD392" t="s">
        <v>362</v>
      </c>
      <c r="BE392">
        <f>SUMIFS('further data insights graphs'!S$2:S$3323,'further data insights graphs'!$A$2:$A$3323,'tackle data and analsyis'!$BD392)</f>
        <v>1.628415471891389</v>
      </c>
      <c r="BF392">
        <f>SUMIFS('further data insights graphs'!T$2:T$3323,'further data insights graphs'!$A$2:$A$3323,'tackle data and analsyis'!$BD392)</f>
        <v>0</v>
      </c>
      <c r="BG392">
        <f>SUMIFS('further data insights graphs'!U$2:U$3323,'further data insights graphs'!$A$2:$A$3323,'tackle data and analsyis'!$BD392)</f>
        <v>0</v>
      </c>
      <c r="BI392">
        <f>COUNTIFS('further data insights graphs'!S$2:S$3323,"&gt;"&amp;0,'further data insights graphs'!$A$2:$A$3323,'tackle data and analsyis'!$BD392)</f>
        <v>2</v>
      </c>
      <c r="BJ392">
        <f>COUNTIFS('further data insights graphs'!T$2:T$3323,"&gt;"&amp;0,'further data insights graphs'!$A$2:$A$3323,'tackle data and analsyis'!$BD392)</f>
        <v>0</v>
      </c>
      <c r="BK392">
        <f>COUNTIFS('further data insights graphs'!U$2:U$3323,"&gt;"&amp;0,'further data insights graphs'!$A$2:$A$3323,'tackle data and analsyis'!$BD392)</f>
        <v>0</v>
      </c>
      <c r="BN392" t="s">
        <v>21</v>
      </c>
      <c r="BO392">
        <v>0.85010387352084904</v>
      </c>
      <c r="BP392">
        <v>0</v>
      </c>
      <c r="BQ392">
        <v>0</v>
      </c>
      <c r="BS392">
        <f>SUMIFS('further data insights graphs'!$K$2:$K$3323,'further data insights graphs'!$A$2:$A$3323,'tackle data and analsyis'!$BN392)</f>
        <v>0</v>
      </c>
      <c r="BT392">
        <f>SUMIFS('further data insights graphs'!$V$2:$V$3323,'further data insights graphs'!$A$2:$A$3323,'tackle data and analsyis'!$BN392)</f>
        <v>0</v>
      </c>
      <c r="BV392" t="s">
        <v>490</v>
      </c>
      <c r="BW392">
        <v>1</v>
      </c>
      <c r="BX392">
        <v>0</v>
      </c>
      <c r="BY392">
        <v>0</v>
      </c>
    </row>
    <row r="393" spans="1:77" x14ac:dyDescent="0.35">
      <c r="A393">
        <v>391</v>
      </c>
      <c r="B393">
        <v>2022110602</v>
      </c>
      <c r="C393">
        <v>1191</v>
      </c>
      <c r="D393">
        <v>42368</v>
      </c>
      <c r="E393">
        <v>0</v>
      </c>
      <c r="F393">
        <v>1</v>
      </c>
      <c r="G393">
        <v>0</v>
      </c>
      <c r="H393">
        <v>0</v>
      </c>
      <c r="I393" t="s">
        <v>77</v>
      </c>
      <c r="M393" t="s">
        <v>399</v>
      </c>
      <c r="N393">
        <f t="shared" si="42"/>
        <v>0</v>
      </c>
      <c r="O393">
        <f t="shared" si="43"/>
        <v>2</v>
      </c>
      <c r="P393">
        <f t="shared" si="44"/>
        <v>2</v>
      </c>
      <c r="R393">
        <f>SUMIFS('further data insights graphs'!$E$2:$E$3323,'further data insights graphs'!$A$2:$A$3323,'tackle data and analsyis'!$M393)</f>
        <v>0.61894543380132006</v>
      </c>
      <c r="S393">
        <f>COUNTIFS('further data insights graphs'!$E$2:$E$3323,"&gt;"&amp;0,'further data insights graphs'!$A$2:$A$3323,'tackle data and analsyis'!$M393)</f>
        <v>2</v>
      </c>
      <c r="V393">
        <f t="shared" si="45"/>
        <v>2</v>
      </c>
      <c r="W393" t="s">
        <v>317</v>
      </c>
      <c r="X393">
        <v>1</v>
      </c>
      <c r="Y393">
        <v>1</v>
      </c>
      <c r="Z393">
        <v>2</v>
      </c>
      <c r="AB393" t="s">
        <v>369</v>
      </c>
      <c r="AC393">
        <v>1</v>
      </c>
      <c r="AD393">
        <v>1</v>
      </c>
      <c r="AE393">
        <v>2</v>
      </c>
      <c r="AH393" t="s">
        <v>350</v>
      </c>
      <c r="AI393">
        <v>1.4679003870798391</v>
      </c>
      <c r="AJ393">
        <v>4</v>
      </c>
      <c r="AK393">
        <f>SUMIFS('further data insights graphs'!$X$2:$X$3323,'further data insights graphs'!$A$2:$A$3323,'tackle data and analsyis'!$AH393)</f>
        <v>-0.30909512120559857</v>
      </c>
      <c r="AL393" s="1">
        <f t="shared" si="46"/>
        <v>-7.7273780301399642E-2</v>
      </c>
      <c r="AM393">
        <f>SUMIFS('further data insights graphs'!$X$2:$X$3323,'further data insights graphs'!$X$2:$X$3323,"&gt;="&amp;0,'further data insights graphs'!$A$2:$A$3323,'tackle data and analsyis'!$AH393)</f>
        <v>0.22910314248460339</v>
      </c>
      <c r="AN393">
        <f>COUNTIFS('further data insights graphs'!$X$2:$X$3323,"&gt;="&amp;0,'further data insights graphs'!$A$2:$A$3323,'tackle data and analsyis'!$AH393)</f>
        <v>1</v>
      </c>
      <c r="AO393">
        <f>SUMIFS('further data insights graphs'!$X$2:$X$3323,'further data insights graphs'!$X$2:$X$3323,"&lt;"&amp;0,'further data insights graphs'!$A$2:$A$3323,'tackle data and analsyis'!$AH393)</f>
        <v>-0.53819826369020196</v>
      </c>
      <c r="AP393">
        <f>COUNTIFS('further data insights graphs'!$X$2:$X$3323,"&lt;"&amp;0,'further data insights graphs'!$A$2:$A$3323,'tackle data and analsyis'!$AH393)</f>
        <v>3</v>
      </c>
      <c r="AQ393" s="3">
        <f t="shared" si="47"/>
        <v>0.22910314248460339</v>
      </c>
      <c r="AR393" s="3">
        <f t="shared" si="48"/>
        <v>-0.17939942123006733</v>
      </c>
      <c r="AS393" s="3"/>
      <c r="AT393" s="3"/>
      <c r="AU393" s="3"/>
      <c r="AV393" s="3"/>
      <c r="AY393" t="s">
        <v>364</v>
      </c>
      <c r="AZ393">
        <v>1.984013209714051</v>
      </c>
      <c r="BA393">
        <v>3</v>
      </c>
      <c r="BD393" t="s">
        <v>364</v>
      </c>
      <c r="BE393">
        <f>SUMIFS('further data insights graphs'!S$2:S$3323,'further data insights graphs'!$A$2:$A$3323,'tackle data and analsyis'!$BD393)</f>
        <v>0.15657394706177899</v>
      </c>
      <c r="BF393">
        <f>SUMIFS('further data insights graphs'!T$2:T$3323,'further data insights graphs'!$A$2:$A$3323,'tackle data and analsyis'!$BD393)</f>
        <v>0</v>
      </c>
      <c r="BG393">
        <f>SUMIFS('further data insights graphs'!U$2:U$3323,'further data insights graphs'!$A$2:$A$3323,'tackle data and analsyis'!$BD393)</f>
        <v>0</v>
      </c>
      <c r="BI393">
        <f>COUNTIFS('further data insights graphs'!S$2:S$3323,"&gt;"&amp;0,'further data insights graphs'!$A$2:$A$3323,'tackle data and analsyis'!$BD393)</f>
        <v>1</v>
      </c>
      <c r="BJ393">
        <f>COUNTIFS('further data insights graphs'!T$2:T$3323,"&gt;"&amp;0,'further data insights graphs'!$A$2:$A$3323,'tackle data and analsyis'!$BD393)</f>
        <v>0</v>
      </c>
      <c r="BK393">
        <f>COUNTIFS('further data insights graphs'!U$2:U$3323,"&gt;"&amp;0,'further data insights graphs'!$A$2:$A$3323,'tackle data and analsyis'!$BD393)</f>
        <v>0</v>
      </c>
      <c r="BN393" t="s">
        <v>542</v>
      </c>
      <c r="BO393">
        <v>0.81317878742500305</v>
      </c>
      <c r="BP393">
        <v>0</v>
      </c>
      <c r="BQ393">
        <v>0</v>
      </c>
      <c r="BS393">
        <f>SUMIFS('further data insights graphs'!$K$2:$K$3323,'further data insights graphs'!$A$2:$A$3323,'tackle data and analsyis'!$BN393)</f>
        <v>0</v>
      </c>
      <c r="BT393">
        <f>SUMIFS('further data insights graphs'!$V$2:$V$3323,'further data insights graphs'!$A$2:$A$3323,'tackle data and analsyis'!$BN393)</f>
        <v>0</v>
      </c>
      <c r="BV393" t="s">
        <v>575</v>
      </c>
      <c r="BW393">
        <v>1</v>
      </c>
      <c r="BX393">
        <v>0</v>
      </c>
      <c r="BY393">
        <v>1</v>
      </c>
    </row>
    <row r="394" spans="1:77" x14ac:dyDescent="0.35">
      <c r="A394">
        <v>392</v>
      </c>
      <c r="B394">
        <v>2022110602</v>
      </c>
      <c r="C394">
        <v>1464</v>
      </c>
      <c r="D394">
        <v>42368</v>
      </c>
      <c r="E394">
        <v>1</v>
      </c>
      <c r="F394">
        <v>0</v>
      </c>
      <c r="G394">
        <v>0</v>
      </c>
      <c r="H394">
        <v>0</v>
      </c>
      <c r="I394" t="s">
        <v>77</v>
      </c>
      <c r="M394" t="s">
        <v>400</v>
      </c>
      <c r="N394">
        <f t="shared" si="42"/>
        <v>1</v>
      </c>
      <c r="O394">
        <f t="shared" si="43"/>
        <v>1</v>
      </c>
      <c r="P394">
        <f t="shared" si="44"/>
        <v>2</v>
      </c>
      <c r="R394">
        <f>SUMIFS('further data insights graphs'!$E$2:$E$3323,'further data insights graphs'!$A$2:$A$3323,'tackle data and analsyis'!$M394)</f>
        <v>1.30880645530808</v>
      </c>
      <c r="S394">
        <f>COUNTIFS('further data insights graphs'!$E$2:$E$3323,"&gt;"&amp;0,'further data insights graphs'!$A$2:$A$3323,'tackle data and analsyis'!$M394)</f>
        <v>2</v>
      </c>
      <c r="V394">
        <f t="shared" si="45"/>
        <v>1</v>
      </c>
      <c r="W394" t="s">
        <v>320</v>
      </c>
      <c r="X394">
        <v>1</v>
      </c>
      <c r="Y394">
        <v>1</v>
      </c>
      <c r="Z394">
        <v>2</v>
      </c>
      <c r="AB394" t="s">
        <v>388</v>
      </c>
      <c r="AC394">
        <v>1</v>
      </c>
      <c r="AD394">
        <v>1</v>
      </c>
      <c r="AE394">
        <v>2</v>
      </c>
      <c r="AH394" t="s">
        <v>482</v>
      </c>
      <c r="AI394">
        <v>1.440205090122556</v>
      </c>
      <c r="AJ394">
        <v>5</v>
      </c>
      <c r="AK394">
        <f>SUMIFS('further data insights graphs'!$X$2:$X$3323,'further data insights graphs'!$A$2:$A$3323,'tackle data and analsyis'!$AH394)</f>
        <v>-0.25845828927616155</v>
      </c>
      <c r="AL394" s="1">
        <f t="shared" si="46"/>
        <v>-5.1691657855232311E-2</v>
      </c>
      <c r="AM394">
        <f>SUMIFS('further data insights graphs'!$X$2:$X$3323,'further data insights graphs'!$X$2:$X$3323,"&gt;="&amp;0,'further data insights graphs'!$A$2:$A$3323,'tackle data and analsyis'!$AH394)</f>
        <v>0</v>
      </c>
      <c r="AN394">
        <f>COUNTIFS('further data insights graphs'!$X$2:$X$3323,"&gt;="&amp;0,'further data insights graphs'!$A$2:$A$3323,'tackle data and analsyis'!$AH394)</f>
        <v>0</v>
      </c>
      <c r="AO394">
        <f>SUMIFS('further data insights graphs'!$X$2:$X$3323,'further data insights graphs'!$X$2:$X$3323,"&lt;"&amp;0,'further data insights graphs'!$A$2:$A$3323,'tackle data and analsyis'!$AH394)</f>
        <v>-0.25845828927616155</v>
      </c>
      <c r="AP394">
        <f>COUNTIFS('further data insights graphs'!$X$2:$X$3323,"&lt;"&amp;0,'further data insights graphs'!$A$2:$A$3323,'tackle data and analsyis'!$AH394)</f>
        <v>5</v>
      </c>
      <c r="AQ394" s="3" t="e">
        <f t="shared" si="47"/>
        <v>#DIV/0!</v>
      </c>
      <c r="AR394" s="3">
        <f t="shared" si="48"/>
        <v>-5.1691657855232311E-2</v>
      </c>
      <c r="AS394" s="3"/>
      <c r="AT394" s="3"/>
      <c r="AU394" s="3"/>
      <c r="AV394" s="3"/>
      <c r="AY394" t="s">
        <v>365</v>
      </c>
      <c r="AZ394">
        <v>1.5217984812180458</v>
      </c>
      <c r="BA394">
        <v>3</v>
      </c>
      <c r="BD394" t="s">
        <v>365</v>
      </c>
      <c r="BE394">
        <f>SUMIFS('further data insights graphs'!S$2:S$3323,'further data insights graphs'!$A$2:$A$3323,'tackle data and analsyis'!$BD394)</f>
        <v>0.49929076775075998</v>
      </c>
      <c r="BF394">
        <f>SUMIFS('further data insights graphs'!T$2:T$3323,'further data insights graphs'!$A$2:$A$3323,'tackle data and analsyis'!$BD394)</f>
        <v>0</v>
      </c>
      <c r="BG394">
        <f>SUMIFS('further data insights graphs'!U$2:U$3323,'further data insights graphs'!$A$2:$A$3323,'tackle data and analsyis'!$BD394)</f>
        <v>0</v>
      </c>
      <c r="BI394">
        <f>COUNTIFS('further data insights graphs'!S$2:S$3323,"&gt;"&amp;0,'further data insights graphs'!$A$2:$A$3323,'tackle data and analsyis'!$BD394)</f>
        <v>1</v>
      </c>
      <c r="BJ394">
        <f>COUNTIFS('further data insights graphs'!T$2:T$3323,"&gt;"&amp;0,'further data insights graphs'!$A$2:$A$3323,'tackle data and analsyis'!$BD394)</f>
        <v>0</v>
      </c>
      <c r="BK394">
        <f>COUNTIFS('further data insights graphs'!U$2:U$3323,"&gt;"&amp;0,'further data insights graphs'!$A$2:$A$3323,'tackle data and analsyis'!$BD394)</f>
        <v>0</v>
      </c>
      <c r="BN394" t="s">
        <v>523</v>
      </c>
      <c r="BO394">
        <v>0.7986700871252761</v>
      </c>
      <c r="BP394">
        <v>0</v>
      </c>
      <c r="BQ394">
        <v>0</v>
      </c>
      <c r="BS394">
        <f>SUMIFS('further data insights graphs'!$K$2:$K$3323,'further data insights graphs'!$A$2:$A$3323,'tackle data and analsyis'!$BN394)</f>
        <v>0</v>
      </c>
      <c r="BT394">
        <f>SUMIFS('further data insights graphs'!$V$2:$V$3323,'further data insights graphs'!$A$2:$A$3323,'tackle data and analsyis'!$BN394)</f>
        <v>0</v>
      </c>
      <c r="BV394" t="s">
        <v>579</v>
      </c>
      <c r="BW394">
        <v>1</v>
      </c>
      <c r="BX394">
        <v>0</v>
      </c>
      <c r="BY394">
        <v>0</v>
      </c>
    </row>
    <row r="395" spans="1:77" x14ac:dyDescent="0.35">
      <c r="A395">
        <v>393</v>
      </c>
      <c r="B395">
        <v>2022110602</v>
      </c>
      <c r="C395">
        <v>1972</v>
      </c>
      <c r="D395">
        <v>42368</v>
      </c>
      <c r="E395">
        <v>0</v>
      </c>
      <c r="F395">
        <v>1</v>
      </c>
      <c r="G395">
        <v>0</v>
      </c>
      <c r="H395">
        <v>0</v>
      </c>
      <c r="I395" t="s">
        <v>77</v>
      </c>
      <c r="M395" t="s">
        <v>401</v>
      </c>
      <c r="N395">
        <f t="shared" si="42"/>
        <v>1</v>
      </c>
      <c r="O395">
        <f t="shared" si="43"/>
        <v>0</v>
      </c>
      <c r="P395">
        <f t="shared" si="44"/>
        <v>1</v>
      </c>
      <c r="R395">
        <f>SUMIFS('further data insights graphs'!$E$2:$E$3323,'further data insights graphs'!$A$2:$A$3323,'tackle data and analsyis'!$M395)</f>
        <v>0.94923782465825102</v>
      </c>
      <c r="S395">
        <f>COUNTIFS('further data insights graphs'!$E$2:$E$3323,"&gt;"&amp;0,'further data insights graphs'!$A$2:$A$3323,'tackle data and analsyis'!$M395)</f>
        <v>2</v>
      </c>
      <c r="V395">
        <f t="shared" si="45"/>
        <v>1</v>
      </c>
      <c r="W395" t="s">
        <v>337</v>
      </c>
      <c r="X395">
        <v>0</v>
      </c>
      <c r="Y395">
        <v>2</v>
      </c>
      <c r="Z395">
        <v>2</v>
      </c>
      <c r="AB395" t="s">
        <v>400</v>
      </c>
      <c r="AC395">
        <v>1</v>
      </c>
      <c r="AD395">
        <v>1</v>
      </c>
      <c r="AE395">
        <v>2</v>
      </c>
      <c r="AH395" t="s">
        <v>369</v>
      </c>
      <c r="AI395">
        <v>1.4383696570880711</v>
      </c>
      <c r="AJ395">
        <v>2</v>
      </c>
      <c r="AK395">
        <f>SUMIFS('further data insights graphs'!$X$2:$X$3323,'further data insights graphs'!$A$2:$A$3323,'tackle data and analsyis'!$AH395)</f>
        <v>-0.84173993994883134</v>
      </c>
      <c r="AL395" s="1">
        <f t="shared" si="46"/>
        <v>-0.42086996997441567</v>
      </c>
      <c r="AM395">
        <f>SUMIFS('further data insights graphs'!$X$2:$X$3323,'further data insights graphs'!$X$2:$X$3323,"&gt;="&amp;0,'further data insights graphs'!$A$2:$A$3323,'tackle data and analsyis'!$AH395)</f>
        <v>0</v>
      </c>
      <c r="AN395">
        <f>COUNTIFS('further data insights graphs'!$X$2:$X$3323,"&gt;="&amp;0,'further data insights graphs'!$A$2:$A$3323,'tackle data and analsyis'!$AH395)</f>
        <v>0</v>
      </c>
      <c r="AO395">
        <f>SUMIFS('further data insights graphs'!$X$2:$X$3323,'further data insights graphs'!$X$2:$X$3323,"&lt;"&amp;0,'further data insights graphs'!$A$2:$A$3323,'tackle data and analsyis'!$AH395)</f>
        <v>-0.84173993994883134</v>
      </c>
      <c r="AP395">
        <f>COUNTIFS('further data insights graphs'!$X$2:$X$3323,"&lt;"&amp;0,'further data insights graphs'!$A$2:$A$3323,'tackle data and analsyis'!$AH395)</f>
        <v>2</v>
      </c>
      <c r="AQ395" s="3" t="e">
        <f t="shared" si="47"/>
        <v>#DIV/0!</v>
      </c>
      <c r="AR395" s="3">
        <f t="shared" si="48"/>
        <v>-0.42086996997441567</v>
      </c>
      <c r="AS395" s="3"/>
      <c r="AT395" s="3"/>
      <c r="AU395" s="3"/>
      <c r="AV395" s="3"/>
      <c r="AY395" t="s">
        <v>373</v>
      </c>
      <c r="AZ395">
        <v>1.498242539771947</v>
      </c>
      <c r="BA395">
        <v>3</v>
      </c>
      <c r="BD395" t="s">
        <v>373</v>
      </c>
      <c r="BE395">
        <f>SUMIFS('further data insights graphs'!S$2:S$3323,'further data insights graphs'!$A$2:$A$3323,'tackle data and analsyis'!$BD395)</f>
        <v>1.498242539771947</v>
      </c>
      <c r="BF395">
        <f>SUMIFS('further data insights graphs'!T$2:T$3323,'further data insights graphs'!$A$2:$A$3323,'tackle data and analsyis'!$BD395)</f>
        <v>0</v>
      </c>
      <c r="BG395">
        <f>SUMIFS('further data insights graphs'!U$2:U$3323,'further data insights graphs'!$A$2:$A$3323,'tackle data and analsyis'!$BD395)</f>
        <v>0</v>
      </c>
      <c r="BI395">
        <f>COUNTIFS('further data insights graphs'!S$2:S$3323,"&gt;"&amp;0,'further data insights graphs'!$A$2:$A$3323,'tackle data and analsyis'!$BD395)</f>
        <v>3</v>
      </c>
      <c r="BJ395">
        <f>COUNTIFS('further data insights graphs'!T$2:T$3323,"&gt;"&amp;0,'further data insights graphs'!$A$2:$A$3323,'tackle data and analsyis'!$BD395)</f>
        <v>0</v>
      </c>
      <c r="BK395">
        <f>COUNTIFS('further data insights graphs'!U$2:U$3323,"&gt;"&amp;0,'further data insights graphs'!$A$2:$A$3323,'tackle data and analsyis'!$BD395)</f>
        <v>0</v>
      </c>
      <c r="BN395" t="s">
        <v>544</v>
      </c>
      <c r="BO395">
        <v>0.78191380426077395</v>
      </c>
      <c r="BP395">
        <v>0</v>
      </c>
      <c r="BQ395">
        <v>0</v>
      </c>
      <c r="BS395">
        <f>SUMIFS('further data insights graphs'!$K$2:$K$3323,'further data insights graphs'!$A$2:$A$3323,'tackle data and analsyis'!$BN395)</f>
        <v>0</v>
      </c>
      <c r="BT395">
        <f>SUMIFS('further data insights graphs'!$V$2:$V$3323,'further data insights graphs'!$A$2:$A$3323,'tackle data and analsyis'!$BN395)</f>
        <v>0</v>
      </c>
      <c r="BV395" t="s">
        <v>590</v>
      </c>
      <c r="BW395">
        <v>1</v>
      </c>
      <c r="BX395">
        <v>0</v>
      </c>
      <c r="BY395">
        <v>0</v>
      </c>
    </row>
    <row r="396" spans="1:77" x14ac:dyDescent="0.35">
      <c r="A396">
        <v>394</v>
      </c>
      <c r="B396">
        <v>2022110602</v>
      </c>
      <c r="C396">
        <v>2617</v>
      </c>
      <c r="D396">
        <v>42368</v>
      </c>
      <c r="E396">
        <v>1</v>
      </c>
      <c r="F396">
        <v>0</v>
      </c>
      <c r="G396">
        <v>0</v>
      </c>
      <c r="H396">
        <v>0</v>
      </c>
      <c r="I396" t="s">
        <v>77</v>
      </c>
      <c r="M396" t="s">
        <v>402</v>
      </c>
      <c r="N396">
        <f t="shared" si="42"/>
        <v>4</v>
      </c>
      <c r="O396">
        <f t="shared" si="43"/>
        <v>2</v>
      </c>
      <c r="P396">
        <f t="shared" si="44"/>
        <v>6</v>
      </c>
      <c r="R396">
        <f>SUMIFS('further data insights graphs'!$E$2:$E$3323,'further data insights graphs'!$A$2:$A$3323,'tackle data and analsyis'!$M396)</f>
        <v>3.3446928774029749</v>
      </c>
      <c r="S396">
        <f>COUNTIFS('further data insights graphs'!$E$2:$E$3323,"&gt;"&amp;0,'further data insights graphs'!$A$2:$A$3323,'tackle data and analsyis'!$M396)</f>
        <v>7</v>
      </c>
      <c r="V396">
        <f t="shared" si="45"/>
        <v>2</v>
      </c>
      <c r="W396" t="s">
        <v>341</v>
      </c>
      <c r="X396">
        <v>1</v>
      </c>
      <c r="Y396">
        <v>1</v>
      </c>
      <c r="Z396">
        <v>2</v>
      </c>
      <c r="AB396" t="s">
        <v>406</v>
      </c>
      <c r="AC396">
        <v>1</v>
      </c>
      <c r="AD396">
        <v>1</v>
      </c>
      <c r="AE396">
        <v>2</v>
      </c>
      <c r="AH396" t="s">
        <v>68</v>
      </c>
      <c r="AI396">
        <v>1.430775899676465</v>
      </c>
      <c r="AJ396">
        <v>3</v>
      </c>
      <c r="AK396">
        <f>SUMIFS('further data insights graphs'!$X$2:$X$3323,'further data insights graphs'!$A$2:$A$3323,'tackle data and analsyis'!$AH396)</f>
        <v>-1.1058147735453674</v>
      </c>
      <c r="AL396" s="1">
        <f t="shared" si="46"/>
        <v>-0.36860492451512245</v>
      </c>
      <c r="AM396">
        <f>SUMIFS('further data insights graphs'!$X$2:$X$3323,'further data insights graphs'!$X$2:$X$3323,"&gt;="&amp;0,'further data insights graphs'!$A$2:$A$3323,'tackle data and analsyis'!$AH396)</f>
        <v>0</v>
      </c>
      <c r="AN396">
        <f>COUNTIFS('further data insights graphs'!$X$2:$X$3323,"&gt;="&amp;0,'further data insights graphs'!$A$2:$A$3323,'tackle data and analsyis'!$AH396)</f>
        <v>0</v>
      </c>
      <c r="AO396">
        <f>SUMIFS('further data insights graphs'!$X$2:$X$3323,'further data insights graphs'!$X$2:$X$3323,"&lt;"&amp;0,'further data insights graphs'!$A$2:$A$3323,'tackle data and analsyis'!$AH396)</f>
        <v>-1.1058147735453674</v>
      </c>
      <c r="AP396">
        <f>COUNTIFS('further data insights graphs'!$X$2:$X$3323,"&lt;"&amp;0,'further data insights graphs'!$A$2:$A$3323,'tackle data and analsyis'!$AH396)</f>
        <v>3</v>
      </c>
      <c r="AQ396" s="3" t="e">
        <f t="shared" si="47"/>
        <v>#DIV/0!</v>
      </c>
      <c r="AR396" s="3">
        <f t="shared" si="48"/>
        <v>-0.36860492451512245</v>
      </c>
      <c r="AS396" s="3"/>
      <c r="AT396" s="3"/>
      <c r="AU396" s="3"/>
      <c r="AV396" s="3"/>
      <c r="AY396" t="s">
        <v>378</v>
      </c>
      <c r="AZ396">
        <v>1.4275128015433409</v>
      </c>
      <c r="BA396">
        <v>3</v>
      </c>
      <c r="BD396" t="s">
        <v>378</v>
      </c>
      <c r="BE396">
        <f>SUMIFS('further data insights graphs'!S$2:S$3323,'further data insights graphs'!$A$2:$A$3323,'tackle data and analsyis'!$BD396)</f>
        <v>0</v>
      </c>
      <c r="BF396">
        <f>SUMIFS('further data insights graphs'!T$2:T$3323,'further data insights graphs'!$A$2:$A$3323,'tackle data and analsyis'!$BD396)</f>
        <v>0</v>
      </c>
      <c r="BG396">
        <f>SUMIFS('further data insights graphs'!U$2:U$3323,'further data insights graphs'!$A$2:$A$3323,'tackle data and analsyis'!$BD396)</f>
        <v>0</v>
      </c>
      <c r="BI396">
        <f>COUNTIFS('further data insights graphs'!S$2:S$3323,"&gt;"&amp;0,'further data insights graphs'!$A$2:$A$3323,'tackle data and analsyis'!$BD396)</f>
        <v>0</v>
      </c>
      <c r="BJ396">
        <f>COUNTIFS('further data insights graphs'!T$2:T$3323,"&gt;"&amp;0,'further data insights graphs'!$A$2:$A$3323,'tackle data and analsyis'!$BD396)</f>
        <v>0</v>
      </c>
      <c r="BK396">
        <f>COUNTIFS('further data insights graphs'!U$2:U$3323,"&gt;"&amp;0,'further data insights graphs'!$A$2:$A$3323,'tackle data and analsyis'!$BD396)</f>
        <v>0</v>
      </c>
      <c r="BN396" t="s">
        <v>182</v>
      </c>
      <c r="BO396">
        <v>0.77771648538104599</v>
      </c>
      <c r="BP396">
        <v>0</v>
      </c>
      <c r="BQ396">
        <v>0</v>
      </c>
      <c r="BS396">
        <f>SUMIFS('further data insights graphs'!$K$2:$K$3323,'further data insights graphs'!$A$2:$A$3323,'tackle data and analsyis'!$BN396)</f>
        <v>0</v>
      </c>
      <c r="BT396">
        <f>SUMIFS('further data insights graphs'!$V$2:$V$3323,'further data insights graphs'!$A$2:$A$3323,'tackle data and analsyis'!$BN396)</f>
        <v>0</v>
      </c>
      <c r="BV396" t="s">
        <v>175</v>
      </c>
      <c r="BW396">
        <v>0.94952731319289996</v>
      </c>
      <c r="BX396">
        <v>0</v>
      </c>
      <c r="BY396">
        <v>0</v>
      </c>
    </row>
    <row r="397" spans="1:77" x14ac:dyDescent="0.35">
      <c r="A397">
        <v>395</v>
      </c>
      <c r="B397">
        <v>2022110602</v>
      </c>
      <c r="C397">
        <v>2659</v>
      </c>
      <c r="D397">
        <v>42368</v>
      </c>
      <c r="E397">
        <v>0</v>
      </c>
      <c r="F397">
        <v>1</v>
      </c>
      <c r="G397">
        <v>0</v>
      </c>
      <c r="H397">
        <v>0</v>
      </c>
      <c r="I397" t="s">
        <v>77</v>
      </c>
      <c r="M397" t="s">
        <v>403</v>
      </c>
      <c r="N397">
        <f t="shared" si="42"/>
        <v>1</v>
      </c>
      <c r="O397">
        <f t="shared" si="43"/>
        <v>0</v>
      </c>
      <c r="P397">
        <f t="shared" si="44"/>
        <v>1</v>
      </c>
      <c r="R397">
        <f>SUMIFS('further data insights graphs'!$E$2:$E$3323,'further data insights graphs'!$A$2:$A$3323,'tackle data and analsyis'!$M397)</f>
        <v>0.76954161043499503</v>
      </c>
      <c r="S397">
        <f>COUNTIFS('further data insights graphs'!$E$2:$E$3323,"&gt;"&amp;0,'further data insights graphs'!$A$2:$A$3323,'tackle data and analsyis'!$M397)</f>
        <v>2</v>
      </c>
      <c r="V397">
        <f t="shared" si="45"/>
        <v>2</v>
      </c>
      <c r="W397" t="s">
        <v>342</v>
      </c>
      <c r="X397">
        <v>1</v>
      </c>
      <c r="Y397">
        <v>1</v>
      </c>
      <c r="Z397">
        <v>2</v>
      </c>
      <c r="AB397" t="s">
        <v>421</v>
      </c>
      <c r="AC397">
        <v>1</v>
      </c>
      <c r="AD397">
        <v>1</v>
      </c>
      <c r="AE397">
        <v>2</v>
      </c>
      <c r="AH397" t="s">
        <v>378</v>
      </c>
      <c r="AI397">
        <v>1.4275128015433409</v>
      </c>
      <c r="AJ397">
        <v>3</v>
      </c>
      <c r="AK397">
        <f>SUMIFS('further data insights graphs'!$X$2:$X$3323,'further data insights graphs'!$A$2:$A$3323,'tackle data and analsyis'!$AH397)</f>
        <v>0.98084665835146523</v>
      </c>
      <c r="AL397" s="1">
        <f t="shared" si="46"/>
        <v>0.32694888611715506</v>
      </c>
      <c r="AM397">
        <f>SUMIFS('further data insights graphs'!$X$2:$X$3323,'further data insights graphs'!$X$2:$X$3323,"&gt;="&amp;0,'further data insights graphs'!$A$2:$A$3323,'tackle data and analsyis'!$AH397)</f>
        <v>0.98084665835146523</v>
      </c>
      <c r="AN397">
        <f>COUNTIFS('further data insights graphs'!$X$2:$X$3323,"&gt;="&amp;0,'further data insights graphs'!$A$2:$A$3323,'tackle data and analsyis'!$AH397)</f>
        <v>3</v>
      </c>
      <c r="AO397">
        <f>SUMIFS('further data insights graphs'!$X$2:$X$3323,'further data insights graphs'!$X$2:$X$3323,"&lt;"&amp;0,'further data insights graphs'!$A$2:$A$3323,'tackle data and analsyis'!$AH397)</f>
        <v>0</v>
      </c>
      <c r="AP397">
        <f>COUNTIFS('further data insights graphs'!$X$2:$X$3323,"&lt;"&amp;0,'further data insights graphs'!$A$2:$A$3323,'tackle data and analsyis'!$AH397)</f>
        <v>0</v>
      </c>
      <c r="AQ397" s="3">
        <f t="shared" si="47"/>
        <v>0.32694888611715506</v>
      </c>
      <c r="AR397" s="3" t="e">
        <f t="shared" si="48"/>
        <v>#DIV/0!</v>
      </c>
      <c r="AS397" s="3"/>
      <c r="AT397" s="3"/>
      <c r="AU397" s="3"/>
      <c r="AV397" s="3"/>
      <c r="AY397" t="s">
        <v>383</v>
      </c>
      <c r="AZ397">
        <v>1.570157807174521</v>
      </c>
      <c r="BA397">
        <v>3</v>
      </c>
      <c r="BD397" t="s">
        <v>383</v>
      </c>
      <c r="BE397">
        <f>SUMIFS('further data insights graphs'!S$2:S$3323,'further data insights graphs'!$A$2:$A$3323,'tackle data and analsyis'!$BD397)</f>
        <v>0.230822151556628</v>
      </c>
      <c r="BF397">
        <f>SUMIFS('further data insights graphs'!T$2:T$3323,'further data insights graphs'!$A$2:$A$3323,'tackle data and analsyis'!$BD397)</f>
        <v>0</v>
      </c>
      <c r="BG397">
        <f>SUMIFS('further data insights graphs'!U$2:U$3323,'further data insights graphs'!$A$2:$A$3323,'tackle data and analsyis'!$BD397)</f>
        <v>0</v>
      </c>
      <c r="BI397">
        <f>COUNTIFS('further data insights graphs'!S$2:S$3323,"&gt;"&amp;0,'further data insights graphs'!$A$2:$A$3323,'tackle data and analsyis'!$BD397)</f>
        <v>1</v>
      </c>
      <c r="BJ397">
        <f>COUNTIFS('further data insights graphs'!T$2:T$3323,"&gt;"&amp;0,'further data insights graphs'!$A$2:$A$3323,'tackle data and analsyis'!$BD397)</f>
        <v>0</v>
      </c>
      <c r="BK397">
        <f>COUNTIFS('further data insights graphs'!U$2:U$3323,"&gt;"&amp;0,'further data insights graphs'!$A$2:$A$3323,'tackle data and analsyis'!$BD397)</f>
        <v>0</v>
      </c>
      <c r="BN397" t="s">
        <v>481</v>
      </c>
      <c r="BO397">
        <v>0.77300644623013692</v>
      </c>
      <c r="BP397">
        <v>0</v>
      </c>
      <c r="BQ397">
        <v>0</v>
      </c>
      <c r="BS397">
        <f>SUMIFS('further data insights graphs'!$K$2:$K$3323,'further data insights graphs'!$A$2:$A$3323,'tackle data and analsyis'!$BN397)</f>
        <v>0</v>
      </c>
      <c r="BT397">
        <f>SUMIFS('further data insights graphs'!$V$2:$V$3323,'further data insights graphs'!$A$2:$A$3323,'tackle data and analsyis'!$BN397)</f>
        <v>0</v>
      </c>
      <c r="BV397" t="s">
        <v>401</v>
      </c>
      <c r="BW397">
        <v>0.94923782465825102</v>
      </c>
      <c r="BX397">
        <v>0</v>
      </c>
      <c r="BY397">
        <v>0</v>
      </c>
    </row>
    <row r="398" spans="1:77" x14ac:dyDescent="0.35">
      <c r="A398">
        <v>396</v>
      </c>
      <c r="B398">
        <v>2022110602</v>
      </c>
      <c r="C398">
        <v>2928</v>
      </c>
      <c r="D398">
        <v>42368</v>
      </c>
      <c r="E398">
        <v>0</v>
      </c>
      <c r="F398">
        <v>1</v>
      </c>
      <c r="G398">
        <v>0</v>
      </c>
      <c r="H398">
        <v>0</v>
      </c>
      <c r="I398" t="s">
        <v>77</v>
      </c>
      <c r="M398" t="s">
        <v>404</v>
      </c>
      <c r="N398">
        <f t="shared" si="42"/>
        <v>5</v>
      </c>
      <c r="O398">
        <f t="shared" si="43"/>
        <v>7</v>
      </c>
      <c r="P398">
        <f t="shared" si="44"/>
        <v>12</v>
      </c>
      <c r="R398">
        <f>SUMIFS('further data insights graphs'!$E$2:$E$3323,'further data insights graphs'!$A$2:$A$3323,'tackle data and analsyis'!$M398)</f>
        <v>6.5849840908647224</v>
      </c>
      <c r="S398">
        <f>COUNTIFS('further data insights graphs'!$E$2:$E$3323,"&gt;"&amp;0,'further data insights graphs'!$A$2:$A$3323,'tackle data and analsyis'!$M398)</f>
        <v>12</v>
      </c>
      <c r="V398">
        <f t="shared" si="45"/>
        <v>1</v>
      </c>
      <c r="W398" t="s">
        <v>350</v>
      </c>
      <c r="X398">
        <v>0</v>
      </c>
      <c r="Y398">
        <v>2</v>
      </c>
      <c r="Z398">
        <v>2</v>
      </c>
      <c r="AB398" t="s">
        <v>431</v>
      </c>
      <c r="AC398">
        <v>1</v>
      </c>
      <c r="AD398">
        <v>1</v>
      </c>
      <c r="AE398">
        <v>2</v>
      </c>
      <c r="AH398" t="s">
        <v>149</v>
      </c>
      <c r="AI398">
        <v>1.411788692165814</v>
      </c>
      <c r="AJ398">
        <v>4</v>
      </c>
      <c r="AK398">
        <f>SUMIFS('further data insights graphs'!$X$2:$X$3323,'further data insights graphs'!$A$2:$A$3323,'tackle data and analsyis'!$AH398)</f>
        <v>-2.9560180618685785</v>
      </c>
      <c r="AL398" s="1">
        <f t="shared" si="46"/>
        <v>-0.73900451546714463</v>
      </c>
      <c r="AM398">
        <f>SUMIFS('further data insights graphs'!$X$2:$X$3323,'further data insights graphs'!$X$2:$X$3323,"&gt;="&amp;0,'further data insights graphs'!$A$2:$A$3323,'tackle data and analsyis'!$AH398)</f>
        <v>0</v>
      </c>
      <c r="AN398">
        <f>COUNTIFS('further data insights graphs'!$X$2:$X$3323,"&gt;="&amp;0,'further data insights graphs'!$A$2:$A$3323,'tackle data and analsyis'!$AH398)</f>
        <v>0</v>
      </c>
      <c r="AO398">
        <f>SUMIFS('further data insights graphs'!$X$2:$X$3323,'further data insights graphs'!$X$2:$X$3323,"&lt;"&amp;0,'further data insights graphs'!$A$2:$A$3323,'tackle data and analsyis'!$AH398)</f>
        <v>-2.9560180618685785</v>
      </c>
      <c r="AP398">
        <f>COUNTIFS('further data insights graphs'!$X$2:$X$3323,"&lt;"&amp;0,'further data insights graphs'!$A$2:$A$3323,'tackle data and analsyis'!$AH398)</f>
        <v>4</v>
      </c>
      <c r="AQ398" s="3" t="e">
        <f t="shared" si="47"/>
        <v>#DIV/0!</v>
      </c>
      <c r="AR398" s="3">
        <f t="shared" si="48"/>
        <v>-0.73900451546714463</v>
      </c>
      <c r="AS398" s="3"/>
      <c r="AT398" s="3"/>
      <c r="AU398" s="3"/>
      <c r="AV398" s="3"/>
      <c r="AY398" t="s">
        <v>387</v>
      </c>
      <c r="AZ398">
        <v>1.7921998840892119</v>
      </c>
      <c r="BA398">
        <v>3</v>
      </c>
      <c r="BD398" t="s">
        <v>387</v>
      </c>
      <c r="BE398">
        <f>SUMIFS('further data insights graphs'!S$2:S$3323,'further data insights graphs'!$A$2:$A$3323,'tackle data and analsyis'!$BD398)</f>
        <v>1.7921998840892119</v>
      </c>
      <c r="BF398">
        <f>SUMIFS('further data insights graphs'!T$2:T$3323,'further data insights graphs'!$A$2:$A$3323,'tackle data and analsyis'!$BD398)</f>
        <v>0</v>
      </c>
      <c r="BG398">
        <f>SUMIFS('further data insights graphs'!U$2:U$3323,'further data insights graphs'!$A$2:$A$3323,'tackle data and analsyis'!$BD398)</f>
        <v>0</v>
      </c>
      <c r="BI398">
        <f>COUNTIFS('further data insights graphs'!S$2:S$3323,"&gt;"&amp;0,'further data insights graphs'!$A$2:$A$3323,'tackle data and analsyis'!$BD398)</f>
        <v>3</v>
      </c>
      <c r="BJ398">
        <f>COUNTIFS('further data insights graphs'!T$2:T$3323,"&gt;"&amp;0,'further data insights graphs'!$A$2:$A$3323,'tackle data and analsyis'!$BD398)</f>
        <v>0</v>
      </c>
      <c r="BK398">
        <f>COUNTIFS('further data insights graphs'!U$2:U$3323,"&gt;"&amp;0,'further data insights graphs'!$A$2:$A$3323,'tackle data and analsyis'!$BD398)</f>
        <v>0</v>
      </c>
      <c r="BN398" t="s">
        <v>517</v>
      </c>
      <c r="BO398">
        <v>0.77147754018675696</v>
      </c>
      <c r="BP398">
        <v>0</v>
      </c>
      <c r="BQ398">
        <v>0</v>
      </c>
      <c r="BS398">
        <f>SUMIFS('further data insights graphs'!$K$2:$K$3323,'further data insights graphs'!$A$2:$A$3323,'tackle data and analsyis'!$BN398)</f>
        <v>0</v>
      </c>
      <c r="BT398">
        <f>SUMIFS('further data insights graphs'!$V$2:$V$3323,'further data insights graphs'!$A$2:$A$3323,'tackle data and analsyis'!$BN398)</f>
        <v>0</v>
      </c>
      <c r="BV398" t="s">
        <v>562</v>
      </c>
      <c r="BW398">
        <v>0.94695784608008293</v>
      </c>
      <c r="BX398">
        <v>0</v>
      </c>
      <c r="BY398">
        <v>0</v>
      </c>
    </row>
    <row r="399" spans="1:77" x14ac:dyDescent="0.35">
      <c r="A399">
        <v>397</v>
      </c>
      <c r="B399">
        <v>2022102301</v>
      </c>
      <c r="C399">
        <v>1195</v>
      </c>
      <c r="D399">
        <v>42470</v>
      </c>
      <c r="E399">
        <v>1</v>
      </c>
      <c r="F399">
        <v>0</v>
      </c>
      <c r="G399">
        <v>0</v>
      </c>
      <c r="H399">
        <v>0</v>
      </c>
      <c r="I399" t="s">
        <v>78</v>
      </c>
      <c r="M399" t="s">
        <v>405</v>
      </c>
      <c r="N399">
        <f t="shared" si="42"/>
        <v>0</v>
      </c>
      <c r="O399">
        <f t="shared" si="43"/>
        <v>2</v>
      </c>
      <c r="P399">
        <f t="shared" si="44"/>
        <v>2</v>
      </c>
      <c r="R399">
        <f>SUMIFS('further data insights graphs'!$E$2:$E$3323,'further data insights graphs'!$A$2:$A$3323,'tackle data and analsyis'!$M399)</f>
        <v>1.5203499966203391</v>
      </c>
      <c r="S399">
        <f>COUNTIFS('further data insights graphs'!$E$2:$E$3323,"&gt;"&amp;0,'further data insights graphs'!$A$2:$A$3323,'tackle data and analsyis'!$M399)</f>
        <v>2</v>
      </c>
      <c r="V399">
        <f t="shared" si="45"/>
        <v>1</v>
      </c>
      <c r="W399" t="s">
        <v>360</v>
      </c>
      <c r="X399">
        <v>1</v>
      </c>
      <c r="Y399">
        <v>1</v>
      </c>
      <c r="Z399">
        <v>2</v>
      </c>
      <c r="AB399" t="s">
        <v>451</v>
      </c>
      <c r="AC399">
        <v>1</v>
      </c>
      <c r="AD399">
        <v>1</v>
      </c>
      <c r="AE399">
        <v>2</v>
      </c>
      <c r="AH399" t="s">
        <v>19</v>
      </c>
      <c r="AI399">
        <v>1.4101322588079419</v>
      </c>
      <c r="AJ399">
        <v>3</v>
      </c>
      <c r="AK399">
        <f>SUMIFS('further data insights graphs'!$X$2:$X$3323,'further data insights graphs'!$A$2:$A$3323,'tackle data and analsyis'!$AH399)</f>
        <v>0.13286063317581506</v>
      </c>
      <c r="AL399" s="1">
        <f t="shared" si="46"/>
        <v>4.4286877725271685E-2</v>
      </c>
      <c r="AM399">
        <f>SUMIFS('further data insights graphs'!$X$2:$X$3323,'further data insights graphs'!$X$2:$X$3323,"&gt;="&amp;0,'further data insights graphs'!$A$2:$A$3323,'tackle data and analsyis'!$AH399)</f>
        <v>0.5005601787164039</v>
      </c>
      <c r="AN399">
        <f>COUNTIFS('further data insights graphs'!$X$2:$X$3323,"&gt;="&amp;0,'further data insights graphs'!$A$2:$A$3323,'tackle data and analsyis'!$AH399)</f>
        <v>1</v>
      </c>
      <c r="AO399">
        <f>SUMIFS('further data insights graphs'!$X$2:$X$3323,'further data insights graphs'!$X$2:$X$3323,"&lt;"&amp;0,'further data insights graphs'!$A$2:$A$3323,'tackle data and analsyis'!$AH399)</f>
        <v>-0.36769954554058881</v>
      </c>
      <c r="AP399">
        <f>COUNTIFS('further data insights graphs'!$X$2:$X$3323,"&lt;"&amp;0,'further data insights graphs'!$A$2:$A$3323,'tackle data and analsyis'!$AH399)</f>
        <v>2</v>
      </c>
      <c r="AQ399" s="3">
        <f t="shared" si="47"/>
        <v>0.5005601787164039</v>
      </c>
      <c r="AR399" s="3">
        <f t="shared" si="48"/>
        <v>-0.18384977277029441</v>
      </c>
      <c r="AS399" s="3"/>
      <c r="AT399" s="3"/>
      <c r="AU399" s="3"/>
      <c r="AV399" s="3"/>
      <c r="AY399" t="s">
        <v>388</v>
      </c>
      <c r="AZ399">
        <v>1.2481526824535671</v>
      </c>
      <c r="BA399">
        <v>3</v>
      </c>
      <c r="BD399" t="s">
        <v>388</v>
      </c>
      <c r="BE399">
        <f>SUMIFS('further data insights graphs'!S$2:S$3323,'further data insights graphs'!$A$2:$A$3323,'tackle data and analsyis'!$BD399)</f>
        <v>1.2481526824535671</v>
      </c>
      <c r="BF399">
        <f>SUMIFS('further data insights graphs'!T$2:T$3323,'further data insights graphs'!$A$2:$A$3323,'tackle data and analsyis'!$BD399)</f>
        <v>0</v>
      </c>
      <c r="BG399">
        <f>SUMIFS('further data insights graphs'!U$2:U$3323,'further data insights graphs'!$A$2:$A$3323,'tackle data and analsyis'!$BD399)</f>
        <v>0</v>
      </c>
      <c r="BI399">
        <f>COUNTIFS('further data insights graphs'!S$2:S$3323,"&gt;"&amp;0,'further data insights graphs'!$A$2:$A$3323,'tackle data and analsyis'!$BD399)</f>
        <v>3</v>
      </c>
      <c r="BJ399">
        <f>COUNTIFS('further data insights graphs'!T$2:T$3323,"&gt;"&amp;0,'further data insights graphs'!$A$2:$A$3323,'tackle data and analsyis'!$BD399)</f>
        <v>0</v>
      </c>
      <c r="BK399">
        <f>COUNTIFS('further data insights graphs'!U$2:U$3323,"&gt;"&amp;0,'further data insights graphs'!$A$2:$A$3323,'tackle data and analsyis'!$BD399)</f>
        <v>0</v>
      </c>
      <c r="BN399" t="s">
        <v>514</v>
      </c>
      <c r="BO399">
        <v>0.76332267651029795</v>
      </c>
      <c r="BP399">
        <v>0</v>
      </c>
      <c r="BQ399">
        <v>0</v>
      </c>
      <c r="BS399">
        <f>SUMIFS('further data insights graphs'!$K$2:$K$3323,'further data insights graphs'!$A$2:$A$3323,'tackle data and analsyis'!$BN399)</f>
        <v>0</v>
      </c>
      <c r="BT399">
        <f>SUMIFS('further data insights graphs'!$V$2:$V$3323,'further data insights graphs'!$A$2:$A$3323,'tackle data and analsyis'!$BN399)</f>
        <v>0</v>
      </c>
      <c r="BV399" t="s">
        <v>421</v>
      </c>
      <c r="BW399">
        <v>0.94315160264656805</v>
      </c>
      <c r="BX399">
        <v>0</v>
      </c>
      <c r="BY399">
        <v>0</v>
      </c>
    </row>
    <row r="400" spans="1:77" x14ac:dyDescent="0.35">
      <c r="A400">
        <v>398</v>
      </c>
      <c r="B400">
        <v>2022103001</v>
      </c>
      <c r="C400">
        <v>938</v>
      </c>
      <c r="D400">
        <v>42470</v>
      </c>
      <c r="E400">
        <v>0</v>
      </c>
      <c r="F400">
        <v>1</v>
      </c>
      <c r="G400">
        <v>0</v>
      </c>
      <c r="H400">
        <v>0</v>
      </c>
      <c r="I400" t="s">
        <v>78</v>
      </c>
      <c r="M400" t="s">
        <v>406</v>
      </c>
      <c r="N400">
        <f t="shared" si="42"/>
        <v>1</v>
      </c>
      <c r="O400">
        <f t="shared" si="43"/>
        <v>1</v>
      </c>
      <c r="P400">
        <f t="shared" si="44"/>
        <v>2</v>
      </c>
      <c r="R400">
        <f>SUMIFS('further data insights graphs'!$E$2:$E$3323,'further data insights graphs'!$A$2:$A$3323,'tackle data and analsyis'!$M400)</f>
        <v>2.082217097460628</v>
      </c>
      <c r="S400">
        <f>COUNTIFS('further data insights graphs'!$E$2:$E$3323,"&gt;"&amp;0,'further data insights graphs'!$A$2:$A$3323,'tackle data and analsyis'!$M400)</f>
        <v>4</v>
      </c>
      <c r="V400">
        <f t="shared" si="45"/>
        <v>1</v>
      </c>
      <c r="W400" t="s">
        <v>364</v>
      </c>
      <c r="X400">
        <v>2</v>
      </c>
      <c r="Y400">
        <v>0</v>
      </c>
      <c r="Z400">
        <v>2</v>
      </c>
      <c r="AB400" t="s">
        <v>469</v>
      </c>
      <c r="AC400">
        <v>1</v>
      </c>
      <c r="AD400">
        <v>1</v>
      </c>
      <c r="AE400">
        <v>2</v>
      </c>
      <c r="AH400" t="s">
        <v>543</v>
      </c>
      <c r="AI400">
        <v>1.404907408314221</v>
      </c>
      <c r="AJ400">
        <v>3</v>
      </c>
      <c r="AK400">
        <f>SUMIFS('further data insights graphs'!$X$2:$X$3323,'further data insights graphs'!$A$2:$A$3323,'tackle data and analsyis'!$AH400)</f>
        <v>0.41489793412683135</v>
      </c>
      <c r="AL400" s="1">
        <f t="shared" si="46"/>
        <v>0.13829931137561044</v>
      </c>
      <c r="AM400">
        <f>SUMIFS('further data insights graphs'!$X$2:$X$3323,'further data insights graphs'!$X$2:$X$3323,"&gt;="&amp;0,'further data insights graphs'!$A$2:$A$3323,'tackle data and analsyis'!$AH400)</f>
        <v>0.63532966000000002</v>
      </c>
      <c r="AN400">
        <f>COUNTIFS('further data insights graphs'!$X$2:$X$3323,"&gt;="&amp;0,'further data insights graphs'!$A$2:$A$3323,'tackle data and analsyis'!$AH400)</f>
        <v>1</v>
      </c>
      <c r="AO400">
        <f>SUMIFS('further data insights graphs'!$X$2:$X$3323,'further data insights graphs'!$X$2:$X$3323,"&lt;"&amp;0,'further data insights graphs'!$A$2:$A$3323,'tackle data and analsyis'!$AH400)</f>
        <v>-0.22043172587316867</v>
      </c>
      <c r="AP400">
        <f>COUNTIFS('further data insights graphs'!$X$2:$X$3323,"&lt;"&amp;0,'further data insights graphs'!$A$2:$A$3323,'tackle data and analsyis'!$AH400)</f>
        <v>2</v>
      </c>
      <c r="AQ400" s="3">
        <f t="shared" si="47"/>
        <v>0.63532966000000002</v>
      </c>
      <c r="AR400" s="3">
        <f t="shared" si="48"/>
        <v>-0.11021586293658434</v>
      </c>
      <c r="AS400" s="3"/>
      <c r="AT400" s="3"/>
      <c r="AU400" s="3"/>
      <c r="AV400" s="3"/>
      <c r="AY400" t="s">
        <v>411</v>
      </c>
      <c r="AZ400">
        <v>2.303279721465854</v>
      </c>
      <c r="BA400">
        <v>3</v>
      </c>
      <c r="BD400" t="s">
        <v>411</v>
      </c>
      <c r="BE400">
        <f>SUMIFS('further data insights graphs'!S$2:S$3323,'further data insights graphs'!$A$2:$A$3323,'tackle data and analsyis'!$BD400)</f>
        <v>0.67831564084937002</v>
      </c>
      <c r="BF400">
        <f>SUMIFS('further data insights graphs'!T$2:T$3323,'further data insights graphs'!$A$2:$A$3323,'tackle data and analsyis'!$BD400)</f>
        <v>0</v>
      </c>
      <c r="BG400">
        <f>SUMIFS('further data insights graphs'!U$2:U$3323,'further data insights graphs'!$A$2:$A$3323,'tackle data and analsyis'!$BD400)</f>
        <v>0</v>
      </c>
      <c r="BI400">
        <f>COUNTIFS('further data insights graphs'!S$2:S$3323,"&gt;"&amp;0,'further data insights graphs'!$A$2:$A$3323,'tackle data and analsyis'!$BD400)</f>
        <v>1</v>
      </c>
      <c r="BJ400">
        <f>COUNTIFS('further data insights graphs'!T$2:T$3323,"&gt;"&amp;0,'further data insights graphs'!$A$2:$A$3323,'tackle data and analsyis'!$BD400)</f>
        <v>0</v>
      </c>
      <c r="BK400">
        <f>COUNTIFS('further data insights graphs'!U$2:U$3323,"&gt;"&amp;0,'further data insights graphs'!$A$2:$A$3323,'tackle data and analsyis'!$BD400)</f>
        <v>0</v>
      </c>
      <c r="BN400" t="s">
        <v>173</v>
      </c>
      <c r="BO400">
        <v>0.74638996698438498</v>
      </c>
      <c r="BP400">
        <v>0</v>
      </c>
      <c r="BQ400">
        <v>0</v>
      </c>
      <c r="BS400">
        <f>SUMIFS('further data insights graphs'!$K$2:$K$3323,'further data insights graphs'!$A$2:$A$3323,'tackle data and analsyis'!$BN400)</f>
        <v>2</v>
      </c>
      <c r="BT400">
        <f>SUMIFS('further data insights graphs'!$V$2:$V$3323,'further data insights graphs'!$A$2:$A$3323,'tackle data and analsyis'!$BN400)</f>
        <v>0.74638996698438498</v>
      </c>
      <c r="BV400" t="s">
        <v>55</v>
      </c>
      <c r="BW400">
        <v>0.911276442244075</v>
      </c>
      <c r="BX400">
        <v>0</v>
      </c>
      <c r="BY400">
        <v>0</v>
      </c>
    </row>
    <row r="401" spans="1:77" x14ac:dyDescent="0.35">
      <c r="A401">
        <v>399</v>
      </c>
      <c r="B401">
        <v>2022103001</v>
      </c>
      <c r="C401">
        <v>1007</v>
      </c>
      <c r="D401">
        <v>42470</v>
      </c>
      <c r="E401">
        <v>1</v>
      </c>
      <c r="F401">
        <v>0</v>
      </c>
      <c r="G401">
        <v>0</v>
      </c>
      <c r="H401">
        <v>0</v>
      </c>
      <c r="I401" t="s">
        <v>78</v>
      </c>
      <c r="M401" t="s">
        <v>407</v>
      </c>
      <c r="N401">
        <f t="shared" si="42"/>
        <v>2</v>
      </c>
      <c r="O401">
        <f t="shared" si="43"/>
        <v>3</v>
      </c>
      <c r="P401">
        <f t="shared" si="44"/>
        <v>5</v>
      </c>
      <c r="R401">
        <f>SUMIFS('further data insights graphs'!$E$2:$E$3323,'further data insights graphs'!$A$2:$A$3323,'tackle data and analsyis'!$M401)</f>
        <v>3.9976435686426379</v>
      </c>
      <c r="S401">
        <f>COUNTIFS('further data insights graphs'!$E$2:$E$3323,"&gt;"&amp;0,'further data insights graphs'!$A$2:$A$3323,'tackle data and analsyis'!$M401)</f>
        <v>7</v>
      </c>
      <c r="V401">
        <f t="shared" si="45"/>
        <v>1</v>
      </c>
      <c r="W401" t="s">
        <v>365</v>
      </c>
      <c r="X401">
        <v>1</v>
      </c>
      <c r="Y401">
        <v>1</v>
      </c>
      <c r="Z401">
        <v>2</v>
      </c>
      <c r="AB401" t="s">
        <v>471</v>
      </c>
      <c r="AC401">
        <v>1</v>
      </c>
      <c r="AD401">
        <v>1</v>
      </c>
      <c r="AE401">
        <v>2</v>
      </c>
      <c r="AH401" t="s">
        <v>288</v>
      </c>
      <c r="AI401">
        <v>1.4005965350434879</v>
      </c>
      <c r="AJ401">
        <v>2</v>
      </c>
      <c r="AK401">
        <f>SUMIFS('further data insights graphs'!$X$2:$X$3323,'further data insights graphs'!$A$2:$A$3323,'tackle data and analsyis'!$AH401)</f>
        <v>0.87201365322922109</v>
      </c>
      <c r="AL401" s="1">
        <f t="shared" si="46"/>
        <v>0.43600682661461054</v>
      </c>
      <c r="AM401">
        <f>SUMIFS('further data insights graphs'!$X$2:$X$3323,'further data insights graphs'!$X$2:$X$3323,"&gt;="&amp;0,'further data insights graphs'!$A$2:$A$3323,'tackle data and analsyis'!$AH401)</f>
        <v>1.1125475132292211</v>
      </c>
      <c r="AN401">
        <f>COUNTIFS('further data insights graphs'!$X$2:$X$3323,"&gt;="&amp;0,'further data insights graphs'!$A$2:$A$3323,'tackle data and analsyis'!$AH401)</f>
        <v>1</v>
      </c>
      <c r="AO401">
        <f>SUMIFS('further data insights graphs'!$X$2:$X$3323,'further data insights graphs'!$X$2:$X$3323,"&lt;"&amp;0,'further data insights graphs'!$A$2:$A$3323,'tackle data and analsyis'!$AH401)</f>
        <v>-0.24053385999999999</v>
      </c>
      <c r="AP401">
        <f>COUNTIFS('further data insights graphs'!$X$2:$X$3323,"&lt;"&amp;0,'further data insights graphs'!$A$2:$A$3323,'tackle data and analsyis'!$AH401)</f>
        <v>1</v>
      </c>
      <c r="AQ401" s="3">
        <f t="shared" si="47"/>
        <v>1.1125475132292211</v>
      </c>
      <c r="AR401" s="3">
        <f t="shared" si="48"/>
        <v>-0.24053385999999999</v>
      </c>
      <c r="AS401" s="3"/>
      <c r="AT401" s="3"/>
      <c r="AU401" s="3"/>
      <c r="AV401" s="3"/>
      <c r="AY401" t="s">
        <v>419</v>
      </c>
      <c r="AZ401">
        <v>1.0526551556757551</v>
      </c>
      <c r="BA401">
        <v>3</v>
      </c>
      <c r="BD401" t="s">
        <v>419</v>
      </c>
      <c r="BE401">
        <f>SUMIFS('further data insights graphs'!S$2:S$3323,'further data insights graphs'!$A$2:$A$3323,'tackle data and analsyis'!$BD401)</f>
        <v>1.0526551556757551</v>
      </c>
      <c r="BF401">
        <f>SUMIFS('further data insights graphs'!T$2:T$3323,'further data insights graphs'!$A$2:$A$3323,'tackle data and analsyis'!$BD401)</f>
        <v>0.21072505115314</v>
      </c>
      <c r="BG401">
        <f>SUMIFS('further data insights graphs'!U$2:U$3323,'further data insights graphs'!$A$2:$A$3323,'tackle data and analsyis'!$BD401)</f>
        <v>0</v>
      </c>
      <c r="BI401">
        <f>COUNTIFS('further data insights graphs'!S$2:S$3323,"&gt;"&amp;0,'further data insights graphs'!$A$2:$A$3323,'tackle data and analsyis'!$BD401)</f>
        <v>3</v>
      </c>
      <c r="BJ401">
        <f>COUNTIFS('further data insights graphs'!T$2:T$3323,"&gt;"&amp;0,'further data insights graphs'!$A$2:$A$3323,'tackle data and analsyis'!$BD401)</f>
        <v>1</v>
      </c>
      <c r="BK401">
        <f>COUNTIFS('further data insights graphs'!U$2:U$3323,"&gt;"&amp;0,'further data insights graphs'!$A$2:$A$3323,'tackle data and analsyis'!$BD401)</f>
        <v>0</v>
      </c>
      <c r="BN401" t="s">
        <v>386</v>
      </c>
      <c r="BO401">
        <v>0.74635336488035398</v>
      </c>
      <c r="BP401">
        <v>0.34970939357905095</v>
      </c>
      <c r="BQ401">
        <v>0.31673262795749302</v>
      </c>
      <c r="BS401">
        <f>SUMIFS('further data insights graphs'!$K$2:$K$3323,'further data insights graphs'!$A$2:$A$3323,'tackle data and analsyis'!$BN401)</f>
        <v>0</v>
      </c>
      <c r="BT401">
        <f>SUMIFS('further data insights graphs'!$V$2:$V$3323,'further data insights graphs'!$A$2:$A$3323,'tackle data and analsyis'!$BN401)</f>
        <v>0</v>
      </c>
      <c r="BV401" t="s">
        <v>84</v>
      </c>
      <c r="BW401">
        <v>0.90828571119081092</v>
      </c>
      <c r="BX401">
        <v>0</v>
      </c>
      <c r="BY401">
        <v>0</v>
      </c>
    </row>
    <row r="402" spans="1:77" x14ac:dyDescent="0.35">
      <c r="A402">
        <v>400</v>
      </c>
      <c r="B402">
        <v>2022110602</v>
      </c>
      <c r="C402">
        <v>230</v>
      </c>
      <c r="D402">
        <v>42470</v>
      </c>
      <c r="E402">
        <v>1</v>
      </c>
      <c r="F402">
        <v>0</v>
      </c>
      <c r="G402">
        <v>0</v>
      </c>
      <c r="H402">
        <v>0</v>
      </c>
      <c r="I402" t="s">
        <v>78</v>
      </c>
      <c r="M402" t="s">
        <v>408</v>
      </c>
      <c r="N402">
        <f t="shared" si="42"/>
        <v>0</v>
      </c>
      <c r="O402">
        <f t="shared" si="43"/>
        <v>2</v>
      </c>
      <c r="P402">
        <f t="shared" si="44"/>
        <v>2</v>
      </c>
      <c r="R402">
        <f>SUMIFS('further data insights graphs'!$E$2:$E$3323,'further data insights graphs'!$A$2:$A$3323,'tackle data and analsyis'!$M402)</f>
        <v>2.2046372954773492</v>
      </c>
      <c r="S402">
        <f>COUNTIFS('further data insights graphs'!$E$2:$E$3323,"&gt;"&amp;0,'further data insights graphs'!$A$2:$A$3323,'tackle data and analsyis'!$M402)</f>
        <v>5</v>
      </c>
      <c r="V402">
        <f t="shared" si="45"/>
        <v>1</v>
      </c>
      <c r="W402" t="s">
        <v>369</v>
      </c>
      <c r="X402">
        <v>1</v>
      </c>
      <c r="Y402">
        <v>1</v>
      </c>
      <c r="Z402">
        <v>2</v>
      </c>
      <c r="AB402" t="s">
        <v>472</v>
      </c>
      <c r="AC402">
        <v>1</v>
      </c>
      <c r="AD402">
        <v>1</v>
      </c>
      <c r="AE402">
        <v>2</v>
      </c>
      <c r="AH402" t="s">
        <v>176</v>
      </c>
      <c r="AI402">
        <v>1.396600191757023</v>
      </c>
      <c r="AJ402">
        <v>4</v>
      </c>
      <c r="AK402">
        <f>SUMIFS('further data insights graphs'!$X$2:$X$3323,'further data insights graphs'!$A$2:$A$3323,'tackle data and analsyis'!$AH402)</f>
        <v>-0.43951244143576212</v>
      </c>
      <c r="AL402" s="1">
        <f t="shared" si="46"/>
        <v>-0.10987811035894053</v>
      </c>
      <c r="AM402">
        <f>SUMIFS('further data insights graphs'!$X$2:$X$3323,'further data insights graphs'!$X$2:$X$3323,"&gt;="&amp;0,'further data insights graphs'!$A$2:$A$3323,'tackle data and analsyis'!$AH402)</f>
        <v>0</v>
      </c>
      <c r="AN402">
        <f>COUNTIFS('further data insights graphs'!$X$2:$X$3323,"&gt;="&amp;0,'further data insights graphs'!$A$2:$A$3323,'tackle data and analsyis'!$AH402)</f>
        <v>0</v>
      </c>
      <c r="AO402">
        <f>SUMIFS('further data insights graphs'!$X$2:$X$3323,'further data insights graphs'!$X$2:$X$3323,"&lt;"&amp;0,'further data insights graphs'!$A$2:$A$3323,'tackle data and analsyis'!$AH402)</f>
        <v>-0.43951244143576212</v>
      </c>
      <c r="AP402">
        <f>COUNTIFS('further data insights graphs'!$X$2:$X$3323,"&lt;"&amp;0,'further data insights graphs'!$A$2:$A$3323,'tackle data and analsyis'!$AH402)</f>
        <v>4</v>
      </c>
      <c r="AQ402" s="3" t="e">
        <f t="shared" si="47"/>
        <v>#DIV/0!</v>
      </c>
      <c r="AR402" s="3">
        <f t="shared" si="48"/>
        <v>-0.10987811035894053</v>
      </c>
      <c r="AS402" s="3"/>
      <c r="AT402" s="3"/>
      <c r="AU402" s="3"/>
      <c r="AV402" s="3"/>
      <c r="AY402" t="s">
        <v>426</v>
      </c>
      <c r="AZ402">
        <v>2.1671408631580271</v>
      </c>
      <c r="BA402">
        <v>3</v>
      </c>
      <c r="BD402" t="s">
        <v>426</v>
      </c>
      <c r="BE402">
        <f>SUMIFS('further data insights graphs'!S$2:S$3323,'further data insights graphs'!$A$2:$A$3323,'tackle data and analsyis'!$BD402)</f>
        <v>1.286943756361457</v>
      </c>
      <c r="BF402">
        <f>SUMIFS('further data insights graphs'!T$2:T$3323,'further data insights graphs'!$A$2:$A$3323,'tackle data and analsyis'!$BD402)</f>
        <v>0</v>
      </c>
      <c r="BG402">
        <f>SUMIFS('further data insights graphs'!U$2:U$3323,'further data insights graphs'!$A$2:$A$3323,'tackle data and analsyis'!$BD402)</f>
        <v>0</v>
      </c>
      <c r="BI402">
        <f>COUNTIFS('further data insights graphs'!S$2:S$3323,"&gt;"&amp;0,'further data insights graphs'!$A$2:$A$3323,'tackle data and analsyis'!$BD402)</f>
        <v>2</v>
      </c>
      <c r="BJ402">
        <f>COUNTIFS('further data insights graphs'!T$2:T$3323,"&gt;"&amp;0,'further data insights graphs'!$A$2:$A$3323,'tackle data and analsyis'!$BD402)</f>
        <v>0</v>
      </c>
      <c r="BK402">
        <f>COUNTIFS('further data insights graphs'!U$2:U$3323,"&gt;"&amp;0,'further data insights graphs'!$A$2:$A$3323,'tackle data and analsyis'!$BD402)</f>
        <v>0</v>
      </c>
      <c r="BN402" t="s">
        <v>317</v>
      </c>
      <c r="BO402">
        <v>0.74511247488191401</v>
      </c>
      <c r="BP402">
        <v>0</v>
      </c>
      <c r="BQ402">
        <v>0</v>
      </c>
      <c r="BS402">
        <f>SUMIFS('further data insights graphs'!$K$2:$K$3323,'further data insights graphs'!$A$2:$A$3323,'tackle data and analsyis'!$BN402)</f>
        <v>0</v>
      </c>
      <c r="BT402">
        <f>SUMIFS('further data insights graphs'!$V$2:$V$3323,'further data insights graphs'!$A$2:$A$3323,'tackle data and analsyis'!$BN402)</f>
        <v>0</v>
      </c>
      <c r="BV402" t="s">
        <v>123</v>
      </c>
      <c r="BW402">
        <v>0.90289261466003001</v>
      </c>
      <c r="BX402">
        <v>0</v>
      </c>
      <c r="BY402">
        <v>0</v>
      </c>
    </row>
    <row r="403" spans="1:77" x14ac:dyDescent="0.35">
      <c r="A403">
        <v>401</v>
      </c>
      <c r="B403">
        <v>2022110602</v>
      </c>
      <c r="C403">
        <v>3450</v>
      </c>
      <c r="D403">
        <v>42470</v>
      </c>
      <c r="E403">
        <v>0</v>
      </c>
      <c r="F403">
        <v>0</v>
      </c>
      <c r="G403">
        <v>0</v>
      </c>
      <c r="H403">
        <v>1</v>
      </c>
      <c r="I403" t="s">
        <v>78</v>
      </c>
      <c r="M403" t="s">
        <v>409</v>
      </c>
      <c r="N403">
        <f t="shared" si="42"/>
        <v>3</v>
      </c>
      <c r="O403">
        <f t="shared" si="43"/>
        <v>0</v>
      </c>
      <c r="P403">
        <f t="shared" si="44"/>
        <v>3</v>
      </c>
      <c r="R403">
        <f>SUMIFS('further data insights graphs'!$E$2:$E$3323,'further data insights graphs'!$A$2:$A$3323,'tackle data and analsyis'!$M403)</f>
        <v>2.7665935379004907</v>
      </c>
      <c r="S403">
        <f>COUNTIFS('further data insights graphs'!$E$2:$E$3323,"&gt;"&amp;0,'further data insights graphs'!$A$2:$A$3323,'tackle data and analsyis'!$M403)</f>
        <v>6</v>
      </c>
      <c r="V403">
        <f t="shared" si="45"/>
        <v>1</v>
      </c>
      <c r="W403" t="s">
        <v>372</v>
      </c>
      <c r="X403">
        <v>2</v>
      </c>
      <c r="Y403">
        <v>0</v>
      </c>
      <c r="Z403">
        <v>2</v>
      </c>
      <c r="AB403" t="s">
        <v>486</v>
      </c>
      <c r="AC403">
        <v>1</v>
      </c>
      <c r="AD403">
        <v>1</v>
      </c>
      <c r="AE403">
        <v>2</v>
      </c>
      <c r="AH403" t="s">
        <v>327</v>
      </c>
      <c r="AI403">
        <v>1.3836764429331909</v>
      </c>
      <c r="AJ403">
        <v>3</v>
      </c>
      <c r="AK403">
        <f>SUMIFS('further data insights graphs'!$X$2:$X$3323,'further data insights graphs'!$A$2:$A$3323,'tackle data and analsyis'!$AH403)</f>
        <v>-0.44153066565401888</v>
      </c>
      <c r="AL403" s="1">
        <f t="shared" si="46"/>
        <v>-0.14717688855133962</v>
      </c>
      <c r="AM403">
        <f>SUMIFS('further data insights graphs'!$X$2:$X$3323,'further data insights graphs'!$X$2:$X$3323,"&gt;="&amp;0,'further data insights graphs'!$A$2:$A$3323,'tackle data and analsyis'!$AH403)</f>
        <v>2.9920545426228729E-2</v>
      </c>
      <c r="AN403">
        <f>COUNTIFS('further data insights graphs'!$X$2:$X$3323,"&gt;="&amp;0,'further data insights graphs'!$A$2:$A$3323,'tackle data and analsyis'!$AH403)</f>
        <v>1</v>
      </c>
      <c r="AO403">
        <f>SUMIFS('further data insights graphs'!$X$2:$X$3323,'further data insights graphs'!$X$2:$X$3323,"&lt;"&amp;0,'further data insights graphs'!$A$2:$A$3323,'tackle data and analsyis'!$AH403)</f>
        <v>-0.47145121108024757</v>
      </c>
      <c r="AP403">
        <f>COUNTIFS('further data insights graphs'!$X$2:$X$3323,"&lt;"&amp;0,'further data insights graphs'!$A$2:$A$3323,'tackle data and analsyis'!$AH403)</f>
        <v>2</v>
      </c>
      <c r="AQ403" s="3">
        <f t="shared" si="47"/>
        <v>2.9920545426228729E-2</v>
      </c>
      <c r="AR403" s="3">
        <f t="shared" si="48"/>
        <v>-0.23572560554012378</v>
      </c>
      <c r="AS403" s="3"/>
      <c r="AT403" s="3"/>
      <c r="AU403" s="3"/>
      <c r="AV403" s="3"/>
      <c r="AY403" t="s">
        <v>439</v>
      </c>
      <c r="AZ403">
        <v>1.795113796731072</v>
      </c>
      <c r="BA403">
        <v>3</v>
      </c>
      <c r="BD403" t="s">
        <v>439</v>
      </c>
      <c r="BE403">
        <f>SUMIFS('further data insights graphs'!S$2:S$3323,'further data insights graphs'!$A$2:$A$3323,'tackle data and analsyis'!$BD403)</f>
        <v>1.3061291985287569</v>
      </c>
      <c r="BF403">
        <f>SUMIFS('further data insights graphs'!T$2:T$3323,'further data insights graphs'!$A$2:$A$3323,'tackle data and analsyis'!$BD403)</f>
        <v>0</v>
      </c>
      <c r="BG403">
        <f>SUMIFS('further data insights graphs'!U$2:U$3323,'further data insights graphs'!$A$2:$A$3323,'tackle data and analsyis'!$BD403)</f>
        <v>0</v>
      </c>
      <c r="BI403">
        <f>COUNTIFS('further data insights graphs'!S$2:S$3323,"&gt;"&amp;0,'further data insights graphs'!$A$2:$A$3323,'tackle data and analsyis'!$BD403)</f>
        <v>2</v>
      </c>
      <c r="BJ403">
        <f>COUNTIFS('further data insights graphs'!T$2:T$3323,"&gt;"&amp;0,'further data insights graphs'!$A$2:$A$3323,'tackle data and analsyis'!$BD403)</f>
        <v>0</v>
      </c>
      <c r="BK403">
        <f>COUNTIFS('further data insights graphs'!U$2:U$3323,"&gt;"&amp;0,'further data insights graphs'!$A$2:$A$3323,'tackle data and analsyis'!$BD403)</f>
        <v>0</v>
      </c>
      <c r="BN403" t="s">
        <v>152</v>
      </c>
      <c r="BO403">
        <v>0.72549333232648905</v>
      </c>
      <c r="BP403">
        <v>0.92689086260435205</v>
      </c>
      <c r="BQ403">
        <v>0</v>
      </c>
      <c r="BS403">
        <f>SUMIFS('further data insights graphs'!$K$2:$K$3323,'further data insights graphs'!$A$2:$A$3323,'tackle data and analsyis'!$BN403)</f>
        <v>0</v>
      </c>
      <c r="BT403">
        <f>SUMIFS('further data insights graphs'!$V$2:$V$3323,'further data insights graphs'!$A$2:$A$3323,'tackle data and analsyis'!$BN403)</f>
        <v>0</v>
      </c>
      <c r="BV403" t="s">
        <v>203</v>
      </c>
      <c r="BW403">
        <v>0.90202605844702788</v>
      </c>
      <c r="BX403">
        <v>0</v>
      </c>
      <c r="BY403">
        <v>0</v>
      </c>
    </row>
    <row r="404" spans="1:77" x14ac:dyDescent="0.35">
      <c r="A404">
        <v>402</v>
      </c>
      <c r="B404">
        <v>2022102301</v>
      </c>
      <c r="C404">
        <v>1738</v>
      </c>
      <c r="D404">
        <v>46081</v>
      </c>
      <c r="E404">
        <v>1</v>
      </c>
      <c r="F404">
        <v>0</v>
      </c>
      <c r="G404">
        <v>0</v>
      </c>
      <c r="H404">
        <v>0</v>
      </c>
      <c r="I404" t="s">
        <v>79</v>
      </c>
      <c r="M404" t="s">
        <v>410</v>
      </c>
      <c r="N404">
        <f t="shared" si="42"/>
        <v>2</v>
      </c>
      <c r="O404">
        <f t="shared" si="43"/>
        <v>0</v>
      </c>
      <c r="P404">
        <f t="shared" si="44"/>
        <v>2</v>
      </c>
      <c r="R404">
        <f>SUMIFS('further data insights graphs'!$E$2:$E$3323,'further data insights graphs'!$A$2:$A$3323,'tackle data and analsyis'!$M404)</f>
        <v>1.7121501959204151</v>
      </c>
      <c r="S404">
        <f>COUNTIFS('further data insights graphs'!$E$2:$E$3323,"&gt;"&amp;0,'further data insights graphs'!$A$2:$A$3323,'tackle data and analsyis'!$M404)</f>
        <v>4</v>
      </c>
      <c r="V404">
        <f t="shared" si="45"/>
        <v>2</v>
      </c>
      <c r="W404" t="s">
        <v>373</v>
      </c>
      <c r="X404">
        <v>0</v>
      </c>
      <c r="Y404">
        <v>2</v>
      </c>
      <c r="Z404">
        <v>2</v>
      </c>
      <c r="AB404" t="s">
        <v>489</v>
      </c>
      <c r="AC404">
        <v>1</v>
      </c>
      <c r="AD404">
        <v>1</v>
      </c>
      <c r="AE404">
        <v>2</v>
      </c>
      <c r="AH404" t="s">
        <v>591</v>
      </c>
      <c r="AI404">
        <v>1.378272680940775</v>
      </c>
      <c r="AJ404">
        <v>3</v>
      </c>
      <c r="AK404">
        <f>SUMIFS('further data insights graphs'!$X$2:$X$3323,'further data insights graphs'!$A$2:$A$3323,'tackle data and analsyis'!$AH404)</f>
        <v>-0.2122598217900834</v>
      </c>
      <c r="AL404" s="1">
        <f t="shared" si="46"/>
        <v>-7.0753273930027796E-2</v>
      </c>
      <c r="AM404">
        <f>SUMIFS('further data insights graphs'!$X$2:$X$3323,'further data insights graphs'!$X$2:$X$3323,"&gt;="&amp;0,'further data insights graphs'!$A$2:$A$3323,'tackle data and analsyis'!$AH404)</f>
        <v>7.1405078256019688E-2</v>
      </c>
      <c r="AN404">
        <f>COUNTIFS('further data insights graphs'!$X$2:$X$3323,"&gt;="&amp;0,'further data insights graphs'!$A$2:$A$3323,'tackle data and analsyis'!$AH404)</f>
        <v>1</v>
      </c>
      <c r="AO404">
        <f>SUMIFS('further data insights graphs'!$X$2:$X$3323,'further data insights graphs'!$X$2:$X$3323,"&lt;"&amp;0,'further data insights graphs'!$A$2:$A$3323,'tackle data and analsyis'!$AH404)</f>
        <v>-0.28366490004610312</v>
      </c>
      <c r="AP404">
        <f>COUNTIFS('further data insights graphs'!$X$2:$X$3323,"&lt;"&amp;0,'further data insights graphs'!$A$2:$A$3323,'tackle data and analsyis'!$AH404)</f>
        <v>2</v>
      </c>
      <c r="AQ404" s="3">
        <f t="shared" si="47"/>
        <v>7.1405078256019688E-2</v>
      </c>
      <c r="AR404" s="3">
        <f t="shared" si="48"/>
        <v>-0.14183245002305156</v>
      </c>
      <c r="AS404" s="3"/>
      <c r="AT404" s="3"/>
      <c r="AU404" s="3"/>
      <c r="AV404" s="3"/>
      <c r="AY404" t="s">
        <v>440</v>
      </c>
      <c r="AZ404">
        <v>2.0394367119545889</v>
      </c>
      <c r="BA404">
        <v>3</v>
      </c>
      <c r="BD404" t="s">
        <v>440</v>
      </c>
      <c r="BE404">
        <f>SUMIFS('further data insights graphs'!S$2:S$3323,'further data insights graphs'!$A$2:$A$3323,'tackle data and analsyis'!$BD404)</f>
        <v>1.179974595746331</v>
      </c>
      <c r="BF404">
        <f>SUMIFS('further data insights graphs'!T$2:T$3323,'further data insights graphs'!$A$2:$A$3323,'tackle data and analsyis'!$BD404)</f>
        <v>0</v>
      </c>
      <c r="BG404">
        <f>SUMIFS('further data insights graphs'!U$2:U$3323,'further data insights graphs'!$A$2:$A$3323,'tackle data and analsyis'!$BD404)</f>
        <v>0</v>
      </c>
      <c r="BI404">
        <f>COUNTIFS('further data insights graphs'!S$2:S$3323,"&gt;"&amp;0,'further data insights graphs'!$A$2:$A$3323,'tackle data and analsyis'!$BD404)</f>
        <v>2</v>
      </c>
      <c r="BJ404">
        <f>COUNTIFS('further data insights graphs'!T$2:T$3323,"&gt;"&amp;0,'further data insights graphs'!$A$2:$A$3323,'tackle data and analsyis'!$BD404)</f>
        <v>0</v>
      </c>
      <c r="BK404">
        <f>COUNTIFS('further data insights graphs'!U$2:U$3323,"&gt;"&amp;0,'further data insights graphs'!$A$2:$A$3323,'tackle data and analsyis'!$BD404)</f>
        <v>0</v>
      </c>
      <c r="BN404" t="s">
        <v>332</v>
      </c>
      <c r="BO404">
        <v>0.72354022816703201</v>
      </c>
      <c r="BP404">
        <v>0</v>
      </c>
      <c r="BQ404">
        <v>0</v>
      </c>
      <c r="BS404">
        <f>SUMIFS('further data insights graphs'!$K$2:$K$3323,'further data insights graphs'!$A$2:$A$3323,'tackle data and analsyis'!$BN404)</f>
        <v>0</v>
      </c>
      <c r="BT404">
        <f>SUMIFS('further data insights graphs'!$V$2:$V$3323,'further data insights graphs'!$A$2:$A$3323,'tackle data and analsyis'!$BN404)</f>
        <v>0</v>
      </c>
      <c r="BV404" t="s">
        <v>587</v>
      </c>
      <c r="BW404">
        <v>0.871953074379615</v>
      </c>
      <c r="BX404">
        <v>0</v>
      </c>
      <c r="BY404">
        <v>0.871953074379615</v>
      </c>
    </row>
    <row r="405" spans="1:77" x14ac:dyDescent="0.35">
      <c r="A405">
        <v>403</v>
      </c>
      <c r="B405">
        <v>2022102301</v>
      </c>
      <c r="C405">
        <v>3319</v>
      </c>
      <c r="D405">
        <v>46081</v>
      </c>
      <c r="E405">
        <v>0</v>
      </c>
      <c r="F405">
        <v>1</v>
      </c>
      <c r="G405">
        <v>0</v>
      </c>
      <c r="H405">
        <v>0</v>
      </c>
      <c r="I405" t="s">
        <v>79</v>
      </c>
      <c r="M405" t="s">
        <v>411</v>
      </c>
      <c r="N405">
        <f t="shared" si="42"/>
        <v>3</v>
      </c>
      <c r="O405">
        <f t="shared" si="43"/>
        <v>0</v>
      </c>
      <c r="P405">
        <f t="shared" si="44"/>
        <v>3</v>
      </c>
      <c r="R405">
        <f>SUMIFS('further data insights graphs'!$E$2:$E$3323,'further data insights graphs'!$A$2:$A$3323,'tackle data and analsyis'!$M405)</f>
        <v>2.303279721465854</v>
      </c>
      <c r="S405">
        <f>COUNTIFS('further data insights graphs'!$E$2:$E$3323,"&gt;"&amp;0,'further data insights graphs'!$A$2:$A$3323,'tackle data and analsyis'!$M405)</f>
        <v>3</v>
      </c>
      <c r="V405">
        <f t="shared" si="45"/>
        <v>1</v>
      </c>
      <c r="W405" t="s">
        <v>379</v>
      </c>
      <c r="X405">
        <v>2</v>
      </c>
      <c r="Y405">
        <v>0</v>
      </c>
      <c r="Z405">
        <v>2</v>
      </c>
      <c r="AB405" t="s">
        <v>501</v>
      </c>
      <c r="AC405">
        <v>1</v>
      </c>
      <c r="AD405">
        <v>1</v>
      </c>
      <c r="AE405">
        <v>2</v>
      </c>
      <c r="AH405" t="s">
        <v>103</v>
      </c>
      <c r="AI405">
        <v>1.3728384470761501</v>
      </c>
      <c r="AJ405">
        <v>4</v>
      </c>
      <c r="AK405">
        <f>SUMIFS('further data insights graphs'!$X$2:$X$3323,'further data insights graphs'!$A$2:$A$3323,'tackle data and analsyis'!$AH405)</f>
        <v>0.11858668216492829</v>
      </c>
      <c r="AL405" s="1">
        <f t="shared" si="46"/>
        <v>2.9646670541232073E-2</v>
      </c>
      <c r="AM405">
        <f>SUMIFS('further data insights graphs'!$X$2:$X$3323,'further data insights graphs'!$X$2:$X$3323,"&gt;="&amp;0,'further data insights graphs'!$A$2:$A$3323,'tackle data and analsyis'!$AH405)</f>
        <v>0.21104399936771506</v>
      </c>
      <c r="AN405">
        <f>COUNTIFS('further data insights graphs'!$X$2:$X$3323,"&gt;="&amp;0,'further data insights graphs'!$A$2:$A$3323,'tackle data and analsyis'!$AH405)</f>
        <v>2</v>
      </c>
      <c r="AO405">
        <f>SUMIFS('further data insights graphs'!$X$2:$X$3323,'further data insights graphs'!$X$2:$X$3323,"&lt;"&amp;0,'further data insights graphs'!$A$2:$A$3323,'tackle data and analsyis'!$AH405)</f>
        <v>-9.2457317202786771E-2</v>
      </c>
      <c r="AP405">
        <f>COUNTIFS('further data insights graphs'!$X$2:$X$3323,"&lt;"&amp;0,'further data insights graphs'!$A$2:$A$3323,'tackle data and analsyis'!$AH405)</f>
        <v>2</v>
      </c>
      <c r="AQ405" s="3">
        <f t="shared" si="47"/>
        <v>0.10552199968385753</v>
      </c>
      <c r="AR405" s="3">
        <f t="shared" si="48"/>
        <v>-4.6228658601393385E-2</v>
      </c>
      <c r="AS405" s="3"/>
      <c r="AT405" s="3"/>
      <c r="AU405" s="3"/>
      <c r="AV405" s="3"/>
      <c r="AY405" t="s">
        <v>463</v>
      </c>
      <c r="AZ405">
        <v>1.689358952011216</v>
      </c>
      <c r="BA405">
        <v>3</v>
      </c>
      <c r="BD405" t="s">
        <v>463</v>
      </c>
      <c r="BE405">
        <f>SUMIFS('further data insights graphs'!S$2:S$3323,'further data insights graphs'!$A$2:$A$3323,'tackle data and analsyis'!$BD405)</f>
        <v>0.86693707905752304</v>
      </c>
      <c r="BF405">
        <f>SUMIFS('further data insights graphs'!T$2:T$3323,'further data insights graphs'!$A$2:$A$3323,'tackle data and analsyis'!$BD405)</f>
        <v>0</v>
      </c>
      <c r="BG405">
        <f>SUMIFS('further data insights graphs'!U$2:U$3323,'further data insights graphs'!$A$2:$A$3323,'tackle data and analsyis'!$BD405)</f>
        <v>0</v>
      </c>
      <c r="BI405">
        <f>COUNTIFS('further data insights graphs'!S$2:S$3323,"&gt;"&amp;0,'further data insights graphs'!$A$2:$A$3323,'tackle data and analsyis'!$BD405)</f>
        <v>1</v>
      </c>
      <c r="BJ405">
        <f>COUNTIFS('further data insights graphs'!T$2:T$3323,"&gt;"&amp;0,'further data insights graphs'!$A$2:$A$3323,'tackle data and analsyis'!$BD405)</f>
        <v>0</v>
      </c>
      <c r="BK405">
        <f>COUNTIFS('further data insights graphs'!U$2:U$3323,"&gt;"&amp;0,'further data insights graphs'!$A$2:$A$3323,'tackle data and analsyis'!$BD405)</f>
        <v>0</v>
      </c>
      <c r="BN405" t="s">
        <v>539</v>
      </c>
      <c r="BO405">
        <v>0.71325820778537297</v>
      </c>
      <c r="BP405">
        <v>0</v>
      </c>
      <c r="BQ405">
        <v>0</v>
      </c>
      <c r="BS405">
        <f>SUMIFS('further data insights graphs'!$K$2:$K$3323,'further data insights graphs'!$A$2:$A$3323,'tackle data and analsyis'!$BN405)</f>
        <v>0</v>
      </c>
      <c r="BT405">
        <f>SUMIFS('further data insights graphs'!$V$2:$V$3323,'further data insights graphs'!$A$2:$A$3323,'tackle data and analsyis'!$BN405)</f>
        <v>0</v>
      </c>
      <c r="BV405" t="s">
        <v>463</v>
      </c>
      <c r="BW405">
        <v>0.86693707905752304</v>
      </c>
      <c r="BX405">
        <v>0</v>
      </c>
      <c r="BY405">
        <v>0</v>
      </c>
    </row>
    <row r="406" spans="1:77" x14ac:dyDescent="0.35">
      <c r="A406">
        <v>404</v>
      </c>
      <c r="B406">
        <v>2022102301</v>
      </c>
      <c r="C406">
        <v>3340</v>
      </c>
      <c r="D406">
        <v>46081</v>
      </c>
      <c r="E406">
        <v>0</v>
      </c>
      <c r="F406">
        <v>1</v>
      </c>
      <c r="G406">
        <v>0</v>
      </c>
      <c r="H406">
        <v>0</v>
      </c>
      <c r="I406" t="s">
        <v>79</v>
      </c>
      <c r="M406" t="s">
        <v>412</v>
      </c>
      <c r="N406">
        <f t="shared" si="42"/>
        <v>2</v>
      </c>
      <c r="O406">
        <f t="shared" si="43"/>
        <v>2</v>
      </c>
      <c r="P406">
        <f t="shared" si="44"/>
        <v>4</v>
      </c>
      <c r="R406">
        <f>SUMIFS('further data insights graphs'!$E$2:$E$3323,'further data insights graphs'!$A$2:$A$3323,'tackle data and analsyis'!$M406)</f>
        <v>2.534584808106036</v>
      </c>
      <c r="S406">
        <f>COUNTIFS('further data insights graphs'!$E$2:$E$3323,"&gt;"&amp;0,'further data insights graphs'!$A$2:$A$3323,'tackle data and analsyis'!$M406)</f>
        <v>4</v>
      </c>
      <c r="V406">
        <f t="shared" si="45"/>
        <v>2</v>
      </c>
      <c r="W406" t="s">
        <v>388</v>
      </c>
      <c r="X406">
        <v>1</v>
      </c>
      <c r="Y406">
        <v>1</v>
      </c>
      <c r="Z406">
        <v>2</v>
      </c>
      <c r="AB406" t="s">
        <v>516</v>
      </c>
      <c r="AC406">
        <v>1</v>
      </c>
      <c r="AD406">
        <v>1</v>
      </c>
      <c r="AE406">
        <v>2</v>
      </c>
      <c r="AH406" t="s">
        <v>413</v>
      </c>
      <c r="AI406">
        <v>1.3569780580201058</v>
      </c>
      <c r="AJ406">
        <v>2</v>
      </c>
      <c r="AK406">
        <f>SUMIFS('further data insights graphs'!$X$2:$X$3323,'further data insights graphs'!$A$2:$A$3323,'tackle data and analsyis'!$AH406)</f>
        <v>0.29558733253931702</v>
      </c>
      <c r="AL406" s="1">
        <f t="shared" si="46"/>
        <v>0.14779366626965851</v>
      </c>
      <c r="AM406">
        <f>SUMIFS('further data insights graphs'!$X$2:$X$3323,'further data insights graphs'!$X$2:$X$3323,"&gt;="&amp;0,'further data insights graphs'!$A$2:$A$3323,'tackle data and analsyis'!$AH406)</f>
        <v>0.32391635194361107</v>
      </c>
      <c r="AN406">
        <f>COUNTIFS('further data insights graphs'!$X$2:$X$3323,"&gt;="&amp;0,'further data insights graphs'!$A$2:$A$3323,'tackle data and analsyis'!$AH406)</f>
        <v>1</v>
      </c>
      <c r="AO406">
        <f>SUMIFS('further data insights graphs'!$X$2:$X$3323,'further data insights graphs'!$X$2:$X$3323,"&lt;"&amp;0,'further data insights graphs'!$A$2:$A$3323,'tackle data and analsyis'!$AH406)</f>
        <v>-2.8329019404294071E-2</v>
      </c>
      <c r="AP406">
        <f>COUNTIFS('further data insights graphs'!$X$2:$X$3323,"&lt;"&amp;0,'further data insights graphs'!$A$2:$A$3323,'tackle data and analsyis'!$AH406)</f>
        <v>1</v>
      </c>
      <c r="AQ406" s="3">
        <f t="shared" si="47"/>
        <v>0.32391635194361107</v>
      </c>
      <c r="AR406" s="3">
        <f t="shared" si="48"/>
        <v>-2.8329019404294071E-2</v>
      </c>
      <c r="AS406" s="3"/>
      <c r="AT406" s="3"/>
      <c r="AU406" s="3"/>
      <c r="AV406" s="3"/>
      <c r="AY406" t="s">
        <v>464</v>
      </c>
      <c r="AZ406">
        <v>1.526396430248451</v>
      </c>
      <c r="BA406">
        <v>3</v>
      </c>
      <c r="BD406" t="s">
        <v>464</v>
      </c>
      <c r="BE406">
        <f>SUMIFS('further data insights graphs'!S$2:S$3323,'further data insights graphs'!$A$2:$A$3323,'tackle data and analsyis'!$BD406)</f>
        <v>0.44972536249713202</v>
      </c>
      <c r="BF406">
        <f>SUMIFS('further data insights graphs'!T$2:T$3323,'further data insights graphs'!$A$2:$A$3323,'tackle data and analsyis'!$BD406)</f>
        <v>0</v>
      </c>
      <c r="BG406">
        <f>SUMIFS('further data insights graphs'!U$2:U$3323,'further data insights graphs'!$A$2:$A$3323,'tackle data and analsyis'!$BD406)</f>
        <v>0</v>
      </c>
      <c r="BI406">
        <f>COUNTIFS('further data insights graphs'!S$2:S$3323,"&gt;"&amp;0,'further data insights graphs'!$A$2:$A$3323,'tackle data and analsyis'!$BD406)</f>
        <v>1</v>
      </c>
      <c r="BJ406">
        <f>COUNTIFS('further data insights graphs'!T$2:T$3323,"&gt;"&amp;0,'further data insights graphs'!$A$2:$A$3323,'tackle data and analsyis'!$BD406)</f>
        <v>0</v>
      </c>
      <c r="BK406">
        <f>COUNTIFS('further data insights graphs'!U$2:U$3323,"&gt;"&amp;0,'further data insights graphs'!$A$2:$A$3323,'tackle data and analsyis'!$BD406)</f>
        <v>0</v>
      </c>
      <c r="BN406" t="s">
        <v>302</v>
      </c>
      <c r="BO406">
        <v>0.71244330450701698</v>
      </c>
      <c r="BP406">
        <v>0</v>
      </c>
      <c r="BQ406">
        <v>0.15063352910818201</v>
      </c>
      <c r="BS406">
        <f>SUMIFS('further data insights graphs'!$K$2:$K$3323,'further data insights graphs'!$A$2:$A$3323,'tackle data and analsyis'!$BN406)</f>
        <v>0</v>
      </c>
      <c r="BT406">
        <f>SUMIFS('further data insights graphs'!$V$2:$V$3323,'further data insights graphs'!$A$2:$A$3323,'tackle data and analsyis'!$BN406)</f>
        <v>0</v>
      </c>
      <c r="BV406" t="s">
        <v>13</v>
      </c>
      <c r="BW406">
        <v>0.86666401998001497</v>
      </c>
      <c r="BX406">
        <v>0</v>
      </c>
      <c r="BY406">
        <v>0</v>
      </c>
    </row>
    <row r="407" spans="1:77" x14ac:dyDescent="0.35">
      <c r="A407">
        <v>405</v>
      </c>
      <c r="B407">
        <v>2022102301</v>
      </c>
      <c r="C407">
        <v>3361</v>
      </c>
      <c r="D407">
        <v>46081</v>
      </c>
      <c r="E407">
        <v>0</v>
      </c>
      <c r="F407">
        <v>1</v>
      </c>
      <c r="G407">
        <v>0</v>
      </c>
      <c r="H407">
        <v>0</v>
      </c>
      <c r="I407" t="s">
        <v>79</v>
      </c>
      <c r="M407" t="s">
        <v>413</v>
      </c>
      <c r="N407">
        <f t="shared" si="42"/>
        <v>0</v>
      </c>
      <c r="O407">
        <f t="shared" si="43"/>
        <v>2</v>
      </c>
      <c r="P407">
        <f t="shared" si="44"/>
        <v>2</v>
      </c>
      <c r="R407">
        <f>SUMIFS('further data insights graphs'!$E$2:$E$3323,'further data insights graphs'!$A$2:$A$3323,'tackle data and analsyis'!$M407)</f>
        <v>1.3569780580201058</v>
      </c>
      <c r="S407">
        <f>COUNTIFS('further data insights graphs'!$E$2:$E$3323,"&gt;"&amp;0,'further data insights graphs'!$A$2:$A$3323,'tackle data and analsyis'!$M407)</f>
        <v>2</v>
      </c>
      <c r="V407">
        <f t="shared" si="45"/>
        <v>2</v>
      </c>
      <c r="W407" t="s">
        <v>389</v>
      </c>
      <c r="X407">
        <v>0</v>
      </c>
      <c r="Y407">
        <v>2</v>
      </c>
      <c r="Z407">
        <v>2</v>
      </c>
      <c r="AB407" t="s">
        <v>520</v>
      </c>
      <c r="AC407">
        <v>1</v>
      </c>
      <c r="AD407">
        <v>1</v>
      </c>
      <c r="AE407">
        <v>2</v>
      </c>
      <c r="AH407" t="s">
        <v>444</v>
      </c>
      <c r="AI407">
        <v>1.3565751994625199</v>
      </c>
      <c r="AJ407">
        <v>2</v>
      </c>
      <c r="AK407">
        <f>SUMIFS('further data insights graphs'!$X$2:$X$3323,'further data insights graphs'!$A$2:$A$3323,'tackle data and analsyis'!$AH407)</f>
        <v>0.84410693685488003</v>
      </c>
      <c r="AL407" s="1">
        <f t="shared" si="46"/>
        <v>0.42205346842744002</v>
      </c>
      <c r="AM407">
        <f>SUMIFS('further data insights graphs'!$X$2:$X$3323,'further data insights graphs'!$X$2:$X$3323,"&gt;="&amp;0,'further data insights graphs'!$A$2:$A$3323,'tackle data and analsyis'!$AH407)</f>
        <v>0.9709158</v>
      </c>
      <c r="AN407">
        <f>COUNTIFS('further data insights graphs'!$X$2:$X$3323,"&gt;="&amp;0,'further data insights graphs'!$A$2:$A$3323,'tackle data and analsyis'!$AH407)</f>
        <v>1</v>
      </c>
      <c r="AO407">
        <f>SUMIFS('further data insights graphs'!$X$2:$X$3323,'further data insights graphs'!$X$2:$X$3323,"&lt;"&amp;0,'further data insights graphs'!$A$2:$A$3323,'tackle data and analsyis'!$AH407)</f>
        <v>-0.12680886314511994</v>
      </c>
      <c r="AP407">
        <f>COUNTIFS('further data insights graphs'!$X$2:$X$3323,"&lt;"&amp;0,'further data insights graphs'!$A$2:$A$3323,'tackle data and analsyis'!$AH407)</f>
        <v>1</v>
      </c>
      <c r="AQ407" s="3">
        <f t="shared" si="47"/>
        <v>0.9709158</v>
      </c>
      <c r="AR407" s="3">
        <f t="shared" si="48"/>
        <v>-0.12680886314511994</v>
      </c>
      <c r="AS407" s="3"/>
      <c r="AT407" s="3"/>
      <c r="AU407" s="3"/>
      <c r="AV407" s="3"/>
      <c r="AY407" t="s">
        <v>466</v>
      </c>
      <c r="AZ407">
        <v>0.81825322161658809</v>
      </c>
      <c r="BA407">
        <v>3</v>
      </c>
      <c r="BD407" t="s">
        <v>466</v>
      </c>
      <c r="BE407">
        <f>SUMIFS('further data insights graphs'!S$2:S$3323,'further data insights graphs'!$A$2:$A$3323,'tackle data and analsyis'!$BD407)</f>
        <v>0</v>
      </c>
      <c r="BF407">
        <f>SUMIFS('further data insights graphs'!T$2:T$3323,'further data insights graphs'!$A$2:$A$3323,'tackle data and analsyis'!$BD407)</f>
        <v>0</v>
      </c>
      <c r="BG407">
        <f>SUMIFS('further data insights graphs'!U$2:U$3323,'further data insights graphs'!$A$2:$A$3323,'tackle data and analsyis'!$BD407)</f>
        <v>0</v>
      </c>
      <c r="BI407">
        <f>COUNTIFS('further data insights graphs'!S$2:S$3323,"&gt;"&amp;0,'further data insights graphs'!$A$2:$A$3323,'tackle data and analsyis'!$BD407)</f>
        <v>0</v>
      </c>
      <c r="BJ407">
        <f>COUNTIFS('further data insights graphs'!T$2:T$3323,"&gt;"&amp;0,'further data insights graphs'!$A$2:$A$3323,'tackle data and analsyis'!$BD407)</f>
        <v>0</v>
      </c>
      <c r="BK407">
        <f>COUNTIFS('further data insights graphs'!U$2:U$3323,"&gt;"&amp;0,'further data insights graphs'!$A$2:$A$3323,'tackle data and analsyis'!$BD407)</f>
        <v>0</v>
      </c>
      <c r="BN407" t="s">
        <v>298</v>
      </c>
      <c r="BO407">
        <v>0.70394928438936799</v>
      </c>
      <c r="BP407">
        <v>0</v>
      </c>
      <c r="BQ407">
        <v>0.70394928438936799</v>
      </c>
      <c r="BS407">
        <f>SUMIFS('further data insights graphs'!$K$2:$K$3323,'further data insights graphs'!$A$2:$A$3323,'tackle data and analsyis'!$BN407)</f>
        <v>0</v>
      </c>
      <c r="BT407">
        <f>SUMIFS('further data insights graphs'!$V$2:$V$3323,'further data insights graphs'!$A$2:$A$3323,'tackle data and analsyis'!$BN407)</f>
        <v>0</v>
      </c>
      <c r="BV407" t="s">
        <v>339</v>
      </c>
      <c r="BW407">
        <v>0.86477877792732705</v>
      </c>
      <c r="BX407">
        <v>0</v>
      </c>
      <c r="BY407">
        <v>0</v>
      </c>
    </row>
    <row r="408" spans="1:77" x14ac:dyDescent="0.35">
      <c r="A408">
        <v>406</v>
      </c>
      <c r="B408">
        <v>2022102700</v>
      </c>
      <c r="C408">
        <v>2693</v>
      </c>
      <c r="D408">
        <v>46081</v>
      </c>
      <c r="E408">
        <v>1</v>
      </c>
      <c r="F408">
        <v>0</v>
      </c>
      <c r="G408">
        <v>0</v>
      </c>
      <c r="H408">
        <v>0</v>
      </c>
      <c r="I408" t="s">
        <v>79</v>
      </c>
      <c r="M408" t="s">
        <v>414</v>
      </c>
      <c r="N408">
        <f t="shared" si="42"/>
        <v>2</v>
      </c>
      <c r="O408">
        <f t="shared" si="43"/>
        <v>1</v>
      </c>
      <c r="P408">
        <f t="shared" si="44"/>
        <v>3</v>
      </c>
      <c r="R408">
        <f>SUMIFS('further data insights graphs'!$E$2:$E$3323,'further data insights graphs'!$A$2:$A$3323,'tackle data and analsyis'!$M408)</f>
        <v>3.7393027680791437</v>
      </c>
      <c r="S408">
        <f>COUNTIFS('further data insights graphs'!$E$2:$E$3323,"&gt;"&amp;0,'further data insights graphs'!$A$2:$A$3323,'tackle data and analsyis'!$M408)</f>
        <v>7</v>
      </c>
      <c r="V408">
        <f t="shared" si="45"/>
        <v>2</v>
      </c>
      <c r="W408" t="s">
        <v>392</v>
      </c>
      <c r="X408">
        <v>2</v>
      </c>
      <c r="Y408">
        <v>0</v>
      </c>
      <c r="Z408">
        <v>2</v>
      </c>
      <c r="AB408" t="s">
        <v>527</v>
      </c>
      <c r="AC408">
        <v>1</v>
      </c>
      <c r="AD408">
        <v>1</v>
      </c>
      <c r="AE408">
        <v>2</v>
      </c>
      <c r="AH408" t="s">
        <v>342</v>
      </c>
      <c r="AI408">
        <v>1.341213005000339</v>
      </c>
      <c r="AJ408">
        <v>2</v>
      </c>
      <c r="AK408">
        <f>SUMIFS('further data insights graphs'!$X$2:$X$3323,'further data insights graphs'!$A$2:$A$3323,'tackle data and analsyis'!$AH408)</f>
        <v>0.58473109572421156</v>
      </c>
      <c r="AL408" s="1">
        <f t="shared" si="46"/>
        <v>0.29236554786210578</v>
      </c>
      <c r="AM408">
        <f>SUMIFS('further data insights graphs'!$X$2:$X$3323,'further data insights graphs'!$X$2:$X$3323,"&gt;="&amp;0,'further data insights graphs'!$A$2:$A$3323,'tackle data and analsyis'!$AH408)</f>
        <v>0.58473109572421156</v>
      </c>
      <c r="AN408">
        <f>COUNTIFS('further data insights graphs'!$X$2:$X$3323,"&gt;="&amp;0,'further data insights graphs'!$A$2:$A$3323,'tackle data and analsyis'!$AH408)</f>
        <v>2</v>
      </c>
      <c r="AO408">
        <f>SUMIFS('further data insights graphs'!$X$2:$X$3323,'further data insights graphs'!$X$2:$X$3323,"&lt;"&amp;0,'further data insights graphs'!$A$2:$A$3323,'tackle data and analsyis'!$AH408)</f>
        <v>0</v>
      </c>
      <c r="AP408">
        <f>COUNTIFS('further data insights graphs'!$X$2:$X$3323,"&lt;"&amp;0,'further data insights graphs'!$A$2:$A$3323,'tackle data and analsyis'!$AH408)</f>
        <v>0</v>
      </c>
      <c r="AQ408" s="3">
        <f t="shared" si="47"/>
        <v>0.29236554786210578</v>
      </c>
      <c r="AR408" s="3" t="e">
        <f t="shared" si="48"/>
        <v>#DIV/0!</v>
      </c>
      <c r="AS408" s="3"/>
      <c r="AT408" s="3"/>
      <c r="AU408" s="3"/>
      <c r="AV408" s="3"/>
      <c r="AY408" t="s">
        <v>484</v>
      </c>
      <c r="AZ408">
        <v>2.0355213835630517</v>
      </c>
      <c r="BA408">
        <v>3</v>
      </c>
      <c r="BD408" t="s">
        <v>484</v>
      </c>
      <c r="BE408">
        <f>SUMIFS('further data insights graphs'!S$2:S$3323,'further data insights graphs'!$A$2:$A$3323,'tackle data and analsyis'!$BD408)</f>
        <v>0.24578917374909101</v>
      </c>
      <c r="BF408">
        <f>SUMIFS('further data insights graphs'!T$2:T$3323,'further data insights graphs'!$A$2:$A$3323,'tackle data and analsyis'!$BD408)</f>
        <v>0</v>
      </c>
      <c r="BG408">
        <f>SUMIFS('further data insights graphs'!U$2:U$3323,'further data insights graphs'!$A$2:$A$3323,'tackle data and analsyis'!$BD408)</f>
        <v>0</v>
      </c>
      <c r="BI408">
        <f>COUNTIFS('further data insights graphs'!S$2:S$3323,"&gt;"&amp;0,'further data insights graphs'!$A$2:$A$3323,'tackle data and analsyis'!$BD408)</f>
        <v>1</v>
      </c>
      <c r="BJ408">
        <f>COUNTIFS('further data insights graphs'!T$2:T$3323,"&gt;"&amp;0,'further data insights graphs'!$A$2:$A$3323,'tackle data and analsyis'!$BD408)</f>
        <v>0</v>
      </c>
      <c r="BK408">
        <f>COUNTIFS('further data insights graphs'!U$2:U$3323,"&gt;"&amp;0,'further data insights graphs'!$A$2:$A$3323,'tackle data and analsyis'!$BD408)</f>
        <v>0</v>
      </c>
      <c r="BN408" t="s">
        <v>411</v>
      </c>
      <c r="BO408">
        <v>0.67831564084937002</v>
      </c>
      <c r="BP408">
        <v>0</v>
      </c>
      <c r="BQ408">
        <v>0</v>
      </c>
      <c r="BS408">
        <f>SUMIFS('further data insights graphs'!$K$2:$K$3323,'further data insights graphs'!$A$2:$A$3323,'tackle data and analsyis'!$BN408)</f>
        <v>0</v>
      </c>
      <c r="BT408">
        <f>SUMIFS('further data insights graphs'!$V$2:$V$3323,'further data insights graphs'!$A$2:$A$3323,'tackle data and analsyis'!$BN408)</f>
        <v>0</v>
      </c>
      <c r="BV408" t="s">
        <v>244</v>
      </c>
      <c r="BW408">
        <v>0.85865955491312596</v>
      </c>
      <c r="BX408">
        <v>0</v>
      </c>
      <c r="BY408">
        <v>0.24857050048167201</v>
      </c>
    </row>
    <row r="409" spans="1:77" x14ac:dyDescent="0.35">
      <c r="A409">
        <v>407</v>
      </c>
      <c r="B409">
        <v>2022102700</v>
      </c>
      <c r="C409">
        <v>2849</v>
      </c>
      <c r="D409">
        <v>46081</v>
      </c>
      <c r="E409">
        <v>1</v>
      </c>
      <c r="F409">
        <v>0</v>
      </c>
      <c r="G409">
        <v>0</v>
      </c>
      <c r="H409">
        <v>0</v>
      </c>
      <c r="I409" t="s">
        <v>79</v>
      </c>
      <c r="M409" t="s">
        <v>415</v>
      </c>
      <c r="N409">
        <f t="shared" si="42"/>
        <v>4</v>
      </c>
      <c r="O409">
        <f t="shared" si="43"/>
        <v>2</v>
      </c>
      <c r="P409">
        <f t="shared" si="44"/>
        <v>6</v>
      </c>
      <c r="R409">
        <f>SUMIFS('further data insights graphs'!$E$2:$E$3323,'further data insights graphs'!$A$2:$A$3323,'tackle data and analsyis'!$M409)</f>
        <v>4.7571915707388195</v>
      </c>
      <c r="S409">
        <f>COUNTIFS('further data insights graphs'!$E$2:$E$3323,"&gt;"&amp;0,'further data insights graphs'!$A$2:$A$3323,'tackle data and analsyis'!$M409)</f>
        <v>8</v>
      </c>
      <c r="V409">
        <f t="shared" si="45"/>
        <v>1</v>
      </c>
      <c r="W409" t="s">
        <v>395</v>
      </c>
      <c r="X409">
        <v>0</v>
      </c>
      <c r="Y409">
        <v>2</v>
      </c>
      <c r="Z409">
        <v>2</v>
      </c>
      <c r="AB409" t="s">
        <v>533</v>
      </c>
      <c r="AC409">
        <v>1</v>
      </c>
      <c r="AD409">
        <v>1</v>
      </c>
      <c r="AE409">
        <v>2</v>
      </c>
      <c r="AH409" t="s">
        <v>271</v>
      </c>
      <c r="AI409">
        <v>1.3313673722401411</v>
      </c>
      <c r="AJ409">
        <v>2</v>
      </c>
      <c r="AK409">
        <f>SUMIFS('further data insights graphs'!$X$2:$X$3323,'further data insights graphs'!$A$2:$A$3323,'tackle data and analsyis'!$AH409)</f>
        <v>1.8648875385773962</v>
      </c>
      <c r="AL409" s="1">
        <f t="shared" si="46"/>
        <v>0.9324437692886981</v>
      </c>
      <c r="AM409">
        <f>SUMIFS('further data insights graphs'!$X$2:$X$3323,'further data insights graphs'!$X$2:$X$3323,"&gt;="&amp;0,'further data insights graphs'!$A$2:$A$3323,'tackle data and analsyis'!$AH409)</f>
        <v>1.8648875385773962</v>
      </c>
      <c r="AN409">
        <f>COUNTIFS('further data insights graphs'!$X$2:$X$3323,"&gt;="&amp;0,'further data insights graphs'!$A$2:$A$3323,'tackle data and analsyis'!$AH409)</f>
        <v>2</v>
      </c>
      <c r="AO409">
        <f>SUMIFS('further data insights graphs'!$X$2:$X$3323,'further data insights graphs'!$X$2:$X$3323,"&lt;"&amp;0,'further data insights graphs'!$A$2:$A$3323,'tackle data and analsyis'!$AH409)</f>
        <v>0</v>
      </c>
      <c r="AP409">
        <f>COUNTIFS('further data insights graphs'!$X$2:$X$3323,"&lt;"&amp;0,'further data insights graphs'!$A$2:$A$3323,'tackle data and analsyis'!$AH409)</f>
        <v>0</v>
      </c>
      <c r="AQ409" s="3">
        <f t="shared" si="47"/>
        <v>0.9324437692886981</v>
      </c>
      <c r="AR409" s="3" t="e">
        <f t="shared" si="48"/>
        <v>#DIV/0!</v>
      </c>
      <c r="AS409" s="3"/>
      <c r="AT409" s="3"/>
      <c r="AU409" s="3"/>
      <c r="AV409" s="3"/>
      <c r="AY409" t="s">
        <v>488</v>
      </c>
      <c r="AZ409">
        <v>1.1689660203864429</v>
      </c>
      <c r="BA409">
        <v>3</v>
      </c>
      <c r="BD409" t="s">
        <v>488</v>
      </c>
      <c r="BE409">
        <f>SUMIFS('further data insights graphs'!S$2:S$3323,'further data insights graphs'!$A$2:$A$3323,'tackle data and analsyis'!$BD409)</f>
        <v>1.1689660203864429</v>
      </c>
      <c r="BF409">
        <f>SUMIFS('further data insights graphs'!T$2:T$3323,'further data insights graphs'!$A$2:$A$3323,'tackle data and analsyis'!$BD409)</f>
        <v>0.55748473460812997</v>
      </c>
      <c r="BG409">
        <f>SUMIFS('further data insights graphs'!U$2:U$3323,'further data insights graphs'!$A$2:$A$3323,'tackle data and analsyis'!$BD409)</f>
        <v>0</v>
      </c>
      <c r="BI409">
        <f>COUNTIFS('further data insights graphs'!S$2:S$3323,"&gt;"&amp;0,'further data insights graphs'!$A$2:$A$3323,'tackle data and analsyis'!$BD409)</f>
        <v>3</v>
      </c>
      <c r="BJ409">
        <f>COUNTIFS('further data insights graphs'!T$2:T$3323,"&gt;"&amp;0,'further data insights graphs'!$A$2:$A$3323,'tackle data and analsyis'!$BD409)</f>
        <v>1</v>
      </c>
      <c r="BK409">
        <f>COUNTIFS('further data insights graphs'!U$2:U$3323,"&gt;"&amp;0,'further data insights graphs'!$A$2:$A$3323,'tackle data and analsyis'!$BD409)</f>
        <v>0</v>
      </c>
      <c r="BN409" t="s">
        <v>376</v>
      </c>
      <c r="BO409">
        <v>0.67718227716003199</v>
      </c>
      <c r="BP409">
        <v>0</v>
      </c>
      <c r="BQ409">
        <v>0</v>
      </c>
      <c r="BS409">
        <f>SUMIFS('further data insights graphs'!$K$2:$K$3323,'further data insights graphs'!$A$2:$A$3323,'tackle data and analsyis'!$BN409)</f>
        <v>0</v>
      </c>
      <c r="BT409">
        <f>SUMIFS('further data insights graphs'!$V$2:$V$3323,'further data insights graphs'!$A$2:$A$3323,'tackle data and analsyis'!$BN409)</f>
        <v>0</v>
      </c>
      <c r="BV409" t="s">
        <v>32</v>
      </c>
      <c r="BW409">
        <v>0.85564080843336099</v>
      </c>
      <c r="BX409">
        <v>0</v>
      </c>
      <c r="BY409">
        <v>0.54996279728379205</v>
      </c>
    </row>
    <row r="410" spans="1:77" x14ac:dyDescent="0.35">
      <c r="A410">
        <v>408</v>
      </c>
      <c r="B410">
        <v>2022102700</v>
      </c>
      <c r="C410">
        <v>3806</v>
      </c>
      <c r="D410">
        <v>46081</v>
      </c>
      <c r="E410">
        <v>1</v>
      </c>
      <c r="F410">
        <v>0</v>
      </c>
      <c r="G410">
        <v>0</v>
      </c>
      <c r="H410">
        <v>0</v>
      </c>
      <c r="I410" t="s">
        <v>79</v>
      </c>
      <c r="M410" t="s">
        <v>416</v>
      </c>
      <c r="N410">
        <f t="shared" si="42"/>
        <v>2</v>
      </c>
      <c r="O410">
        <f t="shared" si="43"/>
        <v>1</v>
      </c>
      <c r="P410">
        <f t="shared" si="44"/>
        <v>3</v>
      </c>
      <c r="R410">
        <f>SUMIFS('further data insights graphs'!$E$2:$E$3323,'further data insights graphs'!$A$2:$A$3323,'tackle data and analsyis'!$M410)</f>
        <v>2.760396380167863</v>
      </c>
      <c r="S410">
        <f>COUNTIFS('further data insights graphs'!$E$2:$E$3323,"&gt;"&amp;0,'further data insights graphs'!$A$2:$A$3323,'tackle data and analsyis'!$M410)</f>
        <v>4</v>
      </c>
      <c r="V410">
        <f t="shared" si="45"/>
        <v>1</v>
      </c>
      <c r="W410" t="s">
        <v>399</v>
      </c>
      <c r="X410">
        <v>0</v>
      </c>
      <c r="Y410">
        <v>2</v>
      </c>
      <c r="Z410">
        <v>2</v>
      </c>
      <c r="AB410" t="s">
        <v>543</v>
      </c>
      <c r="AC410">
        <v>1</v>
      </c>
      <c r="AD410">
        <v>1</v>
      </c>
      <c r="AE410">
        <v>2</v>
      </c>
      <c r="AH410" t="s">
        <v>437</v>
      </c>
      <c r="AI410">
        <v>1.3215092949101601</v>
      </c>
      <c r="AJ410">
        <v>5</v>
      </c>
      <c r="AK410">
        <f>SUMIFS('further data insights graphs'!$X$2:$X$3323,'further data insights graphs'!$A$2:$A$3323,'tackle data and analsyis'!$AH410)</f>
        <v>-0.39943557718491085</v>
      </c>
      <c r="AL410" s="1">
        <f t="shared" si="46"/>
        <v>-7.9887115436982167E-2</v>
      </c>
      <c r="AM410">
        <f>SUMIFS('further data insights graphs'!$X$2:$X$3323,'further data insights graphs'!$X$2:$X$3323,"&gt;="&amp;0,'further data insights graphs'!$A$2:$A$3323,'tackle data and analsyis'!$AH410)</f>
        <v>7.3038485805679301E-2</v>
      </c>
      <c r="AN410">
        <f>COUNTIFS('further data insights graphs'!$X$2:$X$3323,"&gt;="&amp;0,'further data insights graphs'!$A$2:$A$3323,'tackle data and analsyis'!$AH410)</f>
        <v>2</v>
      </c>
      <c r="AO410">
        <f>SUMIFS('further data insights graphs'!$X$2:$X$3323,'further data insights graphs'!$X$2:$X$3323,"&lt;"&amp;0,'further data insights graphs'!$A$2:$A$3323,'tackle data and analsyis'!$AH410)</f>
        <v>-0.47247406299059014</v>
      </c>
      <c r="AP410">
        <f>COUNTIFS('further data insights graphs'!$X$2:$X$3323,"&lt;"&amp;0,'further data insights graphs'!$A$2:$A$3323,'tackle data and analsyis'!$AH410)</f>
        <v>3</v>
      </c>
      <c r="AQ410" s="3">
        <f t="shared" si="47"/>
        <v>3.6519242902839651E-2</v>
      </c>
      <c r="AR410" s="3">
        <f t="shared" si="48"/>
        <v>-0.1574913543301967</v>
      </c>
      <c r="AS410" s="3"/>
      <c r="AT410" s="3"/>
      <c r="AU410" s="3"/>
      <c r="AV410" s="3"/>
      <c r="AY410" t="s">
        <v>489</v>
      </c>
      <c r="AZ410">
        <v>1.678342850609418</v>
      </c>
      <c r="BA410">
        <v>3</v>
      </c>
      <c r="BD410" t="s">
        <v>489</v>
      </c>
      <c r="BE410">
        <f>SUMIFS('further data insights graphs'!S$2:S$3323,'further data insights graphs'!$A$2:$A$3323,'tackle data and analsyis'!$BD410)</f>
        <v>1.678342850609418</v>
      </c>
      <c r="BF410">
        <f>SUMIFS('further data insights graphs'!T$2:T$3323,'further data insights graphs'!$A$2:$A$3323,'tackle data and analsyis'!$BD410)</f>
        <v>0.23689751238038601</v>
      </c>
      <c r="BG410">
        <f>SUMIFS('further data insights graphs'!U$2:U$3323,'further data insights graphs'!$A$2:$A$3323,'tackle data and analsyis'!$BD410)</f>
        <v>0.739134516982213</v>
      </c>
      <c r="BI410">
        <f>COUNTIFS('further data insights graphs'!S$2:S$3323,"&gt;"&amp;0,'further data insights graphs'!$A$2:$A$3323,'tackle data and analsyis'!$BD410)</f>
        <v>3</v>
      </c>
      <c r="BJ410">
        <f>COUNTIFS('further data insights graphs'!T$2:T$3323,"&gt;"&amp;0,'further data insights graphs'!$A$2:$A$3323,'tackle data and analsyis'!$BD410)</f>
        <v>1</v>
      </c>
      <c r="BK410">
        <f>COUNTIFS('further data insights graphs'!U$2:U$3323,"&gt;"&amp;0,'further data insights graphs'!$A$2:$A$3323,'tackle data and analsyis'!$BD410)</f>
        <v>1</v>
      </c>
      <c r="BN410" t="s">
        <v>168</v>
      </c>
      <c r="BO410">
        <v>0.67462816603756304</v>
      </c>
      <c r="BP410">
        <v>0</v>
      </c>
      <c r="BQ410">
        <v>0</v>
      </c>
      <c r="BS410">
        <f>SUMIFS('further data insights graphs'!$K$2:$K$3323,'further data insights graphs'!$A$2:$A$3323,'tackle data and analsyis'!$BN410)</f>
        <v>1</v>
      </c>
      <c r="BT410">
        <f>SUMIFS('further data insights graphs'!$V$2:$V$3323,'further data insights graphs'!$A$2:$A$3323,'tackle data and analsyis'!$BN410)</f>
        <v>0.37265371849098899</v>
      </c>
      <c r="BV410" t="s">
        <v>21</v>
      </c>
      <c r="BW410">
        <v>0.85010387352084904</v>
      </c>
      <c r="BX410">
        <v>0</v>
      </c>
      <c r="BY410">
        <v>0</v>
      </c>
    </row>
    <row r="411" spans="1:77" x14ac:dyDescent="0.35">
      <c r="A411">
        <v>409</v>
      </c>
      <c r="B411">
        <v>2022110609</v>
      </c>
      <c r="C411">
        <v>2283</v>
      </c>
      <c r="D411">
        <v>46081</v>
      </c>
      <c r="E411">
        <v>0</v>
      </c>
      <c r="F411">
        <v>1</v>
      </c>
      <c r="G411">
        <v>0</v>
      </c>
      <c r="H411">
        <v>0</v>
      </c>
      <c r="I411" t="s">
        <v>79</v>
      </c>
      <c r="M411" t="s">
        <v>417</v>
      </c>
      <c r="N411">
        <f t="shared" si="42"/>
        <v>5</v>
      </c>
      <c r="O411">
        <f t="shared" si="43"/>
        <v>2</v>
      </c>
      <c r="P411">
        <f t="shared" si="44"/>
        <v>7</v>
      </c>
      <c r="R411">
        <f>SUMIFS('further data insights graphs'!$E$2:$E$3323,'further data insights graphs'!$A$2:$A$3323,'tackle data and analsyis'!$M411)</f>
        <v>3.4853608381352132</v>
      </c>
      <c r="S411">
        <f>COUNTIFS('further data insights graphs'!$E$2:$E$3323,"&gt;"&amp;0,'further data insights graphs'!$A$2:$A$3323,'tackle data and analsyis'!$M411)</f>
        <v>7</v>
      </c>
      <c r="V411">
        <f t="shared" si="45"/>
        <v>2</v>
      </c>
      <c r="W411" t="s">
        <v>400</v>
      </c>
      <c r="X411">
        <v>1</v>
      </c>
      <c r="Y411">
        <v>1</v>
      </c>
      <c r="Z411">
        <v>2</v>
      </c>
      <c r="AB411" t="s">
        <v>553</v>
      </c>
      <c r="AC411">
        <v>1</v>
      </c>
      <c r="AD411">
        <v>1</v>
      </c>
      <c r="AE411">
        <v>2</v>
      </c>
      <c r="AH411" t="s">
        <v>318</v>
      </c>
      <c r="AI411">
        <v>1.32060743838626</v>
      </c>
      <c r="AJ411">
        <v>2</v>
      </c>
      <c r="AK411">
        <f>SUMIFS('further data insights graphs'!$X$2:$X$3323,'further data insights graphs'!$A$2:$A$3323,'tackle data and analsyis'!$AH411)</f>
        <v>0.9090050777302765</v>
      </c>
      <c r="AL411" s="1">
        <f t="shared" si="46"/>
        <v>0.45450253886513825</v>
      </c>
      <c r="AM411">
        <f>SUMIFS('further data insights graphs'!$X$2:$X$3323,'further data insights graphs'!$X$2:$X$3323,"&gt;="&amp;0,'further data insights graphs'!$A$2:$A$3323,'tackle data and analsyis'!$AH411)</f>
        <v>1.1984319999999999</v>
      </c>
      <c r="AN411">
        <f>COUNTIFS('further data insights graphs'!$X$2:$X$3323,"&gt;="&amp;0,'further data insights graphs'!$A$2:$A$3323,'tackle data and analsyis'!$AH411)</f>
        <v>1</v>
      </c>
      <c r="AO411">
        <f>SUMIFS('further data insights graphs'!$X$2:$X$3323,'further data insights graphs'!$X$2:$X$3323,"&lt;"&amp;0,'further data insights graphs'!$A$2:$A$3323,'tackle data and analsyis'!$AH411)</f>
        <v>-0.28942692226972344</v>
      </c>
      <c r="AP411">
        <f>COUNTIFS('further data insights graphs'!$X$2:$X$3323,"&lt;"&amp;0,'further data insights graphs'!$A$2:$A$3323,'tackle data and analsyis'!$AH411)</f>
        <v>1</v>
      </c>
      <c r="AQ411" s="3">
        <f t="shared" si="47"/>
        <v>1.1984319999999999</v>
      </c>
      <c r="AR411" s="3">
        <f t="shared" si="48"/>
        <v>-0.28942692226972344</v>
      </c>
      <c r="AS411" s="3"/>
      <c r="AT411" s="3"/>
      <c r="AU411" s="3"/>
      <c r="AV411" s="3"/>
      <c r="AY411" t="s">
        <v>496</v>
      </c>
      <c r="AZ411">
        <v>2.32061476139131</v>
      </c>
      <c r="BA411">
        <v>3</v>
      </c>
      <c r="BD411" t="s">
        <v>496</v>
      </c>
      <c r="BE411">
        <f>SUMIFS('further data insights graphs'!S$2:S$3323,'further data insights graphs'!$A$2:$A$3323,'tackle data and analsyis'!$BD411)</f>
        <v>1.32061476139131</v>
      </c>
      <c r="BF411">
        <f>SUMIFS('further data insights graphs'!T$2:T$3323,'further data insights graphs'!$A$2:$A$3323,'tackle data and analsyis'!$BD411)</f>
        <v>0</v>
      </c>
      <c r="BG411">
        <f>SUMIFS('further data insights graphs'!U$2:U$3323,'further data insights graphs'!$A$2:$A$3323,'tackle data and analsyis'!$BD411)</f>
        <v>0</v>
      </c>
      <c r="BI411">
        <f>COUNTIFS('further data insights graphs'!S$2:S$3323,"&gt;"&amp;0,'further data insights graphs'!$A$2:$A$3323,'tackle data and analsyis'!$BD411)</f>
        <v>2</v>
      </c>
      <c r="BJ411">
        <f>COUNTIFS('further data insights graphs'!T$2:T$3323,"&gt;"&amp;0,'further data insights graphs'!$A$2:$A$3323,'tackle data and analsyis'!$BD411)</f>
        <v>0</v>
      </c>
      <c r="BK411">
        <f>COUNTIFS('further data insights graphs'!U$2:U$3323,"&gt;"&amp;0,'further data insights graphs'!$A$2:$A$3323,'tackle data and analsyis'!$BD411)</f>
        <v>0</v>
      </c>
      <c r="BN411" t="s">
        <v>204</v>
      </c>
      <c r="BO411">
        <v>0.67268506003008799</v>
      </c>
      <c r="BP411">
        <v>0.232376055768894</v>
      </c>
      <c r="BQ411">
        <v>0.44030900426119401</v>
      </c>
      <c r="BS411">
        <f>SUMIFS('further data insights graphs'!$K$2:$K$3323,'further data insights graphs'!$A$2:$A$3323,'tackle data and analsyis'!$BN411)</f>
        <v>1</v>
      </c>
      <c r="BT411">
        <f>SUMIFS('further data insights graphs'!$V$2:$V$3323,'further data insights graphs'!$A$2:$A$3323,'tackle data and analsyis'!$BN411)</f>
        <v>0.44030900426119401</v>
      </c>
      <c r="BV411" t="s">
        <v>542</v>
      </c>
      <c r="BW411">
        <v>0.81317878742500305</v>
      </c>
      <c r="BX411">
        <v>0</v>
      </c>
      <c r="BY411">
        <v>0</v>
      </c>
    </row>
    <row r="412" spans="1:77" x14ac:dyDescent="0.35">
      <c r="A412">
        <v>410</v>
      </c>
      <c r="B412">
        <v>2022110609</v>
      </c>
      <c r="C412">
        <v>3947</v>
      </c>
      <c r="D412">
        <v>46081</v>
      </c>
      <c r="E412">
        <v>1</v>
      </c>
      <c r="F412">
        <v>0</v>
      </c>
      <c r="G412">
        <v>0</v>
      </c>
      <c r="H412">
        <v>0</v>
      </c>
      <c r="I412" t="s">
        <v>79</v>
      </c>
      <c r="M412" t="s">
        <v>418</v>
      </c>
      <c r="N412">
        <f t="shared" si="42"/>
        <v>1</v>
      </c>
      <c r="O412">
        <f t="shared" si="43"/>
        <v>0</v>
      </c>
      <c r="P412">
        <f t="shared" si="44"/>
        <v>1</v>
      </c>
      <c r="R412">
        <f>SUMIFS('further data insights graphs'!$E$2:$E$3323,'further data insights graphs'!$A$2:$A$3323,'tackle data and analsyis'!$M412)</f>
        <v>0.40331831864461298</v>
      </c>
      <c r="S412">
        <f>COUNTIFS('further data insights graphs'!$E$2:$E$3323,"&gt;"&amp;0,'further data insights graphs'!$A$2:$A$3323,'tackle data and analsyis'!$M412)</f>
        <v>1</v>
      </c>
      <c r="V412">
        <f t="shared" si="45"/>
        <v>2</v>
      </c>
      <c r="W412" t="s">
        <v>405</v>
      </c>
      <c r="X412">
        <v>0</v>
      </c>
      <c r="Y412">
        <v>2</v>
      </c>
      <c r="Z412">
        <v>2</v>
      </c>
      <c r="AB412" t="s">
        <v>573</v>
      </c>
      <c r="AC412">
        <v>1</v>
      </c>
      <c r="AD412">
        <v>1</v>
      </c>
      <c r="AE412">
        <v>2</v>
      </c>
      <c r="AH412" t="s">
        <v>549</v>
      </c>
      <c r="AI412">
        <v>1.3136188506307391</v>
      </c>
      <c r="AJ412">
        <v>2</v>
      </c>
      <c r="AK412">
        <f>SUMIFS('further data insights graphs'!$X$2:$X$3323,'further data insights graphs'!$A$2:$A$3323,'tackle data and analsyis'!$AH412)</f>
        <v>-0.41728069856495364</v>
      </c>
      <c r="AL412" s="1">
        <f t="shared" si="46"/>
        <v>-0.20864034928247682</v>
      </c>
      <c r="AM412">
        <f>SUMIFS('further data insights graphs'!$X$2:$X$3323,'further data insights graphs'!$X$2:$X$3323,"&gt;="&amp;0,'further data insights graphs'!$A$2:$A$3323,'tackle data and analsyis'!$AH412)</f>
        <v>0.13783400143504632</v>
      </c>
      <c r="AN412">
        <f>COUNTIFS('further data insights graphs'!$X$2:$X$3323,"&gt;="&amp;0,'further data insights graphs'!$A$2:$A$3323,'tackle data and analsyis'!$AH412)</f>
        <v>1</v>
      </c>
      <c r="AO412">
        <f>SUMIFS('further data insights graphs'!$X$2:$X$3323,'further data insights graphs'!$X$2:$X$3323,"&lt;"&amp;0,'further data insights graphs'!$A$2:$A$3323,'tackle data and analsyis'!$AH412)</f>
        <v>-0.55511469999999996</v>
      </c>
      <c r="AP412">
        <f>COUNTIFS('further data insights graphs'!$X$2:$X$3323,"&lt;"&amp;0,'further data insights graphs'!$A$2:$A$3323,'tackle data and analsyis'!$AH412)</f>
        <v>1</v>
      </c>
      <c r="AQ412" s="3">
        <f t="shared" si="47"/>
        <v>0.13783400143504632</v>
      </c>
      <c r="AR412" s="3">
        <f t="shared" si="48"/>
        <v>-0.55511469999999996</v>
      </c>
      <c r="AS412" s="3"/>
      <c r="AT412" s="3"/>
      <c r="AU412" s="3"/>
      <c r="AV412" s="3"/>
      <c r="AY412" t="s">
        <v>511</v>
      </c>
      <c r="AZ412">
        <v>0.74855402738562993</v>
      </c>
      <c r="BA412">
        <v>3</v>
      </c>
      <c r="BD412" t="s">
        <v>511</v>
      </c>
      <c r="BE412">
        <f>SUMIFS('further data insights graphs'!S$2:S$3323,'further data insights graphs'!$A$2:$A$3323,'tackle data and analsyis'!$BD412)</f>
        <v>0.55722396568683497</v>
      </c>
      <c r="BF412">
        <f>SUMIFS('further data insights graphs'!T$2:T$3323,'further data insights graphs'!$A$2:$A$3323,'tackle data and analsyis'!$BD412)</f>
        <v>0</v>
      </c>
      <c r="BG412">
        <f>SUMIFS('further data insights graphs'!U$2:U$3323,'further data insights graphs'!$A$2:$A$3323,'tackle data and analsyis'!$BD412)</f>
        <v>0</v>
      </c>
      <c r="BI412">
        <f>COUNTIFS('further data insights graphs'!S$2:S$3323,"&gt;"&amp;0,'further data insights graphs'!$A$2:$A$3323,'tackle data and analsyis'!$BD412)</f>
        <v>2</v>
      </c>
      <c r="BJ412">
        <f>COUNTIFS('further data insights graphs'!T$2:T$3323,"&gt;"&amp;0,'further data insights graphs'!$A$2:$A$3323,'tackle data and analsyis'!$BD412)</f>
        <v>0</v>
      </c>
      <c r="BK412">
        <f>COUNTIFS('further data insights graphs'!U$2:U$3323,"&gt;"&amp;0,'further data insights graphs'!$A$2:$A$3323,'tackle data and analsyis'!$BD412)</f>
        <v>0</v>
      </c>
      <c r="BN412" t="s">
        <v>287</v>
      </c>
      <c r="BO412">
        <v>0.67062142979367501</v>
      </c>
      <c r="BP412">
        <v>0</v>
      </c>
      <c r="BQ412">
        <v>0</v>
      </c>
      <c r="BS412">
        <f>SUMIFS('further data insights graphs'!$K$2:$K$3323,'further data insights graphs'!$A$2:$A$3323,'tackle data and analsyis'!$BN412)</f>
        <v>1</v>
      </c>
      <c r="BT412">
        <f>SUMIFS('further data insights graphs'!$V$2:$V$3323,'further data insights graphs'!$A$2:$A$3323,'tackle data and analsyis'!$BN412)</f>
        <v>0.367314971260564</v>
      </c>
      <c r="BV412" t="s">
        <v>523</v>
      </c>
      <c r="BW412">
        <v>0.7986700871252761</v>
      </c>
      <c r="BX412">
        <v>0</v>
      </c>
      <c r="BY412">
        <v>0</v>
      </c>
    </row>
    <row r="413" spans="1:77" x14ac:dyDescent="0.35">
      <c r="A413">
        <v>411</v>
      </c>
      <c r="B413">
        <v>2022102301</v>
      </c>
      <c r="C413">
        <v>2071</v>
      </c>
      <c r="D413">
        <v>43797</v>
      </c>
      <c r="E413">
        <v>1</v>
      </c>
      <c r="F413">
        <v>0</v>
      </c>
      <c r="G413">
        <v>0</v>
      </c>
      <c r="H413">
        <v>0</v>
      </c>
      <c r="I413" t="s">
        <v>80</v>
      </c>
      <c r="M413" t="s">
        <v>419</v>
      </c>
      <c r="N413">
        <f t="shared" si="42"/>
        <v>0</v>
      </c>
      <c r="O413">
        <f t="shared" si="43"/>
        <v>1</v>
      </c>
      <c r="P413">
        <f t="shared" si="44"/>
        <v>1</v>
      </c>
      <c r="R413">
        <f>SUMIFS('further data insights graphs'!$E$2:$E$3323,'further data insights graphs'!$A$2:$A$3323,'tackle data and analsyis'!$M413)</f>
        <v>1.0526551556757551</v>
      </c>
      <c r="S413">
        <f>COUNTIFS('further data insights graphs'!$E$2:$E$3323,"&gt;"&amp;0,'further data insights graphs'!$A$2:$A$3323,'tackle data and analsyis'!$M413)</f>
        <v>3</v>
      </c>
      <c r="V413">
        <f t="shared" si="45"/>
        <v>2</v>
      </c>
      <c r="W413" t="s">
        <v>406</v>
      </c>
      <c r="X413">
        <v>1</v>
      </c>
      <c r="Y413">
        <v>1</v>
      </c>
      <c r="Z413">
        <v>2</v>
      </c>
      <c r="AB413" t="s">
        <v>579</v>
      </c>
      <c r="AC413">
        <v>1</v>
      </c>
      <c r="AD413">
        <v>1</v>
      </c>
      <c r="AE413">
        <v>2</v>
      </c>
      <c r="AH413" t="s">
        <v>205</v>
      </c>
      <c r="AI413">
        <v>1.308817024513234</v>
      </c>
      <c r="AJ413">
        <v>2</v>
      </c>
      <c r="AK413">
        <f>SUMIFS('further data insights graphs'!$X$2:$X$3323,'further data insights graphs'!$A$2:$A$3323,'tackle data and analsyis'!$AH413)</f>
        <v>-6.8423712177005089E-2</v>
      </c>
      <c r="AL413" s="1">
        <f t="shared" si="46"/>
        <v>-3.4211856088502544E-2</v>
      </c>
      <c r="AM413">
        <f>SUMIFS('further data insights graphs'!$X$2:$X$3323,'further data insights graphs'!$X$2:$X$3323,"&gt;="&amp;0,'further data insights graphs'!$A$2:$A$3323,'tackle data and analsyis'!$AH413)</f>
        <v>7.0030547822994907E-2</v>
      </c>
      <c r="AN413">
        <f>COUNTIFS('further data insights graphs'!$X$2:$X$3323,"&gt;="&amp;0,'further data insights graphs'!$A$2:$A$3323,'tackle data and analsyis'!$AH413)</f>
        <v>1</v>
      </c>
      <c r="AO413">
        <f>SUMIFS('further data insights graphs'!$X$2:$X$3323,'further data insights graphs'!$X$2:$X$3323,"&lt;"&amp;0,'further data insights graphs'!$A$2:$A$3323,'tackle data and analsyis'!$AH413)</f>
        <v>-0.13845426</v>
      </c>
      <c r="AP413">
        <f>COUNTIFS('further data insights graphs'!$X$2:$X$3323,"&lt;"&amp;0,'further data insights graphs'!$A$2:$A$3323,'tackle data and analsyis'!$AH413)</f>
        <v>1</v>
      </c>
      <c r="AQ413" s="3">
        <f t="shared" si="47"/>
        <v>7.0030547822994907E-2</v>
      </c>
      <c r="AR413" s="3">
        <f t="shared" si="48"/>
        <v>-0.13845426</v>
      </c>
      <c r="AS413" s="3"/>
      <c r="AT413" s="3"/>
      <c r="AU413" s="3"/>
      <c r="AV413" s="3"/>
      <c r="AY413" t="s">
        <v>523</v>
      </c>
      <c r="AZ413">
        <v>1.1864241394734791</v>
      </c>
      <c r="BA413">
        <v>3</v>
      </c>
      <c r="BD413" t="s">
        <v>523</v>
      </c>
      <c r="BE413">
        <f>SUMIFS('further data insights graphs'!S$2:S$3323,'further data insights graphs'!$A$2:$A$3323,'tackle data and analsyis'!$BD413)</f>
        <v>0.7986700871252761</v>
      </c>
      <c r="BF413">
        <f>SUMIFS('further data insights graphs'!T$2:T$3323,'further data insights graphs'!$A$2:$A$3323,'tackle data and analsyis'!$BD413)</f>
        <v>0</v>
      </c>
      <c r="BG413">
        <f>SUMIFS('further data insights graphs'!U$2:U$3323,'further data insights graphs'!$A$2:$A$3323,'tackle data and analsyis'!$BD413)</f>
        <v>0</v>
      </c>
      <c r="BI413">
        <f>COUNTIFS('further data insights graphs'!S$2:S$3323,"&gt;"&amp;0,'further data insights graphs'!$A$2:$A$3323,'tackle data and analsyis'!$BD413)</f>
        <v>2</v>
      </c>
      <c r="BJ413">
        <f>COUNTIFS('further data insights graphs'!T$2:T$3323,"&gt;"&amp;0,'further data insights graphs'!$A$2:$A$3323,'tackle data and analsyis'!$BD413)</f>
        <v>0</v>
      </c>
      <c r="BK413">
        <f>COUNTIFS('further data insights graphs'!U$2:U$3323,"&gt;"&amp;0,'further data insights graphs'!$A$2:$A$3323,'tackle data and analsyis'!$BD413)</f>
        <v>0</v>
      </c>
      <c r="BN413" t="s">
        <v>290</v>
      </c>
      <c r="BO413">
        <v>0.66884885410651695</v>
      </c>
      <c r="BP413">
        <v>0</v>
      </c>
      <c r="BQ413">
        <v>0</v>
      </c>
      <c r="BS413">
        <f>SUMIFS('further data insights graphs'!$K$2:$K$3323,'further data insights graphs'!$A$2:$A$3323,'tackle data and analsyis'!$BN413)</f>
        <v>1</v>
      </c>
      <c r="BT413">
        <f>SUMIFS('further data insights graphs'!$V$2:$V$3323,'further data insights graphs'!$A$2:$A$3323,'tackle data and analsyis'!$BN413)</f>
        <v>0.66884885410651695</v>
      </c>
      <c r="BV413" t="s">
        <v>544</v>
      </c>
      <c r="BW413">
        <v>0.78191380426077395</v>
      </c>
      <c r="BX413">
        <v>0</v>
      </c>
      <c r="BY413">
        <v>0</v>
      </c>
    </row>
    <row r="414" spans="1:77" x14ac:dyDescent="0.35">
      <c r="A414">
        <v>412</v>
      </c>
      <c r="B414">
        <v>2022102301</v>
      </c>
      <c r="C414">
        <v>2188</v>
      </c>
      <c r="D414">
        <v>43797</v>
      </c>
      <c r="E414">
        <v>0</v>
      </c>
      <c r="F414">
        <v>1</v>
      </c>
      <c r="G414">
        <v>0</v>
      </c>
      <c r="H414">
        <v>0</v>
      </c>
      <c r="I414" t="s">
        <v>80</v>
      </c>
      <c r="M414" t="s">
        <v>420</v>
      </c>
      <c r="N414">
        <f t="shared" si="42"/>
        <v>1</v>
      </c>
      <c r="O414">
        <f t="shared" si="43"/>
        <v>0</v>
      </c>
      <c r="P414">
        <f t="shared" si="44"/>
        <v>1</v>
      </c>
      <c r="R414">
        <f>SUMIFS('further data insights graphs'!$E$2:$E$3323,'further data insights graphs'!$A$2:$A$3323,'tackle data and analsyis'!$M414)</f>
        <v>1</v>
      </c>
      <c r="S414">
        <f>COUNTIFS('further data insights graphs'!$E$2:$E$3323,"&gt;"&amp;0,'further data insights graphs'!$A$2:$A$3323,'tackle data and analsyis'!$M414)</f>
        <v>1</v>
      </c>
      <c r="V414">
        <f t="shared" si="45"/>
        <v>2</v>
      </c>
      <c r="W414" t="s">
        <v>408</v>
      </c>
      <c r="X414">
        <v>0</v>
      </c>
      <c r="Y414">
        <v>2</v>
      </c>
      <c r="Z414">
        <v>2</v>
      </c>
      <c r="AB414" t="s">
        <v>582</v>
      </c>
      <c r="AC414">
        <v>1</v>
      </c>
      <c r="AD414">
        <v>1</v>
      </c>
      <c r="AE414">
        <v>2</v>
      </c>
      <c r="AH414" t="s">
        <v>400</v>
      </c>
      <c r="AI414">
        <v>1.30880645530808</v>
      </c>
      <c r="AJ414">
        <v>2</v>
      </c>
      <c r="AK414">
        <f>SUMIFS('further data insights graphs'!$X$2:$X$3323,'further data insights graphs'!$A$2:$A$3323,'tackle data and analsyis'!$AH414)</f>
        <v>-0.72936984309059238</v>
      </c>
      <c r="AL414" s="1">
        <f t="shared" si="46"/>
        <v>-0.36468492154529619</v>
      </c>
      <c r="AM414">
        <f>SUMIFS('further data insights graphs'!$X$2:$X$3323,'further data insights graphs'!$X$2:$X$3323,"&gt;="&amp;0,'further data insights graphs'!$A$2:$A$3323,'tackle data and analsyis'!$AH414)</f>
        <v>0</v>
      </c>
      <c r="AN414">
        <f>COUNTIFS('further data insights graphs'!$X$2:$X$3323,"&gt;="&amp;0,'further data insights graphs'!$A$2:$A$3323,'tackle data and analsyis'!$AH414)</f>
        <v>0</v>
      </c>
      <c r="AO414">
        <f>SUMIFS('further data insights graphs'!$X$2:$X$3323,'further data insights graphs'!$X$2:$X$3323,"&lt;"&amp;0,'further data insights graphs'!$A$2:$A$3323,'tackle data and analsyis'!$AH414)</f>
        <v>-0.72936984309059238</v>
      </c>
      <c r="AP414">
        <f>COUNTIFS('further data insights graphs'!$X$2:$X$3323,"&lt;"&amp;0,'further data insights graphs'!$A$2:$A$3323,'tackle data and analsyis'!$AH414)</f>
        <v>2</v>
      </c>
      <c r="AQ414" s="3" t="e">
        <f t="shared" si="47"/>
        <v>#DIV/0!</v>
      </c>
      <c r="AR414" s="3">
        <f t="shared" si="48"/>
        <v>-0.36468492154529619</v>
      </c>
      <c r="AS414" s="3"/>
      <c r="AT414" s="3"/>
      <c r="AU414" s="3"/>
      <c r="AV414" s="3"/>
      <c r="AY414" t="s">
        <v>529</v>
      </c>
      <c r="AZ414">
        <v>1.1060395398228571</v>
      </c>
      <c r="BA414">
        <v>3</v>
      </c>
      <c r="BD414" t="s">
        <v>529</v>
      </c>
      <c r="BE414">
        <f>SUMIFS('further data insights graphs'!S$2:S$3323,'further data insights graphs'!$A$2:$A$3323,'tackle data and analsyis'!$BD414)</f>
        <v>1.1060395398228571</v>
      </c>
      <c r="BF414">
        <f>SUMIFS('further data insights graphs'!T$2:T$3323,'further data insights graphs'!$A$2:$A$3323,'tackle data and analsyis'!$BD414)</f>
        <v>0</v>
      </c>
      <c r="BG414">
        <f>SUMIFS('further data insights graphs'!U$2:U$3323,'further data insights graphs'!$A$2:$A$3323,'tackle data and analsyis'!$BD414)</f>
        <v>0</v>
      </c>
      <c r="BI414">
        <f>COUNTIFS('further data insights graphs'!S$2:S$3323,"&gt;"&amp;0,'further data insights graphs'!$A$2:$A$3323,'tackle data and analsyis'!$BD414)</f>
        <v>3</v>
      </c>
      <c r="BJ414">
        <f>COUNTIFS('further data insights graphs'!T$2:T$3323,"&gt;"&amp;0,'further data insights graphs'!$A$2:$A$3323,'tackle data and analsyis'!$BD414)</f>
        <v>0</v>
      </c>
      <c r="BK414">
        <f>COUNTIFS('further data insights graphs'!U$2:U$3323,"&gt;"&amp;0,'further data insights graphs'!$A$2:$A$3323,'tackle data and analsyis'!$BD414)</f>
        <v>0</v>
      </c>
      <c r="BN414" t="s">
        <v>336</v>
      </c>
      <c r="BO414">
        <v>0.66784926632964203</v>
      </c>
      <c r="BP414">
        <v>0</v>
      </c>
      <c r="BQ414">
        <v>0</v>
      </c>
      <c r="BS414">
        <f>SUMIFS('further data insights graphs'!$K$2:$K$3323,'further data insights graphs'!$A$2:$A$3323,'tackle data and analsyis'!$BN414)</f>
        <v>1</v>
      </c>
      <c r="BT414">
        <f>SUMIFS('further data insights graphs'!$V$2:$V$3323,'further data insights graphs'!$A$2:$A$3323,'tackle data and analsyis'!$BN414)</f>
        <v>0.66784926632964203</v>
      </c>
      <c r="BV414" t="s">
        <v>182</v>
      </c>
      <c r="BW414">
        <v>0.77771648538104599</v>
      </c>
      <c r="BX414">
        <v>0</v>
      </c>
      <c r="BY414">
        <v>0</v>
      </c>
    </row>
    <row r="415" spans="1:77" x14ac:dyDescent="0.35">
      <c r="A415">
        <v>413</v>
      </c>
      <c r="B415">
        <v>2022103001</v>
      </c>
      <c r="C415">
        <v>2533</v>
      </c>
      <c r="D415">
        <v>43797</v>
      </c>
      <c r="E415">
        <v>1</v>
      </c>
      <c r="F415">
        <v>0</v>
      </c>
      <c r="G415">
        <v>0</v>
      </c>
      <c r="H415">
        <v>0</v>
      </c>
      <c r="I415" t="s">
        <v>80</v>
      </c>
      <c r="M415" t="s">
        <v>421</v>
      </c>
      <c r="N415">
        <f t="shared" si="42"/>
        <v>1</v>
      </c>
      <c r="O415">
        <f t="shared" si="43"/>
        <v>1</v>
      </c>
      <c r="P415">
        <f t="shared" si="44"/>
        <v>2</v>
      </c>
      <c r="R415">
        <f>SUMIFS('further data insights graphs'!$E$2:$E$3323,'further data insights graphs'!$A$2:$A$3323,'tackle data and analsyis'!$M415)</f>
        <v>2.262015175766765</v>
      </c>
      <c r="S415">
        <f>COUNTIFS('further data insights graphs'!$E$2:$E$3323,"&gt;"&amp;0,'further data insights graphs'!$A$2:$A$3323,'tackle data and analsyis'!$M415)</f>
        <v>5</v>
      </c>
      <c r="V415">
        <f t="shared" si="45"/>
        <v>1</v>
      </c>
      <c r="W415" t="s">
        <v>410</v>
      </c>
      <c r="X415">
        <v>2</v>
      </c>
      <c r="Y415">
        <v>0</v>
      </c>
      <c r="Z415">
        <v>2</v>
      </c>
      <c r="AB415" t="s">
        <v>587</v>
      </c>
      <c r="AC415">
        <v>1</v>
      </c>
      <c r="AD415">
        <v>1</v>
      </c>
      <c r="AE415">
        <v>2</v>
      </c>
      <c r="AH415" t="s">
        <v>332</v>
      </c>
      <c r="AI415">
        <v>1.2981731710329671</v>
      </c>
      <c r="AJ415">
        <v>4</v>
      </c>
      <c r="AK415">
        <f>SUMIFS('further data insights graphs'!$X$2:$X$3323,'further data insights graphs'!$A$2:$A$3323,'tackle data and analsyis'!$AH415)</f>
        <v>0.20366892420962382</v>
      </c>
      <c r="AL415" s="1">
        <f t="shared" si="46"/>
        <v>5.0917231052405955E-2</v>
      </c>
      <c r="AM415">
        <f>SUMIFS('further data insights graphs'!$X$2:$X$3323,'further data insights graphs'!$X$2:$X$3323,"&gt;="&amp;0,'further data insights graphs'!$A$2:$A$3323,'tackle data and analsyis'!$AH415)</f>
        <v>0.38661431289134873</v>
      </c>
      <c r="AN415">
        <f>COUNTIFS('further data insights graphs'!$X$2:$X$3323,"&gt;="&amp;0,'further data insights graphs'!$A$2:$A$3323,'tackle data and analsyis'!$AH415)</f>
        <v>2</v>
      </c>
      <c r="AO415">
        <f>SUMIFS('further data insights graphs'!$X$2:$X$3323,'further data insights graphs'!$X$2:$X$3323,"&lt;"&amp;0,'further data insights graphs'!$A$2:$A$3323,'tackle data and analsyis'!$AH415)</f>
        <v>-0.18294538868172494</v>
      </c>
      <c r="AP415">
        <f>COUNTIFS('further data insights graphs'!$X$2:$X$3323,"&lt;"&amp;0,'further data insights graphs'!$A$2:$A$3323,'tackle data and analsyis'!$AH415)</f>
        <v>2</v>
      </c>
      <c r="AQ415" s="3">
        <f t="shared" si="47"/>
        <v>0.19330715644567437</v>
      </c>
      <c r="AR415" s="3">
        <f t="shared" si="48"/>
        <v>-9.147269434086247E-2</v>
      </c>
      <c r="AS415" s="3"/>
      <c r="AT415" s="3"/>
      <c r="AU415" s="3"/>
      <c r="AV415" s="3"/>
      <c r="AY415" t="s">
        <v>543</v>
      </c>
      <c r="AZ415">
        <v>1.404907408314221</v>
      </c>
      <c r="BA415">
        <v>3</v>
      </c>
      <c r="BD415" t="s">
        <v>543</v>
      </c>
      <c r="BE415">
        <f>SUMIFS('further data insights graphs'!S$2:S$3323,'further data insights graphs'!$A$2:$A$3323,'tackle data and analsyis'!$BD415)</f>
        <v>0.40490740831422101</v>
      </c>
      <c r="BF415">
        <f>SUMIFS('further data insights graphs'!T$2:T$3323,'further data insights graphs'!$A$2:$A$3323,'tackle data and analsyis'!$BD415)</f>
        <v>0</v>
      </c>
      <c r="BG415">
        <f>SUMIFS('further data insights graphs'!U$2:U$3323,'further data insights graphs'!$A$2:$A$3323,'tackle data and analsyis'!$BD415)</f>
        <v>0</v>
      </c>
      <c r="BI415">
        <f>COUNTIFS('further data insights graphs'!S$2:S$3323,"&gt;"&amp;0,'further data insights graphs'!$A$2:$A$3323,'tackle data and analsyis'!$BD415)</f>
        <v>2</v>
      </c>
      <c r="BJ415">
        <f>COUNTIFS('further data insights graphs'!T$2:T$3323,"&gt;"&amp;0,'further data insights graphs'!$A$2:$A$3323,'tackle data and analsyis'!$BD415)</f>
        <v>0</v>
      </c>
      <c r="BK415">
        <f>COUNTIFS('further data insights graphs'!U$2:U$3323,"&gt;"&amp;0,'further data insights graphs'!$A$2:$A$3323,'tackle data and analsyis'!$BD415)</f>
        <v>0</v>
      </c>
      <c r="BN415" t="s">
        <v>127</v>
      </c>
      <c r="BO415">
        <v>0.66335460077816899</v>
      </c>
      <c r="BP415">
        <v>0</v>
      </c>
      <c r="BQ415">
        <v>0</v>
      </c>
      <c r="BS415">
        <f>SUMIFS('further data insights graphs'!$K$2:$K$3323,'further data insights graphs'!$A$2:$A$3323,'tackle data and analsyis'!$BN415)</f>
        <v>0</v>
      </c>
      <c r="BT415">
        <f>SUMIFS('further data insights graphs'!$V$2:$V$3323,'further data insights graphs'!$A$2:$A$3323,'tackle data and analsyis'!$BN415)</f>
        <v>0</v>
      </c>
      <c r="BV415" t="s">
        <v>481</v>
      </c>
      <c r="BW415">
        <v>0.77300644623013692</v>
      </c>
      <c r="BX415">
        <v>0</v>
      </c>
      <c r="BY415">
        <v>0</v>
      </c>
    </row>
    <row r="416" spans="1:77" x14ac:dyDescent="0.35">
      <c r="A416">
        <v>414</v>
      </c>
      <c r="B416">
        <v>2022103001</v>
      </c>
      <c r="C416">
        <v>2971</v>
      </c>
      <c r="D416">
        <v>43797</v>
      </c>
      <c r="E416">
        <v>0</v>
      </c>
      <c r="F416">
        <v>0</v>
      </c>
      <c r="G416">
        <v>0</v>
      </c>
      <c r="H416">
        <v>1</v>
      </c>
      <c r="I416" t="s">
        <v>80</v>
      </c>
      <c r="M416" t="s">
        <v>422</v>
      </c>
      <c r="N416">
        <f t="shared" si="42"/>
        <v>6</v>
      </c>
      <c r="O416">
        <f t="shared" si="43"/>
        <v>0</v>
      </c>
      <c r="P416">
        <f t="shared" si="44"/>
        <v>6</v>
      </c>
      <c r="R416">
        <f>SUMIFS('further data insights graphs'!$E$2:$E$3323,'further data insights graphs'!$A$2:$A$3323,'tackle data and analsyis'!$M416)</f>
        <v>3.931219754856055</v>
      </c>
      <c r="S416">
        <f>COUNTIFS('further data insights graphs'!$E$2:$E$3323,"&gt;"&amp;0,'further data insights graphs'!$A$2:$A$3323,'tackle data and analsyis'!$M416)</f>
        <v>10</v>
      </c>
      <c r="V416">
        <f t="shared" si="45"/>
        <v>1</v>
      </c>
      <c r="W416" t="s">
        <v>413</v>
      </c>
      <c r="X416">
        <v>0</v>
      </c>
      <c r="Y416">
        <v>2</v>
      </c>
      <c r="Z416">
        <v>2</v>
      </c>
      <c r="AB416" t="s">
        <v>593</v>
      </c>
      <c r="AC416">
        <v>1</v>
      </c>
      <c r="AD416">
        <v>1</v>
      </c>
      <c r="AE416">
        <v>2</v>
      </c>
      <c r="AH416" t="s">
        <v>557</v>
      </c>
      <c r="AI416">
        <v>1.2722280199284539</v>
      </c>
      <c r="AJ416">
        <v>3</v>
      </c>
      <c r="AK416">
        <f>SUMIFS('further data insights graphs'!$X$2:$X$3323,'further data insights graphs'!$A$2:$A$3323,'tackle data and analsyis'!$AH416)</f>
        <v>1.3443178115109616E-2</v>
      </c>
      <c r="AL416" s="1">
        <f t="shared" si="46"/>
        <v>4.4810593717032055E-3</v>
      </c>
      <c r="AM416">
        <f>SUMIFS('further data insights graphs'!$X$2:$X$3323,'further data insights graphs'!$X$2:$X$3323,"&gt;="&amp;0,'further data insights graphs'!$A$2:$A$3323,'tackle data and analsyis'!$AH416)</f>
        <v>0.18965537450440983</v>
      </c>
      <c r="AN416">
        <f>COUNTIFS('further data insights graphs'!$X$2:$X$3323,"&gt;="&amp;0,'further data insights graphs'!$A$2:$A$3323,'tackle data and analsyis'!$AH416)</f>
        <v>1</v>
      </c>
      <c r="AO416">
        <f>SUMIFS('further data insights graphs'!$X$2:$X$3323,'further data insights graphs'!$X$2:$X$3323,"&lt;"&amp;0,'further data insights graphs'!$A$2:$A$3323,'tackle data and analsyis'!$AH416)</f>
        <v>-0.17621219638930022</v>
      </c>
      <c r="AP416">
        <f>COUNTIFS('further data insights graphs'!$X$2:$X$3323,"&lt;"&amp;0,'further data insights graphs'!$A$2:$A$3323,'tackle data and analsyis'!$AH416)</f>
        <v>2</v>
      </c>
      <c r="AQ416" s="3">
        <f t="shared" si="47"/>
        <v>0.18965537450440983</v>
      </c>
      <c r="AR416" s="3">
        <f t="shared" si="48"/>
        <v>-8.8106098194650109E-2</v>
      </c>
      <c r="AS416" s="3"/>
      <c r="AT416" s="3"/>
      <c r="AU416" s="3"/>
      <c r="AV416" s="3"/>
      <c r="AY416" t="s">
        <v>557</v>
      </c>
      <c r="AZ416">
        <v>1.2722280199284539</v>
      </c>
      <c r="BA416">
        <v>3</v>
      </c>
      <c r="BD416" t="s">
        <v>557</v>
      </c>
      <c r="BE416">
        <f>SUMIFS('further data insights graphs'!S$2:S$3323,'further data insights graphs'!$A$2:$A$3323,'tackle data and analsyis'!$BD416)</f>
        <v>1.024307312430768</v>
      </c>
      <c r="BF416">
        <f>SUMIFS('further data insights graphs'!T$2:T$3323,'further data insights graphs'!$A$2:$A$3323,'tackle data and analsyis'!$BD416)</f>
        <v>0</v>
      </c>
      <c r="BG416">
        <f>SUMIFS('further data insights graphs'!U$2:U$3323,'further data insights graphs'!$A$2:$A$3323,'tackle data and analsyis'!$BD416)</f>
        <v>0</v>
      </c>
      <c r="BI416">
        <f>COUNTIFS('further data insights graphs'!S$2:S$3323,"&gt;"&amp;0,'further data insights graphs'!$A$2:$A$3323,'tackle data and analsyis'!$BD416)</f>
        <v>2</v>
      </c>
      <c r="BJ416">
        <f>COUNTIFS('further data insights graphs'!T$2:T$3323,"&gt;"&amp;0,'further data insights graphs'!$A$2:$A$3323,'tackle data and analsyis'!$BD416)</f>
        <v>0</v>
      </c>
      <c r="BK416">
        <f>COUNTIFS('further data insights graphs'!U$2:U$3323,"&gt;"&amp;0,'further data insights graphs'!$A$2:$A$3323,'tackle data and analsyis'!$BD416)</f>
        <v>0</v>
      </c>
      <c r="BN416" t="s">
        <v>452</v>
      </c>
      <c r="BO416">
        <v>0.66255591793809698</v>
      </c>
      <c r="BP416">
        <v>0.66255591793809698</v>
      </c>
      <c r="BQ416">
        <v>0</v>
      </c>
      <c r="BS416">
        <f>SUMIFS('further data insights graphs'!$K$2:$K$3323,'further data insights graphs'!$A$2:$A$3323,'tackle data and analsyis'!$BN416)</f>
        <v>1</v>
      </c>
      <c r="BT416">
        <f>SUMIFS('further data insights graphs'!$V$2:$V$3323,'further data insights graphs'!$A$2:$A$3323,'tackle data and analsyis'!$BN416)</f>
        <v>0.66255591793809698</v>
      </c>
      <c r="BV416" t="s">
        <v>517</v>
      </c>
      <c r="BW416">
        <v>0.77147754018675696</v>
      </c>
      <c r="BX416">
        <v>0</v>
      </c>
      <c r="BY416">
        <v>0</v>
      </c>
    </row>
    <row r="417" spans="1:77" x14ac:dyDescent="0.35">
      <c r="A417">
        <v>415</v>
      </c>
      <c r="B417">
        <v>2022102301</v>
      </c>
      <c r="C417">
        <v>2188</v>
      </c>
      <c r="D417">
        <v>52417</v>
      </c>
      <c r="E417">
        <v>1</v>
      </c>
      <c r="F417">
        <v>0</v>
      </c>
      <c r="G417">
        <v>0</v>
      </c>
      <c r="H417">
        <v>0</v>
      </c>
      <c r="I417" t="s">
        <v>81</v>
      </c>
      <c r="M417" t="s">
        <v>423</v>
      </c>
      <c r="N417">
        <f t="shared" si="42"/>
        <v>1</v>
      </c>
      <c r="O417">
        <f t="shared" si="43"/>
        <v>0</v>
      </c>
      <c r="P417">
        <f t="shared" si="44"/>
        <v>1</v>
      </c>
      <c r="R417">
        <f>SUMIFS('further data insights graphs'!$E$2:$E$3323,'further data insights graphs'!$A$2:$A$3323,'tackle data and analsyis'!$M417)</f>
        <v>0.560380099432361</v>
      </c>
      <c r="S417">
        <f>COUNTIFS('further data insights graphs'!$E$2:$E$3323,"&gt;"&amp;0,'further data insights graphs'!$A$2:$A$3323,'tackle data and analsyis'!$M417)</f>
        <v>2</v>
      </c>
      <c r="V417">
        <f t="shared" si="45"/>
        <v>2</v>
      </c>
      <c r="W417" t="s">
        <v>421</v>
      </c>
      <c r="X417">
        <v>1</v>
      </c>
      <c r="Y417">
        <v>1</v>
      </c>
      <c r="Z417">
        <v>2</v>
      </c>
      <c r="AB417" t="s">
        <v>9</v>
      </c>
      <c r="AC417">
        <v>1</v>
      </c>
      <c r="AD417">
        <v>0</v>
      </c>
      <c r="AE417">
        <v>1</v>
      </c>
      <c r="AH417" t="s">
        <v>427</v>
      </c>
      <c r="AI417">
        <v>1.271419655695059</v>
      </c>
      <c r="AJ417">
        <v>2</v>
      </c>
      <c r="AK417">
        <f>SUMIFS('further data insights graphs'!$X$2:$X$3323,'further data insights graphs'!$A$2:$A$3323,'tackle data and analsyis'!$AH417)</f>
        <v>-0.19256472903232991</v>
      </c>
      <c r="AL417" s="1">
        <f t="shared" si="46"/>
        <v>-9.6282364516164953E-2</v>
      </c>
      <c r="AM417">
        <f>SUMIFS('further data insights graphs'!$X$2:$X$3323,'further data insights graphs'!$X$2:$X$3323,"&gt;="&amp;0,'further data insights graphs'!$A$2:$A$3323,'tackle data and analsyis'!$AH417)</f>
        <v>1.5776958925830718E-2</v>
      </c>
      <c r="AN417">
        <f>COUNTIFS('further data insights graphs'!$X$2:$X$3323,"&gt;="&amp;0,'further data insights graphs'!$A$2:$A$3323,'tackle data and analsyis'!$AH417)</f>
        <v>1</v>
      </c>
      <c r="AO417">
        <f>SUMIFS('further data insights graphs'!$X$2:$X$3323,'further data insights graphs'!$X$2:$X$3323,"&lt;"&amp;0,'further data insights graphs'!$A$2:$A$3323,'tackle data and analsyis'!$AH417)</f>
        <v>-0.20834168795816063</v>
      </c>
      <c r="AP417">
        <f>COUNTIFS('further data insights graphs'!$X$2:$X$3323,"&lt;"&amp;0,'further data insights graphs'!$A$2:$A$3323,'tackle data and analsyis'!$AH417)</f>
        <v>1</v>
      </c>
      <c r="AQ417" s="3">
        <f t="shared" si="47"/>
        <v>1.5776958925830718E-2</v>
      </c>
      <c r="AR417" s="3">
        <f t="shared" si="48"/>
        <v>-0.20834168795816063</v>
      </c>
      <c r="AS417" s="3"/>
      <c r="AT417" s="3"/>
      <c r="AU417" s="3"/>
      <c r="AV417" s="3"/>
      <c r="AY417" t="s">
        <v>562</v>
      </c>
      <c r="AZ417">
        <v>1.1837893382679598</v>
      </c>
      <c r="BA417">
        <v>3</v>
      </c>
      <c r="BD417" t="s">
        <v>562</v>
      </c>
      <c r="BE417">
        <f>SUMIFS('further data insights graphs'!S$2:S$3323,'further data insights graphs'!$A$2:$A$3323,'tackle data and analsyis'!$BD417)</f>
        <v>0.94695784608008293</v>
      </c>
      <c r="BF417">
        <f>SUMIFS('further data insights graphs'!T$2:T$3323,'further data insights graphs'!$A$2:$A$3323,'tackle data and analsyis'!$BD417)</f>
        <v>0</v>
      </c>
      <c r="BG417">
        <f>SUMIFS('further data insights graphs'!U$2:U$3323,'further data insights graphs'!$A$2:$A$3323,'tackle data and analsyis'!$BD417)</f>
        <v>0</v>
      </c>
      <c r="BI417">
        <f>COUNTIFS('further data insights graphs'!S$2:S$3323,"&gt;"&amp;0,'further data insights graphs'!$A$2:$A$3323,'tackle data and analsyis'!$BD417)</f>
        <v>2</v>
      </c>
      <c r="BJ417">
        <f>COUNTIFS('further data insights graphs'!T$2:T$3323,"&gt;"&amp;0,'further data insights graphs'!$A$2:$A$3323,'tackle data and analsyis'!$BD417)</f>
        <v>0</v>
      </c>
      <c r="BK417">
        <f>COUNTIFS('further data insights graphs'!U$2:U$3323,"&gt;"&amp;0,'further data insights graphs'!$A$2:$A$3323,'tackle data and analsyis'!$BD417)</f>
        <v>0</v>
      </c>
      <c r="BN417" t="s">
        <v>413</v>
      </c>
      <c r="BO417">
        <v>0.652191280955014</v>
      </c>
      <c r="BP417">
        <v>0</v>
      </c>
      <c r="BQ417">
        <v>0.70478677706509196</v>
      </c>
      <c r="BS417">
        <f>SUMIFS('further data insights graphs'!$K$2:$K$3323,'further data insights graphs'!$A$2:$A$3323,'tackle data and analsyis'!$BN417)</f>
        <v>0</v>
      </c>
      <c r="BT417">
        <f>SUMIFS('further data insights graphs'!$V$2:$V$3323,'further data insights graphs'!$A$2:$A$3323,'tackle data and analsyis'!$BN417)</f>
        <v>0</v>
      </c>
      <c r="BV417" t="s">
        <v>514</v>
      </c>
      <c r="BW417">
        <v>0.76332267651029795</v>
      </c>
      <c r="BX417">
        <v>0</v>
      </c>
      <c r="BY417">
        <v>0</v>
      </c>
    </row>
    <row r="418" spans="1:77" x14ac:dyDescent="0.35">
      <c r="A418">
        <v>416</v>
      </c>
      <c r="B418">
        <v>2022102301</v>
      </c>
      <c r="C418">
        <v>2441</v>
      </c>
      <c r="D418">
        <v>54622</v>
      </c>
      <c r="E418">
        <v>1</v>
      </c>
      <c r="F418">
        <v>0</v>
      </c>
      <c r="G418">
        <v>0</v>
      </c>
      <c r="H418">
        <v>0</v>
      </c>
      <c r="I418" t="s">
        <v>82</v>
      </c>
      <c r="M418" t="s">
        <v>424</v>
      </c>
      <c r="N418">
        <f t="shared" si="42"/>
        <v>2</v>
      </c>
      <c r="O418">
        <f t="shared" si="43"/>
        <v>5</v>
      </c>
      <c r="P418">
        <f t="shared" si="44"/>
        <v>7</v>
      </c>
      <c r="R418">
        <f>SUMIFS('further data insights graphs'!$E$2:$E$3323,'further data insights graphs'!$A$2:$A$3323,'tackle data and analsyis'!$M418)</f>
        <v>3.5593537944619511</v>
      </c>
      <c r="S418">
        <f>COUNTIFS('further data insights graphs'!$E$2:$E$3323,"&gt;"&amp;0,'further data insights graphs'!$A$2:$A$3323,'tackle data and analsyis'!$M418)</f>
        <v>7</v>
      </c>
      <c r="V418">
        <f t="shared" si="45"/>
        <v>2</v>
      </c>
      <c r="W418" t="s">
        <v>429</v>
      </c>
      <c r="X418">
        <v>2</v>
      </c>
      <c r="Y418">
        <v>0</v>
      </c>
      <c r="Z418">
        <v>2</v>
      </c>
      <c r="AB418" t="s">
        <v>27</v>
      </c>
      <c r="AC418">
        <v>1</v>
      </c>
      <c r="AD418">
        <v>0</v>
      </c>
      <c r="AE418">
        <v>1</v>
      </c>
      <c r="AH418" t="s">
        <v>35</v>
      </c>
      <c r="AI418">
        <v>1.2687522291492199</v>
      </c>
      <c r="AJ418">
        <v>2</v>
      </c>
      <c r="AK418">
        <f>SUMIFS('further data insights graphs'!$X$2:$X$3323,'further data insights graphs'!$A$2:$A$3323,'tackle data and analsyis'!$AH418)</f>
        <v>-0.65778512282404544</v>
      </c>
      <c r="AL418" s="1">
        <f t="shared" si="46"/>
        <v>-0.32889256141202272</v>
      </c>
      <c r="AM418">
        <f>SUMIFS('further data insights graphs'!$X$2:$X$3323,'further data insights graphs'!$X$2:$X$3323,"&gt;="&amp;0,'further data insights graphs'!$A$2:$A$3323,'tackle data and analsyis'!$AH418)</f>
        <v>0</v>
      </c>
      <c r="AN418">
        <f>COUNTIFS('further data insights graphs'!$X$2:$X$3323,"&gt;="&amp;0,'further data insights graphs'!$A$2:$A$3323,'tackle data and analsyis'!$AH418)</f>
        <v>0</v>
      </c>
      <c r="AO418">
        <f>SUMIFS('further data insights graphs'!$X$2:$X$3323,'further data insights graphs'!$X$2:$X$3323,"&lt;"&amp;0,'further data insights graphs'!$A$2:$A$3323,'tackle data and analsyis'!$AH418)</f>
        <v>-0.65778512282404544</v>
      </c>
      <c r="AP418">
        <f>COUNTIFS('further data insights graphs'!$X$2:$X$3323,"&lt;"&amp;0,'further data insights graphs'!$A$2:$A$3323,'tackle data and analsyis'!$AH418)</f>
        <v>2</v>
      </c>
      <c r="AQ418" s="3" t="e">
        <f t="shared" si="47"/>
        <v>#DIV/0!</v>
      </c>
      <c r="AR418" s="3">
        <f t="shared" si="48"/>
        <v>-0.32889256141202272</v>
      </c>
      <c r="AS418" s="3"/>
      <c r="AT418" s="3"/>
      <c r="AU418" s="3"/>
      <c r="AV418" s="3"/>
      <c r="AY418" t="s">
        <v>567</v>
      </c>
      <c r="AZ418">
        <v>1.056570697811605</v>
      </c>
      <c r="BA418">
        <v>3</v>
      </c>
      <c r="BD418" t="s">
        <v>567</v>
      </c>
      <c r="BE418">
        <f>SUMIFS('further data insights graphs'!S$2:S$3323,'further data insights graphs'!$A$2:$A$3323,'tackle data and analsyis'!$BD418)</f>
        <v>1.056570697811605</v>
      </c>
      <c r="BF418">
        <f>SUMIFS('further data insights graphs'!T$2:T$3323,'further data insights graphs'!$A$2:$A$3323,'tackle data and analsyis'!$BD418)</f>
        <v>0</v>
      </c>
      <c r="BG418">
        <f>SUMIFS('further data insights graphs'!U$2:U$3323,'further data insights graphs'!$A$2:$A$3323,'tackle data and analsyis'!$BD418)</f>
        <v>0</v>
      </c>
      <c r="BI418">
        <f>COUNTIFS('further data insights graphs'!S$2:S$3323,"&gt;"&amp;0,'further data insights graphs'!$A$2:$A$3323,'tackle data and analsyis'!$BD418)</f>
        <v>3</v>
      </c>
      <c r="BJ418">
        <f>COUNTIFS('further data insights graphs'!T$2:T$3323,"&gt;"&amp;0,'further data insights graphs'!$A$2:$A$3323,'tackle data and analsyis'!$BD418)</f>
        <v>0</v>
      </c>
      <c r="BK418">
        <f>COUNTIFS('further data insights graphs'!U$2:U$3323,"&gt;"&amp;0,'further data insights graphs'!$A$2:$A$3323,'tackle data and analsyis'!$BD418)</f>
        <v>0</v>
      </c>
      <c r="BN418" t="s">
        <v>185</v>
      </c>
      <c r="BO418">
        <v>0.64879510623941605</v>
      </c>
      <c r="BP418">
        <v>0</v>
      </c>
      <c r="BQ418">
        <v>0</v>
      </c>
      <c r="BS418">
        <f>SUMIFS('further data insights graphs'!$K$2:$K$3323,'further data insights graphs'!$A$2:$A$3323,'tackle data and analsyis'!$BN418)</f>
        <v>1</v>
      </c>
      <c r="BT418">
        <f>SUMIFS('further data insights graphs'!$V$2:$V$3323,'further data insights graphs'!$A$2:$A$3323,'tackle data and analsyis'!$BN418)</f>
        <v>0.64879510623941605</v>
      </c>
      <c r="BV418" t="s">
        <v>173</v>
      </c>
      <c r="BW418">
        <v>0.74638996698438498</v>
      </c>
      <c r="BX418">
        <v>0</v>
      </c>
      <c r="BY418">
        <v>0</v>
      </c>
    </row>
    <row r="419" spans="1:77" x14ac:dyDescent="0.35">
      <c r="A419">
        <v>417</v>
      </c>
      <c r="B419">
        <v>2022102700</v>
      </c>
      <c r="C419">
        <v>2778</v>
      </c>
      <c r="D419">
        <v>54622</v>
      </c>
      <c r="E419">
        <v>0</v>
      </c>
      <c r="F419">
        <v>0</v>
      </c>
      <c r="G419">
        <v>0</v>
      </c>
      <c r="H419">
        <v>1</v>
      </c>
      <c r="I419" t="s">
        <v>82</v>
      </c>
      <c r="M419" t="s">
        <v>425</v>
      </c>
      <c r="N419">
        <f t="shared" si="42"/>
        <v>2</v>
      </c>
      <c r="O419">
        <f t="shared" si="43"/>
        <v>2</v>
      </c>
      <c r="P419">
        <f t="shared" si="44"/>
        <v>4</v>
      </c>
      <c r="R419">
        <f>SUMIFS('further data insights graphs'!$E$2:$E$3323,'further data insights graphs'!$A$2:$A$3323,'tackle data and analsyis'!$M419)</f>
        <v>4.2216764596976608</v>
      </c>
      <c r="S419">
        <f>COUNTIFS('further data insights graphs'!$E$2:$E$3323,"&gt;"&amp;0,'further data insights graphs'!$A$2:$A$3323,'tackle data and analsyis'!$M419)</f>
        <v>9</v>
      </c>
      <c r="V419">
        <f t="shared" si="45"/>
        <v>2</v>
      </c>
      <c r="W419" t="s">
        <v>431</v>
      </c>
      <c r="X419">
        <v>1</v>
      </c>
      <c r="Y419">
        <v>1</v>
      </c>
      <c r="Z419">
        <v>2</v>
      </c>
      <c r="AB419" t="s">
        <v>30</v>
      </c>
      <c r="AC419">
        <v>1</v>
      </c>
      <c r="AD419">
        <v>0</v>
      </c>
      <c r="AE419">
        <v>1</v>
      </c>
      <c r="AH419" t="s">
        <v>291</v>
      </c>
      <c r="AI419">
        <v>1.2600121534469251</v>
      </c>
      <c r="AJ419">
        <v>2</v>
      </c>
      <c r="AK419">
        <f>SUMIFS('further data insights graphs'!$X$2:$X$3323,'further data insights graphs'!$A$2:$A$3323,'tackle data and analsyis'!$AH419)</f>
        <v>0.13067649254226865</v>
      </c>
      <c r="AL419" s="1">
        <f t="shared" si="46"/>
        <v>6.5338246271134326E-2</v>
      </c>
      <c r="AM419">
        <f>SUMIFS('further data insights graphs'!$X$2:$X$3323,'further data insights graphs'!$X$2:$X$3323,"&gt;="&amp;0,'further data insights graphs'!$A$2:$A$3323,'tackle data and analsyis'!$AH419)</f>
        <v>0.19135622254226867</v>
      </c>
      <c r="AN419">
        <f>COUNTIFS('further data insights graphs'!$X$2:$X$3323,"&gt;="&amp;0,'further data insights graphs'!$A$2:$A$3323,'tackle data and analsyis'!$AH419)</f>
        <v>1</v>
      </c>
      <c r="AO419">
        <f>SUMIFS('further data insights graphs'!$X$2:$X$3323,'further data insights graphs'!$X$2:$X$3323,"&lt;"&amp;0,'further data insights graphs'!$A$2:$A$3323,'tackle data and analsyis'!$AH419)</f>
        <v>-6.0679730000000001E-2</v>
      </c>
      <c r="AP419">
        <f>COUNTIFS('further data insights graphs'!$X$2:$X$3323,"&lt;"&amp;0,'further data insights graphs'!$A$2:$A$3323,'tackle data and analsyis'!$AH419)</f>
        <v>1</v>
      </c>
      <c r="AQ419" s="3">
        <f t="shared" si="47"/>
        <v>0.19135622254226867</v>
      </c>
      <c r="AR419" s="3">
        <f t="shared" si="48"/>
        <v>-6.0679730000000001E-2</v>
      </c>
      <c r="AS419" s="3"/>
      <c r="AT419" s="3"/>
      <c r="AU419" s="3"/>
      <c r="AV419" s="3"/>
      <c r="AY419" t="s">
        <v>572</v>
      </c>
      <c r="AZ419">
        <v>2.3810779028903237</v>
      </c>
      <c r="BA419">
        <v>3</v>
      </c>
      <c r="BD419" t="s">
        <v>572</v>
      </c>
      <c r="BE419">
        <f>SUMIFS('further data insights graphs'!S$2:S$3323,'further data insights graphs'!$A$2:$A$3323,'tackle data and analsyis'!$BD419)</f>
        <v>1</v>
      </c>
      <c r="BF419">
        <f>SUMIFS('further data insights graphs'!T$2:T$3323,'further data insights graphs'!$A$2:$A$3323,'tackle data and analsyis'!$BD419)</f>
        <v>0</v>
      </c>
      <c r="BG419">
        <f>SUMIFS('further data insights graphs'!U$2:U$3323,'further data insights graphs'!$A$2:$A$3323,'tackle data and analsyis'!$BD419)</f>
        <v>0</v>
      </c>
      <c r="BI419">
        <f>COUNTIFS('further data insights graphs'!S$2:S$3323,"&gt;"&amp;0,'further data insights graphs'!$A$2:$A$3323,'tackle data and analsyis'!$BD419)</f>
        <v>1</v>
      </c>
      <c r="BJ419">
        <f>COUNTIFS('further data insights graphs'!T$2:T$3323,"&gt;"&amp;0,'further data insights graphs'!$A$2:$A$3323,'tackle data and analsyis'!$BD419)</f>
        <v>0</v>
      </c>
      <c r="BK419">
        <f>COUNTIFS('further data insights graphs'!U$2:U$3323,"&gt;"&amp;0,'further data insights graphs'!$A$2:$A$3323,'tackle data and analsyis'!$BD419)</f>
        <v>0</v>
      </c>
      <c r="BN419" t="s">
        <v>320</v>
      </c>
      <c r="BO419">
        <v>0.64785698018715299</v>
      </c>
      <c r="BP419">
        <v>0</v>
      </c>
      <c r="BQ419">
        <v>0</v>
      </c>
      <c r="BS419">
        <f>SUMIFS('further data insights graphs'!$K$2:$K$3323,'further data insights graphs'!$A$2:$A$3323,'tackle data and analsyis'!$BN419)</f>
        <v>0</v>
      </c>
      <c r="BT419">
        <f>SUMIFS('further data insights graphs'!$V$2:$V$3323,'further data insights graphs'!$A$2:$A$3323,'tackle data and analsyis'!$BN419)</f>
        <v>0</v>
      </c>
      <c r="BV419" t="s">
        <v>317</v>
      </c>
      <c r="BW419">
        <v>0.74511247488191401</v>
      </c>
      <c r="BX419">
        <v>0</v>
      </c>
      <c r="BY419">
        <v>0</v>
      </c>
    </row>
    <row r="420" spans="1:77" x14ac:dyDescent="0.35">
      <c r="A420">
        <v>418</v>
      </c>
      <c r="B420">
        <v>2022102700</v>
      </c>
      <c r="C420">
        <v>3145</v>
      </c>
      <c r="D420">
        <v>54622</v>
      </c>
      <c r="E420">
        <v>1</v>
      </c>
      <c r="F420">
        <v>0</v>
      </c>
      <c r="G420">
        <v>0</v>
      </c>
      <c r="H420">
        <v>0</v>
      </c>
      <c r="I420" t="s">
        <v>82</v>
      </c>
      <c r="M420" t="s">
        <v>426</v>
      </c>
      <c r="N420">
        <f t="shared" si="42"/>
        <v>3</v>
      </c>
      <c r="O420">
        <f t="shared" si="43"/>
        <v>0</v>
      </c>
      <c r="P420">
        <f t="shared" si="44"/>
        <v>3</v>
      </c>
      <c r="R420">
        <f>SUMIFS('further data insights graphs'!$E$2:$E$3323,'further data insights graphs'!$A$2:$A$3323,'tackle data and analsyis'!$M420)</f>
        <v>2.1671408631580271</v>
      </c>
      <c r="S420">
        <f>COUNTIFS('further data insights graphs'!$E$2:$E$3323,"&gt;"&amp;0,'further data insights graphs'!$A$2:$A$3323,'tackle data and analsyis'!$M420)</f>
        <v>3</v>
      </c>
      <c r="V420">
        <f t="shared" si="45"/>
        <v>2</v>
      </c>
      <c r="W420" t="s">
        <v>437</v>
      </c>
      <c r="X420">
        <v>0</v>
      </c>
      <c r="Y420">
        <v>2</v>
      </c>
      <c r="Z420">
        <v>2</v>
      </c>
      <c r="AB420" t="s">
        <v>31</v>
      </c>
      <c r="AC420">
        <v>1</v>
      </c>
      <c r="AD420">
        <v>0</v>
      </c>
      <c r="AE420">
        <v>1</v>
      </c>
      <c r="AH420" t="s">
        <v>31</v>
      </c>
      <c r="AI420">
        <v>1.2535225033835782</v>
      </c>
      <c r="AJ420">
        <v>2</v>
      </c>
      <c r="AK420">
        <f>SUMIFS('further data insights graphs'!$X$2:$X$3323,'further data insights graphs'!$A$2:$A$3323,'tackle data and analsyis'!$AH420)</f>
        <v>-0.95001292430656681</v>
      </c>
      <c r="AL420" s="1">
        <f t="shared" si="46"/>
        <v>-0.4750064621532834</v>
      </c>
      <c r="AM420">
        <f>SUMIFS('further data insights graphs'!$X$2:$X$3323,'further data insights graphs'!$X$2:$X$3323,"&gt;="&amp;0,'further data insights graphs'!$A$2:$A$3323,'tackle data and analsyis'!$AH420)</f>
        <v>0</v>
      </c>
      <c r="AN420">
        <f>COUNTIFS('further data insights graphs'!$X$2:$X$3323,"&gt;="&amp;0,'further data insights graphs'!$A$2:$A$3323,'tackle data and analsyis'!$AH420)</f>
        <v>0</v>
      </c>
      <c r="AO420">
        <f>SUMIFS('further data insights graphs'!$X$2:$X$3323,'further data insights graphs'!$X$2:$X$3323,"&lt;"&amp;0,'further data insights graphs'!$A$2:$A$3323,'tackle data and analsyis'!$AH420)</f>
        <v>-0.95001292430656681</v>
      </c>
      <c r="AP420">
        <f>COUNTIFS('further data insights graphs'!$X$2:$X$3323,"&lt;"&amp;0,'further data insights graphs'!$A$2:$A$3323,'tackle data and analsyis'!$AH420)</f>
        <v>2</v>
      </c>
      <c r="AQ420" s="3" t="e">
        <f t="shared" si="47"/>
        <v>#DIV/0!</v>
      </c>
      <c r="AR420" s="3">
        <f t="shared" si="48"/>
        <v>-0.4750064621532834</v>
      </c>
      <c r="AS420" s="3"/>
      <c r="AT420" s="3"/>
      <c r="AU420" s="3"/>
      <c r="AV420" s="3"/>
      <c r="AY420" t="s">
        <v>577</v>
      </c>
      <c r="AZ420">
        <v>1.840204219520484</v>
      </c>
      <c r="BA420">
        <v>3</v>
      </c>
      <c r="BD420" t="s">
        <v>577</v>
      </c>
      <c r="BE420">
        <f>SUMIFS('further data insights graphs'!S$2:S$3323,'further data insights graphs'!$A$2:$A$3323,'tackle data and analsyis'!$BD420)</f>
        <v>1.2045123709592349</v>
      </c>
      <c r="BF420">
        <f>SUMIFS('further data insights graphs'!T$2:T$3323,'further data insights graphs'!$A$2:$A$3323,'tackle data and analsyis'!$BD420)</f>
        <v>0</v>
      </c>
      <c r="BG420">
        <f>SUMIFS('further data insights graphs'!U$2:U$3323,'further data insights graphs'!$A$2:$A$3323,'tackle data and analsyis'!$BD420)</f>
        <v>0.63569184856124905</v>
      </c>
      <c r="BI420">
        <f>COUNTIFS('further data insights graphs'!S$2:S$3323,"&gt;"&amp;0,'further data insights graphs'!$A$2:$A$3323,'tackle data and analsyis'!$BD420)</f>
        <v>2</v>
      </c>
      <c r="BJ420">
        <f>COUNTIFS('further data insights graphs'!T$2:T$3323,"&gt;"&amp;0,'further data insights graphs'!$A$2:$A$3323,'tackle data and analsyis'!$BD420)</f>
        <v>0</v>
      </c>
      <c r="BK420">
        <f>COUNTIFS('further data insights graphs'!U$2:U$3323,"&gt;"&amp;0,'further data insights graphs'!$A$2:$A$3323,'tackle data and analsyis'!$BD420)</f>
        <v>1</v>
      </c>
      <c r="BN420" t="s">
        <v>101</v>
      </c>
      <c r="BO420">
        <v>0.64597579949200101</v>
      </c>
      <c r="BP420">
        <v>0</v>
      </c>
      <c r="BQ420">
        <v>0</v>
      </c>
      <c r="BS420">
        <f>SUMIFS('further data insights graphs'!$K$2:$K$3323,'further data insights graphs'!$A$2:$A$3323,'tackle data and analsyis'!$BN420)</f>
        <v>0</v>
      </c>
      <c r="BT420">
        <f>SUMIFS('further data insights graphs'!$V$2:$V$3323,'further data insights graphs'!$A$2:$A$3323,'tackle data and analsyis'!$BN420)</f>
        <v>0</v>
      </c>
      <c r="BV420" t="s">
        <v>332</v>
      </c>
      <c r="BW420">
        <v>0.72354022816703201</v>
      </c>
      <c r="BX420">
        <v>0</v>
      </c>
      <c r="BY420">
        <v>0</v>
      </c>
    </row>
    <row r="421" spans="1:77" x14ac:dyDescent="0.35">
      <c r="A421">
        <v>419</v>
      </c>
      <c r="B421">
        <v>2022102301</v>
      </c>
      <c r="C421">
        <v>3319</v>
      </c>
      <c r="D421">
        <v>42560</v>
      </c>
      <c r="E421">
        <v>0</v>
      </c>
      <c r="F421">
        <v>1</v>
      </c>
      <c r="G421">
        <v>0</v>
      </c>
      <c r="H421">
        <v>0</v>
      </c>
      <c r="I421" t="s">
        <v>83</v>
      </c>
      <c r="M421" t="s">
        <v>427</v>
      </c>
      <c r="N421">
        <f t="shared" si="42"/>
        <v>1</v>
      </c>
      <c r="O421">
        <f t="shared" si="43"/>
        <v>0</v>
      </c>
      <c r="P421">
        <f t="shared" si="44"/>
        <v>1</v>
      </c>
      <c r="R421">
        <f>SUMIFS('further data insights graphs'!$E$2:$E$3323,'further data insights graphs'!$A$2:$A$3323,'tackle data and analsyis'!$M421)</f>
        <v>1.271419655695059</v>
      </c>
      <c r="S421">
        <f>COUNTIFS('further data insights graphs'!$E$2:$E$3323,"&gt;"&amp;0,'further data insights graphs'!$A$2:$A$3323,'tackle data and analsyis'!$M421)</f>
        <v>2</v>
      </c>
      <c r="V421">
        <f t="shared" si="45"/>
        <v>2</v>
      </c>
      <c r="W421" t="s">
        <v>440</v>
      </c>
      <c r="X421">
        <v>2</v>
      </c>
      <c r="Y421">
        <v>0</v>
      </c>
      <c r="Z421">
        <v>2</v>
      </c>
      <c r="AB421" t="s">
        <v>48</v>
      </c>
      <c r="AC421">
        <v>1</v>
      </c>
      <c r="AD421">
        <v>0</v>
      </c>
      <c r="AE421">
        <v>1</v>
      </c>
      <c r="AH421" t="s">
        <v>283</v>
      </c>
      <c r="AI421">
        <v>1.251566165861864</v>
      </c>
      <c r="AJ421">
        <v>2</v>
      </c>
      <c r="AK421">
        <f>SUMIFS('further data insights graphs'!$X$2:$X$3323,'further data insights graphs'!$A$2:$A$3323,'tackle data and analsyis'!$AH421)</f>
        <v>-0.51025965515607585</v>
      </c>
      <c r="AL421" s="1">
        <f t="shared" si="46"/>
        <v>-0.25512982757803793</v>
      </c>
      <c r="AM421">
        <f>SUMIFS('further data insights graphs'!$X$2:$X$3323,'further data insights graphs'!$X$2:$X$3323,"&gt;="&amp;0,'further data insights graphs'!$A$2:$A$3323,'tackle data and analsyis'!$AH421)</f>
        <v>0</v>
      </c>
      <c r="AN421">
        <f>COUNTIFS('further data insights graphs'!$X$2:$X$3323,"&gt;="&amp;0,'further data insights graphs'!$A$2:$A$3323,'tackle data and analsyis'!$AH421)</f>
        <v>0</v>
      </c>
      <c r="AO421">
        <f>SUMIFS('further data insights graphs'!$X$2:$X$3323,'further data insights graphs'!$X$2:$X$3323,"&lt;"&amp;0,'further data insights graphs'!$A$2:$A$3323,'tackle data and analsyis'!$AH421)</f>
        <v>-0.51025965515607585</v>
      </c>
      <c r="AP421">
        <f>COUNTIFS('further data insights graphs'!$X$2:$X$3323,"&lt;"&amp;0,'further data insights graphs'!$A$2:$A$3323,'tackle data and analsyis'!$AH421)</f>
        <v>2</v>
      </c>
      <c r="AQ421" s="3" t="e">
        <f t="shared" si="47"/>
        <v>#DIV/0!</v>
      </c>
      <c r="AR421" s="3">
        <f t="shared" si="48"/>
        <v>-0.25512982757803793</v>
      </c>
      <c r="AS421" s="3"/>
      <c r="AT421" s="3"/>
      <c r="AU421" s="3"/>
      <c r="AV421" s="3"/>
      <c r="AY421" t="s">
        <v>580</v>
      </c>
      <c r="AZ421">
        <v>2.0523576058644051</v>
      </c>
      <c r="BA421">
        <v>3</v>
      </c>
      <c r="BD421" t="s">
        <v>580</v>
      </c>
      <c r="BE421">
        <f>SUMIFS('further data insights graphs'!S$2:S$3323,'further data insights graphs'!$A$2:$A$3323,'tackle data and analsyis'!$BD421)</f>
        <v>1.590069103346599</v>
      </c>
      <c r="BF421">
        <f>SUMIFS('further data insights graphs'!T$2:T$3323,'further data insights graphs'!$A$2:$A$3323,'tackle data and analsyis'!$BD421)</f>
        <v>1</v>
      </c>
      <c r="BG421">
        <f>SUMIFS('further data insights graphs'!U$2:U$3323,'further data insights graphs'!$A$2:$A$3323,'tackle data and analsyis'!$BD421)</f>
        <v>0</v>
      </c>
      <c r="BI421">
        <f>COUNTIFS('further data insights graphs'!S$2:S$3323,"&gt;"&amp;0,'further data insights graphs'!$A$2:$A$3323,'tackle data and analsyis'!$BD421)</f>
        <v>2</v>
      </c>
      <c r="BJ421">
        <f>COUNTIFS('further data insights graphs'!T$2:T$3323,"&gt;"&amp;0,'further data insights graphs'!$A$2:$A$3323,'tackle data and analsyis'!$BD421)</f>
        <v>1</v>
      </c>
      <c r="BK421">
        <f>COUNTIFS('further data insights graphs'!U$2:U$3323,"&gt;"&amp;0,'further data insights graphs'!$A$2:$A$3323,'tackle data and analsyis'!$BD421)</f>
        <v>0</v>
      </c>
      <c r="BN421" t="s">
        <v>295</v>
      </c>
      <c r="BO421">
        <v>0.643624516144779</v>
      </c>
      <c r="BP421">
        <v>0</v>
      </c>
      <c r="BQ421">
        <v>0</v>
      </c>
      <c r="BS421">
        <f>SUMIFS('further data insights graphs'!$K$2:$K$3323,'further data insights graphs'!$A$2:$A$3323,'tackle data and analsyis'!$BN421)</f>
        <v>0</v>
      </c>
      <c r="BT421">
        <f>SUMIFS('further data insights graphs'!$V$2:$V$3323,'further data insights graphs'!$A$2:$A$3323,'tackle data and analsyis'!$BN421)</f>
        <v>0</v>
      </c>
      <c r="BV421" t="s">
        <v>539</v>
      </c>
      <c r="BW421">
        <v>0.71325820778537297</v>
      </c>
      <c r="BX421">
        <v>0</v>
      </c>
      <c r="BY421">
        <v>0</v>
      </c>
    </row>
    <row r="422" spans="1:77" x14ac:dyDescent="0.35">
      <c r="A422">
        <v>420</v>
      </c>
      <c r="B422">
        <v>2022102301</v>
      </c>
      <c r="C422">
        <v>3361</v>
      </c>
      <c r="D422">
        <v>42560</v>
      </c>
      <c r="E422">
        <v>0</v>
      </c>
      <c r="F422">
        <v>1</v>
      </c>
      <c r="G422">
        <v>0</v>
      </c>
      <c r="H422">
        <v>0</v>
      </c>
      <c r="I422" t="s">
        <v>83</v>
      </c>
      <c r="M422" t="s">
        <v>428</v>
      </c>
      <c r="N422">
        <f t="shared" si="42"/>
        <v>5</v>
      </c>
      <c r="O422">
        <f t="shared" si="43"/>
        <v>1</v>
      </c>
      <c r="P422">
        <f t="shared" si="44"/>
        <v>6</v>
      </c>
      <c r="R422">
        <f>SUMIFS('further data insights graphs'!$E$2:$E$3323,'further data insights graphs'!$A$2:$A$3323,'tackle data and analsyis'!$M422)</f>
        <v>3.6576060302140672</v>
      </c>
      <c r="S422">
        <f>COUNTIFS('further data insights graphs'!$E$2:$E$3323,"&gt;"&amp;0,'further data insights graphs'!$A$2:$A$3323,'tackle data and analsyis'!$M422)</f>
        <v>7</v>
      </c>
      <c r="V422">
        <f t="shared" si="45"/>
        <v>1</v>
      </c>
      <c r="W422" t="s">
        <v>451</v>
      </c>
      <c r="X422">
        <v>1</v>
      </c>
      <c r="Y422">
        <v>1</v>
      </c>
      <c r="Z422">
        <v>2</v>
      </c>
      <c r="AB422" t="s">
        <v>67</v>
      </c>
      <c r="AC422">
        <v>1</v>
      </c>
      <c r="AD422">
        <v>0</v>
      </c>
      <c r="AE422">
        <v>1</v>
      </c>
      <c r="AH422" t="s">
        <v>388</v>
      </c>
      <c r="AI422">
        <v>1.2481526824535671</v>
      </c>
      <c r="AJ422">
        <v>3</v>
      </c>
      <c r="AK422">
        <f>SUMIFS('further data insights graphs'!$X$2:$X$3323,'further data insights graphs'!$A$2:$A$3323,'tackle data and analsyis'!$AH422)</f>
        <v>-0.55856484180195454</v>
      </c>
      <c r="AL422" s="1">
        <f t="shared" si="46"/>
        <v>-0.18618828060065151</v>
      </c>
      <c r="AM422">
        <f>SUMIFS('further data insights graphs'!$X$2:$X$3323,'further data insights graphs'!$X$2:$X$3323,"&gt;="&amp;0,'further data insights graphs'!$A$2:$A$3323,'tackle data and analsyis'!$AH422)</f>
        <v>0</v>
      </c>
      <c r="AN422">
        <f>COUNTIFS('further data insights graphs'!$X$2:$X$3323,"&gt;="&amp;0,'further data insights graphs'!$A$2:$A$3323,'tackle data and analsyis'!$AH422)</f>
        <v>0</v>
      </c>
      <c r="AO422">
        <f>SUMIFS('further data insights graphs'!$X$2:$X$3323,'further data insights graphs'!$X$2:$X$3323,"&lt;"&amp;0,'further data insights graphs'!$A$2:$A$3323,'tackle data and analsyis'!$AH422)</f>
        <v>-0.55856484180195454</v>
      </c>
      <c r="AP422">
        <f>COUNTIFS('further data insights graphs'!$X$2:$X$3323,"&lt;"&amp;0,'further data insights graphs'!$A$2:$A$3323,'tackle data and analsyis'!$AH422)</f>
        <v>3</v>
      </c>
      <c r="AQ422" s="3" t="e">
        <f t="shared" si="47"/>
        <v>#DIV/0!</v>
      </c>
      <c r="AR422" s="3">
        <f t="shared" si="48"/>
        <v>-0.18618828060065151</v>
      </c>
      <c r="AS422" s="3"/>
      <c r="AT422" s="3"/>
      <c r="AU422" s="3"/>
      <c r="AV422" s="3"/>
      <c r="AY422" t="s">
        <v>591</v>
      </c>
      <c r="AZ422">
        <v>1.378272680940775</v>
      </c>
      <c r="BA422">
        <v>3</v>
      </c>
      <c r="BD422" t="s">
        <v>591</v>
      </c>
      <c r="BE422">
        <f>SUMIFS('further data insights graphs'!S$2:S$3323,'further data insights graphs'!$A$2:$A$3323,'tackle data and analsyis'!$BD422)</f>
        <v>1.237734797149034</v>
      </c>
      <c r="BF422">
        <f>SUMIFS('further data insights graphs'!T$2:T$3323,'further data insights graphs'!$A$2:$A$3323,'tackle data and analsyis'!$BD422)</f>
        <v>0</v>
      </c>
      <c r="BG422">
        <f>SUMIFS('further data insights graphs'!U$2:U$3323,'further data insights graphs'!$A$2:$A$3323,'tackle data and analsyis'!$BD422)</f>
        <v>0</v>
      </c>
      <c r="BI422">
        <f>COUNTIFS('further data insights graphs'!S$2:S$3323,"&gt;"&amp;0,'further data insights graphs'!$A$2:$A$3323,'tackle data and analsyis'!$BD422)</f>
        <v>2</v>
      </c>
      <c r="BJ422">
        <f>COUNTIFS('further data insights graphs'!T$2:T$3323,"&gt;"&amp;0,'further data insights graphs'!$A$2:$A$3323,'tackle data and analsyis'!$BD422)</f>
        <v>0</v>
      </c>
      <c r="BK422">
        <f>COUNTIFS('further data insights graphs'!U$2:U$3323,"&gt;"&amp;0,'further data insights graphs'!$A$2:$A$3323,'tackle data and analsyis'!$BD422)</f>
        <v>0</v>
      </c>
      <c r="BN422" t="s">
        <v>446</v>
      </c>
      <c r="BO422">
        <v>0.64342480053747897</v>
      </c>
      <c r="BP422">
        <v>0</v>
      </c>
      <c r="BQ422">
        <v>0</v>
      </c>
      <c r="BS422">
        <f>SUMIFS('further data insights graphs'!$K$2:$K$3323,'further data insights graphs'!$A$2:$A$3323,'tackle data and analsyis'!$BN422)</f>
        <v>0</v>
      </c>
      <c r="BT422">
        <f>SUMIFS('further data insights graphs'!$V$2:$V$3323,'further data insights graphs'!$A$2:$A$3323,'tackle data and analsyis'!$BN422)</f>
        <v>0</v>
      </c>
      <c r="BV422" t="s">
        <v>302</v>
      </c>
      <c r="BW422">
        <v>0.71244330450701698</v>
      </c>
      <c r="BX422">
        <v>0</v>
      </c>
      <c r="BY422">
        <v>0.15063352910818201</v>
      </c>
    </row>
    <row r="423" spans="1:77" x14ac:dyDescent="0.35">
      <c r="A423">
        <v>421</v>
      </c>
      <c r="B423">
        <v>2022102700</v>
      </c>
      <c r="C423">
        <v>1248</v>
      </c>
      <c r="D423">
        <v>42560</v>
      </c>
      <c r="E423">
        <v>0</v>
      </c>
      <c r="F423">
        <v>1</v>
      </c>
      <c r="G423">
        <v>0</v>
      </c>
      <c r="H423">
        <v>0</v>
      </c>
      <c r="I423" t="s">
        <v>83</v>
      </c>
      <c r="M423" t="s">
        <v>429</v>
      </c>
      <c r="N423">
        <f t="shared" si="42"/>
        <v>2</v>
      </c>
      <c r="O423">
        <f t="shared" si="43"/>
        <v>0</v>
      </c>
      <c r="P423">
        <f t="shared" si="44"/>
        <v>2</v>
      </c>
      <c r="R423">
        <f>SUMIFS('further data insights graphs'!$E$2:$E$3323,'further data insights graphs'!$A$2:$A$3323,'tackle data and analsyis'!$M423)</f>
        <v>3.8541846961477337</v>
      </c>
      <c r="S423">
        <f>COUNTIFS('further data insights graphs'!$E$2:$E$3323,"&gt;"&amp;0,'further data insights graphs'!$A$2:$A$3323,'tackle data and analsyis'!$M423)</f>
        <v>6</v>
      </c>
      <c r="V423">
        <f t="shared" si="45"/>
        <v>1</v>
      </c>
      <c r="W423" t="s">
        <v>460</v>
      </c>
      <c r="X423">
        <v>0</v>
      </c>
      <c r="Y423">
        <v>2</v>
      </c>
      <c r="Z423">
        <v>2</v>
      </c>
      <c r="AB423" t="s">
        <v>81</v>
      </c>
      <c r="AC423">
        <v>1</v>
      </c>
      <c r="AD423">
        <v>0</v>
      </c>
      <c r="AE423">
        <v>1</v>
      </c>
      <c r="AH423" t="s">
        <v>475</v>
      </c>
      <c r="AI423">
        <v>1.2299548097423121</v>
      </c>
      <c r="AJ423">
        <v>2</v>
      </c>
      <c r="AK423">
        <f>SUMIFS('further data insights graphs'!$X$2:$X$3323,'further data insights graphs'!$A$2:$A$3323,'tackle data and analsyis'!$AH423)</f>
        <v>1.4208889317580888</v>
      </c>
      <c r="AL423" s="1">
        <f t="shared" si="46"/>
        <v>0.71044446587904442</v>
      </c>
      <c r="AM423">
        <f>SUMIFS('further data insights graphs'!$X$2:$X$3323,'further data insights graphs'!$X$2:$X$3323,"&gt;="&amp;0,'further data insights graphs'!$A$2:$A$3323,'tackle data and analsyis'!$AH423)</f>
        <v>1.4208889317580888</v>
      </c>
      <c r="AN423">
        <f>COUNTIFS('further data insights graphs'!$X$2:$X$3323,"&gt;="&amp;0,'further data insights graphs'!$A$2:$A$3323,'tackle data and analsyis'!$AH423)</f>
        <v>2</v>
      </c>
      <c r="AO423">
        <f>SUMIFS('further data insights graphs'!$X$2:$X$3323,'further data insights graphs'!$X$2:$X$3323,"&lt;"&amp;0,'further data insights graphs'!$A$2:$A$3323,'tackle data and analsyis'!$AH423)</f>
        <v>0</v>
      </c>
      <c r="AP423">
        <f>COUNTIFS('further data insights graphs'!$X$2:$X$3323,"&lt;"&amp;0,'further data insights graphs'!$A$2:$A$3323,'tackle data and analsyis'!$AH423)</f>
        <v>0</v>
      </c>
      <c r="AQ423" s="3">
        <f t="shared" si="47"/>
        <v>0.71044446587904442</v>
      </c>
      <c r="AR423" s="3" t="e">
        <f t="shared" si="48"/>
        <v>#DIV/0!</v>
      </c>
      <c r="AS423" s="3"/>
      <c r="AT423" s="3"/>
      <c r="AU423" s="3"/>
      <c r="AV423" s="3"/>
      <c r="AY423" t="s">
        <v>594</v>
      </c>
      <c r="AZ423">
        <v>2.0608620041288663</v>
      </c>
      <c r="BA423">
        <v>3</v>
      </c>
      <c r="BD423" t="s">
        <v>594</v>
      </c>
      <c r="BE423">
        <f>SUMIFS('further data insights graphs'!S$2:S$3323,'further data insights graphs'!$A$2:$A$3323,'tackle data and analsyis'!$BD423)</f>
        <v>1.460379473809355</v>
      </c>
      <c r="BF423">
        <f>SUMIFS('further data insights graphs'!T$2:T$3323,'further data insights graphs'!$A$2:$A$3323,'tackle data and analsyis'!$BD423)</f>
        <v>1</v>
      </c>
      <c r="BG423">
        <f>SUMIFS('further data insights graphs'!U$2:U$3323,'further data insights graphs'!$A$2:$A$3323,'tackle data and analsyis'!$BD423)</f>
        <v>0</v>
      </c>
      <c r="BI423">
        <f>COUNTIFS('further data insights graphs'!S$2:S$3323,"&gt;"&amp;0,'further data insights graphs'!$A$2:$A$3323,'tackle data and analsyis'!$BD423)</f>
        <v>2</v>
      </c>
      <c r="BJ423">
        <f>COUNTIFS('further data insights graphs'!T$2:T$3323,"&gt;"&amp;0,'further data insights graphs'!$A$2:$A$3323,'tackle data and analsyis'!$BD423)</f>
        <v>1</v>
      </c>
      <c r="BK423">
        <f>COUNTIFS('further data insights graphs'!U$2:U$3323,"&gt;"&amp;0,'further data insights graphs'!$A$2:$A$3323,'tackle data and analsyis'!$BD423)</f>
        <v>0</v>
      </c>
      <c r="BN423" t="s">
        <v>540</v>
      </c>
      <c r="BO423">
        <v>0.64122919793947997</v>
      </c>
      <c r="BP423">
        <v>0</v>
      </c>
      <c r="BQ423">
        <v>0</v>
      </c>
      <c r="BS423">
        <f>SUMIFS('further data insights graphs'!$K$2:$K$3323,'further data insights graphs'!$A$2:$A$3323,'tackle data and analsyis'!$BN423)</f>
        <v>1</v>
      </c>
      <c r="BT423">
        <f>SUMIFS('further data insights graphs'!$V$2:$V$3323,'further data insights graphs'!$A$2:$A$3323,'tackle data and analsyis'!$BN423)</f>
        <v>0.235898895572274</v>
      </c>
      <c r="BV423" t="s">
        <v>298</v>
      </c>
      <c r="BW423">
        <v>0.70394928438936799</v>
      </c>
      <c r="BX423">
        <v>0</v>
      </c>
      <c r="BY423">
        <v>0.70394928438936799</v>
      </c>
    </row>
    <row r="424" spans="1:77" x14ac:dyDescent="0.35">
      <c r="A424">
        <v>422</v>
      </c>
      <c r="B424">
        <v>2022102700</v>
      </c>
      <c r="C424">
        <v>2335</v>
      </c>
      <c r="D424">
        <v>42560</v>
      </c>
      <c r="E424">
        <v>1</v>
      </c>
      <c r="F424">
        <v>0</v>
      </c>
      <c r="G424">
        <v>0</v>
      </c>
      <c r="H424">
        <v>0</v>
      </c>
      <c r="I424" t="s">
        <v>83</v>
      </c>
      <c r="M424" t="s">
        <v>430</v>
      </c>
      <c r="N424">
        <f t="shared" si="42"/>
        <v>1</v>
      </c>
      <c r="O424">
        <f t="shared" si="43"/>
        <v>0</v>
      </c>
      <c r="P424">
        <f t="shared" si="44"/>
        <v>1</v>
      </c>
      <c r="R424">
        <f>SUMIFS('further data insights graphs'!$E$2:$E$3323,'further data insights graphs'!$A$2:$A$3323,'tackle data and analsyis'!$M424)</f>
        <v>0.384765285347824</v>
      </c>
      <c r="S424">
        <f>COUNTIFS('further data insights graphs'!$E$2:$E$3323,"&gt;"&amp;0,'further data insights graphs'!$A$2:$A$3323,'tackle data and analsyis'!$M424)</f>
        <v>1</v>
      </c>
      <c r="V424">
        <f t="shared" si="45"/>
        <v>2</v>
      </c>
      <c r="W424" t="s">
        <v>469</v>
      </c>
      <c r="X424">
        <v>1</v>
      </c>
      <c r="Y424">
        <v>1</v>
      </c>
      <c r="Z424">
        <v>2</v>
      </c>
      <c r="AB424" t="s">
        <v>101</v>
      </c>
      <c r="AC424">
        <v>1</v>
      </c>
      <c r="AD424">
        <v>0</v>
      </c>
      <c r="AE424">
        <v>1</v>
      </c>
      <c r="AH424" t="s">
        <v>501</v>
      </c>
      <c r="AI424">
        <v>1.2234317705518249</v>
      </c>
      <c r="AJ424">
        <v>4</v>
      </c>
      <c r="AK424">
        <f>SUMIFS('further data insights graphs'!$X$2:$X$3323,'further data insights graphs'!$A$2:$A$3323,'tackle data and analsyis'!$AH424)</f>
        <v>0.90733520634069298</v>
      </c>
      <c r="AL424" s="1">
        <f t="shared" si="46"/>
        <v>0.22683380158517324</v>
      </c>
      <c r="AM424">
        <f>SUMIFS('further data insights graphs'!$X$2:$X$3323,'further data insights graphs'!$X$2:$X$3323,"&gt;="&amp;0,'further data insights graphs'!$A$2:$A$3323,'tackle data and analsyis'!$AH424)</f>
        <v>0.90733520634069298</v>
      </c>
      <c r="AN424">
        <f>COUNTIFS('further data insights graphs'!$X$2:$X$3323,"&gt;="&amp;0,'further data insights graphs'!$A$2:$A$3323,'tackle data and analsyis'!$AH424)</f>
        <v>4</v>
      </c>
      <c r="AO424">
        <f>SUMIFS('further data insights graphs'!$X$2:$X$3323,'further data insights graphs'!$X$2:$X$3323,"&lt;"&amp;0,'further data insights graphs'!$A$2:$A$3323,'tackle data and analsyis'!$AH424)</f>
        <v>0</v>
      </c>
      <c r="AP424">
        <f>COUNTIFS('further data insights graphs'!$X$2:$X$3323,"&lt;"&amp;0,'further data insights graphs'!$A$2:$A$3323,'tackle data and analsyis'!$AH424)</f>
        <v>0</v>
      </c>
      <c r="AQ424" s="3">
        <f t="shared" si="47"/>
        <v>0.22683380158517324</v>
      </c>
      <c r="AR424" s="3" t="e">
        <f t="shared" si="48"/>
        <v>#DIV/0!</v>
      </c>
      <c r="AS424" s="3"/>
      <c r="AT424" s="3"/>
      <c r="AU424" s="3"/>
      <c r="AV424" s="3"/>
      <c r="AY424" t="s">
        <v>13</v>
      </c>
      <c r="AZ424">
        <v>1.6341098691852149</v>
      </c>
      <c r="BA424">
        <v>2</v>
      </c>
      <c r="BD424" t="s">
        <v>13</v>
      </c>
      <c r="BE424">
        <f>SUMIFS('further data insights graphs'!S$2:S$3323,'further data insights graphs'!$A$2:$A$3323,'tackle data and analsyis'!$BD424)</f>
        <v>0.86666401998001497</v>
      </c>
      <c r="BF424">
        <f>SUMIFS('further data insights graphs'!T$2:T$3323,'further data insights graphs'!$A$2:$A$3323,'tackle data and analsyis'!$BD424)</f>
        <v>0</v>
      </c>
      <c r="BG424">
        <f>SUMIFS('further data insights graphs'!U$2:U$3323,'further data insights graphs'!$A$2:$A$3323,'tackle data and analsyis'!$BD424)</f>
        <v>0</v>
      </c>
      <c r="BI424">
        <f>COUNTIFS('further data insights graphs'!S$2:S$3323,"&gt;"&amp;0,'further data insights graphs'!$A$2:$A$3323,'tackle data and analsyis'!$BD424)</f>
        <v>1</v>
      </c>
      <c r="BJ424">
        <f>COUNTIFS('further data insights graphs'!T$2:T$3323,"&gt;"&amp;0,'further data insights graphs'!$A$2:$A$3323,'tackle data and analsyis'!$BD424)</f>
        <v>0</v>
      </c>
      <c r="BK424">
        <f>COUNTIFS('further data insights graphs'!U$2:U$3323,"&gt;"&amp;0,'further data insights graphs'!$A$2:$A$3323,'tackle data and analsyis'!$BD424)</f>
        <v>0</v>
      </c>
      <c r="BN424" t="s">
        <v>9</v>
      </c>
      <c r="BO424">
        <v>0.64122272243812695</v>
      </c>
      <c r="BP424">
        <v>0</v>
      </c>
      <c r="BQ424">
        <v>0</v>
      </c>
      <c r="BS424">
        <f>SUMIFS('further data insights graphs'!$K$2:$K$3323,'further data insights graphs'!$A$2:$A$3323,'tackle data and analsyis'!$BN424)</f>
        <v>0</v>
      </c>
      <c r="BT424">
        <f>SUMIFS('further data insights graphs'!$V$2:$V$3323,'further data insights graphs'!$A$2:$A$3323,'tackle data and analsyis'!$BN424)</f>
        <v>0</v>
      </c>
      <c r="BV424" t="s">
        <v>411</v>
      </c>
      <c r="BW424">
        <v>0.67831564084937002</v>
      </c>
      <c r="BX424">
        <v>0</v>
      </c>
      <c r="BY424">
        <v>0</v>
      </c>
    </row>
    <row r="425" spans="1:77" x14ac:dyDescent="0.35">
      <c r="A425">
        <v>423</v>
      </c>
      <c r="B425">
        <v>2022110609</v>
      </c>
      <c r="C425">
        <v>2877</v>
      </c>
      <c r="D425">
        <v>42560</v>
      </c>
      <c r="E425">
        <v>1</v>
      </c>
      <c r="F425">
        <v>0</v>
      </c>
      <c r="G425">
        <v>0</v>
      </c>
      <c r="H425">
        <v>0</v>
      </c>
      <c r="I425" t="s">
        <v>83</v>
      </c>
      <c r="M425" t="s">
        <v>431</v>
      </c>
      <c r="N425">
        <f t="shared" si="42"/>
        <v>1</v>
      </c>
      <c r="O425">
        <f t="shared" si="43"/>
        <v>1</v>
      </c>
      <c r="P425">
        <f t="shared" si="44"/>
        <v>2</v>
      </c>
      <c r="R425">
        <f>SUMIFS('further data insights graphs'!$E$2:$E$3323,'further data insights graphs'!$A$2:$A$3323,'tackle data and analsyis'!$M425)</f>
        <v>1.198272313819271</v>
      </c>
      <c r="S425">
        <f>COUNTIFS('further data insights graphs'!$E$2:$E$3323,"&gt;"&amp;0,'further data insights graphs'!$A$2:$A$3323,'tackle data and analsyis'!$M425)</f>
        <v>2</v>
      </c>
      <c r="V425">
        <f t="shared" si="45"/>
        <v>1</v>
      </c>
      <c r="W425" t="s">
        <v>471</v>
      </c>
      <c r="X425">
        <v>1</v>
      </c>
      <c r="Y425">
        <v>1</v>
      </c>
      <c r="Z425">
        <v>2</v>
      </c>
      <c r="AB425" t="s">
        <v>126</v>
      </c>
      <c r="AC425">
        <v>1</v>
      </c>
      <c r="AD425">
        <v>0</v>
      </c>
      <c r="AE425">
        <v>1</v>
      </c>
      <c r="AH425" t="s">
        <v>554</v>
      </c>
      <c r="AI425">
        <v>1.206277349763234</v>
      </c>
      <c r="AJ425">
        <v>2</v>
      </c>
      <c r="AK425">
        <f>SUMIFS('further data insights graphs'!$X$2:$X$3323,'further data insights graphs'!$A$2:$A$3323,'tackle data and analsyis'!$AH425)</f>
        <v>-0.49032000870943976</v>
      </c>
      <c r="AL425" s="1">
        <f t="shared" si="46"/>
        <v>-0.24516000435471988</v>
      </c>
      <c r="AM425">
        <f>SUMIFS('further data insights graphs'!$X$2:$X$3323,'further data insights graphs'!$X$2:$X$3323,"&gt;="&amp;0,'further data insights graphs'!$A$2:$A$3323,'tackle data and analsyis'!$AH425)</f>
        <v>0</v>
      </c>
      <c r="AN425">
        <f>COUNTIFS('further data insights graphs'!$X$2:$X$3323,"&gt;="&amp;0,'further data insights graphs'!$A$2:$A$3323,'tackle data and analsyis'!$AH425)</f>
        <v>0</v>
      </c>
      <c r="AO425">
        <f>SUMIFS('further data insights graphs'!$X$2:$X$3323,'further data insights graphs'!$X$2:$X$3323,"&lt;"&amp;0,'further data insights graphs'!$A$2:$A$3323,'tackle data and analsyis'!$AH425)</f>
        <v>-0.49032000870943976</v>
      </c>
      <c r="AP425">
        <f>COUNTIFS('further data insights graphs'!$X$2:$X$3323,"&lt;"&amp;0,'further data insights graphs'!$A$2:$A$3323,'tackle data and analsyis'!$AH425)</f>
        <v>2</v>
      </c>
      <c r="AQ425" s="3" t="e">
        <f t="shared" si="47"/>
        <v>#DIV/0!</v>
      </c>
      <c r="AR425" s="3">
        <f t="shared" si="48"/>
        <v>-0.24516000435471988</v>
      </c>
      <c r="AS425" s="3"/>
      <c r="AT425" s="3"/>
      <c r="AU425" s="3"/>
      <c r="AV425" s="3"/>
      <c r="AY425" t="s">
        <v>20</v>
      </c>
      <c r="AZ425">
        <v>1.014676054340764</v>
      </c>
      <c r="BA425">
        <v>2</v>
      </c>
      <c r="BD425" t="s">
        <v>20</v>
      </c>
      <c r="BE425">
        <f>SUMIFS('further data insights graphs'!S$2:S$3323,'further data insights graphs'!$A$2:$A$3323,'tackle data and analsyis'!$BD425)</f>
        <v>0.348484047736005</v>
      </c>
      <c r="BF425">
        <f>SUMIFS('further data insights graphs'!T$2:T$3323,'further data insights graphs'!$A$2:$A$3323,'tackle data and analsyis'!$BD425)</f>
        <v>0</v>
      </c>
      <c r="BG425">
        <f>SUMIFS('further data insights graphs'!U$2:U$3323,'further data insights graphs'!$A$2:$A$3323,'tackle data and analsyis'!$BD425)</f>
        <v>0</v>
      </c>
      <c r="BI425">
        <f>COUNTIFS('further data insights graphs'!S$2:S$3323,"&gt;"&amp;0,'further data insights graphs'!$A$2:$A$3323,'tackle data and analsyis'!$BD425)</f>
        <v>1</v>
      </c>
      <c r="BJ425">
        <f>COUNTIFS('further data insights graphs'!T$2:T$3323,"&gt;"&amp;0,'further data insights graphs'!$A$2:$A$3323,'tackle data and analsyis'!$BD425)</f>
        <v>0</v>
      </c>
      <c r="BK425">
        <f>COUNTIFS('further data insights graphs'!U$2:U$3323,"&gt;"&amp;0,'further data insights graphs'!$A$2:$A$3323,'tackle data and analsyis'!$BD425)</f>
        <v>0</v>
      </c>
      <c r="BN425" t="s">
        <v>395</v>
      </c>
      <c r="BO425">
        <v>0.62010249431310593</v>
      </c>
      <c r="BP425">
        <v>0</v>
      </c>
      <c r="BQ425">
        <v>0</v>
      </c>
      <c r="BS425">
        <f>SUMIFS('further data insights graphs'!$K$2:$K$3323,'further data insights graphs'!$A$2:$A$3323,'tackle data and analsyis'!$BN425)</f>
        <v>0</v>
      </c>
      <c r="BT425">
        <f>SUMIFS('further data insights graphs'!$V$2:$V$3323,'further data insights graphs'!$A$2:$A$3323,'tackle data and analsyis'!$BN425)</f>
        <v>0</v>
      </c>
      <c r="BV425" t="s">
        <v>376</v>
      </c>
      <c r="BW425">
        <v>0.67718227716003199</v>
      </c>
      <c r="BX425">
        <v>0</v>
      </c>
      <c r="BY425">
        <v>0</v>
      </c>
    </row>
    <row r="426" spans="1:77" x14ac:dyDescent="0.35">
      <c r="A426">
        <v>424</v>
      </c>
      <c r="B426">
        <v>2022102301</v>
      </c>
      <c r="C426">
        <v>3433</v>
      </c>
      <c r="D426">
        <v>54498</v>
      </c>
      <c r="E426">
        <v>1</v>
      </c>
      <c r="F426">
        <v>0</v>
      </c>
      <c r="G426">
        <v>0</v>
      </c>
      <c r="H426">
        <v>0</v>
      </c>
      <c r="I426" t="s">
        <v>84</v>
      </c>
      <c r="M426" t="s">
        <v>432</v>
      </c>
      <c r="N426">
        <f t="shared" si="42"/>
        <v>9</v>
      </c>
      <c r="O426">
        <f t="shared" si="43"/>
        <v>1</v>
      </c>
      <c r="P426">
        <f t="shared" si="44"/>
        <v>10</v>
      </c>
      <c r="R426">
        <f>SUMIFS('further data insights graphs'!$E$2:$E$3323,'further data insights graphs'!$A$2:$A$3323,'tackle data and analsyis'!$M426)</f>
        <v>7.7475660366675356</v>
      </c>
      <c r="S426">
        <f>COUNTIFS('further data insights graphs'!$E$2:$E$3323,"&gt;"&amp;0,'further data insights graphs'!$A$2:$A$3323,'tackle data and analsyis'!$M426)</f>
        <v>12</v>
      </c>
      <c r="V426">
        <f t="shared" si="45"/>
        <v>1</v>
      </c>
      <c r="W426" t="s">
        <v>472</v>
      </c>
      <c r="X426">
        <v>1</v>
      </c>
      <c r="Y426">
        <v>1</v>
      </c>
      <c r="Z426">
        <v>2</v>
      </c>
      <c r="AB426" t="s">
        <v>134</v>
      </c>
      <c r="AC426">
        <v>1</v>
      </c>
      <c r="AD426">
        <v>0</v>
      </c>
      <c r="AE426">
        <v>1</v>
      </c>
      <c r="AH426" t="s">
        <v>573</v>
      </c>
      <c r="AI426">
        <v>1.1987167682911961</v>
      </c>
      <c r="AJ426">
        <v>2</v>
      </c>
      <c r="AK426">
        <f>SUMIFS('further data insights graphs'!$X$2:$X$3323,'further data insights graphs'!$A$2:$A$3323,'tackle data and analsyis'!$AH426)</f>
        <v>-0.4384541787507088</v>
      </c>
      <c r="AL426" s="1">
        <f t="shared" si="46"/>
        <v>-0.2192270893753544</v>
      </c>
      <c r="AM426">
        <f>SUMIFS('further data insights graphs'!$X$2:$X$3323,'further data insights graphs'!$X$2:$X$3323,"&gt;="&amp;0,'further data insights graphs'!$A$2:$A$3323,'tackle data and analsyis'!$AH426)</f>
        <v>0</v>
      </c>
      <c r="AN426">
        <f>COUNTIFS('further data insights graphs'!$X$2:$X$3323,"&gt;="&amp;0,'further data insights graphs'!$A$2:$A$3323,'tackle data and analsyis'!$AH426)</f>
        <v>0</v>
      </c>
      <c r="AO426">
        <f>SUMIFS('further data insights graphs'!$X$2:$X$3323,'further data insights graphs'!$X$2:$X$3323,"&lt;"&amp;0,'further data insights graphs'!$A$2:$A$3323,'tackle data and analsyis'!$AH426)</f>
        <v>-0.4384541787507088</v>
      </c>
      <c r="AP426">
        <f>COUNTIFS('further data insights graphs'!$X$2:$X$3323,"&lt;"&amp;0,'further data insights graphs'!$A$2:$A$3323,'tackle data and analsyis'!$AH426)</f>
        <v>2</v>
      </c>
      <c r="AQ426" s="3" t="e">
        <f t="shared" si="47"/>
        <v>#DIV/0!</v>
      </c>
      <c r="AR426" s="3">
        <f t="shared" si="48"/>
        <v>-0.2192270893753544</v>
      </c>
      <c r="AS426" s="3"/>
      <c r="AT426" s="3"/>
      <c r="AU426" s="3"/>
      <c r="AV426" s="3"/>
      <c r="AY426" t="s">
        <v>31</v>
      </c>
      <c r="AZ426">
        <v>1.2535225033835782</v>
      </c>
      <c r="BA426">
        <v>2</v>
      </c>
      <c r="BD426" t="s">
        <v>31</v>
      </c>
      <c r="BE426">
        <f>SUMIFS('further data insights graphs'!S$2:S$3323,'further data insights graphs'!$A$2:$A$3323,'tackle data and analsyis'!$BD426)</f>
        <v>1.2535225033835782</v>
      </c>
      <c r="BF426">
        <f>SUMIFS('further data insights graphs'!T$2:T$3323,'further data insights graphs'!$A$2:$A$3323,'tackle data and analsyis'!$BD426)</f>
        <v>0.56935424020997105</v>
      </c>
      <c r="BG426">
        <f>SUMIFS('further data insights graphs'!U$2:U$3323,'further data insights graphs'!$A$2:$A$3323,'tackle data and analsyis'!$BD426)</f>
        <v>0</v>
      </c>
      <c r="BI426">
        <f>COUNTIFS('further data insights graphs'!S$2:S$3323,"&gt;"&amp;0,'further data insights graphs'!$A$2:$A$3323,'tackle data and analsyis'!$BD426)</f>
        <v>2</v>
      </c>
      <c r="BJ426">
        <f>COUNTIFS('further data insights graphs'!T$2:T$3323,"&gt;"&amp;0,'further data insights graphs'!$A$2:$A$3323,'tackle data and analsyis'!$BD426)</f>
        <v>1</v>
      </c>
      <c r="BK426">
        <f>COUNTIFS('further data insights graphs'!U$2:U$3323,"&gt;"&amp;0,'further data insights graphs'!$A$2:$A$3323,'tackle data and analsyis'!$BD426)</f>
        <v>0</v>
      </c>
      <c r="BN426" t="s">
        <v>427</v>
      </c>
      <c r="BO426">
        <v>0.61984107265065402</v>
      </c>
      <c r="BP426">
        <v>0</v>
      </c>
      <c r="BQ426">
        <v>0</v>
      </c>
      <c r="BS426">
        <f>SUMIFS('further data insights graphs'!$K$2:$K$3323,'further data insights graphs'!$A$2:$A$3323,'tackle data and analsyis'!$BN426)</f>
        <v>0</v>
      </c>
      <c r="BT426">
        <f>SUMIFS('further data insights graphs'!$V$2:$V$3323,'further data insights graphs'!$A$2:$A$3323,'tackle data and analsyis'!$BN426)</f>
        <v>0</v>
      </c>
      <c r="BV426" t="s">
        <v>168</v>
      </c>
      <c r="BW426">
        <v>0.67462816603756304</v>
      </c>
      <c r="BX426">
        <v>0</v>
      </c>
      <c r="BY426">
        <v>0</v>
      </c>
    </row>
    <row r="427" spans="1:77" x14ac:dyDescent="0.35">
      <c r="A427">
        <v>425</v>
      </c>
      <c r="B427">
        <v>2022102700</v>
      </c>
      <c r="C427">
        <v>3296</v>
      </c>
      <c r="D427">
        <v>54498</v>
      </c>
      <c r="E427">
        <v>0</v>
      </c>
      <c r="F427">
        <v>1</v>
      </c>
      <c r="G427">
        <v>0</v>
      </c>
      <c r="H427">
        <v>0</v>
      </c>
      <c r="I427" t="s">
        <v>84</v>
      </c>
      <c r="M427" t="s">
        <v>433</v>
      </c>
      <c r="N427">
        <f t="shared" si="42"/>
        <v>1</v>
      </c>
      <c r="O427">
        <f t="shared" si="43"/>
        <v>0</v>
      </c>
      <c r="P427">
        <f t="shared" si="44"/>
        <v>1</v>
      </c>
      <c r="R427">
        <f>SUMIFS('further data insights graphs'!$E$2:$E$3323,'further data insights graphs'!$A$2:$A$3323,'tackle data and analsyis'!$M427)</f>
        <v>0.44792649881596203</v>
      </c>
      <c r="S427">
        <f>COUNTIFS('further data insights graphs'!$E$2:$E$3323,"&gt;"&amp;0,'further data insights graphs'!$A$2:$A$3323,'tackle data and analsyis'!$M427)</f>
        <v>2</v>
      </c>
      <c r="V427">
        <f t="shared" si="45"/>
        <v>2</v>
      </c>
      <c r="W427" t="s">
        <v>475</v>
      </c>
      <c r="X427">
        <v>2</v>
      </c>
      <c r="Y427">
        <v>0</v>
      </c>
      <c r="Z427">
        <v>2</v>
      </c>
      <c r="AB427" t="s">
        <v>155</v>
      </c>
      <c r="AC427">
        <v>1</v>
      </c>
      <c r="AD427">
        <v>0</v>
      </c>
      <c r="AE427">
        <v>1</v>
      </c>
      <c r="AH427" t="s">
        <v>431</v>
      </c>
      <c r="AI427">
        <v>1.198272313819271</v>
      </c>
      <c r="AJ427">
        <v>2</v>
      </c>
      <c r="AK427">
        <f>SUMIFS('further data insights graphs'!$X$2:$X$3323,'further data insights graphs'!$A$2:$A$3323,'tackle data and analsyis'!$AH427)</f>
        <v>-0.21926367770729591</v>
      </c>
      <c r="AL427" s="1">
        <f t="shared" si="46"/>
        <v>-0.10963183885364795</v>
      </c>
      <c r="AM427">
        <f>SUMIFS('further data insights graphs'!$X$2:$X$3323,'further data insights graphs'!$X$2:$X$3323,"&gt;="&amp;0,'further data insights graphs'!$A$2:$A$3323,'tackle data and analsyis'!$AH427)</f>
        <v>0.12258389229270408</v>
      </c>
      <c r="AN427">
        <f>COUNTIFS('further data insights graphs'!$X$2:$X$3323,"&gt;="&amp;0,'further data insights graphs'!$A$2:$A$3323,'tackle data and analsyis'!$AH427)</f>
        <v>1</v>
      </c>
      <c r="AO427">
        <f>SUMIFS('further data insights graphs'!$X$2:$X$3323,'further data insights graphs'!$X$2:$X$3323,"&lt;"&amp;0,'further data insights graphs'!$A$2:$A$3323,'tackle data and analsyis'!$AH427)</f>
        <v>-0.34184756999999999</v>
      </c>
      <c r="AP427">
        <f>COUNTIFS('further data insights graphs'!$X$2:$X$3323,"&lt;"&amp;0,'further data insights graphs'!$A$2:$A$3323,'tackle data and analsyis'!$AH427)</f>
        <v>1</v>
      </c>
      <c r="AQ427" s="3">
        <f t="shared" si="47"/>
        <v>0.12258389229270408</v>
      </c>
      <c r="AR427" s="3">
        <f t="shared" si="48"/>
        <v>-0.34184756999999999</v>
      </c>
      <c r="AS427" s="3"/>
      <c r="AT427" s="3"/>
      <c r="AU427" s="3"/>
      <c r="AV427" s="3"/>
      <c r="AY427" t="s">
        <v>35</v>
      </c>
      <c r="AZ427">
        <v>1.2687522291492199</v>
      </c>
      <c r="BA427">
        <v>2</v>
      </c>
      <c r="BD427" t="s">
        <v>35</v>
      </c>
      <c r="BE427">
        <f>SUMIFS('further data insights graphs'!S$2:S$3323,'further data insights graphs'!$A$2:$A$3323,'tackle data and analsyis'!$BD427)</f>
        <v>1.2687522291492199</v>
      </c>
      <c r="BF427">
        <f>SUMIFS('further data insights graphs'!T$2:T$3323,'further data insights graphs'!$A$2:$A$3323,'tackle data and analsyis'!$BD427)</f>
        <v>0</v>
      </c>
      <c r="BG427">
        <f>SUMIFS('further data insights graphs'!U$2:U$3323,'further data insights graphs'!$A$2:$A$3323,'tackle data and analsyis'!$BD427)</f>
        <v>0.68684631669234397</v>
      </c>
      <c r="BI427">
        <f>COUNTIFS('further data insights graphs'!S$2:S$3323,"&gt;"&amp;0,'further data insights graphs'!$A$2:$A$3323,'tackle data and analsyis'!$BD427)</f>
        <v>2</v>
      </c>
      <c r="BJ427">
        <f>COUNTIFS('further data insights graphs'!T$2:T$3323,"&gt;"&amp;0,'further data insights graphs'!$A$2:$A$3323,'tackle data and analsyis'!$BD427)</f>
        <v>0</v>
      </c>
      <c r="BK427">
        <f>COUNTIFS('further data insights graphs'!U$2:U$3323,"&gt;"&amp;0,'further data insights graphs'!$A$2:$A$3323,'tackle data and analsyis'!$BD427)</f>
        <v>1</v>
      </c>
      <c r="BN427" t="s">
        <v>107</v>
      </c>
      <c r="BO427">
        <v>0.61491161715380505</v>
      </c>
      <c r="BP427">
        <v>0</v>
      </c>
      <c r="BQ427">
        <v>0</v>
      </c>
      <c r="BS427">
        <f>SUMIFS('further data insights graphs'!$K$2:$K$3323,'further data insights graphs'!$A$2:$A$3323,'tackle data and analsyis'!$BN427)</f>
        <v>0</v>
      </c>
      <c r="BT427">
        <f>SUMIFS('further data insights graphs'!$V$2:$V$3323,'further data insights graphs'!$A$2:$A$3323,'tackle data and analsyis'!$BN427)</f>
        <v>0</v>
      </c>
      <c r="BV427" t="s">
        <v>287</v>
      </c>
      <c r="BW427">
        <v>0.67062142979367501</v>
      </c>
      <c r="BX427">
        <v>0</v>
      </c>
      <c r="BY427">
        <v>0</v>
      </c>
    </row>
    <row r="428" spans="1:77" x14ac:dyDescent="0.35">
      <c r="A428">
        <v>426</v>
      </c>
      <c r="B428">
        <v>2022102301</v>
      </c>
      <c r="C428">
        <v>3527</v>
      </c>
      <c r="D428">
        <v>43407</v>
      </c>
      <c r="E428">
        <v>0</v>
      </c>
      <c r="F428">
        <v>1</v>
      </c>
      <c r="G428">
        <v>0</v>
      </c>
      <c r="H428">
        <v>0</v>
      </c>
      <c r="I428" t="s">
        <v>85</v>
      </c>
      <c r="M428" t="s">
        <v>434</v>
      </c>
      <c r="N428">
        <f t="shared" si="42"/>
        <v>0</v>
      </c>
      <c r="O428">
        <f t="shared" si="43"/>
        <v>1</v>
      </c>
      <c r="P428">
        <f t="shared" si="44"/>
        <v>1</v>
      </c>
      <c r="R428">
        <f>SUMIFS('further data insights graphs'!$E$2:$E$3323,'further data insights graphs'!$A$2:$A$3323,'tackle data and analsyis'!$M428)</f>
        <v>0.41355500207938201</v>
      </c>
      <c r="S428">
        <f>COUNTIFS('further data insights graphs'!$E$2:$E$3323,"&gt;"&amp;0,'further data insights graphs'!$A$2:$A$3323,'tackle data and analsyis'!$M428)</f>
        <v>1</v>
      </c>
      <c r="V428">
        <f t="shared" si="45"/>
        <v>1</v>
      </c>
      <c r="W428" t="s">
        <v>481</v>
      </c>
      <c r="X428">
        <v>0</v>
      </c>
      <c r="Y428">
        <v>2</v>
      </c>
      <c r="Z428">
        <v>2</v>
      </c>
      <c r="AB428" t="s">
        <v>183</v>
      </c>
      <c r="AC428">
        <v>1</v>
      </c>
      <c r="AD428">
        <v>0</v>
      </c>
      <c r="AE428">
        <v>1</v>
      </c>
      <c r="AH428" t="s">
        <v>138</v>
      </c>
      <c r="AI428">
        <v>1.196126812433592</v>
      </c>
      <c r="AJ428">
        <v>4</v>
      </c>
      <c r="AK428">
        <f>SUMIFS('further data insights graphs'!$X$2:$X$3323,'further data insights graphs'!$A$2:$A$3323,'tackle data and analsyis'!$AH428)</f>
        <v>-0.16781282106764103</v>
      </c>
      <c r="AL428" s="1">
        <f t="shared" si="46"/>
        <v>-4.1953205266910258E-2</v>
      </c>
      <c r="AM428">
        <f>SUMIFS('further data insights graphs'!$X$2:$X$3323,'further data insights graphs'!$X$2:$X$3323,"&gt;="&amp;0,'further data insights graphs'!$A$2:$A$3323,'tackle data and analsyis'!$AH428)</f>
        <v>0.23348302263419615</v>
      </c>
      <c r="AN428">
        <f>COUNTIFS('further data insights graphs'!$X$2:$X$3323,"&gt;="&amp;0,'further data insights graphs'!$A$2:$A$3323,'tackle data and analsyis'!$AH428)</f>
        <v>1</v>
      </c>
      <c r="AO428">
        <f>SUMIFS('further data insights graphs'!$X$2:$X$3323,'further data insights graphs'!$X$2:$X$3323,"&lt;"&amp;0,'further data insights graphs'!$A$2:$A$3323,'tackle data and analsyis'!$AH428)</f>
        <v>-0.40129584370183724</v>
      </c>
      <c r="AP428">
        <f>COUNTIFS('further data insights graphs'!$X$2:$X$3323,"&lt;"&amp;0,'further data insights graphs'!$A$2:$A$3323,'tackle data and analsyis'!$AH428)</f>
        <v>3</v>
      </c>
      <c r="AQ428" s="3">
        <f t="shared" si="47"/>
        <v>0.23348302263419615</v>
      </c>
      <c r="AR428" s="3">
        <f t="shared" si="48"/>
        <v>-0.13376528123394574</v>
      </c>
      <c r="AS428" s="3"/>
      <c r="AT428" s="3"/>
      <c r="AU428" s="3"/>
      <c r="AV428" s="3"/>
      <c r="AY428" t="s">
        <v>48</v>
      </c>
      <c r="AZ428">
        <v>1.183231872105303</v>
      </c>
      <c r="BA428">
        <v>2</v>
      </c>
      <c r="BD428" t="s">
        <v>48</v>
      </c>
      <c r="BE428">
        <f>SUMIFS('further data insights graphs'!S$2:S$3323,'further data insights graphs'!$A$2:$A$3323,'tackle data and analsyis'!$BD428)</f>
        <v>1.183231872105303</v>
      </c>
      <c r="BF428">
        <f>SUMIFS('further data insights graphs'!T$2:T$3323,'further data insights graphs'!$A$2:$A$3323,'tackle data and analsyis'!$BD428)</f>
        <v>0</v>
      </c>
      <c r="BG428">
        <f>SUMIFS('further data insights graphs'!U$2:U$3323,'further data insights graphs'!$A$2:$A$3323,'tackle data and analsyis'!$BD428)</f>
        <v>0</v>
      </c>
      <c r="BI428">
        <f>COUNTIFS('further data insights graphs'!S$2:S$3323,"&gt;"&amp;0,'further data insights graphs'!$A$2:$A$3323,'tackle data and analsyis'!$BD428)</f>
        <v>2</v>
      </c>
      <c r="BJ428">
        <f>COUNTIFS('further data insights graphs'!T$2:T$3323,"&gt;"&amp;0,'further data insights graphs'!$A$2:$A$3323,'tackle data and analsyis'!$BD428)</f>
        <v>0</v>
      </c>
      <c r="BK428">
        <f>COUNTIFS('further data insights graphs'!U$2:U$3323,"&gt;"&amp;0,'further data insights graphs'!$A$2:$A$3323,'tackle data and analsyis'!$BD428)</f>
        <v>0</v>
      </c>
      <c r="BN428" t="s">
        <v>305</v>
      </c>
      <c r="BO428">
        <v>0.59546325921181598</v>
      </c>
      <c r="BP428">
        <v>0</v>
      </c>
      <c r="BQ428">
        <v>0</v>
      </c>
      <c r="BS428">
        <f>SUMIFS('further data insights graphs'!$K$2:$K$3323,'further data insights graphs'!$A$2:$A$3323,'tackle data and analsyis'!$BN428)</f>
        <v>0</v>
      </c>
      <c r="BT428">
        <f>SUMIFS('further data insights graphs'!$V$2:$V$3323,'further data insights graphs'!$A$2:$A$3323,'tackle data and analsyis'!$BN428)</f>
        <v>0</v>
      </c>
      <c r="BV428" t="s">
        <v>290</v>
      </c>
      <c r="BW428">
        <v>0.66884885410651695</v>
      </c>
      <c r="BX428">
        <v>0</v>
      </c>
      <c r="BY428">
        <v>0</v>
      </c>
    </row>
    <row r="429" spans="1:77" x14ac:dyDescent="0.35">
      <c r="A429">
        <v>427</v>
      </c>
      <c r="B429">
        <v>2022102302</v>
      </c>
      <c r="C429">
        <v>91</v>
      </c>
      <c r="D429">
        <v>52527</v>
      </c>
      <c r="E429">
        <v>0</v>
      </c>
      <c r="F429">
        <v>1</v>
      </c>
      <c r="G429">
        <v>0</v>
      </c>
      <c r="H429">
        <v>0</v>
      </c>
      <c r="I429" t="s">
        <v>86</v>
      </c>
      <c r="M429" t="s">
        <v>435</v>
      </c>
      <c r="N429">
        <f t="shared" si="42"/>
        <v>2</v>
      </c>
      <c r="O429">
        <f t="shared" si="43"/>
        <v>1</v>
      </c>
      <c r="P429">
        <f t="shared" si="44"/>
        <v>3</v>
      </c>
      <c r="R429">
        <f>SUMIFS('further data insights graphs'!$E$2:$E$3323,'further data insights graphs'!$A$2:$A$3323,'tackle data and analsyis'!$M429)</f>
        <v>4.8470145366907218</v>
      </c>
      <c r="S429">
        <f>COUNTIFS('further data insights graphs'!$E$2:$E$3323,"&gt;"&amp;0,'further data insights graphs'!$A$2:$A$3323,'tackle data and analsyis'!$M429)</f>
        <v>8</v>
      </c>
      <c r="V429">
        <f t="shared" si="45"/>
        <v>1</v>
      </c>
      <c r="W429" t="s">
        <v>486</v>
      </c>
      <c r="X429">
        <v>1</v>
      </c>
      <c r="Y429">
        <v>1</v>
      </c>
      <c r="Z429">
        <v>2</v>
      </c>
      <c r="AB429" t="s">
        <v>185</v>
      </c>
      <c r="AC429">
        <v>1</v>
      </c>
      <c r="AD429">
        <v>0</v>
      </c>
      <c r="AE429">
        <v>1</v>
      </c>
      <c r="AH429" t="s">
        <v>346</v>
      </c>
      <c r="AI429">
        <v>1.187814732854747</v>
      </c>
      <c r="AJ429">
        <v>2</v>
      </c>
      <c r="AK429">
        <f>SUMIFS('further data insights graphs'!$X$2:$X$3323,'further data insights graphs'!$A$2:$A$3323,'tackle data and analsyis'!$AH429)</f>
        <v>-0.17114902220079106</v>
      </c>
      <c r="AL429" s="1">
        <f t="shared" si="46"/>
        <v>-8.5574511100395531E-2</v>
      </c>
      <c r="AM429">
        <f>SUMIFS('further data insights graphs'!$X$2:$X$3323,'further data insights graphs'!$X$2:$X$3323,"&gt;="&amp;0,'further data insights graphs'!$A$2:$A$3323,'tackle data and analsyis'!$AH429)</f>
        <v>0</v>
      </c>
      <c r="AN429">
        <f>COUNTIFS('further data insights graphs'!$X$2:$X$3323,"&gt;="&amp;0,'further data insights graphs'!$A$2:$A$3323,'tackle data and analsyis'!$AH429)</f>
        <v>0</v>
      </c>
      <c r="AO429">
        <f>SUMIFS('further data insights graphs'!$X$2:$X$3323,'further data insights graphs'!$X$2:$X$3323,"&lt;"&amp;0,'further data insights graphs'!$A$2:$A$3323,'tackle data and analsyis'!$AH429)</f>
        <v>-0.17114902220079106</v>
      </c>
      <c r="AP429">
        <f>COUNTIFS('further data insights graphs'!$X$2:$X$3323,"&lt;"&amp;0,'further data insights graphs'!$A$2:$A$3323,'tackle data and analsyis'!$AH429)</f>
        <v>2</v>
      </c>
      <c r="AQ429" s="3" t="e">
        <f t="shared" si="47"/>
        <v>#DIV/0!</v>
      </c>
      <c r="AR429" s="3">
        <f t="shared" si="48"/>
        <v>-8.5574511100395531E-2</v>
      </c>
      <c r="AS429" s="3"/>
      <c r="AT429" s="3"/>
      <c r="AU429" s="3"/>
      <c r="AV429" s="3"/>
      <c r="AY429" t="s">
        <v>67</v>
      </c>
      <c r="AZ429">
        <v>1.0057662165731189</v>
      </c>
      <c r="BA429">
        <v>2</v>
      </c>
      <c r="BD429" t="s">
        <v>67</v>
      </c>
      <c r="BE429">
        <f>SUMIFS('further data insights graphs'!S$2:S$3323,'further data insights graphs'!$A$2:$A$3323,'tackle data and analsyis'!$BD429)</f>
        <v>1.0057662165731189</v>
      </c>
      <c r="BF429">
        <f>SUMIFS('further data insights graphs'!T$2:T$3323,'further data insights graphs'!$A$2:$A$3323,'tackle data and analsyis'!$BD429)</f>
        <v>1.0057662165731189</v>
      </c>
      <c r="BG429">
        <f>SUMIFS('further data insights graphs'!U$2:U$3323,'further data insights graphs'!$A$2:$A$3323,'tackle data and analsyis'!$BD429)</f>
        <v>0.855374738874631</v>
      </c>
      <c r="BI429">
        <f>COUNTIFS('further data insights graphs'!S$2:S$3323,"&gt;"&amp;0,'further data insights graphs'!$A$2:$A$3323,'tackle data and analsyis'!$BD429)</f>
        <v>2</v>
      </c>
      <c r="BJ429">
        <f>COUNTIFS('further data insights graphs'!T$2:T$3323,"&gt;"&amp;0,'further data insights graphs'!$A$2:$A$3323,'tackle data and analsyis'!$BD429)</f>
        <v>2</v>
      </c>
      <c r="BK429">
        <f>COUNTIFS('further data insights graphs'!U$2:U$3323,"&gt;"&amp;0,'further data insights graphs'!$A$2:$A$3323,'tackle data and analsyis'!$BD429)</f>
        <v>1</v>
      </c>
      <c r="BN429" t="s">
        <v>238</v>
      </c>
      <c r="BO429">
        <v>0.59333601724195595</v>
      </c>
      <c r="BP429">
        <v>0</v>
      </c>
      <c r="BQ429">
        <v>0</v>
      </c>
      <c r="BS429">
        <f>SUMIFS('further data insights graphs'!$K$2:$K$3323,'further data insights graphs'!$A$2:$A$3323,'tackle data and analsyis'!$BN429)</f>
        <v>0</v>
      </c>
      <c r="BT429">
        <f>SUMIFS('further data insights graphs'!$V$2:$V$3323,'further data insights graphs'!$A$2:$A$3323,'tackle data and analsyis'!$BN429)</f>
        <v>0</v>
      </c>
      <c r="BV429" t="s">
        <v>336</v>
      </c>
      <c r="BW429">
        <v>0.66784926632964203</v>
      </c>
      <c r="BX429">
        <v>0</v>
      </c>
      <c r="BY429">
        <v>0</v>
      </c>
    </row>
    <row r="430" spans="1:77" x14ac:dyDescent="0.35">
      <c r="A430">
        <v>428</v>
      </c>
      <c r="B430">
        <v>2022103001</v>
      </c>
      <c r="C430">
        <v>111</v>
      </c>
      <c r="D430">
        <v>52527</v>
      </c>
      <c r="E430">
        <v>1</v>
      </c>
      <c r="F430">
        <v>0</v>
      </c>
      <c r="G430">
        <v>0</v>
      </c>
      <c r="H430">
        <v>0</v>
      </c>
      <c r="I430" t="s">
        <v>86</v>
      </c>
      <c r="M430" t="s">
        <v>436</v>
      </c>
      <c r="N430">
        <f t="shared" si="42"/>
        <v>1</v>
      </c>
      <c r="O430">
        <f t="shared" si="43"/>
        <v>0</v>
      </c>
      <c r="P430">
        <f t="shared" si="44"/>
        <v>1</v>
      </c>
      <c r="R430">
        <f>SUMIFS('further data insights graphs'!$E$2:$E$3323,'further data insights graphs'!$A$2:$A$3323,'tackle data and analsyis'!$M430)</f>
        <v>1.0394563792400571</v>
      </c>
      <c r="S430">
        <f>COUNTIFS('further data insights graphs'!$E$2:$E$3323,"&gt;"&amp;0,'further data insights graphs'!$A$2:$A$3323,'tackle data and analsyis'!$M430)</f>
        <v>2</v>
      </c>
      <c r="V430">
        <f t="shared" si="45"/>
        <v>1</v>
      </c>
      <c r="W430" t="s">
        <v>488</v>
      </c>
      <c r="X430">
        <v>0</v>
      </c>
      <c r="Y430">
        <v>2</v>
      </c>
      <c r="Z430">
        <v>2</v>
      </c>
      <c r="AB430" t="s">
        <v>187</v>
      </c>
      <c r="AC430">
        <v>1</v>
      </c>
      <c r="AD430">
        <v>0</v>
      </c>
      <c r="AE430">
        <v>1</v>
      </c>
      <c r="AH430" t="s">
        <v>523</v>
      </c>
      <c r="AI430">
        <v>1.1864241394734791</v>
      </c>
      <c r="AJ430">
        <v>3</v>
      </c>
      <c r="AK430">
        <f>SUMIFS('further data insights graphs'!$X$2:$X$3323,'further data insights graphs'!$A$2:$A$3323,'tackle data and analsyis'!$AH430)</f>
        <v>-0.1641066393207643</v>
      </c>
      <c r="AL430" s="1">
        <f t="shared" si="46"/>
        <v>-5.4702213106921437E-2</v>
      </c>
      <c r="AM430">
        <f>SUMIFS('further data insights graphs'!$X$2:$X$3323,'further data insights graphs'!$X$2:$X$3323,"&gt;="&amp;0,'further data insights graphs'!$A$2:$A$3323,'tackle data and analsyis'!$AH430)</f>
        <v>0.11732673748573497</v>
      </c>
      <c r="AN430">
        <f>COUNTIFS('further data insights graphs'!$X$2:$X$3323,"&gt;="&amp;0,'further data insights graphs'!$A$2:$A$3323,'tackle data and analsyis'!$AH430)</f>
        <v>1</v>
      </c>
      <c r="AO430">
        <f>SUMIFS('further data insights graphs'!$X$2:$X$3323,'further data insights graphs'!$X$2:$X$3323,"&lt;"&amp;0,'further data insights graphs'!$A$2:$A$3323,'tackle data and analsyis'!$AH430)</f>
        <v>-0.28143337680649927</v>
      </c>
      <c r="AP430">
        <f>COUNTIFS('further data insights graphs'!$X$2:$X$3323,"&lt;"&amp;0,'further data insights graphs'!$A$2:$A$3323,'tackle data and analsyis'!$AH430)</f>
        <v>2</v>
      </c>
      <c r="AQ430" s="3">
        <f t="shared" si="47"/>
        <v>0.11732673748573497</v>
      </c>
      <c r="AR430" s="3">
        <f t="shared" si="48"/>
        <v>-0.14071668840324963</v>
      </c>
      <c r="AS430" s="3"/>
      <c r="AT430" s="3"/>
      <c r="AU430" s="3"/>
      <c r="AV430" s="3"/>
      <c r="AY430" t="s">
        <v>81</v>
      </c>
      <c r="AZ430">
        <v>0.47955360654241497</v>
      </c>
      <c r="BA430">
        <v>2</v>
      </c>
      <c r="BD430" t="s">
        <v>81</v>
      </c>
      <c r="BE430">
        <f>SUMIFS('further data insights graphs'!S$2:S$3323,'further data insights graphs'!$A$2:$A$3323,'tackle data and analsyis'!$BD430)</f>
        <v>0.20893789991781</v>
      </c>
      <c r="BF430">
        <f>SUMIFS('further data insights graphs'!T$2:T$3323,'further data insights graphs'!$A$2:$A$3323,'tackle data and analsyis'!$BD430)</f>
        <v>0.20893789991781</v>
      </c>
      <c r="BG430">
        <f>SUMIFS('further data insights graphs'!U$2:U$3323,'further data insights graphs'!$A$2:$A$3323,'tackle data and analsyis'!$BD430)</f>
        <v>0</v>
      </c>
      <c r="BI430">
        <f>COUNTIFS('further data insights graphs'!S$2:S$3323,"&gt;"&amp;0,'further data insights graphs'!$A$2:$A$3323,'tackle data and analsyis'!$BD430)</f>
        <v>1</v>
      </c>
      <c r="BJ430">
        <f>COUNTIFS('further data insights graphs'!T$2:T$3323,"&gt;"&amp;0,'further data insights graphs'!$A$2:$A$3323,'tackle data and analsyis'!$BD430)</f>
        <v>1</v>
      </c>
      <c r="BK430">
        <f>COUNTIFS('further data insights graphs'!U$2:U$3323,"&gt;"&amp;0,'further data insights graphs'!$A$2:$A$3323,'tackle data and analsyis'!$BD430)</f>
        <v>0</v>
      </c>
      <c r="BN430" t="s">
        <v>576</v>
      </c>
      <c r="BO430">
        <v>0.58973129385946998</v>
      </c>
      <c r="BP430">
        <v>0</v>
      </c>
      <c r="BQ430">
        <v>0</v>
      </c>
      <c r="BS430">
        <f>SUMIFS('further data insights graphs'!$K$2:$K$3323,'further data insights graphs'!$A$2:$A$3323,'tackle data and analsyis'!$BN430)</f>
        <v>0</v>
      </c>
      <c r="BT430">
        <f>SUMIFS('further data insights graphs'!$V$2:$V$3323,'further data insights graphs'!$A$2:$A$3323,'tackle data and analsyis'!$BN430)</f>
        <v>0</v>
      </c>
      <c r="BV430" t="s">
        <v>127</v>
      </c>
      <c r="BW430">
        <v>0.66335460077816899</v>
      </c>
      <c r="BX430">
        <v>0</v>
      </c>
      <c r="BY430">
        <v>0</v>
      </c>
    </row>
    <row r="431" spans="1:77" x14ac:dyDescent="0.35">
      <c r="A431">
        <v>429</v>
      </c>
      <c r="B431">
        <v>2022103001</v>
      </c>
      <c r="C431">
        <v>189</v>
      </c>
      <c r="D431">
        <v>52527</v>
      </c>
      <c r="E431">
        <v>1</v>
      </c>
      <c r="F431">
        <v>0</v>
      </c>
      <c r="G431">
        <v>0</v>
      </c>
      <c r="H431">
        <v>0</v>
      </c>
      <c r="I431" t="s">
        <v>86</v>
      </c>
      <c r="M431" t="s">
        <v>437</v>
      </c>
      <c r="N431">
        <f t="shared" si="42"/>
        <v>0</v>
      </c>
      <c r="O431">
        <f t="shared" si="43"/>
        <v>2</v>
      </c>
      <c r="P431">
        <f t="shared" si="44"/>
        <v>2</v>
      </c>
      <c r="R431">
        <f>SUMIFS('further data insights graphs'!$E$2:$E$3323,'further data insights graphs'!$A$2:$A$3323,'tackle data and analsyis'!$M431)</f>
        <v>1.3215092949101601</v>
      </c>
      <c r="S431">
        <f>COUNTIFS('further data insights graphs'!$E$2:$E$3323,"&gt;"&amp;0,'further data insights graphs'!$A$2:$A$3323,'tackle data and analsyis'!$M431)</f>
        <v>5</v>
      </c>
      <c r="V431">
        <f t="shared" si="45"/>
        <v>2</v>
      </c>
      <c r="W431" t="s">
        <v>489</v>
      </c>
      <c r="X431">
        <v>1</v>
      </c>
      <c r="Y431">
        <v>1</v>
      </c>
      <c r="Z431">
        <v>2</v>
      </c>
      <c r="AB431" t="s">
        <v>245</v>
      </c>
      <c r="AC431">
        <v>1</v>
      </c>
      <c r="AD431">
        <v>0</v>
      </c>
      <c r="AE431">
        <v>1</v>
      </c>
      <c r="AH431" t="s">
        <v>147</v>
      </c>
      <c r="AI431">
        <v>1.1854854875916869</v>
      </c>
      <c r="AJ431">
        <v>2</v>
      </c>
      <c r="AK431">
        <f>SUMIFS('further data insights graphs'!$X$2:$X$3323,'further data insights graphs'!$A$2:$A$3323,'tackle data and analsyis'!$AH431)</f>
        <v>-1.0034574475910134</v>
      </c>
      <c r="AL431" s="1">
        <f t="shared" si="46"/>
        <v>-0.5017287237955067</v>
      </c>
      <c r="AM431">
        <f>SUMIFS('further data insights graphs'!$X$2:$X$3323,'further data insights graphs'!$X$2:$X$3323,"&gt;="&amp;0,'further data insights graphs'!$A$2:$A$3323,'tackle data and analsyis'!$AH431)</f>
        <v>0</v>
      </c>
      <c r="AN431">
        <f>COUNTIFS('further data insights graphs'!$X$2:$X$3323,"&gt;="&amp;0,'further data insights graphs'!$A$2:$A$3323,'tackle data and analsyis'!$AH431)</f>
        <v>0</v>
      </c>
      <c r="AO431">
        <f>SUMIFS('further data insights graphs'!$X$2:$X$3323,'further data insights graphs'!$X$2:$X$3323,"&lt;"&amp;0,'further data insights graphs'!$A$2:$A$3323,'tackle data and analsyis'!$AH431)</f>
        <v>-1.0034574475910134</v>
      </c>
      <c r="AP431">
        <f>COUNTIFS('further data insights graphs'!$X$2:$X$3323,"&lt;"&amp;0,'further data insights graphs'!$A$2:$A$3323,'tackle data and analsyis'!$AH431)</f>
        <v>2</v>
      </c>
      <c r="AQ431" s="3" t="e">
        <f t="shared" si="47"/>
        <v>#DIV/0!</v>
      </c>
      <c r="AR431" s="3">
        <f t="shared" si="48"/>
        <v>-0.5017287237955067</v>
      </c>
      <c r="AS431" s="3"/>
      <c r="AT431" s="3"/>
      <c r="AU431" s="3"/>
      <c r="AV431" s="3"/>
      <c r="AY431" t="s">
        <v>84</v>
      </c>
      <c r="AZ431">
        <v>0.90828571119081092</v>
      </c>
      <c r="BA431">
        <v>2</v>
      </c>
      <c r="BD431" t="s">
        <v>84</v>
      </c>
      <c r="BE431">
        <f>SUMIFS('further data insights graphs'!S$2:S$3323,'further data insights graphs'!$A$2:$A$3323,'tackle data and analsyis'!$BD431)</f>
        <v>0.90828571119081092</v>
      </c>
      <c r="BF431">
        <f>SUMIFS('further data insights graphs'!T$2:T$3323,'further data insights graphs'!$A$2:$A$3323,'tackle data and analsyis'!$BD431)</f>
        <v>0</v>
      </c>
      <c r="BG431">
        <f>SUMIFS('further data insights graphs'!U$2:U$3323,'further data insights graphs'!$A$2:$A$3323,'tackle data and analsyis'!$BD431)</f>
        <v>0</v>
      </c>
      <c r="BI431">
        <f>COUNTIFS('further data insights graphs'!S$2:S$3323,"&gt;"&amp;0,'further data insights graphs'!$A$2:$A$3323,'tackle data and analsyis'!$BD431)</f>
        <v>2</v>
      </c>
      <c r="BJ431">
        <f>COUNTIFS('further data insights graphs'!T$2:T$3323,"&gt;"&amp;0,'further data insights graphs'!$A$2:$A$3323,'tackle data and analsyis'!$BD431)</f>
        <v>0</v>
      </c>
      <c r="BK431">
        <f>COUNTIFS('further data insights graphs'!U$2:U$3323,"&gt;"&amp;0,'further data insights graphs'!$A$2:$A$3323,'tackle data and analsyis'!$BD431)</f>
        <v>0</v>
      </c>
      <c r="BN431" t="s">
        <v>30</v>
      </c>
      <c r="BO431">
        <v>0.588380770338365</v>
      </c>
      <c r="BP431">
        <v>0</v>
      </c>
      <c r="BQ431">
        <v>0</v>
      </c>
      <c r="BS431">
        <f>SUMIFS('further data insights graphs'!$K$2:$K$3323,'further data insights graphs'!$A$2:$A$3323,'tackle data and analsyis'!$BN431)</f>
        <v>0</v>
      </c>
      <c r="BT431">
        <f>SUMIFS('further data insights graphs'!$V$2:$V$3323,'further data insights graphs'!$A$2:$A$3323,'tackle data and analsyis'!$BN431)</f>
        <v>0</v>
      </c>
      <c r="BV431" t="s">
        <v>413</v>
      </c>
      <c r="BW431">
        <v>0.652191280955014</v>
      </c>
      <c r="BX431">
        <v>0</v>
      </c>
      <c r="BY431">
        <v>0.70478677706509196</v>
      </c>
    </row>
    <row r="432" spans="1:77" x14ac:dyDescent="0.35">
      <c r="A432">
        <v>430</v>
      </c>
      <c r="B432">
        <v>2022103001</v>
      </c>
      <c r="C432">
        <v>478</v>
      </c>
      <c r="D432">
        <v>52527</v>
      </c>
      <c r="E432">
        <v>0</v>
      </c>
      <c r="F432">
        <v>1</v>
      </c>
      <c r="G432">
        <v>0</v>
      </c>
      <c r="H432">
        <v>0</v>
      </c>
      <c r="I432" t="s">
        <v>86</v>
      </c>
      <c r="M432" t="s">
        <v>438</v>
      </c>
      <c r="N432">
        <f t="shared" si="42"/>
        <v>3</v>
      </c>
      <c r="O432">
        <f t="shared" si="43"/>
        <v>4</v>
      </c>
      <c r="P432">
        <f t="shared" si="44"/>
        <v>7</v>
      </c>
      <c r="R432">
        <f>SUMIFS('further data insights graphs'!$E$2:$E$3323,'further data insights graphs'!$A$2:$A$3323,'tackle data and analsyis'!$M432)</f>
        <v>2.7798458337395351</v>
      </c>
      <c r="S432">
        <f>COUNTIFS('further data insights graphs'!$E$2:$E$3323,"&gt;"&amp;0,'further data insights graphs'!$A$2:$A$3323,'tackle data and analsyis'!$M432)</f>
        <v>6</v>
      </c>
      <c r="V432">
        <f t="shared" si="45"/>
        <v>1</v>
      </c>
      <c r="W432" t="s">
        <v>494</v>
      </c>
      <c r="X432">
        <v>2</v>
      </c>
      <c r="Y432">
        <v>0</v>
      </c>
      <c r="Z432">
        <v>2</v>
      </c>
      <c r="AB432" t="s">
        <v>271</v>
      </c>
      <c r="AC432">
        <v>1</v>
      </c>
      <c r="AD432">
        <v>0</v>
      </c>
      <c r="AE432">
        <v>1</v>
      </c>
      <c r="AH432" t="s">
        <v>562</v>
      </c>
      <c r="AI432">
        <v>1.1837893382679598</v>
      </c>
      <c r="AJ432">
        <v>3</v>
      </c>
      <c r="AK432">
        <f>SUMIFS('further data insights graphs'!$X$2:$X$3323,'further data insights graphs'!$A$2:$A$3323,'tackle data and analsyis'!$AH432)</f>
        <v>-0.25836546412250594</v>
      </c>
      <c r="AL432" s="1">
        <f t="shared" si="46"/>
        <v>-8.6121821374168642E-2</v>
      </c>
      <c r="AM432">
        <f>SUMIFS('further data insights graphs'!$X$2:$X$3323,'further data insights graphs'!$X$2:$X$3323,"&gt;="&amp;0,'further data insights graphs'!$A$2:$A$3323,'tackle data and analsyis'!$AH432)</f>
        <v>4.1673977736762277E-2</v>
      </c>
      <c r="AN432">
        <f>COUNTIFS('further data insights graphs'!$X$2:$X$3323,"&gt;="&amp;0,'further data insights graphs'!$A$2:$A$3323,'tackle data and analsyis'!$AH432)</f>
        <v>1</v>
      </c>
      <c r="AO432">
        <f>SUMIFS('further data insights graphs'!$X$2:$X$3323,'further data insights graphs'!$X$2:$X$3323,"&lt;"&amp;0,'further data insights graphs'!$A$2:$A$3323,'tackle data and analsyis'!$AH432)</f>
        <v>-0.30003944185926823</v>
      </c>
      <c r="AP432">
        <f>COUNTIFS('further data insights graphs'!$X$2:$X$3323,"&lt;"&amp;0,'further data insights graphs'!$A$2:$A$3323,'tackle data and analsyis'!$AH432)</f>
        <v>2</v>
      </c>
      <c r="AQ432" s="3">
        <f t="shared" si="47"/>
        <v>4.1673977736762277E-2</v>
      </c>
      <c r="AR432" s="3">
        <f t="shared" si="48"/>
        <v>-0.15001972092963411</v>
      </c>
      <c r="AS432" s="3"/>
      <c r="AT432" s="3"/>
      <c r="AU432" s="3"/>
      <c r="AV432" s="3"/>
      <c r="AY432" t="s">
        <v>85</v>
      </c>
      <c r="AZ432">
        <v>0.555385143770455</v>
      </c>
      <c r="BA432">
        <v>2</v>
      </c>
      <c r="BD432" t="s">
        <v>85</v>
      </c>
      <c r="BE432">
        <f>SUMIFS('further data insights graphs'!S$2:S$3323,'further data insights graphs'!$A$2:$A$3323,'tackle data and analsyis'!$BD432)</f>
        <v>0</v>
      </c>
      <c r="BF432">
        <f>SUMIFS('further data insights graphs'!T$2:T$3323,'further data insights graphs'!$A$2:$A$3323,'tackle data and analsyis'!$BD432)</f>
        <v>0</v>
      </c>
      <c r="BG432">
        <f>SUMIFS('further data insights graphs'!U$2:U$3323,'further data insights graphs'!$A$2:$A$3323,'tackle data and analsyis'!$BD432)</f>
        <v>0</v>
      </c>
      <c r="BI432">
        <f>COUNTIFS('further data insights graphs'!S$2:S$3323,"&gt;"&amp;0,'further data insights graphs'!$A$2:$A$3323,'tackle data and analsyis'!$BD432)</f>
        <v>0</v>
      </c>
      <c r="BJ432">
        <f>COUNTIFS('further data insights graphs'!T$2:T$3323,"&gt;"&amp;0,'further data insights graphs'!$A$2:$A$3323,'tackle data and analsyis'!$BD432)</f>
        <v>0</v>
      </c>
      <c r="BK432">
        <f>COUNTIFS('further data insights graphs'!U$2:U$3323,"&gt;"&amp;0,'further data insights graphs'!$A$2:$A$3323,'tackle data and analsyis'!$BD432)</f>
        <v>0</v>
      </c>
      <c r="BN432" t="s">
        <v>379</v>
      </c>
      <c r="BO432">
        <v>0.58796799365133801</v>
      </c>
      <c r="BP432">
        <v>0.40875729283457901</v>
      </c>
      <c r="BQ432">
        <v>0</v>
      </c>
      <c r="BS432">
        <f>SUMIFS('further data insights graphs'!$K$2:$K$3323,'further data insights graphs'!$A$2:$A$3323,'tackle data and analsyis'!$BN432)</f>
        <v>0</v>
      </c>
      <c r="BT432">
        <f>SUMIFS('further data insights graphs'!$V$2:$V$3323,'further data insights graphs'!$A$2:$A$3323,'tackle data and analsyis'!$BN432)</f>
        <v>0</v>
      </c>
      <c r="BV432" t="s">
        <v>185</v>
      </c>
      <c r="BW432">
        <v>0.64879510623941605</v>
      </c>
      <c r="BX432">
        <v>0</v>
      </c>
      <c r="BY432">
        <v>0</v>
      </c>
    </row>
    <row r="433" spans="1:77" x14ac:dyDescent="0.35">
      <c r="A433">
        <v>431</v>
      </c>
      <c r="B433">
        <v>2022103001</v>
      </c>
      <c r="C433">
        <v>1200</v>
      </c>
      <c r="D433">
        <v>52527</v>
      </c>
      <c r="E433">
        <v>1</v>
      </c>
      <c r="F433">
        <v>0</v>
      </c>
      <c r="G433">
        <v>0</v>
      </c>
      <c r="H433">
        <v>0</v>
      </c>
      <c r="I433" t="s">
        <v>86</v>
      </c>
      <c r="M433" t="s">
        <v>439</v>
      </c>
      <c r="N433">
        <f t="shared" si="42"/>
        <v>1</v>
      </c>
      <c r="O433">
        <f t="shared" si="43"/>
        <v>0</v>
      </c>
      <c r="P433">
        <f t="shared" si="44"/>
        <v>1</v>
      </c>
      <c r="R433">
        <f>SUMIFS('further data insights graphs'!$E$2:$E$3323,'further data insights graphs'!$A$2:$A$3323,'tackle data and analsyis'!$M433)</f>
        <v>1.795113796731072</v>
      </c>
      <c r="S433">
        <f>COUNTIFS('further data insights graphs'!$E$2:$E$3323,"&gt;"&amp;0,'further data insights graphs'!$A$2:$A$3323,'tackle data and analsyis'!$M433)</f>
        <v>3</v>
      </c>
      <c r="V433">
        <f t="shared" si="45"/>
        <v>2</v>
      </c>
      <c r="W433" t="s">
        <v>498</v>
      </c>
      <c r="X433">
        <v>2</v>
      </c>
      <c r="Y433">
        <v>0</v>
      </c>
      <c r="Z433">
        <v>2</v>
      </c>
      <c r="AB433" t="s">
        <v>286</v>
      </c>
      <c r="AC433">
        <v>1</v>
      </c>
      <c r="AD433">
        <v>0</v>
      </c>
      <c r="AE433">
        <v>1</v>
      </c>
      <c r="AH433" t="s">
        <v>48</v>
      </c>
      <c r="AI433">
        <v>1.183231872105303</v>
      </c>
      <c r="AJ433">
        <v>2</v>
      </c>
      <c r="AK433">
        <f>SUMIFS('further data insights graphs'!$X$2:$X$3323,'further data insights graphs'!$A$2:$A$3323,'tackle data and analsyis'!$AH433)</f>
        <v>-1.0206090613870662</v>
      </c>
      <c r="AL433" s="1">
        <f t="shared" si="46"/>
        <v>-0.5103045306935331</v>
      </c>
      <c r="AM433">
        <f>SUMIFS('further data insights graphs'!$X$2:$X$3323,'further data insights graphs'!$X$2:$X$3323,"&gt;="&amp;0,'further data insights graphs'!$A$2:$A$3323,'tackle data and analsyis'!$AH433)</f>
        <v>0</v>
      </c>
      <c r="AN433">
        <f>COUNTIFS('further data insights graphs'!$X$2:$X$3323,"&gt;="&amp;0,'further data insights graphs'!$A$2:$A$3323,'tackle data and analsyis'!$AH433)</f>
        <v>0</v>
      </c>
      <c r="AO433">
        <f>SUMIFS('further data insights graphs'!$X$2:$X$3323,'further data insights graphs'!$X$2:$X$3323,"&lt;"&amp;0,'further data insights graphs'!$A$2:$A$3323,'tackle data and analsyis'!$AH433)</f>
        <v>-1.0206090613870662</v>
      </c>
      <c r="AP433">
        <f>COUNTIFS('further data insights graphs'!$X$2:$X$3323,"&lt;"&amp;0,'further data insights graphs'!$A$2:$A$3323,'tackle data and analsyis'!$AH433)</f>
        <v>2</v>
      </c>
      <c r="AQ433" s="3" t="e">
        <f t="shared" si="47"/>
        <v>#DIV/0!</v>
      </c>
      <c r="AR433" s="3">
        <f t="shared" si="48"/>
        <v>-0.5103045306935331</v>
      </c>
      <c r="AS433" s="3"/>
      <c r="AT433" s="3"/>
      <c r="AU433" s="3"/>
      <c r="AV433" s="3"/>
      <c r="AY433" t="s">
        <v>88</v>
      </c>
      <c r="AZ433">
        <v>1.024032078787636</v>
      </c>
      <c r="BA433">
        <v>2</v>
      </c>
      <c r="BD433" t="s">
        <v>88</v>
      </c>
      <c r="BE433">
        <f>SUMIFS('further data insights graphs'!S$2:S$3323,'further data insights graphs'!$A$2:$A$3323,'tackle data and analsyis'!$BD433)</f>
        <v>0</v>
      </c>
      <c r="BF433">
        <f>SUMIFS('further data insights graphs'!T$2:T$3323,'further data insights graphs'!$A$2:$A$3323,'tackle data and analsyis'!$BD433)</f>
        <v>0</v>
      </c>
      <c r="BG433">
        <f>SUMIFS('further data insights graphs'!U$2:U$3323,'further data insights graphs'!$A$2:$A$3323,'tackle data and analsyis'!$BD433)</f>
        <v>0</v>
      </c>
      <c r="BI433">
        <f>COUNTIFS('further data insights graphs'!S$2:S$3323,"&gt;"&amp;0,'further data insights graphs'!$A$2:$A$3323,'tackle data and analsyis'!$BD433)</f>
        <v>0</v>
      </c>
      <c r="BJ433">
        <f>COUNTIFS('further data insights graphs'!T$2:T$3323,"&gt;"&amp;0,'further data insights graphs'!$A$2:$A$3323,'tackle data and analsyis'!$BD433)</f>
        <v>0</v>
      </c>
      <c r="BK433">
        <f>COUNTIFS('further data insights graphs'!U$2:U$3323,"&gt;"&amp;0,'further data insights graphs'!$A$2:$A$3323,'tackle data and analsyis'!$BD433)</f>
        <v>0</v>
      </c>
      <c r="BN433" t="s">
        <v>25</v>
      </c>
      <c r="BO433">
        <v>0.58440336582740304</v>
      </c>
      <c r="BP433">
        <v>0</v>
      </c>
      <c r="BQ433">
        <v>0</v>
      </c>
      <c r="BS433">
        <f>SUMIFS('further data insights graphs'!$K$2:$K$3323,'further data insights graphs'!$A$2:$A$3323,'tackle data and analsyis'!$BN433)</f>
        <v>0</v>
      </c>
      <c r="BT433">
        <f>SUMIFS('further data insights graphs'!$V$2:$V$3323,'further data insights graphs'!$A$2:$A$3323,'tackle data and analsyis'!$BN433)</f>
        <v>0</v>
      </c>
      <c r="BV433" t="s">
        <v>320</v>
      </c>
      <c r="BW433">
        <v>0.64785698018715299</v>
      </c>
      <c r="BX433">
        <v>0</v>
      </c>
      <c r="BY433">
        <v>0</v>
      </c>
    </row>
    <row r="434" spans="1:77" x14ac:dyDescent="0.35">
      <c r="A434">
        <v>432</v>
      </c>
      <c r="B434">
        <v>2022103001</v>
      </c>
      <c r="C434">
        <v>1328</v>
      </c>
      <c r="D434">
        <v>52527</v>
      </c>
      <c r="E434">
        <v>0</v>
      </c>
      <c r="F434">
        <v>1</v>
      </c>
      <c r="G434">
        <v>0</v>
      </c>
      <c r="H434">
        <v>0</v>
      </c>
      <c r="I434" t="s">
        <v>86</v>
      </c>
      <c r="M434" t="s">
        <v>440</v>
      </c>
      <c r="N434">
        <f t="shared" si="42"/>
        <v>2</v>
      </c>
      <c r="O434">
        <f t="shared" si="43"/>
        <v>0</v>
      </c>
      <c r="P434">
        <f t="shared" si="44"/>
        <v>2</v>
      </c>
      <c r="R434">
        <f>SUMIFS('further data insights graphs'!$E$2:$E$3323,'further data insights graphs'!$A$2:$A$3323,'tackle data and analsyis'!$M434)</f>
        <v>2.0394367119545889</v>
      </c>
      <c r="S434">
        <f>COUNTIFS('further data insights graphs'!$E$2:$E$3323,"&gt;"&amp;0,'further data insights graphs'!$A$2:$A$3323,'tackle data and analsyis'!$M434)</f>
        <v>3</v>
      </c>
      <c r="V434">
        <f t="shared" si="45"/>
        <v>1</v>
      </c>
      <c r="W434" t="s">
        <v>501</v>
      </c>
      <c r="X434">
        <v>1</v>
      </c>
      <c r="Y434">
        <v>1</v>
      </c>
      <c r="Z434">
        <v>2</v>
      </c>
      <c r="AB434" t="s">
        <v>294</v>
      </c>
      <c r="AC434">
        <v>1</v>
      </c>
      <c r="AD434">
        <v>0</v>
      </c>
      <c r="AE434">
        <v>1</v>
      </c>
      <c r="AH434" t="s">
        <v>126</v>
      </c>
      <c r="AI434">
        <v>1.173361221482313</v>
      </c>
      <c r="AJ434">
        <v>2</v>
      </c>
      <c r="AK434">
        <f>SUMIFS('further data insights graphs'!$X$2:$X$3323,'further data insights graphs'!$A$2:$A$3323,'tackle data and analsyis'!$AH434)</f>
        <v>0.74858019020744981</v>
      </c>
      <c r="AL434" s="1">
        <f t="shared" si="46"/>
        <v>0.37429009510372491</v>
      </c>
      <c r="AM434">
        <f>SUMIFS('further data insights graphs'!$X$2:$X$3323,'further data insights graphs'!$X$2:$X$3323,"&gt;="&amp;0,'further data insights graphs'!$A$2:$A$3323,'tackle data and analsyis'!$AH434)</f>
        <v>0.74858019020744981</v>
      </c>
      <c r="AN434">
        <f>COUNTIFS('further data insights graphs'!$X$2:$X$3323,"&gt;="&amp;0,'further data insights graphs'!$A$2:$A$3323,'tackle data and analsyis'!$AH434)</f>
        <v>2</v>
      </c>
      <c r="AO434">
        <f>SUMIFS('further data insights graphs'!$X$2:$X$3323,'further data insights graphs'!$X$2:$X$3323,"&lt;"&amp;0,'further data insights graphs'!$A$2:$A$3323,'tackle data and analsyis'!$AH434)</f>
        <v>0</v>
      </c>
      <c r="AP434">
        <f>COUNTIFS('further data insights graphs'!$X$2:$X$3323,"&lt;"&amp;0,'further data insights graphs'!$A$2:$A$3323,'tackle data and analsyis'!$AH434)</f>
        <v>0</v>
      </c>
      <c r="AQ434" s="3">
        <f t="shared" si="47"/>
        <v>0.37429009510372491</v>
      </c>
      <c r="AR434" s="3" t="e">
        <f t="shared" si="48"/>
        <v>#DIV/0!</v>
      </c>
      <c r="AS434" s="3"/>
      <c r="AT434" s="3"/>
      <c r="AU434" s="3"/>
      <c r="AV434" s="3"/>
      <c r="AY434" t="s">
        <v>107</v>
      </c>
      <c r="AZ434">
        <v>0.93440370407045503</v>
      </c>
      <c r="BA434">
        <v>2</v>
      </c>
      <c r="BD434" t="s">
        <v>107</v>
      </c>
      <c r="BE434">
        <f>SUMIFS('further data insights graphs'!S$2:S$3323,'further data insights graphs'!$A$2:$A$3323,'tackle data and analsyis'!$BD434)</f>
        <v>0.61491161715380505</v>
      </c>
      <c r="BF434">
        <f>SUMIFS('further data insights graphs'!T$2:T$3323,'further data insights graphs'!$A$2:$A$3323,'tackle data and analsyis'!$BD434)</f>
        <v>0</v>
      </c>
      <c r="BG434">
        <f>SUMIFS('further data insights graphs'!U$2:U$3323,'further data insights graphs'!$A$2:$A$3323,'tackle data and analsyis'!$BD434)</f>
        <v>0</v>
      </c>
      <c r="BI434">
        <f>COUNTIFS('further data insights graphs'!S$2:S$3323,"&gt;"&amp;0,'further data insights graphs'!$A$2:$A$3323,'tackle data and analsyis'!$BD434)</f>
        <v>1</v>
      </c>
      <c r="BJ434">
        <f>COUNTIFS('further data insights graphs'!T$2:T$3323,"&gt;"&amp;0,'further data insights graphs'!$A$2:$A$3323,'tackle data and analsyis'!$BD434)</f>
        <v>0</v>
      </c>
      <c r="BK434">
        <f>COUNTIFS('further data insights graphs'!U$2:U$3323,"&gt;"&amp;0,'further data insights graphs'!$A$2:$A$3323,'tackle data and analsyis'!$BD434)</f>
        <v>0</v>
      </c>
      <c r="BN434" t="s">
        <v>169</v>
      </c>
      <c r="BO434">
        <v>0.57888698725106702</v>
      </c>
      <c r="BP434">
        <v>0</v>
      </c>
      <c r="BQ434">
        <v>0</v>
      </c>
      <c r="BS434">
        <f>SUMIFS('further data insights graphs'!$K$2:$K$3323,'further data insights graphs'!$A$2:$A$3323,'tackle data and analsyis'!$BN434)</f>
        <v>0</v>
      </c>
      <c r="BT434">
        <f>SUMIFS('further data insights graphs'!$V$2:$V$3323,'further data insights graphs'!$A$2:$A$3323,'tackle data and analsyis'!$BN434)</f>
        <v>0</v>
      </c>
      <c r="BV434" t="s">
        <v>101</v>
      </c>
      <c r="BW434">
        <v>0.64597579949200101</v>
      </c>
      <c r="BX434">
        <v>0</v>
      </c>
      <c r="BY434">
        <v>0</v>
      </c>
    </row>
    <row r="435" spans="1:77" x14ac:dyDescent="0.35">
      <c r="A435">
        <v>433</v>
      </c>
      <c r="B435">
        <v>2022103001</v>
      </c>
      <c r="C435">
        <v>1349</v>
      </c>
      <c r="D435">
        <v>52527</v>
      </c>
      <c r="E435">
        <v>0</v>
      </c>
      <c r="F435">
        <v>0</v>
      </c>
      <c r="G435">
        <v>0</v>
      </c>
      <c r="H435">
        <v>1</v>
      </c>
      <c r="I435" t="s">
        <v>86</v>
      </c>
      <c r="M435" t="s">
        <v>441</v>
      </c>
      <c r="N435">
        <f t="shared" si="42"/>
        <v>1</v>
      </c>
      <c r="O435">
        <f t="shared" si="43"/>
        <v>2</v>
      </c>
      <c r="P435">
        <f t="shared" si="44"/>
        <v>3</v>
      </c>
      <c r="R435">
        <f>SUMIFS('further data insights graphs'!$E$2:$E$3323,'further data insights graphs'!$A$2:$A$3323,'tackle data and analsyis'!$M435)</f>
        <v>2.7631107057125632</v>
      </c>
      <c r="S435">
        <f>COUNTIFS('further data insights graphs'!$E$2:$E$3323,"&gt;"&amp;0,'further data insights graphs'!$A$2:$A$3323,'tackle data and analsyis'!$M435)</f>
        <v>4</v>
      </c>
      <c r="V435">
        <f t="shared" si="45"/>
        <v>2</v>
      </c>
      <c r="W435" t="s">
        <v>508</v>
      </c>
      <c r="X435">
        <v>2</v>
      </c>
      <c r="Y435">
        <v>0</v>
      </c>
      <c r="Z435">
        <v>2</v>
      </c>
      <c r="AB435" t="s">
        <v>305</v>
      </c>
      <c r="AC435">
        <v>1</v>
      </c>
      <c r="AD435">
        <v>0</v>
      </c>
      <c r="AE435">
        <v>1</v>
      </c>
      <c r="AH435" t="s">
        <v>488</v>
      </c>
      <c r="AI435">
        <v>1.1689660203864429</v>
      </c>
      <c r="AJ435">
        <v>3</v>
      </c>
      <c r="AK435">
        <f>SUMIFS('further data insights graphs'!$X$2:$X$3323,'further data insights graphs'!$A$2:$A$3323,'tackle data and analsyis'!$AH435)</f>
        <v>-1.4197276649179691</v>
      </c>
      <c r="AL435" s="1">
        <f t="shared" si="46"/>
        <v>-0.47324255497265638</v>
      </c>
      <c r="AM435">
        <f>SUMIFS('further data insights graphs'!$X$2:$X$3323,'further data insights graphs'!$X$2:$X$3323,"&gt;="&amp;0,'further data insights graphs'!$A$2:$A$3323,'tackle data and analsyis'!$AH435)</f>
        <v>0</v>
      </c>
      <c r="AN435">
        <f>COUNTIFS('further data insights graphs'!$X$2:$X$3323,"&gt;="&amp;0,'further data insights graphs'!$A$2:$A$3323,'tackle data and analsyis'!$AH435)</f>
        <v>0</v>
      </c>
      <c r="AO435">
        <f>SUMIFS('further data insights graphs'!$X$2:$X$3323,'further data insights graphs'!$X$2:$X$3323,"&lt;"&amp;0,'further data insights graphs'!$A$2:$A$3323,'tackle data and analsyis'!$AH435)</f>
        <v>-1.4197276649179691</v>
      </c>
      <c r="AP435">
        <f>COUNTIFS('further data insights graphs'!$X$2:$X$3323,"&lt;"&amp;0,'further data insights graphs'!$A$2:$A$3323,'tackle data and analsyis'!$AH435)</f>
        <v>3</v>
      </c>
      <c r="AQ435" s="3" t="e">
        <f t="shared" si="47"/>
        <v>#DIV/0!</v>
      </c>
      <c r="AR435" s="3">
        <f t="shared" si="48"/>
        <v>-0.47324255497265638</v>
      </c>
      <c r="AS435" s="3"/>
      <c r="AT435" s="3"/>
      <c r="AU435" s="3"/>
      <c r="AV435" s="3"/>
      <c r="AY435" t="s">
        <v>126</v>
      </c>
      <c r="AZ435">
        <v>1.173361221482313</v>
      </c>
      <c r="BA435">
        <v>2</v>
      </c>
      <c r="BD435" t="s">
        <v>126</v>
      </c>
      <c r="BE435">
        <f>SUMIFS('further data insights graphs'!S$2:S$3323,'further data insights graphs'!$A$2:$A$3323,'tackle data and analsyis'!$BD435)</f>
        <v>0</v>
      </c>
      <c r="BF435">
        <f>SUMIFS('further data insights graphs'!T$2:T$3323,'further data insights graphs'!$A$2:$A$3323,'tackle data and analsyis'!$BD435)</f>
        <v>0</v>
      </c>
      <c r="BG435">
        <f>SUMIFS('further data insights graphs'!U$2:U$3323,'further data insights graphs'!$A$2:$A$3323,'tackle data and analsyis'!$BD435)</f>
        <v>0</v>
      </c>
      <c r="BI435">
        <f>COUNTIFS('further data insights graphs'!S$2:S$3323,"&gt;"&amp;0,'further data insights graphs'!$A$2:$A$3323,'tackle data and analsyis'!$BD435)</f>
        <v>0</v>
      </c>
      <c r="BJ435">
        <f>COUNTIFS('further data insights graphs'!T$2:T$3323,"&gt;"&amp;0,'further data insights graphs'!$A$2:$A$3323,'tackle data and analsyis'!$BD435)</f>
        <v>0</v>
      </c>
      <c r="BK435">
        <f>COUNTIFS('further data insights graphs'!U$2:U$3323,"&gt;"&amp;0,'further data insights graphs'!$A$2:$A$3323,'tackle data and analsyis'!$BD435)</f>
        <v>0</v>
      </c>
      <c r="BN435" t="s">
        <v>341</v>
      </c>
      <c r="BO435">
        <v>0.57846719539414293</v>
      </c>
      <c r="BP435">
        <v>0</v>
      </c>
      <c r="BQ435">
        <v>0</v>
      </c>
      <c r="BS435">
        <f>SUMIFS('further data insights graphs'!$K$2:$K$3323,'further data insights graphs'!$A$2:$A$3323,'tackle data and analsyis'!$BN435)</f>
        <v>0</v>
      </c>
      <c r="BT435">
        <f>SUMIFS('further data insights graphs'!$V$2:$V$3323,'further data insights graphs'!$A$2:$A$3323,'tackle data and analsyis'!$BN435)</f>
        <v>0</v>
      </c>
      <c r="BV435" t="s">
        <v>295</v>
      </c>
      <c r="BW435">
        <v>0.643624516144779</v>
      </c>
      <c r="BX435">
        <v>0</v>
      </c>
      <c r="BY435">
        <v>0</v>
      </c>
    </row>
    <row r="436" spans="1:77" x14ac:dyDescent="0.35">
      <c r="A436">
        <v>434</v>
      </c>
      <c r="B436">
        <v>2022103001</v>
      </c>
      <c r="C436">
        <v>1777</v>
      </c>
      <c r="D436">
        <v>52527</v>
      </c>
      <c r="E436">
        <v>1</v>
      </c>
      <c r="F436">
        <v>0</v>
      </c>
      <c r="G436">
        <v>0</v>
      </c>
      <c r="H436">
        <v>0</v>
      </c>
      <c r="I436" t="s">
        <v>86</v>
      </c>
      <c r="M436" t="s">
        <v>442</v>
      </c>
      <c r="N436">
        <f t="shared" si="42"/>
        <v>2</v>
      </c>
      <c r="O436">
        <f t="shared" si="43"/>
        <v>1</v>
      </c>
      <c r="P436">
        <f t="shared" si="44"/>
        <v>3</v>
      </c>
      <c r="R436">
        <f>SUMIFS('further data insights graphs'!$E$2:$E$3323,'further data insights graphs'!$A$2:$A$3323,'tackle data and analsyis'!$M436)</f>
        <v>2.7120902871354571</v>
      </c>
      <c r="S436">
        <f>COUNTIFS('further data insights graphs'!$E$2:$E$3323,"&gt;"&amp;0,'further data insights graphs'!$A$2:$A$3323,'tackle data and analsyis'!$M436)</f>
        <v>4</v>
      </c>
      <c r="V436">
        <f t="shared" si="45"/>
        <v>1</v>
      </c>
      <c r="W436" t="s">
        <v>516</v>
      </c>
      <c r="X436">
        <v>1</v>
      </c>
      <c r="Y436">
        <v>1</v>
      </c>
      <c r="Z436">
        <v>2</v>
      </c>
      <c r="AB436" t="s">
        <v>310</v>
      </c>
      <c r="AC436">
        <v>1</v>
      </c>
      <c r="AD436">
        <v>0</v>
      </c>
      <c r="AE436">
        <v>1</v>
      </c>
      <c r="AH436" t="s">
        <v>448</v>
      </c>
      <c r="AI436">
        <v>1.1568688439507469</v>
      </c>
      <c r="AJ436">
        <v>4</v>
      </c>
      <c r="AK436">
        <f>SUMIFS('further data insights graphs'!$X$2:$X$3323,'further data insights graphs'!$A$2:$A$3323,'tackle data and analsyis'!$AH436)</f>
        <v>-1.239820119771742</v>
      </c>
      <c r="AL436" s="1">
        <f t="shared" si="46"/>
        <v>-0.3099550299429355</v>
      </c>
      <c r="AM436">
        <f>SUMIFS('further data insights graphs'!$X$2:$X$3323,'further data insights graphs'!$X$2:$X$3323,"&gt;="&amp;0,'further data insights graphs'!$A$2:$A$3323,'tackle data and analsyis'!$AH436)</f>
        <v>0</v>
      </c>
      <c r="AN436">
        <f>COUNTIFS('further data insights graphs'!$X$2:$X$3323,"&gt;="&amp;0,'further data insights graphs'!$A$2:$A$3323,'tackle data and analsyis'!$AH436)</f>
        <v>0</v>
      </c>
      <c r="AO436">
        <f>SUMIFS('further data insights graphs'!$X$2:$X$3323,'further data insights graphs'!$X$2:$X$3323,"&lt;"&amp;0,'further data insights graphs'!$A$2:$A$3323,'tackle data and analsyis'!$AH436)</f>
        <v>-1.239820119771742</v>
      </c>
      <c r="AP436">
        <f>COUNTIFS('further data insights graphs'!$X$2:$X$3323,"&lt;"&amp;0,'further data insights graphs'!$A$2:$A$3323,'tackle data and analsyis'!$AH436)</f>
        <v>4</v>
      </c>
      <c r="AQ436" s="3" t="e">
        <f t="shared" si="47"/>
        <v>#DIV/0!</v>
      </c>
      <c r="AR436" s="3">
        <f t="shared" si="48"/>
        <v>-0.3099550299429355</v>
      </c>
      <c r="AS436" s="3"/>
      <c r="AT436" s="3"/>
      <c r="AU436" s="3"/>
      <c r="AV436" s="3"/>
      <c r="AY436" t="s">
        <v>127</v>
      </c>
      <c r="AZ436">
        <v>0.97081272181035905</v>
      </c>
      <c r="BA436">
        <v>2</v>
      </c>
      <c r="BD436" t="s">
        <v>127</v>
      </c>
      <c r="BE436">
        <f>SUMIFS('further data insights graphs'!S$2:S$3323,'further data insights graphs'!$A$2:$A$3323,'tackle data and analsyis'!$BD436)</f>
        <v>0.66335460077816899</v>
      </c>
      <c r="BF436">
        <f>SUMIFS('further data insights graphs'!T$2:T$3323,'further data insights graphs'!$A$2:$A$3323,'tackle data and analsyis'!$BD436)</f>
        <v>0</v>
      </c>
      <c r="BG436">
        <f>SUMIFS('further data insights graphs'!U$2:U$3323,'further data insights graphs'!$A$2:$A$3323,'tackle data and analsyis'!$BD436)</f>
        <v>0</v>
      </c>
      <c r="BI436">
        <f>COUNTIFS('further data insights graphs'!S$2:S$3323,"&gt;"&amp;0,'further data insights graphs'!$A$2:$A$3323,'tackle data and analsyis'!$BD436)</f>
        <v>1</v>
      </c>
      <c r="BJ436">
        <f>COUNTIFS('further data insights graphs'!T$2:T$3323,"&gt;"&amp;0,'further data insights graphs'!$A$2:$A$3323,'tackle data and analsyis'!$BD436)</f>
        <v>0</v>
      </c>
      <c r="BK436">
        <f>COUNTIFS('further data insights graphs'!U$2:U$3323,"&gt;"&amp;0,'further data insights graphs'!$A$2:$A$3323,'tackle data and analsyis'!$BD436)</f>
        <v>0</v>
      </c>
      <c r="BN436" t="s">
        <v>589</v>
      </c>
      <c r="BO436">
        <v>0.57577913164572703</v>
      </c>
      <c r="BP436">
        <v>0</v>
      </c>
      <c r="BQ436">
        <v>0</v>
      </c>
      <c r="BS436">
        <f>SUMIFS('further data insights graphs'!$K$2:$K$3323,'further data insights graphs'!$A$2:$A$3323,'tackle data and analsyis'!$BN436)</f>
        <v>0</v>
      </c>
      <c r="BT436">
        <f>SUMIFS('further data insights graphs'!$V$2:$V$3323,'further data insights graphs'!$A$2:$A$3323,'tackle data and analsyis'!$BN436)</f>
        <v>0</v>
      </c>
      <c r="BV436" t="s">
        <v>446</v>
      </c>
      <c r="BW436">
        <v>0.64342480053747897</v>
      </c>
      <c r="BX436">
        <v>0</v>
      </c>
      <c r="BY436">
        <v>0</v>
      </c>
    </row>
    <row r="437" spans="1:77" x14ac:dyDescent="0.35">
      <c r="A437">
        <v>435</v>
      </c>
      <c r="B437">
        <v>2022103001</v>
      </c>
      <c r="C437">
        <v>1930</v>
      </c>
      <c r="D437">
        <v>52527</v>
      </c>
      <c r="E437">
        <v>0</v>
      </c>
      <c r="F437">
        <v>1</v>
      </c>
      <c r="G437">
        <v>0</v>
      </c>
      <c r="H437">
        <v>0</v>
      </c>
      <c r="I437" t="s">
        <v>86</v>
      </c>
      <c r="M437" t="s">
        <v>443</v>
      </c>
      <c r="N437">
        <f t="shared" si="42"/>
        <v>3</v>
      </c>
      <c r="O437">
        <f t="shared" si="43"/>
        <v>3</v>
      </c>
      <c r="P437">
        <f t="shared" si="44"/>
        <v>6</v>
      </c>
      <c r="R437">
        <f>SUMIFS('further data insights graphs'!$E$2:$E$3323,'further data insights graphs'!$A$2:$A$3323,'tackle data and analsyis'!$M437)</f>
        <v>3.8421953139143685</v>
      </c>
      <c r="S437">
        <f>COUNTIFS('further data insights graphs'!$E$2:$E$3323,"&gt;"&amp;0,'further data insights graphs'!$A$2:$A$3323,'tackle data and analsyis'!$M437)</f>
        <v>6</v>
      </c>
      <c r="V437">
        <f t="shared" si="45"/>
        <v>1</v>
      </c>
      <c r="W437" t="s">
        <v>519</v>
      </c>
      <c r="X437">
        <v>0</v>
      </c>
      <c r="Y437">
        <v>2</v>
      </c>
      <c r="Z437">
        <v>2</v>
      </c>
      <c r="AB437" t="s">
        <v>316</v>
      </c>
      <c r="AC437">
        <v>1</v>
      </c>
      <c r="AD437">
        <v>0</v>
      </c>
      <c r="AE437">
        <v>1</v>
      </c>
      <c r="AH437" t="s">
        <v>485</v>
      </c>
      <c r="AI437">
        <v>1.155195418387037</v>
      </c>
      <c r="AJ437">
        <v>2</v>
      </c>
      <c r="AK437">
        <f>SUMIFS('further data insights graphs'!$X$2:$X$3323,'further data insights graphs'!$A$2:$A$3323,'tackle data and analsyis'!$AH437)</f>
        <v>1.6772324742760096</v>
      </c>
      <c r="AL437" s="1">
        <f t="shared" si="46"/>
        <v>0.83861623713800482</v>
      </c>
      <c r="AM437">
        <f>SUMIFS('further data insights graphs'!$X$2:$X$3323,'further data insights graphs'!$X$2:$X$3323,"&gt;="&amp;0,'further data insights graphs'!$A$2:$A$3323,'tackle data and analsyis'!$AH437)</f>
        <v>1.6835990999999999</v>
      </c>
      <c r="AN437">
        <f>COUNTIFS('further data insights graphs'!$X$2:$X$3323,"&gt;="&amp;0,'further data insights graphs'!$A$2:$A$3323,'tackle data and analsyis'!$AH437)</f>
        <v>1</v>
      </c>
      <c r="AO437">
        <f>SUMIFS('further data insights graphs'!$X$2:$X$3323,'further data insights graphs'!$X$2:$X$3323,"&lt;"&amp;0,'further data insights graphs'!$A$2:$A$3323,'tackle data and analsyis'!$AH437)</f>
        <v>-6.36662572399024E-3</v>
      </c>
      <c r="AP437">
        <f>COUNTIFS('further data insights graphs'!$X$2:$X$3323,"&lt;"&amp;0,'further data insights graphs'!$A$2:$A$3323,'tackle data and analsyis'!$AH437)</f>
        <v>1</v>
      </c>
      <c r="AQ437" s="3">
        <f t="shared" si="47"/>
        <v>1.6835990999999999</v>
      </c>
      <c r="AR437" s="3">
        <f t="shared" si="48"/>
        <v>-6.36662572399024E-3</v>
      </c>
      <c r="AS437" s="3"/>
      <c r="AT437" s="3"/>
      <c r="AU437" s="3"/>
      <c r="AV437" s="3"/>
      <c r="AY437" t="s">
        <v>145</v>
      </c>
      <c r="AZ437">
        <v>0.89308670654020794</v>
      </c>
      <c r="BA437">
        <v>2</v>
      </c>
      <c r="BD437" t="s">
        <v>145</v>
      </c>
      <c r="BE437">
        <f>SUMIFS('further data insights graphs'!S$2:S$3323,'further data insights graphs'!$A$2:$A$3323,'tackle data and analsyis'!$BD437)</f>
        <v>0.50419794213754299</v>
      </c>
      <c r="BF437">
        <f>SUMIFS('further data insights graphs'!T$2:T$3323,'further data insights graphs'!$A$2:$A$3323,'tackle data and analsyis'!$BD437)</f>
        <v>0</v>
      </c>
      <c r="BG437">
        <f>SUMIFS('further data insights graphs'!U$2:U$3323,'further data insights graphs'!$A$2:$A$3323,'tackle data and analsyis'!$BD437)</f>
        <v>0</v>
      </c>
      <c r="BI437">
        <f>COUNTIFS('further data insights graphs'!S$2:S$3323,"&gt;"&amp;0,'further data insights graphs'!$A$2:$A$3323,'tackle data and analsyis'!$BD437)</f>
        <v>1</v>
      </c>
      <c r="BJ437">
        <f>COUNTIFS('further data insights graphs'!T$2:T$3323,"&gt;"&amp;0,'further data insights graphs'!$A$2:$A$3323,'tackle data and analsyis'!$BD437)</f>
        <v>0</v>
      </c>
      <c r="BK437">
        <f>COUNTIFS('further data insights graphs'!U$2:U$3323,"&gt;"&amp;0,'further data insights graphs'!$A$2:$A$3323,'tackle data and analsyis'!$BD437)</f>
        <v>0</v>
      </c>
      <c r="BN437" t="s">
        <v>337</v>
      </c>
      <c r="BO437">
        <v>0.56173496751054297</v>
      </c>
      <c r="BP437">
        <v>0</v>
      </c>
      <c r="BQ437">
        <v>0</v>
      </c>
      <c r="BS437">
        <f>SUMIFS('further data insights graphs'!$K$2:$K$3323,'further data insights graphs'!$A$2:$A$3323,'tackle data and analsyis'!$BN437)</f>
        <v>1</v>
      </c>
      <c r="BT437">
        <f>SUMIFS('further data insights graphs'!$V$2:$V$3323,'further data insights graphs'!$A$2:$A$3323,'tackle data and analsyis'!$BN437)</f>
        <v>0.33215073367035702</v>
      </c>
      <c r="BV437" t="s">
        <v>540</v>
      </c>
      <c r="BW437">
        <v>0.64122919793947997</v>
      </c>
      <c r="BX437">
        <v>0</v>
      </c>
      <c r="BY437">
        <v>0</v>
      </c>
    </row>
    <row r="438" spans="1:77" x14ac:dyDescent="0.35">
      <c r="A438">
        <v>436</v>
      </c>
      <c r="B438">
        <v>2022103001</v>
      </c>
      <c r="C438">
        <v>1975</v>
      </c>
      <c r="D438">
        <v>52527</v>
      </c>
      <c r="E438">
        <v>1</v>
      </c>
      <c r="F438">
        <v>0</v>
      </c>
      <c r="G438">
        <v>0</v>
      </c>
      <c r="H438">
        <v>0</v>
      </c>
      <c r="I438" t="s">
        <v>86</v>
      </c>
      <c r="M438" t="s">
        <v>444</v>
      </c>
      <c r="N438">
        <f t="shared" si="42"/>
        <v>1</v>
      </c>
      <c r="O438">
        <f t="shared" si="43"/>
        <v>0</v>
      </c>
      <c r="P438">
        <f t="shared" si="44"/>
        <v>1</v>
      </c>
      <c r="R438">
        <f>SUMIFS('further data insights graphs'!$E$2:$E$3323,'further data insights graphs'!$A$2:$A$3323,'tackle data and analsyis'!$M438)</f>
        <v>1.3565751994625199</v>
      </c>
      <c r="S438">
        <f>COUNTIFS('further data insights graphs'!$E$2:$E$3323,"&gt;"&amp;0,'further data insights graphs'!$A$2:$A$3323,'tackle data and analsyis'!$M438)</f>
        <v>2</v>
      </c>
      <c r="V438">
        <f t="shared" si="45"/>
        <v>1</v>
      </c>
      <c r="W438" t="s">
        <v>520</v>
      </c>
      <c r="X438">
        <v>1</v>
      </c>
      <c r="Y438">
        <v>1</v>
      </c>
      <c r="Z438">
        <v>2</v>
      </c>
      <c r="AB438" t="s">
        <v>318</v>
      </c>
      <c r="AC438">
        <v>1</v>
      </c>
      <c r="AD438">
        <v>0</v>
      </c>
      <c r="AE438">
        <v>1</v>
      </c>
      <c r="AH438" t="s">
        <v>508</v>
      </c>
      <c r="AI438">
        <v>1.145149840170113</v>
      </c>
      <c r="AJ438">
        <v>2</v>
      </c>
      <c r="AK438">
        <f>SUMIFS('further data insights graphs'!$X$2:$X$3323,'further data insights graphs'!$A$2:$A$3323,'tackle data and analsyis'!$AH438)</f>
        <v>-1.2696791301578982</v>
      </c>
      <c r="AL438" s="1">
        <f t="shared" si="46"/>
        <v>-0.63483956507894912</v>
      </c>
      <c r="AM438">
        <f>SUMIFS('further data insights graphs'!$X$2:$X$3323,'further data insights graphs'!$X$2:$X$3323,"&gt;="&amp;0,'further data insights graphs'!$A$2:$A$3323,'tackle data and analsyis'!$AH438)</f>
        <v>0</v>
      </c>
      <c r="AN438">
        <f>COUNTIFS('further data insights graphs'!$X$2:$X$3323,"&gt;="&amp;0,'further data insights graphs'!$A$2:$A$3323,'tackle data and analsyis'!$AH438)</f>
        <v>0</v>
      </c>
      <c r="AO438">
        <f>SUMIFS('further data insights graphs'!$X$2:$X$3323,'further data insights graphs'!$X$2:$X$3323,"&lt;"&amp;0,'further data insights graphs'!$A$2:$A$3323,'tackle data and analsyis'!$AH438)</f>
        <v>-1.2696791301578982</v>
      </c>
      <c r="AP438">
        <f>COUNTIFS('further data insights graphs'!$X$2:$X$3323,"&lt;"&amp;0,'further data insights graphs'!$A$2:$A$3323,'tackle data and analsyis'!$AH438)</f>
        <v>2</v>
      </c>
      <c r="AQ438" s="3" t="e">
        <f t="shared" si="47"/>
        <v>#DIV/0!</v>
      </c>
      <c r="AR438" s="3">
        <f t="shared" si="48"/>
        <v>-0.63483956507894912</v>
      </c>
      <c r="AS438" s="3"/>
      <c r="AT438" s="3"/>
      <c r="AU438" s="3"/>
      <c r="AV438" s="3"/>
      <c r="AY438" t="s">
        <v>147</v>
      </c>
      <c r="AZ438">
        <v>1.1854854875916869</v>
      </c>
      <c r="BA438">
        <v>2</v>
      </c>
      <c r="BD438" t="s">
        <v>147</v>
      </c>
      <c r="BE438">
        <f>SUMIFS('further data insights graphs'!S$2:S$3323,'further data insights graphs'!$A$2:$A$3323,'tackle data and analsyis'!$BD438)</f>
        <v>1.1854854875916869</v>
      </c>
      <c r="BF438">
        <f>SUMIFS('further data insights graphs'!T$2:T$3323,'further data insights graphs'!$A$2:$A$3323,'tackle data and analsyis'!$BD438)</f>
        <v>0</v>
      </c>
      <c r="BG438">
        <f>SUMIFS('further data insights graphs'!U$2:U$3323,'further data insights graphs'!$A$2:$A$3323,'tackle data and analsyis'!$BD438)</f>
        <v>0</v>
      </c>
      <c r="BI438">
        <f>COUNTIFS('further data insights graphs'!S$2:S$3323,"&gt;"&amp;0,'further data insights graphs'!$A$2:$A$3323,'tackle data and analsyis'!$BD438)</f>
        <v>2</v>
      </c>
      <c r="BJ438">
        <f>COUNTIFS('further data insights graphs'!T$2:T$3323,"&gt;"&amp;0,'further data insights graphs'!$A$2:$A$3323,'tackle data and analsyis'!$BD438)</f>
        <v>0</v>
      </c>
      <c r="BK438">
        <f>COUNTIFS('further data insights graphs'!U$2:U$3323,"&gt;"&amp;0,'further data insights graphs'!$A$2:$A$3323,'tackle data and analsyis'!$BD438)</f>
        <v>0</v>
      </c>
      <c r="BN438" t="s">
        <v>377</v>
      </c>
      <c r="BO438">
        <v>0.55946086695886499</v>
      </c>
      <c r="BP438">
        <v>0</v>
      </c>
      <c r="BQ438">
        <v>0</v>
      </c>
      <c r="BS438">
        <f>SUMIFS('further data insights graphs'!$K$2:$K$3323,'further data insights graphs'!$A$2:$A$3323,'tackle data and analsyis'!$BN438)</f>
        <v>0</v>
      </c>
      <c r="BT438">
        <f>SUMIFS('further data insights graphs'!$V$2:$V$3323,'further data insights graphs'!$A$2:$A$3323,'tackle data and analsyis'!$BN438)</f>
        <v>0</v>
      </c>
      <c r="BV438" t="s">
        <v>9</v>
      </c>
      <c r="BW438">
        <v>0.64122272243812695</v>
      </c>
      <c r="BX438">
        <v>0</v>
      </c>
      <c r="BY438">
        <v>0</v>
      </c>
    </row>
    <row r="439" spans="1:77" x14ac:dyDescent="0.35">
      <c r="A439">
        <v>437</v>
      </c>
      <c r="B439">
        <v>2022103001</v>
      </c>
      <c r="C439">
        <v>3407</v>
      </c>
      <c r="D439">
        <v>52527</v>
      </c>
      <c r="E439">
        <v>1</v>
      </c>
      <c r="F439">
        <v>0</v>
      </c>
      <c r="G439">
        <v>0</v>
      </c>
      <c r="H439">
        <v>0</v>
      </c>
      <c r="I439" t="s">
        <v>86</v>
      </c>
      <c r="M439" t="s">
        <v>445</v>
      </c>
      <c r="N439">
        <f t="shared" si="42"/>
        <v>1</v>
      </c>
      <c r="O439">
        <f t="shared" si="43"/>
        <v>3</v>
      </c>
      <c r="P439">
        <f t="shared" si="44"/>
        <v>4</v>
      </c>
      <c r="R439">
        <f>SUMIFS('further data insights graphs'!$E$2:$E$3323,'further data insights graphs'!$A$2:$A$3323,'tackle data and analsyis'!$M439)</f>
        <v>2.6801972791925301</v>
      </c>
      <c r="S439">
        <f>COUNTIFS('further data insights graphs'!$E$2:$E$3323,"&gt;"&amp;0,'further data insights graphs'!$A$2:$A$3323,'tackle data and analsyis'!$M439)</f>
        <v>6</v>
      </c>
      <c r="V439">
        <f t="shared" si="45"/>
        <v>1</v>
      </c>
      <c r="W439" t="s">
        <v>527</v>
      </c>
      <c r="X439">
        <v>1</v>
      </c>
      <c r="Y439">
        <v>1</v>
      </c>
      <c r="Z439">
        <v>2</v>
      </c>
      <c r="AB439" t="s">
        <v>336</v>
      </c>
      <c r="AC439">
        <v>1</v>
      </c>
      <c r="AD439">
        <v>0</v>
      </c>
      <c r="AE439">
        <v>1</v>
      </c>
      <c r="AH439" t="s">
        <v>542</v>
      </c>
      <c r="AI439">
        <v>1.1372446297296142</v>
      </c>
      <c r="AJ439">
        <v>2</v>
      </c>
      <c r="AK439">
        <f>SUMIFS('further data insights graphs'!$X$2:$X$3323,'further data insights graphs'!$A$2:$A$3323,'tackle data and analsyis'!$AH439)</f>
        <v>-0.48129080296597554</v>
      </c>
      <c r="AL439" s="1">
        <f t="shared" si="46"/>
        <v>-0.24064540148298777</v>
      </c>
      <c r="AM439">
        <f>SUMIFS('further data insights graphs'!$X$2:$X$3323,'further data insights graphs'!$X$2:$X$3323,"&gt;="&amp;0,'further data insights graphs'!$A$2:$A$3323,'tackle data and analsyis'!$AH439)</f>
        <v>8.4682730873189616E-2</v>
      </c>
      <c r="AN439">
        <f>COUNTIFS('further data insights graphs'!$X$2:$X$3323,"&gt;="&amp;0,'further data insights graphs'!$A$2:$A$3323,'tackle data and analsyis'!$AH439)</f>
        <v>1</v>
      </c>
      <c r="AO439">
        <f>SUMIFS('further data insights graphs'!$X$2:$X$3323,'further data insights graphs'!$X$2:$X$3323,"&lt;"&amp;0,'further data insights graphs'!$A$2:$A$3323,'tackle data and analsyis'!$AH439)</f>
        <v>-0.56597353383916515</v>
      </c>
      <c r="AP439">
        <f>COUNTIFS('further data insights graphs'!$X$2:$X$3323,"&lt;"&amp;0,'further data insights graphs'!$A$2:$A$3323,'tackle data and analsyis'!$AH439)</f>
        <v>1</v>
      </c>
      <c r="AQ439" s="3">
        <f t="shared" si="47"/>
        <v>8.4682730873189616E-2</v>
      </c>
      <c r="AR439" s="3">
        <f t="shared" si="48"/>
        <v>-0.56597353383916515</v>
      </c>
      <c r="AS439" s="3"/>
      <c r="AT439" s="3"/>
      <c r="AU439" s="3"/>
      <c r="AV439" s="3"/>
      <c r="AY439" t="s">
        <v>175</v>
      </c>
      <c r="AZ439">
        <v>0.94952731319289996</v>
      </c>
      <c r="BA439">
        <v>2</v>
      </c>
      <c r="BD439" t="s">
        <v>175</v>
      </c>
      <c r="BE439">
        <f>SUMIFS('further data insights graphs'!S$2:S$3323,'further data insights graphs'!$A$2:$A$3323,'tackle data and analsyis'!$BD439)</f>
        <v>0.94952731319289996</v>
      </c>
      <c r="BF439">
        <f>SUMIFS('further data insights graphs'!T$2:T$3323,'further data insights graphs'!$A$2:$A$3323,'tackle data and analsyis'!$BD439)</f>
        <v>0</v>
      </c>
      <c r="BG439">
        <f>SUMIFS('further data insights graphs'!U$2:U$3323,'further data insights graphs'!$A$2:$A$3323,'tackle data and analsyis'!$BD439)</f>
        <v>0</v>
      </c>
      <c r="BI439">
        <f>COUNTIFS('further data insights graphs'!S$2:S$3323,"&gt;"&amp;0,'further data insights graphs'!$A$2:$A$3323,'tackle data and analsyis'!$BD439)</f>
        <v>2</v>
      </c>
      <c r="BJ439">
        <f>COUNTIFS('further data insights graphs'!T$2:T$3323,"&gt;"&amp;0,'further data insights graphs'!$A$2:$A$3323,'tackle data and analsyis'!$BD439)</f>
        <v>0</v>
      </c>
      <c r="BK439">
        <f>COUNTIFS('further data insights graphs'!U$2:U$3323,"&gt;"&amp;0,'further data insights graphs'!$A$2:$A$3323,'tackle data and analsyis'!$BD439)</f>
        <v>0</v>
      </c>
      <c r="BN439" t="s">
        <v>511</v>
      </c>
      <c r="BO439">
        <v>0.55722396568683497</v>
      </c>
      <c r="BP439">
        <v>0</v>
      </c>
      <c r="BQ439">
        <v>0</v>
      </c>
      <c r="BS439">
        <f>SUMIFS('further data insights graphs'!$K$2:$K$3323,'further data insights graphs'!$A$2:$A$3323,'tackle data and analsyis'!$BN439)</f>
        <v>0</v>
      </c>
      <c r="BT439">
        <f>SUMIFS('further data insights graphs'!$V$2:$V$3323,'further data insights graphs'!$A$2:$A$3323,'tackle data and analsyis'!$BN439)</f>
        <v>0</v>
      </c>
      <c r="BV439" t="s">
        <v>395</v>
      </c>
      <c r="BW439">
        <v>0.62010249431310593</v>
      </c>
      <c r="BX439">
        <v>0</v>
      </c>
      <c r="BY439">
        <v>0</v>
      </c>
    </row>
    <row r="440" spans="1:77" x14ac:dyDescent="0.35">
      <c r="A440">
        <v>438</v>
      </c>
      <c r="B440">
        <v>2022103001</v>
      </c>
      <c r="C440">
        <v>3650</v>
      </c>
      <c r="D440">
        <v>52527</v>
      </c>
      <c r="E440">
        <v>0</v>
      </c>
      <c r="F440">
        <v>0</v>
      </c>
      <c r="G440">
        <v>0</v>
      </c>
      <c r="H440">
        <v>1</v>
      </c>
      <c r="I440" t="s">
        <v>86</v>
      </c>
      <c r="M440" t="s">
        <v>446</v>
      </c>
      <c r="N440">
        <f t="shared" si="42"/>
        <v>0</v>
      </c>
      <c r="O440">
        <f t="shared" si="43"/>
        <v>1</v>
      </c>
      <c r="P440">
        <f t="shared" si="44"/>
        <v>1</v>
      </c>
      <c r="R440">
        <f>SUMIFS('further data insights graphs'!$E$2:$E$3323,'further data insights graphs'!$A$2:$A$3323,'tackle data and analsyis'!$M440)</f>
        <v>0.64342480053747897</v>
      </c>
      <c r="S440">
        <f>COUNTIFS('further data insights graphs'!$E$2:$E$3323,"&gt;"&amp;0,'further data insights graphs'!$A$2:$A$3323,'tackle data and analsyis'!$M440)</f>
        <v>1</v>
      </c>
      <c r="V440">
        <f t="shared" si="45"/>
        <v>1</v>
      </c>
      <c r="W440" t="s">
        <v>529</v>
      </c>
      <c r="X440">
        <v>2</v>
      </c>
      <c r="Y440">
        <v>0</v>
      </c>
      <c r="Z440">
        <v>2</v>
      </c>
      <c r="AB440" t="s">
        <v>339</v>
      </c>
      <c r="AC440">
        <v>1</v>
      </c>
      <c r="AD440">
        <v>0</v>
      </c>
      <c r="AE440">
        <v>1</v>
      </c>
      <c r="AH440" t="s">
        <v>44</v>
      </c>
      <c r="AI440">
        <v>1.1364523040900028</v>
      </c>
      <c r="AJ440">
        <v>4</v>
      </c>
      <c r="AK440">
        <f>SUMIFS('further data insights graphs'!$X$2:$X$3323,'further data insights graphs'!$A$2:$A$3323,'tackle data and analsyis'!$AH440)</f>
        <v>-0.50499118000215482</v>
      </c>
      <c r="AL440" s="1">
        <f t="shared" si="46"/>
        <v>-0.1262477950005387</v>
      </c>
      <c r="AM440">
        <f>SUMIFS('further data insights graphs'!$X$2:$X$3323,'further data insights graphs'!$X$2:$X$3323,"&gt;="&amp;0,'further data insights graphs'!$A$2:$A$3323,'tackle data and analsyis'!$AH440)</f>
        <v>1.2817969236881143E-2</v>
      </c>
      <c r="AN440">
        <f>COUNTIFS('further data insights graphs'!$X$2:$X$3323,"&gt;="&amp;0,'further data insights graphs'!$A$2:$A$3323,'tackle data and analsyis'!$AH440)</f>
        <v>1</v>
      </c>
      <c r="AO440">
        <f>SUMIFS('further data insights graphs'!$X$2:$X$3323,'further data insights graphs'!$X$2:$X$3323,"&lt;"&amp;0,'further data insights graphs'!$A$2:$A$3323,'tackle data and analsyis'!$AH440)</f>
        <v>-0.51780914923903598</v>
      </c>
      <c r="AP440">
        <f>COUNTIFS('further data insights graphs'!$X$2:$X$3323,"&lt;"&amp;0,'further data insights graphs'!$A$2:$A$3323,'tackle data and analsyis'!$AH440)</f>
        <v>3</v>
      </c>
      <c r="AQ440" s="3">
        <f t="shared" si="47"/>
        <v>1.2817969236881143E-2</v>
      </c>
      <c r="AR440" s="3">
        <f t="shared" si="48"/>
        <v>-0.17260304974634533</v>
      </c>
      <c r="AS440" s="3"/>
      <c r="AT440" s="3"/>
      <c r="AU440" s="3"/>
      <c r="AV440" s="3"/>
      <c r="AY440" t="s">
        <v>186</v>
      </c>
      <c r="AZ440">
        <v>2</v>
      </c>
      <c r="BA440">
        <v>2</v>
      </c>
      <c r="BD440" t="s">
        <v>186</v>
      </c>
      <c r="BE440">
        <f>SUMIFS('further data insights graphs'!S$2:S$3323,'further data insights graphs'!$A$2:$A$3323,'tackle data and analsyis'!$BD440)</f>
        <v>2</v>
      </c>
      <c r="BF440">
        <f>SUMIFS('further data insights graphs'!T$2:T$3323,'further data insights graphs'!$A$2:$A$3323,'tackle data and analsyis'!$BD440)</f>
        <v>0</v>
      </c>
      <c r="BG440">
        <f>SUMIFS('further data insights graphs'!U$2:U$3323,'further data insights graphs'!$A$2:$A$3323,'tackle data and analsyis'!$BD440)</f>
        <v>0</v>
      </c>
      <c r="BI440">
        <f>COUNTIFS('further data insights graphs'!S$2:S$3323,"&gt;"&amp;0,'further data insights graphs'!$A$2:$A$3323,'tackle data and analsyis'!$BD440)</f>
        <v>2</v>
      </c>
      <c r="BJ440">
        <f>COUNTIFS('further data insights graphs'!T$2:T$3323,"&gt;"&amp;0,'further data insights graphs'!$A$2:$A$3323,'tackle data and analsyis'!$BD440)</f>
        <v>0</v>
      </c>
      <c r="BK440">
        <f>COUNTIFS('further data insights graphs'!U$2:U$3323,"&gt;"&amp;0,'further data insights graphs'!$A$2:$A$3323,'tackle data and analsyis'!$BD440)</f>
        <v>0</v>
      </c>
      <c r="BN440" t="s">
        <v>441</v>
      </c>
      <c r="BO440">
        <v>0.55267981491548002</v>
      </c>
      <c r="BP440">
        <v>0</v>
      </c>
      <c r="BQ440">
        <v>0</v>
      </c>
      <c r="BS440">
        <f>SUMIFS('further data insights graphs'!$K$2:$K$3323,'further data insights graphs'!$A$2:$A$3323,'tackle data and analsyis'!$BN440)</f>
        <v>0</v>
      </c>
      <c r="BT440">
        <f>SUMIFS('further data insights graphs'!$V$2:$V$3323,'further data insights graphs'!$A$2:$A$3323,'tackle data and analsyis'!$BN440)</f>
        <v>0</v>
      </c>
      <c r="BV440" t="s">
        <v>427</v>
      </c>
      <c r="BW440">
        <v>0.61984107265065402</v>
      </c>
      <c r="BX440">
        <v>0</v>
      </c>
      <c r="BY440">
        <v>0</v>
      </c>
    </row>
    <row r="441" spans="1:77" x14ac:dyDescent="0.35">
      <c r="A441">
        <v>439</v>
      </c>
      <c r="B441">
        <v>2022110600</v>
      </c>
      <c r="C441">
        <v>1606</v>
      </c>
      <c r="D441">
        <v>52527</v>
      </c>
      <c r="E441">
        <v>0</v>
      </c>
      <c r="F441">
        <v>1</v>
      </c>
      <c r="G441">
        <v>0</v>
      </c>
      <c r="H441">
        <v>0</v>
      </c>
      <c r="I441" t="s">
        <v>86</v>
      </c>
      <c r="M441" t="s">
        <v>447</v>
      </c>
      <c r="N441">
        <f t="shared" si="42"/>
        <v>1</v>
      </c>
      <c r="O441">
        <f t="shared" si="43"/>
        <v>0</v>
      </c>
      <c r="P441">
        <f t="shared" si="44"/>
        <v>1</v>
      </c>
      <c r="R441">
        <f>SUMIFS('further data insights graphs'!$E$2:$E$3323,'further data insights graphs'!$A$2:$A$3323,'tackle data and analsyis'!$M441)</f>
        <v>1</v>
      </c>
      <c r="S441">
        <f>COUNTIFS('further data insights graphs'!$E$2:$E$3323,"&gt;"&amp;0,'further data insights graphs'!$A$2:$A$3323,'tackle data and analsyis'!$M441)</f>
        <v>1</v>
      </c>
      <c r="V441">
        <f t="shared" si="45"/>
        <v>1</v>
      </c>
      <c r="W441" t="s">
        <v>533</v>
      </c>
      <c r="X441">
        <v>1</v>
      </c>
      <c r="Y441">
        <v>1</v>
      </c>
      <c r="Z441">
        <v>2</v>
      </c>
      <c r="AB441" t="s">
        <v>345</v>
      </c>
      <c r="AC441">
        <v>1</v>
      </c>
      <c r="AD441">
        <v>0</v>
      </c>
      <c r="AE441">
        <v>1</v>
      </c>
      <c r="AH441" t="s">
        <v>154</v>
      </c>
      <c r="AI441">
        <v>1.125144636472641</v>
      </c>
      <c r="AJ441">
        <v>3</v>
      </c>
      <c r="AK441">
        <f>SUMIFS('further data insights graphs'!$X$2:$X$3323,'further data insights graphs'!$A$2:$A$3323,'tackle data and analsyis'!$AH441)</f>
        <v>-0.38139582368552893</v>
      </c>
      <c r="AL441" s="1">
        <f t="shared" si="46"/>
        <v>-0.12713194122850965</v>
      </c>
      <c r="AM441">
        <f>SUMIFS('further data insights graphs'!$X$2:$X$3323,'further data insights graphs'!$X$2:$X$3323,"&gt;="&amp;0,'further data insights graphs'!$A$2:$A$3323,'tackle data and analsyis'!$AH441)</f>
        <v>0</v>
      </c>
      <c r="AN441">
        <f>COUNTIFS('further data insights graphs'!$X$2:$X$3323,"&gt;="&amp;0,'further data insights graphs'!$A$2:$A$3323,'tackle data and analsyis'!$AH441)</f>
        <v>0</v>
      </c>
      <c r="AO441">
        <f>SUMIFS('further data insights graphs'!$X$2:$X$3323,'further data insights graphs'!$X$2:$X$3323,"&lt;"&amp;0,'further data insights graphs'!$A$2:$A$3323,'tackle data and analsyis'!$AH441)</f>
        <v>-0.38139582368552893</v>
      </c>
      <c r="AP441">
        <f>COUNTIFS('further data insights graphs'!$X$2:$X$3323,"&lt;"&amp;0,'further data insights graphs'!$A$2:$A$3323,'tackle data and analsyis'!$AH441)</f>
        <v>3</v>
      </c>
      <c r="AQ441" s="3" t="e">
        <f t="shared" si="47"/>
        <v>#DIV/0!</v>
      </c>
      <c r="AR441" s="3">
        <f t="shared" si="48"/>
        <v>-0.12713194122850965</v>
      </c>
      <c r="AS441" s="3"/>
      <c r="AT441" s="3"/>
      <c r="AU441" s="3"/>
      <c r="AV441" s="3"/>
      <c r="AY441" t="s">
        <v>205</v>
      </c>
      <c r="AZ441">
        <v>1.308817024513234</v>
      </c>
      <c r="BA441">
        <v>2</v>
      </c>
      <c r="BD441" t="s">
        <v>205</v>
      </c>
      <c r="BE441">
        <f>SUMIFS('further data insights graphs'!S$2:S$3323,'further data insights graphs'!$A$2:$A$3323,'tackle data and analsyis'!$BD441)</f>
        <v>1</v>
      </c>
      <c r="BF441">
        <f>SUMIFS('further data insights graphs'!T$2:T$3323,'further data insights graphs'!$A$2:$A$3323,'tackle data and analsyis'!$BD441)</f>
        <v>0</v>
      </c>
      <c r="BG441">
        <f>SUMIFS('further data insights graphs'!U$2:U$3323,'further data insights graphs'!$A$2:$A$3323,'tackle data and analsyis'!$BD441)</f>
        <v>0</v>
      </c>
      <c r="BI441">
        <f>COUNTIFS('further data insights graphs'!S$2:S$3323,"&gt;"&amp;0,'further data insights graphs'!$A$2:$A$3323,'tackle data and analsyis'!$BD441)</f>
        <v>1</v>
      </c>
      <c r="BJ441">
        <f>COUNTIFS('further data insights graphs'!T$2:T$3323,"&gt;"&amp;0,'further data insights graphs'!$A$2:$A$3323,'tackle data and analsyis'!$BD441)</f>
        <v>0</v>
      </c>
      <c r="BK441">
        <f>COUNTIFS('further data insights graphs'!U$2:U$3323,"&gt;"&amp;0,'further data insights graphs'!$A$2:$A$3323,'tackle data and analsyis'!$BD441)</f>
        <v>0</v>
      </c>
      <c r="BN441" t="s">
        <v>314</v>
      </c>
      <c r="BO441">
        <v>0.54969905186176304</v>
      </c>
      <c r="BP441">
        <v>0</v>
      </c>
      <c r="BQ441">
        <v>0.128046925620384</v>
      </c>
      <c r="BS441">
        <f>SUMIFS('further data insights graphs'!$K$2:$K$3323,'further data insights graphs'!$A$2:$A$3323,'tackle data and analsyis'!$BN441)</f>
        <v>0</v>
      </c>
      <c r="BT441">
        <f>SUMIFS('further data insights graphs'!$V$2:$V$3323,'further data insights graphs'!$A$2:$A$3323,'tackle data and analsyis'!$BN441)</f>
        <v>0</v>
      </c>
      <c r="BV441" t="s">
        <v>107</v>
      </c>
      <c r="BW441">
        <v>0.61491161715380505</v>
      </c>
      <c r="BX441">
        <v>0</v>
      </c>
      <c r="BY441">
        <v>0</v>
      </c>
    </row>
    <row r="442" spans="1:77" x14ac:dyDescent="0.35">
      <c r="A442">
        <v>440</v>
      </c>
      <c r="B442">
        <v>2022110600</v>
      </c>
      <c r="C442">
        <v>1913</v>
      </c>
      <c r="D442">
        <v>52527</v>
      </c>
      <c r="E442">
        <v>0</v>
      </c>
      <c r="F442">
        <v>1</v>
      </c>
      <c r="G442">
        <v>0</v>
      </c>
      <c r="H442">
        <v>0</v>
      </c>
      <c r="I442" t="s">
        <v>86</v>
      </c>
      <c r="M442" t="s">
        <v>448</v>
      </c>
      <c r="N442">
        <f t="shared" si="42"/>
        <v>1</v>
      </c>
      <c r="O442">
        <f t="shared" si="43"/>
        <v>2</v>
      </c>
      <c r="P442">
        <f t="shared" si="44"/>
        <v>3</v>
      </c>
      <c r="R442">
        <f>SUMIFS('further data insights graphs'!$E$2:$E$3323,'further data insights graphs'!$A$2:$A$3323,'tackle data and analsyis'!$M442)</f>
        <v>1.1568688439507469</v>
      </c>
      <c r="S442">
        <f>COUNTIFS('further data insights graphs'!$E$2:$E$3323,"&gt;"&amp;0,'further data insights graphs'!$A$2:$A$3323,'tackle data and analsyis'!$M442)</f>
        <v>4</v>
      </c>
      <c r="V442">
        <f t="shared" si="45"/>
        <v>1</v>
      </c>
      <c r="W442" t="s">
        <v>542</v>
      </c>
      <c r="X442">
        <v>2</v>
      </c>
      <c r="Y442">
        <v>0</v>
      </c>
      <c r="Z442">
        <v>2</v>
      </c>
      <c r="AB442" t="s">
        <v>374</v>
      </c>
      <c r="AC442">
        <v>1</v>
      </c>
      <c r="AD442">
        <v>0</v>
      </c>
      <c r="AE442">
        <v>1</v>
      </c>
      <c r="AH442" t="s">
        <v>529</v>
      </c>
      <c r="AI442">
        <v>1.1060395398228571</v>
      </c>
      <c r="AJ442">
        <v>3</v>
      </c>
      <c r="AK442">
        <f>SUMIFS('further data insights graphs'!$X$2:$X$3323,'further data insights graphs'!$A$2:$A$3323,'tackle data and analsyis'!$AH442)</f>
        <v>-0.56687394857884565</v>
      </c>
      <c r="AL442" s="1">
        <f t="shared" si="46"/>
        <v>-0.18895798285961521</v>
      </c>
      <c r="AM442">
        <f>SUMIFS('further data insights graphs'!$X$2:$X$3323,'further data insights graphs'!$X$2:$X$3323,"&gt;="&amp;0,'further data insights graphs'!$A$2:$A$3323,'tackle data and analsyis'!$AH442)</f>
        <v>0</v>
      </c>
      <c r="AN442">
        <f>COUNTIFS('further data insights graphs'!$X$2:$X$3323,"&gt;="&amp;0,'further data insights graphs'!$A$2:$A$3323,'tackle data and analsyis'!$AH442)</f>
        <v>0</v>
      </c>
      <c r="AO442">
        <f>SUMIFS('further data insights graphs'!$X$2:$X$3323,'further data insights graphs'!$X$2:$X$3323,"&lt;"&amp;0,'further data insights graphs'!$A$2:$A$3323,'tackle data and analsyis'!$AH442)</f>
        <v>-0.56687394857884565</v>
      </c>
      <c r="AP442">
        <f>COUNTIFS('further data insights graphs'!$X$2:$X$3323,"&lt;"&amp;0,'further data insights graphs'!$A$2:$A$3323,'tackle data and analsyis'!$AH442)</f>
        <v>3</v>
      </c>
      <c r="AQ442" s="3" t="e">
        <f t="shared" si="47"/>
        <v>#DIV/0!</v>
      </c>
      <c r="AR442" s="3">
        <f t="shared" si="48"/>
        <v>-0.18895798285961521</v>
      </c>
      <c r="AS442" s="3"/>
      <c r="AT442" s="3"/>
      <c r="AU442" s="3"/>
      <c r="AV442" s="3"/>
      <c r="AY442" t="s">
        <v>271</v>
      </c>
      <c r="AZ442">
        <v>1.3313673722401411</v>
      </c>
      <c r="BA442">
        <v>2</v>
      </c>
      <c r="BD442" t="s">
        <v>271</v>
      </c>
      <c r="BE442">
        <f>SUMIFS('further data insights graphs'!S$2:S$3323,'further data insights graphs'!$A$2:$A$3323,'tackle data and analsyis'!$BD442)</f>
        <v>0</v>
      </c>
      <c r="BF442">
        <f>SUMIFS('further data insights graphs'!T$2:T$3323,'further data insights graphs'!$A$2:$A$3323,'tackle data and analsyis'!$BD442)</f>
        <v>0</v>
      </c>
      <c r="BG442">
        <f>SUMIFS('further data insights graphs'!U$2:U$3323,'further data insights graphs'!$A$2:$A$3323,'tackle data and analsyis'!$BD442)</f>
        <v>0</v>
      </c>
      <c r="BI442">
        <f>COUNTIFS('further data insights graphs'!S$2:S$3323,"&gt;"&amp;0,'further data insights graphs'!$A$2:$A$3323,'tackle data and analsyis'!$BD442)</f>
        <v>0</v>
      </c>
      <c r="BJ442">
        <f>COUNTIFS('further data insights graphs'!T$2:T$3323,"&gt;"&amp;0,'further data insights graphs'!$A$2:$A$3323,'tackle data and analsyis'!$BD442)</f>
        <v>0</v>
      </c>
      <c r="BK442">
        <f>COUNTIFS('further data insights graphs'!U$2:U$3323,"&gt;"&amp;0,'further data insights graphs'!$A$2:$A$3323,'tackle data and analsyis'!$BD442)</f>
        <v>0</v>
      </c>
      <c r="BN442" t="s">
        <v>325</v>
      </c>
      <c r="BO442">
        <v>0.54630146133511004</v>
      </c>
      <c r="BP442">
        <v>0.54630146133511004</v>
      </c>
      <c r="BQ442">
        <v>0</v>
      </c>
      <c r="BS442">
        <f>SUMIFS('further data insights graphs'!$K$2:$K$3323,'further data insights graphs'!$A$2:$A$3323,'tackle data and analsyis'!$BN442)</f>
        <v>0</v>
      </c>
      <c r="BT442">
        <f>SUMIFS('further data insights graphs'!$V$2:$V$3323,'further data insights graphs'!$A$2:$A$3323,'tackle data and analsyis'!$BN442)</f>
        <v>0</v>
      </c>
      <c r="BV442" t="s">
        <v>305</v>
      </c>
      <c r="BW442">
        <v>0.59546325921181598</v>
      </c>
      <c r="BX442">
        <v>0</v>
      </c>
      <c r="BY442">
        <v>0</v>
      </c>
    </row>
    <row r="443" spans="1:77" x14ac:dyDescent="0.35">
      <c r="A443">
        <v>441</v>
      </c>
      <c r="B443">
        <v>2022110600</v>
      </c>
      <c r="C443">
        <v>3032</v>
      </c>
      <c r="D443">
        <v>52527</v>
      </c>
      <c r="E443">
        <v>1</v>
      </c>
      <c r="F443">
        <v>0</v>
      </c>
      <c r="G443">
        <v>0</v>
      </c>
      <c r="H443">
        <v>0</v>
      </c>
      <c r="I443" t="s">
        <v>86</v>
      </c>
      <c r="M443" t="s">
        <v>449</v>
      </c>
      <c r="N443">
        <f t="shared" si="42"/>
        <v>1</v>
      </c>
      <c r="O443">
        <f t="shared" si="43"/>
        <v>3</v>
      </c>
      <c r="P443">
        <f t="shared" si="44"/>
        <v>4</v>
      </c>
      <c r="R443">
        <f>SUMIFS('further data insights graphs'!$E$2:$E$3323,'further data insights graphs'!$A$2:$A$3323,'tackle data and analsyis'!$M443)</f>
        <v>4.2560591638443821</v>
      </c>
      <c r="S443">
        <f>COUNTIFS('further data insights graphs'!$E$2:$E$3323,"&gt;"&amp;0,'further data insights graphs'!$A$2:$A$3323,'tackle data and analsyis'!$M443)</f>
        <v>8</v>
      </c>
      <c r="V443">
        <f t="shared" si="45"/>
        <v>1</v>
      </c>
      <c r="W443" t="s">
        <v>543</v>
      </c>
      <c r="X443">
        <v>1</v>
      </c>
      <c r="Y443">
        <v>1</v>
      </c>
      <c r="Z443">
        <v>2</v>
      </c>
      <c r="AB443" t="s">
        <v>375</v>
      </c>
      <c r="AC443">
        <v>1</v>
      </c>
      <c r="AD443">
        <v>0</v>
      </c>
      <c r="AE443">
        <v>1</v>
      </c>
      <c r="AH443" t="s">
        <v>345</v>
      </c>
      <c r="AI443">
        <v>1.099873721149947</v>
      </c>
      <c r="AJ443">
        <v>2</v>
      </c>
      <c r="AK443">
        <f>SUMIFS('further data insights graphs'!$X$2:$X$3323,'further data insights graphs'!$A$2:$A$3323,'tackle data and analsyis'!$AH443)</f>
        <v>-0.76203768442357545</v>
      </c>
      <c r="AL443" s="1">
        <f t="shared" si="46"/>
        <v>-0.38101884221178772</v>
      </c>
      <c r="AM443">
        <f>SUMIFS('further data insights graphs'!$X$2:$X$3323,'further data insights graphs'!$X$2:$X$3323,"&gt;="&amp;0,'further data insights graphs'!$A$2:$A$3323,'tackle data and analsyis'!$AH443)</f>
        <v>0</v>
      </c>
      <c r="AN443">
        <f>COUNTIFS('further data insights graphs'!$X$2:$X$3323,"&gt;="&amp;0,'further data insights graphs'!$A$2:$A$3323,'tackle data and analsyis'!$AH443)</f>
        <v>0</v>
      </c>
      <c r="AO443">
        <f>SUMIFS('further data insights graphs'!$X$2:$X$3323,'further data insights graphs'!$X$2:$X$3323,"&lt;"&amp;0,'further data insights graphs'!$A$2:$A$3323,'tackle data and analsyis'!$AH443)</f>
        <v>-0.76203768442357545</v>
      </c>
      <c r="AP443">
        <f>COUNTIFS('further data insights graphs'!$X$2:$X$3323,"&lt;"&amp;0,'further data insights graphs'!$A$2:$A$3323,'tackle data and analsyis'!$AH443)</f>
        <v>2</v>
      </c>
      <c r="AQ443" s="3" t="e">
        <f t="shared" si="47"/>
        <v>#DIV/0!</v>
      </c>
      <c r="AR443" s="3">
        <f t="shared" si="48"/>
        <v>-0.38101884221178772</v>
      </c>
      <c r="AS443" s="3"/>
      <c r="AT443" s="3"/>
      <c r="AU443" s="3"/>
      <c r="AV443" s="3"/>
      <c r="AY443" t="s">
        <v>283</v>
      </c>
      <c r="AZ443">
        <v>1.251566165861864</v>
      </c>
      <c r="BA443">
        <v>2</v>
      </c>
      <c r="BD443" t="s">
        <v>283</v>
      </c>
      <c r="BE443">
        <f>SUMIFS('further data insights graphs'!S$2:S$3323,'further data insights graphs'!$A$2:$A$3323,'tackle data and analsyis'!$BD443)</f>
        <v>1.251566165861864</v>
      </c>
      <c r="BF443">
        <f>SUMIFS('further data insights graphs'!T$2:T$3323,'further data insights graphs'!$A$2:$A$3323,'tackle data and analsyis'!$BD443)</f>
        <v>0</v>
      </c>
      <c r="BG443">
        <f>SUMIFS('further data insights graphs'!U$2:U$3323,'further data insights graphs'!$A$2:$A$3323,'tackle data and analsyis'!$BD443)</f>
        <v>0</v>
      </c>
      <c r="BI443">
        <f>COUNTIFS('further data insights graphs'!S$2:S$3323,"&gt;"&amp;0,'further data insights graphs'!$A$2:$A$3323,'tackle data and analsyis'!$BD443)</f>
        <v>2</v>
      </c>
      <c r="BJ443">
        <f>COUNTIFS('further data insights graphs'!T$2:T$3323,"&gt;"&amp;0,'further data insights graphs'!$A$2:$A$3323,'tackle data and analsyis'!$BD443)</f>
        <v>0</v>
      </c>
      <c r="BK443">
        <f>COUNTIFS('further data insights graphs'!U$2:U$3323,"&gt;"&amp;0,'further data insights graphs'!$A$2:$A$3323,'tackle data and analsyis'!$BD443)</f>
        <v>0</v>
      </c>
      <c r="BN443" t="s">
        <v>80</v>
      </c>
      <c r="BO443">
        <v>0.54427128523459201</v>
      </c>
      <c r="BP443">
        <v>0.54427128523459201</v>
      </c>
      <c r="BQ443">
        <v>0</v>
      </c>
      <c r="BS443">
        <f>SUMIFS('further data insights graphs'!$K$2:$K$3323,'further data insights graphs'!$A$2:$A$3323,'tackle data and analsyis'!$BN443)</f>
        <v>0</v>
      </c>
      <c r="BT443">
        <f>SUMIFS('further data insights graphs'!$V$2:$V$3323,'further data insights graphs'!$A$2:$A$3323,'tackle data and analsyis'!$BN443)</f>
        <v>0</v>
      </c>
      <c r="BV443" t="s">
        <v>238</v>
      </c>
      <c r="BW443">
        <v>0.59333601724195595</v>
      </c>
      <c r="BX443">
        <v>0</v>
      </c>
      <c r="BY443">
        <v>0</v>
      </c>
    </row>
    <row r="444" spans="1:77" x14ac:dyDescent="0.35">
      <c r="A444">
        <v>442</v>
      </c>
      <c r="B444">
        <v>2022110600</v>
      </c>
      <c r="C444">
        <v>3197</v>
      </c>
      <c r="D444">
        <v>52527</v>
      </c>
      <c r="E444">
        <v>0</v>
      </c>
      <c r="F444">
        <v>1</v>
      </c>
      <c r="G444">
        <v>0</v>
      </c>
      <c r="H444">
        <v>0</v>
      </c>
      <c r="I444" t="s">
        <v>86</v>
      </c>
      <c r="M444" t="s">
        <v>450</v>
      </c>
      <c r="N444">
        <f t="shared" si="42"/>
        <v>2</v>
      </c>
      <c r="O444">
        <f t="shared" si="43"/>
        <v>1</v>
      </c>
      <c r="P444">
        <f t="shared" si="44"/>
        <v>3</v>
      </c>
      <c r="R444">
        <f>SUMIFS('further data insights graphs'!$E$2:$E$3323,'further data insights graphs'!$A$2:$A$3323,'tackle data and analsyis'!$M444)</f>
        <v>2.489133206829349</v>
      </c>
      <c r="S444">
        <f>COUNTIFS('further data insights graphs'!$E$2:$E$3323,"&gt;"&amp;0,'further data insights graphs'!$A$2:$A$3323,'tackle data and analsyis'!$M444)</f>
        <v>4</v>
      </c>
      <c r="V444">
        <f t="shared" si="45"/>
        <v>1</v>
      </c>
      <c r="W444" t="s">
        <v>549</v>
      </c>
      <c r="X444">
        <v>2</v>
      </c>
      <c r="Y444">
        <v>0</v>
      </c>
      <c r="Z444">
        <v>2</v>
      </c>
      <c r="AB444" t="s">
        <v>380</v>
      </c>
      <c r="AC444">
        <v>1</v>
      </c>
      <c r="AD444">
        <v>0</v>
      </c>
      <c r="AE444">
        <v>1</v>
      </c>
      <c r="AH444" t="s">
        <v>467</v>
      </c>
      <c r="AI444">
        <v>1.082858439923384</v>
      </c>
      <c r="AJ444">
        <v>2</v>
      </c>
      <c r="AK444">
        <f>SUMIFS('further data insights graphs'!$X$2:$X$3323,'further data insights graphs'!$A$2:$A$3323,'tackle data and analsyis'!$AH444)</f>
        <v>0.82401816567481601</v>
      </c>
      <c r="AL444" s="1">
        <f t="shared" si="46"/>
        <v>0.412009082837408</v>
      </c>
      <c r="AM444">
        <f>SUMIFS('further data insights graphs'!$X$2:$X$3323,'further data insights graphs'!$X$2:$X$3323,"&gt;="&amp;0,'further data insights graphs'!$A$2:$A$3323,'tackle data and analsyis'!$AH444)</f>
        <v>0.82401816567481601</v>
      </c>
      <c r="AN444">
        <f>COUNTIFS('further data insights graphs'!$X$2:$X$3323,"&gt;="&amp;0,'further data insights graphs'!$A$2:$A$3323,'tackle data and analsyis'!$AH444)</f>
        <v>2</v>
      </c>
      <c r="AO444">
        <f>SUMIFS('further data insights graphs'!$X$2:$X$3323,'further data insights graphs'!$X$2:$X$3323,"&lt;"&amp;0,'further data insights graphs'!$A$2:$A$3323,'tackle data and analsyis'!$AH444)</f>
        <v>0</v>
      </c>
      <c r="AP444">
        <f>COUNTIFS('further data insights graphs'!$X$2:$X$3323,"&lt;"&amp;0,'further data insights graphs'!$A$2:$A$3323,'tackle data and analsyis'!$AH444)</f>
        <v>0</v>
      </c>
      <c r="AQ444" s="3">
        <f t="shared" si="47"/>
        <v>0.412009082837408</v>
      </c>
      <c r="AR444" s="3" t="e">
        <f t="shared" si="48"/>
        <v>#DIV/0!</v>
      </c>
      <c r="AS444" s="3"/>
      <c r="AT444" s="3"/>
      <c r="AU444" s="3"/>
      <c r="AV444" s="3"/>
      <c r="AY444" t="s">
        <v>286</v>
      </c>
      <c r="AZ444">
        <v>0.70579353877791395</v>
      </c>
      <c r="BA444">
        <v>2</v>
      </c>
      <c r="BD444" t="s">
        <v>286</v>
      </c>
      <c r="BE444">
        <f>SUMIFS('further data insights graphs'!S$2:S$3323,'further data insights graphs'!$A$2:$A$3323,'tackle data and analsyis'!$BD444)</f>
        <v>0.22887413595839501</v>
      </c>
      <c r="BF444">
        <f>SUMIFS('further data insights graphs'!T$2:T$3323,'further data insights graphs'!$A$2:$A$3323,'tackle data and analsyis'!$BD444)</f>
        <v>0</v>
      </c>
      <c r="BG444">
        <f>SUMIFS('further data insights graphs'!U$2:U$3323,'further data insights graphs'!$A$2:$A$3323,'tackle data and analsyis'!$BD444)</f>
        <v>0</v>
      </c>
      <c r="BI444">
        <f>COUNTIFS('further data insights graphs'!S$2:S$3323,"&gt;"&amp;0,'further data insights graphs'!$A$2:$A$3323,'tackle data and analsyis'!$BD444)</f>
        <v>1</v>
      </c>
      <c r="BJ444">
        <f>COUNTIFS('further data insights graphs'!T$2:T$3323,"&gt;"&amp;0,'further data insights graphs'!$A$2:$A$3323,'tackle data and analsyis'!$BD444)</f>
        <v>0</v>
      </c>
      <c r="BK444">
        <f>COUNTIFS('further data insights graphs'!U$2:U$3323,"&gt;"&amp;0,'further data insights graphs'!$A$2:$A$3323,'tackle data and analsyis'!$BD444)</f>
        <v>0</v>
      </c>
      <c r="BN444" t="s">
        <v>526</v>
      </c>
      <c r="BO444">
        <v>0.53429658828334003</v>
      </c>
      <c r="BP444">
        <v>0</v>
      </c>
      <c r="BQ444">
        <v>0</v>
      </c>
      <c r="BS444">
        <f>SUMIFS('further data insights graphs'!$K$2:$K$3323,'further data insights graphs'!$A$2:$A$3323,'tackle data and analsyis'!$BN444)</f>
        <v>0</v>
      </c>
      <c r="BT444">
        <f>SUMIFS('further data insights graphs'!$V$2:$V$3323,'further data insights graphs'!$A$2:$A$3323,'tackle data and analsyis'!$BN444)</f>
        <v>0</v>
      </c>
      <c r="BV444" t="s">
        <v>576</v>
      </c>
      <c r="BW444">
        <v>0.58973129385946998</v>
      </c>
      <c r="BX444">
        <v>0</v>
      </c>
      <c r="BY444">
        <v>0</v>
      </c>
    </row>
    <row r="445" spans="1:77" x14ac:dyDescent="0.35">
      <c r="A445">
        <v>443</v>
      </c>
      <c r="B445">
        <v>2022110600</v>
      </c>
      <c r="C445">
        <v>3598</v>
      </c>
      <c r="D445">
        <v>52527</v>
      </c>
      <c r="E445">
        <v>0</v>
      </c>
      <c r="F445">
        <v>1</v>
      </c>
      <c r="G445">
        <v>0</v>
      </c>
      <c r="H445">
        <v>0</v>
      </c>
      <c r="I445" t="s">
        <v>86</v>
      </c>
      <c r="M445" t="s">
        <v>451</v>
      </c>
      <c r="N445">
        <f t="shared" si="42"/>
        <v>1</v>
      </c>
      <c r="O445">
        <f t="shared" si="43"/>
        <v>1</v>
      </c>
      <c r="P445">
        <f t="shared" si="44"/>
        <v>2</v>
      </c>
      <c r="R445">
        <f>SUMIFS('further data insights graphs'!$E$2:$E$3323,'further data insights graphs'!$A$2:$A$3323,'tackle data and analsyis'!$M445)</f>
        <v>2</v>
      </c>
      <c r="S445">
        <f>COUNTIFS('further data insights graphs'!$E$2:$E$3323,"&gt;"&amp;0,'further data insights graphs'!$A$2:$A$3323,'tackle data and analsyis'!$M445)</f>
        <v>2</v>
      </c>
      <c r="V445">
        <f t="shared" si="45"/>
        <v>1</v>
      </c>
      <c r="W445" t="s">
        <v>553</v>
      </c>
      <c r="X445">
        <v>1</v>
      </c>
      <c r="Y445">
        <v>1</v>
      </c>
      <c r="Z445">
        <v>2</v>
      </c>
      <c r="AB445" t="s">
        <v>386</v>
      </c>
      <c r="AC445">
        <v>1</v>
      </c>
      <c r="AD445">
        <v>0</v>
      </c>
      <c r="AE445">
        <v>1</v>
      </c>
      <c r="AH445" t="s">
        <v>567</v>
      </c>
      <c r="AI445">
        <v>1.056570697811605</v>
      </c>
      <c r="AJ445">
        <v>3</v>
      </c>
      <c r="AK445">
        <f>SUMIFS('further data insights graphs'!$X$2:$X$3323,'further data insights graphs'!$A$2:$A$3323,'tackle data and analsyis'!$AH445)</f>
        <v>-0.36666532136740709</v>
      </c>
      <c r="AL445" s="1">
        <f t="shared" si="46"/>
        <v>-0.12222177378913569</v>
      </c>
      <c r="AM445">
        <f>SUMIFS('further data insights graphs'!$X$2:$X$3323,'further data insights graphs'!$X$2:$X$3323,"&gt;="&amp;0,'further data insights graphs'!$A$2:$A$3323,'tackle data and analsyis'!$AH445)</f>
        <v>0</v>
      </c>
      <c r="AN445">
        <f>COUNTIFS('further data insights graphs'!$X$2:$X$3323,"&gt;="&amp;0,'further data insights graphs'!$A$2:$A$3323,'tackle data and analsyis'!$AH445)</f>
        <v>0</v>
      </c>
      <c r="AO445">
        <f>SUMIFS('further data insights graphs'!$X$2:$X$3323,'further data insights graphs'!$X$2:$X$3323,"&lt;"&amp;0,'further data insights graphs'!$A$2:$A$3323,'tackle data and analsyis'!$AH445)</f>
        <v>-0.36666532136740709</v>
      </c>
      <c r="AP445">
        <f>COUNTIFS('further data insights graphs'!$X$2:$X$3323,"&lt;"&amp;0,'further data insights graphs'!$A$2:$A$3323,'tackle data and analsyis'!$AH445)</f>
        <v>3</v>
      </c>
      <c r="AQ445" s="3" t="e">
        <f t="shared" si="47"/>
        <v>#DIV/0!</v>
      </c>
      <c r="AR445" s="3">
        <f t="shared" si="48"/>
        <v>-0.12222177378913569</v>
      </c>
      <c r="AS445" s="3"/>
      <c r="AT445" s="3"/>
      <c r="AU445" s="3"/>
      <c r="AV445" s="3"/>
      <c r="AY445" t="s">
        <v>288</v>
      </c>
      <c r="AZ445">
        <v>1.4005965350434879</v>
      </c>
      <c r="BA445">
        <v>2</v>
      </c>
      <c r="BD445" t="s">
        <v>288</v>
      </c>
      <c r="BE445">
        <f>SUMIFS('further data insights graphs'!S$2:S$3323,'further data insights graphs'!$A$2:$A$3323,'tackle data and analsyis'!$BD445)</f>
        <v>1</v>
      </c>
      <c r="BF445">
        <f>SUMIFS('further data insights graphs'!T$2:T$3323,'further data insights graphs'!$A$2:$A$3323,'tackle data and analsyis'!$BD445)</f>
        <v>0</v>
      </c>
      <c r="BG445">
        <f>SUMIFS('further data insights graphs'!U$2:U$3323,'further data insights graphs'!$A$2:$A$3323,'tackle data and analsyis'!$BD445)</f>
        <v>0</v>
      </c>
      <c r="BI445">
        <f>COUNTIFS('further data insights graphs'!S$2:S$3323,"&gt;"&amp;0,'further data insights graphs'!$A$2:$A$3323,'tackle data and analsyis'!$BD445)</f>
        <v>1</v>
      </c>
      <c r="BJ445">
        <f>COUNTIFS('further data insights graphs'!T$2:T$3323,"&gt;"&amp;0,'further data insights graphs'!$A$2:$A$3323,'tackle data and analsyis'!$BD445)</f>
        <v>0</v>
      </c>
      <c r="BK445">
        <f>COUNTIFS('further data insights graphs'!U$2:U$3323,"&gt;"&amp;0,'further data insights graphs'!$A$2:$A$3323,'tackle data and analsyis'!$BD445)</f>
        <v>0</v>
      </c>
      <c r="BN445" t="s">
        <v>550</v>
      </c>
      <c r="BO445">
        <v>0.53372701725361593</v>
      </c>
      <c r="BP445">
        <v>0</v>
      </c>
      <c r="BQ445">
        <v>0</v>
      </c>
      <c r="BS445">
        <f>SUMIFS('further data insights graphs'!$K$2:$K$3323,'further data insights graphs'!$A$2:$A$3323,'tackle data and analsyis'!$BN445)</f>
        <v>0</v>
      </c>
      <c r="BT445">
        <f>SUMIFS('further data insights graphs'!$V$2:$V$3323,'further data insights graphs'!$A$2:$A$3323,'tackle data and analsyis'!$BN445)</f>
        <v>0</v>
      </c>
      <c r="BV445" t="s">
        <v>30</v>
      </c>
      <c r="BW445">
        <v>0.588380770338365</v>
      </c>
      <c r="BX445">
        <v>0</v>
      </c>
      <c r="BY445">
        <v>0</v>
      </c>
    </row>
    <row r="446" spans="1:77" x14ac:dyDescent="0.35">
      <c r="A446">
        <v>444</v>
      </c>
      <c r="B446">
        <v>2022102302</v>
      </c>
      <c r="C446">
        <v>91</v>
      </c>
      <c r="D446">
        <v>46091</v>
      </c>
      <c r="E446">
        <v>0</v>
      </c>
      <c r="F446">
        <v>1</v>
      </c>
      <c r="G446">
        <v>0</v>
      </c>
      <c r="H446">
        <v>0</v>
      </c>
      <c r="I446" t="s">
        <v>87</v>
      </c>
      <c r="M446" t="s">
        <v>452</v>
      </c>
      <c r="N446">
        <f t="shared" si="42"/>
        <v>1</v>
      </c>
      <c r="O446">
        <f t="shared" si="43"/>
        <v>0</v>
      </c>
      <c r="P446">
        <f t="shared" si="44"/>
        <v>1</v>
      </c>
      <c r="R446">
        <f>SUMIFS('further data insights graphs'!$E$2:$E$3323,'further data insights graphs'!$A$2:$A$3323,'tackle data and analsyis'!$M446)</f>
        <v>0.66255591793809698</v>
      </c>
      <c r="S446">
        <f>COUNTIFS('further data insights graphs'!$E$2:$E$3323,"&gt;"&amp;0,'further data insights graphs'!$A$2:$A$3323,'tackle data and analsyis'!$M446)</f>
        <v>1</v>
      </c>
      <c r="V446">
        <f t="shared" si="45"/>
        <v>1</v>
      </c>
      <c r="W446" t="s">
        <v>557</v>
      </c>
      <c r="X446">
        <v>0</v>
      </c>
      <c r="Y446">
        <v>2</v>
      </c>
      <c r="Z446">
        <v>2</v>
      </c>
      <c r="AB446" t="s">
        <v>401</v>
      </c>
      <c r="AC446">
        <v>1</v>
      </c>
      <c r="AD446">
        <v>0</v>
      </c>
      <c r="AE446">
        <v>1</v>
      </c>
      <c r="AH446" t="s">
        <v>583</v>
      </c>
      <c r="AI446">
        <v>1.0548412795756801</v>
      </c>
      <c r="AJ446">
        <v>2</v>
      </c>
      <c r="AK446">
        <f>SUMIFS('further data insights graphs'!$X$2:$X$3323,'further data insights graphs'!$A$2:$A$3323,'tackle data and analsyis'!$AH446)</f>
        <v>0.81615129398516684</v>
      </c>
      <c r="AL446" s="1">
        <f t="shared" si="46"/>
        <v>0.40807564699258342</v>
      </c>
      <c r="AM446">
        <f>SUMIFS('further data insights graphs'!$X$2:$X$3323,'further data insights graphs'!$X$2:$X$3323,"&gt;="&amp;0,'further data insights graphs'!$A$2:$A$3323,'tackle data and analsyis'!$AH446)</f>
        <v>0.97526723799087234</v>
      </c>
      <c r="AN446">
        <f>COUNTIFS('further data insights graphs'!$X$2:$X$3323,"&gt;="&amp;0,'further data insights graphs'!$A$2:$A$3323,'tackle data and analsyis'!$AH446)</f>
        <v>1</v>
      </c>
      <c r="AO446">
        <f>SUMIFS('further data insights graphs'!$X$2:$X$3323,'further data insights graphs'!$X$2:$X$3323,"&lt;"&amp;0,'further data insights graphs'!$A$2:$A$3323,'tackle data and analsyis'!$AH446)</f>
        <v>-0.15911594400570547</v>
      </c>
      <c r="AP446">
        <f>COUNTIFS('further data insights graphs'!$X$2:$X$3323,"&lt;"&amp;0,'further data insights graphs'!$A$2:$A$3323,'tackle data and analsyis'!$AH446)</f>
        <v>1</v>
      </c>
      <c r="AQ446" s="3">
        <f t="shared" si="47"/>
        <v>0.97526723799087234</v>
      </c>
      <c r="AR446" s="3">
        <f t="shared" si="48"/>
        <v>-0.15911594400570547</v>
      </c>
      <c r="AS446" s="3"/>
      <c r="AT446" s="3"/>
      <c r="AU446" s="3"/>
      <c r="AV446" s="3"/>
      <c r="AY446" t="s">
        <v>290</v>
      </c>
      <c r="AZ446">
        <v>0.94262206094759693</v>
      </c>
      <c r="BA446">
        <v>2</v>
      </c>
      <c r="BD446" t="s">
        <v>290</v>
      </c>
      <c r="BE446">
        <f>SUMIFS('further data insights graphs'!S$2:S$3323,'further data insights graphs'!$A$2:$A$3323,'tackle data and analsyis'!$BD446)</f>
        <v>0.66884885410651695</v>
      </c>
      <c r="BF446">
        <f>SUMIFS('further data insights graphs'!T$2:T$3323,'further data insights graphs'!$A$2:$A$3323,'tackle data and analsyis'!$BD446)</f>
        <v>0</v>
      </c>
      <c r="BG446">
        <f>SUMIFS('further data insights graphs'!U$2:U$3323,'further data insights graphs'!$A$2:$A$3323,'tackle data and analsyis'!$BD446)</f>
        <v>0</v>
      </c>
      <c r="BI446">
        <f>COUNTIFS('further data insights graphs'!S$2:S$3323,"&gt;"&amp;0,'further data insights graphs'!$A$2:$A$3323,'tackle data and analsyis'!$BD446)</f>
        <v>1</v>
      </c>
      <c r="BJ446">
        <f>COUNTIFS('further data insights graphs'!T$2:T$3323,"&gt;"&amp;0,'further data insights graphs'!$A$2:$A$3323,'tackle data and analsyis'!$BD446)</f>
        <v>0</v>
      </c>
      <c r="BK446">
        <f>COUNTIFS('further data insights graphs'!U$2:U$3323,"&gt;"&amp;0,'further data insights graphs'!$A$2:$A$3323,'tackle data and analsyis'!$BD446)</f>
        <v>0</v>
      </c>
      <c r="BN446" t="s">
        <v>340</v>
      </c>
      <c r="BO446">
        <v>0.51621449833565003</v>
      </c>
      <c r="BP446">
        <v>0</v>
      </c>
      <c r="BQ446">
        <v>0</v>
      </c>
      <c r="BS446">
        <f>SUMIFS('further data insights graphs'!$K$2:$K$3323,'further data insights graphs'!$A$2:$A$3323,'tackle data and analsyis'!$BN446)</f>
        <v>0</v>
      </c>
      <c r="BT446">
        <f>SUMIFS('further data insights graphs'!$V$2:$V$3323,'further data insights graphs'!$A$2:$A$3323,'tackle data and analsyis'!$BN446)</f>
        <v>0</v>
      </c>
      <c r="BV446" t="s">
        <v>25</v>
      </c>
      <c r="BW446">
        <v>0.58440336582740304</v>
      </c>
      <c r="BX446">
        <v>0</v>
      </c>
      <c r="BY446">
        <v>0</v>
      </c>
    </row>
    <row r="447" spans="1:77" x14ac:dyDescent="0.35">
      <c r="A447">
        <v>445</v>
      </c>
      <c r="B447">
        <v>2022102302</v>
      </c>
      <c r="C447">
        <v>481</v>
      </c>
      <c r="D447">
        <v>46091</v>
      </c>
      <c r="E447">
        <v>1</v>
      </c>
      <c r="F447">
        <v>0</v>
      </c>
      <c r="G447">
        <v>0</v>
      </c>
      <c r="H447">
        <v>0</v>
      </c>
      <c r="I447" t="s">
        <v>87</v>
      </c>
      <c r="M447" t="s">
        <v>453</v>
      </c>
      <c r="N447">
        <f t="shared" si="42"/>
        <v>3</v>
      </c>
      <c r="O447">
        <f t="shared" si="43"/>
        <v>4</v>
      </c>
      <c r="P447">
        <f t="shared" si="44"/>
        <v>7</v>
      </c>
      <c r="R447">
        <f>SUMIFS('further data insights graphs'!$E$2:$E$3323,'further data insights graphs'!$A$2:$A$3323,'tackle data and analsyis'!$M447)</f>
        <v>4.2405765623433593</v>
      </c>
      <c r="S447">
        <f>COUNTIFS('further data insights graphs'!$E$2:$E$3323,"&gt;"&amp;0,'further data insights graphs'!$A$2:$A$3323,'tackle data and analsyis'!$M447)</f>
        <v>8</v>
      </c>
      <c r="V447">
        <f t="shared" si="45"/>
        <v>1</v>
      </c>
      <c r="W447" t="s">
        <v>561</v>
      </c>
      <c r="X447">
        <v>2</v>
      </c>
      <c r="Y447">
        <v>0</v>
      </c>
      <c r="Z447">
        <v>2</v>
      </c>
      <c r="AB447" t="s">
        <v>403</v>
      </c>
      <c r="AC447">
        <v>1</v>
      </c>
      <c r="AD447">
        <v>0</v>
      </c>
      <c r="AE447">
        <v>1</v>
      </c>
      <c r="AH447" t="s">
        <v>339</v>
      </c>
      <c r="AI447">
        <v>1.0537106028217131</v>
      </c>
      <c r="AJ447">
        <v>3</v>
      </c>
      <c r="AK447">
        <f>SUMIFS('further data insights graphs'!$X$2:$X$3323,'further data insights graphs'!$A$2:$A$3323,'tackle data and analsyis'!$AH447)</f>
        <v>-0.10881388747121157</v>
      </c>
      <c r="AL447" s="1">
        <f t="shared" si="46"/>
        <v>-3.6271295823737192E-2</v>
      </c>
      <c r="AM447">
        <f>SUMIFS('further data insights graphs'!$X$2:$X$3323,'further data insights graphs'!$X$2:$X$3323,"&gt;="&amp;0,'further data insights graphs'!$A$2:$A$3323,'tackle data and analsyis'!$AH447)</f>
        <v>6.0983951005792618E-2</v>
      </c>
      <c r="AN447">
        <f>COUNTIFS('further data insights graphs'!$X$2:$X$3323,"&gt;="&amp;0,'further data insights graphs'!$A$2:$A$3323,'tackle data and analsyis'!$AH447)</f>
        <v>1</v>
      </c>
      <c r="AO447">
        <f>SUMIFS('further data insights graphs'!$X$2:$X$3323,'further data insights graphs'!$X$2:$X$3323,"&lt;"&amp;0,'further data insights graphs'!$A$2:$A$3323,'tackle data and analsyis'!$AH447)</f>
        <v>-0.16979783847700419</v>
      </c>
      <c r="AP447">
        <f>COUNTIFS('further data insights graphs'!$X$2:$X$3323,"&lt;"&amp;0,'further data insights graphs'!$A$2:$A$3323,'tackle data and analsyis'!$AH447)</f>
        <v>2</v>
      </c>
      <c r="AQ447" s="3">
        <f t="shared" si="47"/>
        <v>6.0983951005792618E-2</v>
      </c>
      <c r="AR447" s="3">
        <f t="shared" si="48"/>
        <v>-8.4898919238502096E-2</v>
      </c>
      <c r="AS447" s="3"/>
      <c r="AT447" s="3"/>
      <c r="AU447" s="3"/>
      <c r="AV447" s="3"/>
      <c r="AY447" t="s">
        <v>291</v>
      </c>
      <c r="AZ447">
        <v>1.2600121534469251</v>
      </c>
      <c r="BA447">
        <v>2</v>
      </c>
      <c r="BD447" t="s">
        <v>291</v>
      </c>
      <c r="BE447">
        <f>SUMIFS('further data insights graphs'!S$2:S$3323,'further data insights graphs'!$A$2:$A$3323,'tackle data and analsyis'!$BD447)</f>
        <v>1</v>
      </c>
      <c r="BF447">
        <f>SUMIFS('further data insights graphs'!T$2:T$3323,'further data insights graphs'!$A$2:$A$3323,'tackle data and analsyis'!$BD447)</f>
        <v>0</v>
      </c>
      <c r="BG447">
        <f>SUMIFS('further data insights graphs'!U$2:U$3323,'further data insights graphs'!$A$2:$A$3323,'tackle data and analsyis'!$BD447)</f>
        <v>0</v>
      </c>
      <c r="BI447">
        <f>COUNTIFS('further data insights graphs'!S$2:S$3323,"&gt;"&amp;0,'further data insights graphs'!$A$2:$A$3323,'tackle data and analsyis'!$BD447)</f>
        <v>1</v>
      </c>
      <c r="BJ447">
        <f>COUNTIFS('further data insights graphs'!T$2:T$3323,"&gt;"&amp;0,'further data insights graphs'!$A$2:$A$3323,'tackle data and analsyis'!$BD447)</f>
        <v>0</v>
      </c>
      <c r="BK447">
        <f>COUNTIFS('further data insights graphs'!U$2:U$3323,"&gt;"&amp;0,'further data insights graphs'!$A$2:$A$3323,'tackle data and analsyis'!$BD447)</f>
        <v>0</v>
      </c>
      <c r="BN447" t="s">
        <v>399</v>
      </c>
      <c r="BO447">
        <v>0.515055973593327</v>
      </c>
      <c r="BP447">
        <v>0</v>
      </c>
      <c r="BQ447">
        <v>0</v>
      </c>
      <c r="BS447">
        <f>SUMIFS('further data insights graphs'!$K$2:$K$3323,'further data insights graphs'!$A$2:$A$3323,'tackle data and analsyis'!$BN447)</f>
        <v>1</v>
      </c>
      <c r="BT447">
        <f>SUMIFS('further data insights graphs'!$V$2:$V$3323,'further data insights graphs'!$A$2:$A$3323,'tackle data and analsyis'!$BN447)</f>
        <v>0.515055973593327</v>
      </c>
      <c r="BV447" t="s">
        <v>169</v>
      </c>
      <c r="BW447">
        <v>0.57888698725106702</v>
      </c>
      <c r="BX447">
        <v>0</v>
      </c>
      <c r="BY447">
        <v>0</v>
      </c>
    </row>
    <row r="448" spans="1:77" x14ac:dyDescent="0.35">
      <c r="A448">
        <v>446</v>
      </c>
      <c r="B448">
        <v>2022102302</v>
      </c>
      <c r="C448">
        <v>2079</v>
      </c>
      <c r="D448">
        <v>46091</v>
      </c>
      <c r="E448">
        <v>0</v>
      </c>
      <c r="F448">
        <v>1</v>
      </c>
      <c r="G448">
        <v>0</v>
      </c>
      <c r="H448">
        <v>0</v>
      </c>
      <c r="I448" t="s">
        <v>87</v>
      </c>
      <c r="M448" t="s">
        <v>454</v>
      </c>
      <c r="N448">
        <f t="shared" si="42"/>
        <v>0</v>
      </c>
      <c r="O448">
        <f t="shared" si="43"/>
        <v>1</v>
      </c>
      <c r="P448">
        <f t="shared" si="44"/>
        <v>1</v>
      </c>
      <c r="R448">
        <f>SUMIFS('further data insights graphs'!$E$2:$E$3323,'further data insights graphs'!$A$2:$A$3323,'tackle data and analsyis'!$M448)</f>
        <v>0.49206308313684499</v>
      </c>
      <c r="S448">
        <f>COUNTIFS('further data insights graphs'!$E$2:$E$3323,"&gt;"&amp;0,'further data insights graphs'!$A$2:$A$3323,'tackle data and analsyis'!$M448)</f>
        <v>1</v>
      </c>
      <c r="V448">
        <f t="shared" si="45"/>
        <v>1</v>
      </c>
      <c r="W448" t="s">
        <v>566</v>
      </c>
      <c r="X448">
        <v>2</v>
      </c>
      <c r="Y448">
        <v>0</v>
      </c>
      <c r="Z448">
        <v>2</v>
      </c>
      <c r="AB448" t="s">
        <v>418</v>
      </c>
      <c r="AC448">
        <v>1</v>
      </c>
      <c r="AD448">
        <v>0</v>
      </c>
      <c r="AE448">
        <v>1</v>
      </c>
      <c r="AH448" t="s">
        <v>419</v>
      </c>
      <c r="AI448">
        <v>1.0526551556757551</v>
      </c>
      <c r="AJ448">
        <v>3</v>
      </c>
      <c r="AK448">
        <f>SUMIFS('further data insights graphs'!$X$2:$X$3323,'further data insights graphs'!$A$2:$A$3323,'tackle data and analsyis'!$AH448)</f>
        <v>-1.0035889707708439</v>
      </c>
      <c r="AL448" s="1">
        <f t="shared" si="46"/>
        <v>-0.33452965692361464</v>
      </c>
      <c r="AM448">
        <f>SUMIFS('further data insights graphs'!$X$2:$X$3323,'further data insights graphs'!$X$2:$X$3323,"&gt;="&amp;0,'further data insights graphs'!$A$2:$A$3323,'tackle data and analsyis'!$AH448)</f>
        <v>0</v>
      </c>
      <c r="AN448">
        <f>COUNTIFS('further data insights graphs'!$X$2:$X$3323,"&gt;="&amp;0,'further data insights graphs'!$A$2:$A$3323,'tackle data and analsyis'!$AH448)</f>
        <v>0</v>
      </c>
      <c r="AO448">
        <f>SUMIFS('further data insights graphs'!$X$2:$X$3323,'further data insights graphs'!$X$2:$X$3323,"&lt;"&amp;0,'further data insights graphs'!$A$2:$A$3323,'tackle data and analsyis'!$AH448)</f>
        <v>-1.0035889707708439</v>
      </c>
      <c r="AP448">
        <f>COUNTIFS('further data insights graphs'!$X$2:$X$3323,"&lt;"&amp;0,'further data insights graphs'!$A$2:$A$3323,'tackle data and analsyis'!$AH448)</f>
        <v>3</v>
      </c>
      <c r="AQ448" s="3" t="e">
        <f t="shared" si="47"/>
        <v>#DIV/0!</v>
      </c>
      <c r="AR448" s="3">
        <f t="shared" si="48"/>
        <v>-0.33452965692361464</v>
      </c>
      <c r="AS448" s="3"/>
      <c r="AT448" s="3"/>
      <c r="AU448" s="3"/>
      <c r="AV448" s="3"/>
      <c r="AY448" t="s">
        <v>300</v>
      </c>
      <c r="AZ448">
        <v>0.82702580646437096</v>
      </c>
      <c r="BA448">
        <v>2</v>
      </c>
      <c r="BD448" t="s">
        <v>300</v>
      </c>
      <c r="BE448">
        <f>SUMIFS('further data insights graphs'!S$2:S$3323,'further data insights graphs'!$A$2:$A$3323,'tackle data and analsyis'!$BD448)</f>
        <v>0.41667467672233699</v>
      </c>
      <c r="BF448">
        <f>SUMIFS('further data insights graphs'!T$2:T$3323,'further data insights graphs'!$A$2:$A$3323,'tackle data and analsyis'!$BD448)</f>
        <v>0</v>
      </c>
      <c r="BG448">
        <f>SUMIFS('further data insights graphs'!U$2:U$3323,'further data insights graphs'!$A$2:$A$3323,'tackle data and analsyis'!$BD448)</f>
        <v>0</v>
      </c>
      <c r="BI448">
        <f>COUNTIFS('further data insights graphs'!S$2:S$3323,"&gt;"&amp;0,'further data insights graphs'!$A$2:$A$3323,'tackle data and analsyis'!$BD448)</f>
        <v>1</v>
      </c>
      <c r="BJ448">
        <f>COUNTIFS('further data insights graphs'!T$2:T$3323,"&gt;"&amp;0,'further data insights graphs'!$A$2:$A$3323,'tackle data and analsyis'!$BD448)</f>
        <v>0</v>
      </c>
      <c r="BK448">
        <f>COUNTIFS('further data insights graphs'!U$2:U$3323,"&gt;"&amp;0,'further data insights graphs'!$A$2:$A$3323,'tackle data and analsyis'!$BD448)</f>
        <v>0</v>
      </c>
      <c r="BN448" t="s">
        <v>145</v>
      </c>
      <c r="BO448">
        <v>0.50419794213754299</v>
      </c>
      <c r="BP448">
        <v>0</v>
      </c>
      <c r="BQ448">
        <v>0</v>
      </c>
      <c r="BS448">
        <f>SUMIFS('further data insights graphs'!$K$2:$K$3323,'further data insights graphs'!$A$2:$A$3323,'tackle data and analsyis'!$BN448)</f>
        <v>0</v>
      </c>
      <c r="BT448">
        <f>SUMIFS('further data insights graphs'!$V$2:$V$3323,'further data insights graphs'!$A$2:$A$3323,'tackle data and analsyis'!$BN448)</f>
        <v>0</v>
      </c>
      <c r="BV448" t="s">
        <v>341</v>
      </c>
      <c r="BW448">
        <v>0.57846719539414293</v>
      </c>
      <c r="BX448">
        <v>0</v>
      </c>
      <c r="BY448">
        <v>0</v>
      </c>
    </row>
    <row r="449" spans="1:77" x14ac:dyDescent="0.35">
      <c r="A449">
        <v>447</v>
      </c>
      <c r="B449">
        <v>2022102302</v>
      </c>
      <c r="C449">
        <v>2124</v>
      </c>
      <c r="D449">
        <v>46091</v>
      </c>
      <c r="E449">
        <v>1</v>
      </c>
      <c r="F449">
        <v>0</v>
      </c>
      <c r="G449">
        <v>0</v>
      </c>
      <c r="H449">
        <v>0</v>
      </c>
      <c r="I449" t="s">
        <v>87</v>
      </c>
      <c r="M449" t="s">
        <v>455</v>
      </c>
      <c r="N449">
        <f t="shared" si="42"/>
        <v>1</v>
      </c>
      <c r="O449">
        <f t="shared" si="43"/>
        <v>0</v>
      </c>
      <c r="P449">
        <f t="shared" si="44"/>
        <v>1</v>
      </c>
      <c r="R449">
        <f>SUMIFS('further data insights graphs'!$E$2:$E$3323,'further data insights graphs'!$A$2:$A$3323,'tackle data and analsyis'!$M449)</f>
        <v>0.63699770663709199</v>
      </c>
      <c r="S449">
        <f>COUNTIFS('further data insights graphs'!$E$2:$E$3323,"&gt;"&amp;0,'further data insights graphs'!$A$2:$A$3323,'tackle data and analsyis'!$M449)</f>
        <v>1</v>
      </c>
      <c r="V449">
        <f t="shared" si="45"/>
        <v>1</v>
      </c>
      <c r="W449" t="s">
        <v>567</v>
      </c>
      <c r="X449">
        <v>0</v>
      </c>
      <c r="Y449">
        <v>2</v>
      </c>
      <c r="Z449">
        <v>2</v>
      </c>
      <c r="AB449" t="s">
        <v>420</v>
      </c>
      <c r="AC449">
        <v>1</v>
      </c>
      <c r="AD449">
        <v>0</v>
      </c>
      <c r="AE449">
        <v>1</v>
      </c>
      <c r="AH449" t="s">
        <v>436</v>
      </c>
      <c r="AI449">
        <v>1.0394563792400571</v>
      </c>
      <c r="AJ449">
        <v>2</v>
      </c>
      <c r="AK449">
        <f>SUMIFS('further data insights graphs'!$X$2:$X$3323,'further data insights graphs'!$A$2:$A$3323,'tackle data and analsyis'!$AH449)</f>
        <v>-0.86435039885541365</v>
      </c>
      <c r="AL449" s="1">
        <f t="shared" si="46"/>
        <v>-0.43217519942770682</v>
      </c>
      <c r="AM449">
        <f>SUMIFS('further data insights graphs'!$X$2:$X$3323,'further data insights graphs'!$X$2:$X$3323,"&gt;="&amp;0,'further data insights graphs'!$A$2:$A$3323,'tackle data and analsyis'!$AH449)</f>
        <v>0</v>
      </c>
      <c r="AN449">
        <f>COUNTIFS('further data insights graphs'!$X$2:$X$3323,"&gt;="&amp;0,'further data insights graphs'!$A$2:$A$3323,'tackle data and analsyis'!$AH449)</f>
        <v>0</v>
      </c>
      <c r="AO449">
        <f>SUMIFS('further data insights graphs'!$X$2:$X$3323,'further data insights graphs'!$X$2:$X$3323,"&lt;"&amp;0,'further data insights graphs'!$A$2:$A$3323,'tackle data and analsyis'!$AH449)</f>
        <v>-0.86435039885541365</v>
      </c>
      <c r="AP449">
        <f>COUNTIFS('further data insights graphs'!$X$2:$X$3323,"&lt;"&amp;0,'further data insights graphs'!$A$2:$A$3323,'tackle data and analsyis'!$AH449)</f>
        <v>2</v>
      </c>
      <c r="AQ449" s="3" t="e">
        <f t="shared" si="47"/>
        <v>#DIV/0!</v>
      </c>
      <c r="AR449" s="3">
        <f t="shared" si="48"/>
        <v>-0.43217519942770682</v>
      </c>
      <c r="AS449" s="3"/>
      <c r="AT449" s="3"/>
      <c r="AU449" s="3"/>
      <c r="AV449" s="3"/>
      <c r="AY449" t="s">
        <v>316</v>
      </c>
      <c r="AZ449">
        <v>1.5550608611571199</v>
      </c>
      <c r="BA449">
        <v>2</v>
      </c>
      <c r="BD449" t="s">
        <v>316</v>
      </c>
      <c r="BE449">
        <f>SUMIFS('further data insights graphs'!S$2:S$3323,'further data insights graphs'!$A$2:$A$3323,'tackle data and analsyis'!$BD449)</f>
        <v>1.5550608611571199</v>
      </c>
      <c r="BF449">
        <f>SUMIFS('further data insights graphs'!T$2:T$3323,'further data insights graphs'!$A$2:$A$3323,'tackle data and analsyis'!$BD449)</f>
        <v>0.55506086115711994</v>
      </c>
      <c r="BG449">
        <f>SUMIFS('further data insights graphs'!U$2:U$3323,'further data insights graphs'!$A$2:$A$3323,'tackle data and analsyis'!$BD449)</f>
        <v>0</v>
      </c>
      <c r="BI449">
        <f>COUNTIFS('further data insights graphs'!S$2:S$3323,"&gt;"&amp;0,'further data insights graphs'!$A$2:$A$3323,'tackle data and analsyis'!$BD449)</f>
        <v>2</v>
      </c>
      <c r="BJ449">
        <f>COUNTIFS('further data insights graphs'!T$2:T$3323,"&gt;"&amp;0,'further data insights graphs'!$A$2:$A$3323,'tackle data and analsyis'!$BD449)</f>
        <v>1</v>
      </c>
      <c r="BK449">
        <f>COUNTIFS('further data insights graphs'!U$2:U$3323,"&gt;"&amp;0,'further data insights graphs'!$A$2:$A$3323,'tackle data and analsyis'!$BD449)</f>
        <v>0</v>
      </c>
      <c r="BN449" t="s">
        <v>365</v>
      </c>
      <c r="BO449">
        <v>0.49929076775075998</v>
      </c>
      <c r="BP449">
        <v>0</v>
      </c>
      <c r="BQ449">
        <v>0</v>
      </c>
      <c r="BS449">
        <f>SUMIFS('further data insights graphs'!$K$2:$K$3323,'further data insights graphs'!$A$2:$A$3323,'tackle data and analsyis'!$BN449)</f>
        <v>0</v>
      </c>
      <c r="BT449">
        <f>SUMIFS('further data insights graphs'!$V$2:$V$3323,'further data insights graphs'!$A$2:$A$3323,'tackle data and analsyis'!$BN449)</f>
        <v>0</v>
      </c>
      <c r="BV449" t="s">
        <v>589</v>
      </c>
      <c r="BW449">
        <v>0.57577913164572703</v>
      </c>
      <c r="BX449">
        <v>0</v>
      </c>
      <c r="BY449">
        <v>0</v>
      </c>
    </row>
    <row r="450" spans="1:77" x14ac:dyDescent="0.35">
      <c r="A450">
        <v>448</v>
      </c>
      <c r="B450">
        <v>2022102302</v>
      </c>
      <c r="C450">
        <v>2679</v>
      </c>
      <c r="D450">
        <v>46091</v>
      </c>
      <c r="E450">
        <v>0</v>
      </c>
      <c r="F450">
        <v>1</v>
      </c>
      <c r="G450">
        <v>0</v>
      </c>
      <c r="H450">
        <v>0</v>
      </c>
      <c r="I450" t="s">
        <v>87</v>
      </c>
      <c r="M450" t="s">
        <v>456</v>
      </c>
      <c r="N450">
        <f t="shared" si="42"/>
        <v>4</v>
      </c>
      <c r="O450">
        <f t="shared" si="43"/>
        <v>5</v>
      </c>
      <c r="P450">
        <f t="shared" si="44"/>
        <v>9</v>
      </c>
      <c r="R450">
        <f>SUMIFS('further data insights graphs'!$E$2:$E$3323,'further data insights graphs'!$A$2:$A$3323,'tackle data and analsyis'!$M450)</f>
        <v>5.7115211094041403</v>
      </c>
      <c r="S450">
        <f>COUNTIFS('further data insights graphs'!$E$2:$E$3323,"&gt;"&amp;0,'further data insights graphs'!$A$2:$A$3323,'tackle data and analsyis'!$M450)</f>
        <v>10</v>
      </c>
      <c r="V450">
        <f t="shared" si="45"/>
        <v>1</v>
      </c>
      <c r="W450" t="s">
        <v>573</v>
      </c>
      <c r="X450">
        <v>1</v>
      </c>
      <c r="Y450">
        <v>1</v>
      </c>
      <c r="Z450">
        <v>2</v>
      </c>
      <c r="AB450" t="s">
        <v>423</v>
      </c>
      <c r="AC450">
        <v>1</v>
      </c>
      <c r="AD450">
        <v>0</v>
      </c>
      <c r="AE450">
        <v>1</v>
      </c>
      <c r="AH450" t="s">
        <v>88</v>
      </c>
      <c r="AI450">
        <v>1.024032078787636</v>
      </c>
      <c r="AJ450">
        <v>2</v>
      </c>
      <c r="AK450">
        <f>SUMIFS('further data insights graphs'!$X$2:$X$3323,'further data insights graphs'!$A$2:$A$3323,'tackle data and analsyis'!$AH450)</f>
        <v>0.2983141206553595</v>
      </c>
      <c r="AL450" s="1">
        <f t="shared" si="46"/>
        <v>0.14915706032767975</v>
      </c>
      <c r="AM450">
        <f>SUMIFS('further data insights graphs'!$X$2:$X$3323,'further data insights graphs'!$X$2:$X$3323,"&gt;="&amp;0,'further data insights graphs'!$A$2:$A$3323,'tackle data and analsyis'!$AH450)</f>
        <v>0.2983141206553595</v>
      </c>
      <c r="AN450">
        <f>COUNTIFS('further data insights graphs'!$X$2:$X$3323,"&gt;="&amp;0,'further data insights graphs'!$A$2:$A$3323,'tackle data and analsyis'!$AH450)</f>
        <v>2</v>
      </c>
      <c r="AO450">
        <f>SUMIFS('further data insights graphs'!$X$2:$X$3323,'further data insights graphs'!$X$2:$X$3323,"&lt;"&amp;0,'further data insights graphs'!$A$2:$A$3323,'tackle data and analsyis'!$AH450)</f>
        <v>0</v>
      </c>
      <c r="AP450">
        <f>COUNTIFS('further data insights graphs'!$X$2:$X$3323,"&lt;"&amp;0,'further data insights graphs'!$A$2:$A$3323,'tackle data and analsyis'!$AH450)</f>
        <v>0</v>
      </c>
      <c r="AQ450" s="3">
        <f t="shared" si="47"/>
        <v>0.14915706032767975</v>
      </c>
      <c r="AR450" s="3" t="e">
        <f t="shared" si="48"/>
        <v>#DIV/0!</v>
      </c>
      <c r="AS450" s="3"/>
      <c r="AT450" s="3"/>
      <c r="AU450" s="3"/>
      <c r="AV450" s="3"/>
      <c r="AY450" t="s">
        <v>317</v>
      </c>
      <c r="AZ450">
        <v>0.98906320317368102</v>
      </c>
      <c r="BA450">
        <v>2</v>
      </c>
      <c r="BD450" t="s">
        <v>317</v>
      </c>
      <c r="BE450">
        <f>SUMIFS('further data insights graphs'!S$2:S$3323,'further data insights graphs'!$A$2:$A$3323,'tackle data and analsyis'!$BD450)</f>
        <v>0.74511247488191401</v>
      </c>
      <c r="BF450">
        <f>SUMIFS('further data insights graphs'!T$2:T$3323,'further data insights graphs'!$A$2:$A$3323,'tackle data and analsyis'!$BD450)</f>
        <v>0</v>
      </c>
      <c r="BG450">
        <f>SUMIFS('further data insights graphs'!U$2:U$3323,'further data insights graphs'!$A$2:$A$3323,'tackle data and analsyis'!$BD450)</f>
        <v>0</v>
      </c>
      <c r="BI450">
        <f>COUNTIFS('further data insights graphs'!S$2:S$3323,"&gt;"&amp;0,'further data insights graphs'!$A$2:$A$3323,'tackle data and analsyis'!$BD450)</f>
        <v>1</v>
      </c>
      <c r="BJ450">
        <f>COUNTIFS('further data insights graphs'!T$2:T$3323,"&gt;"&amp;0,'further data insights graphs'!$A$2:$A$3323,'tackle data and analsyis'!$BD450)</f>
        <v>0</v>
      </c>
      <c r="BK450">
        <f>COUNTIFS('further data insights graphs'!U$2:U$3323,"&gt;"&amp;0,'further data insights graphs'!$A$2:$A$3323,'tackle data and analsyis'!$BD450)</f>
        <v>0</v>
      </c>
      <c r="BN450" t="s">
        <v>454</v>
      </c>
      <c r="BO450">
        <v>0.49206308313684499</v>
      </c>
      <c r="BP450">
        <v>0</v>
      </c>
      <c r="BQ450">
        <v>0</v>
      </c>
      <c r="BS450">
        <f>SUMIFS('further data insights graphs'!$K$2:$K$3323,'further data insights graphs'!$A$2:$A$3323,'tackle data and analsyis'!$BN450)</f>
        <v>0</v>
      </c>
      <c r="BT450">
        <f>SUMIFS('further data insights graphs'!$V$2:$V$3323,'further data insights graphs'!$A$2:$A$3323,'tackle data and analsyis'!$BN450)</f>
        <v>0</v>
      </c>
      <c r="BV450" t="s">
        <v>337</v>
      </c>
      <c r="BW450">
        <v>0.56173496751054297</v>
      </c>
      <c r="BX450">
        <v>0</v>
      </c>
      <c r="BY450">
        <v>0</v>
      </c>
    </row>
    <row r="451" spans="1:77" x14ac:dyDescent="0.35">
      <c r="A451">
        <v>449</v>
      </c>
      <c r="B451">
        <v>2022102302</v>
      </c>
      <c r="C451">
        <v>3057</v>
      </c>
      <c r="D451">
        <v>46091</v>
      </c>
      <c r="E451">
        <v>0</v>
      </c>
      <c r="F451">
        <v>1</v>
      </c>
      <c r="G451">
        <v>0</v>
      </c>
      <c r="H451">
        <v>0</v>
      </c>
      <c r="I451" t="s">
        <v>87</v>
      </c>
      <c r="M451" t="s">
        <v>457</v>
      </c>
      <c r="N451">
        <f t="shared" ref="N451:N514" si="49">SUMIFS(E$2:E$2763,$I$2:$I$2763,$M451)</f>
        <v>2</v>
      </c>
      <c r="O451">
        <f t="shared" ref="O451:O514" si="50">SUMIFS(F$2:F$2763,$I$2:$I$2763,$M451)</f>
        <v>5</v>
      </c>
      <c r="P451">
        <f t="shared" ref="P451:P514" si="51">SUM(N451:O451)</f>
        <v>7</v>
      </c>
      <c r="R451">
        <f>SUMIFS('further data insights graphs'!$E$2:$E$3323,'further data insights graphs'!$A$2:$A$3323,'tackle data and analsyis'!$M451)</f>
        <v>4.6398941569478236</v>
      </c>
      <c r="S451">
        <f>COUNTIFS('further data insights graphs'!$E$2:$E$3323,"&gt;"&amp;0,'further data insights graphs'!$A$2:$A$3323,'tackle data and analsyis'!$M451)</f>
        <v>11</v>
      </c>
      <c r="V451">
        <f t="shared" ref="V451:V514" si="52">COUNTIFS($Z$596:$Z$1704,W451)</f>
        <v>1</v>
      </c>
      <c r="W451" t="s">
        <v>577</v>
      </c>
      <c r="X451">
        <v>2</v>
      </c>
      <c r="Y451">
        <v>0</v>
      </c>
      <c r="Z451">
        <v>2</v>
      </c>
      <c r="AB451" t="s">
        <v>427</v>
      </c>
      <c r="AC451">
        <v>1</v>
      </c>
      <c r="AD451">
        <v>0</v>
      </c>
      <c r="AE451">
        <v>1</v>
      </c>
      <c r="AH451" t="s">
        <v>20</v>
      </c>
      <c r="AI451">
        <v>1.014676054340764</v>
      </c>
      <c r="AJ451">
        <v>2</v>
      </c>
      <c r="AK451">
        <f>SUMIFS('further data insights graphs'!$X$2:$X$3323,'further data insights graphs'!$A$2:$A$3323,'tackle data and analsyis'!$AH451)</f>
        <v>0.51930785920974365</v>
      </c>
      <c r="AL451" s="1">
        <f t="shared" ref="AL451:AL514" si="53">AK451/AJ451</f>
        <v>0.25965392960487182</v>
      </c>
      <c r="AM451">
        <f>SUMIFS('further data insights graphs'!$X$2:$X$3323,'further data insights graphs'!$X$2:$X$3323,"&gt;="&amp;0,'further data insights graphs'!$A$2:$A$3323,'tackle data and analsyis'!$AH451)</f>
        <v>0.65061217386149739</v>
      </c>
      <c r="AN451">
        <f>COUNTIFS('further data insights graphs'!$X$2:$X$3323,"&gt;="&amp;0,'further data insights graphs'!$A$2:$A$3323,'tackle data and analsyis'!$AH451)</f>
        <v>1</v>
      </c>
      <c r="AO451">
        <f>SUMIFS('further data insights graphs'!$X$2:$X$3323,'further data insights graphs'!$X$2:$X$3323,"&lt;"&amp;0,'further data insights graphs'!$A$2:$A$3323,'tackle data and analsyis'!$AH451)</f>
        <v>-0.13130431465175377</v>
      </c>
      <c r="AP451">
        <f>COUNTIFS('further data insights graphs'!$X$2:$X$3323,"&lt;"&amp;0,'further data insights graphs'!$A$2:$A$3323,'tackle data and analsyis'!$AH451)</f>
        <v>1</v>
      </c>
      <c r="AQ451" s="3">
        <f t="shared" ref="AQ451:AQ514" si="54">AM451/AN451</f>
        <v>0.65061217386149739</v>
      </c>
      <c r="AR451" s="3">
        <f t="shared" ref="AR451:AR514" si="55">AO451/AP451</f>
        <v>-0.13130431465175377</v>
      </c>
      <c r="AS451" s="3"/>
      <c r="AT451" s="3"/>
      <c r="AU451" s="3"/>
      <c r="AV451" s="3"/>
      <c r="AY451" t="s">
        <v>318</v>
      </c>
      <c r="AZ451">
        <v>1.32060743838626</v>
      </c>
      <c r="BA451">
        <v>2</v>
      </c>
      <c r="BD451" t="s">
        <v>318</v>
      </c>
      <c r="BE451">
        <f>SUMIFS('further data insights graphs'!S$2:S$3323,'further data insights graphs'!$A$2:$A$3323,'tackle data and analsyis'!$BD451)</f>
        <v>0.32060743838625999</v>
      </c>
      <c r="BF451">
        <f>SUMIFS('further data insights graphs'!T$2:T$3323,'further data insights graphs'!$A$2:$A$3323,'tackle data and analsyis'!$BD451)</f>
        <v>0</v>
      </c>
      <c r="BG451">
        <f>SUMIFS('further data insights graphs'!U$2:U$3323,'further data insights graphs'!$A$2:$A$3323,'tackle data and analsyis'!$BD451)</f>
        <v>0</v>
      </c>
      <c r="BI451">
        <f>COUNTIFS('further data insights graphs'!S$2:S$3323,"&gt;"&amp;0,'further data insights graphs'!$A$2:$A$3323,'tackle data and analsyis'!$BD451)</f>
        <v>1</v>
      </c>
      <c r="BJ451">
        <f>COUNTIFS('further data insights graphs'!T$2:T$3323,"&gt;"&amp;0,'further data insights graphs'!$A$2:$A$3323,'tackle data and analsyis'!$BD451)</f>
        <v>0</v>
      </c>
      <c r="BK451">
        <f>COUNTIFS('further data insights graphs'!U$2:U$3323,"&gt;"&amp;0,'further data insights graphs'!$A$2:$A$3323,'tackle data and analsyis'!$BD451)</f>
        <v>0</v>
      </c>
      <c r="BN451" t="s">
        <v>417</v>
      </c>
      <c r="BO451">
        <v>0.48884987339209202</v>
      </c>
      <c r="BP451">
        <v>0.48884987339209202</v>
      </c>
      <c r="BQ451">
        <v>0</v>
      </c>
      <c r="BS451">
        <f>SUMIFS('further data insights graphs'!$K$2:$K$3323,'further data insights graphs'!$A$2:$A$3323,'tackle data and analsyis'!$BN451)</f>
        <v>0</v>
      </c>
      <c r="BT451">
        <f>SUMIFS('further data insights graphs'!$V$2:$V$3323,'further data insights graphs'!$A$2:$A$3323,'tackle data and analsyis'!$BN451)</f>
        <v>0</v>
      </c>
      <c r="BV451" t="s">
        <v>377</v>
      </c>
      <c r="BW451">
        <v>0.55946086695886499</v>
      </c>
      <c r="BX451">
        <v>0</v>
      </c>
      <c r="BY451">
        <v>0</v>
      </c>
    </row>
    <row r="452" spans="1:77" x14ac:dyDescent="0.35">
      <c r="A452">
        <v>450</v>
      </c>
      <c r="B452">
        <v>2022102302</v>
      </c>
      <c r="C452">
        <v>3105</v>
      </c>
      <c r="D452">
        <v>46091</v>
      </c>
      <c r="E452">
        <v>1</v>
      </c>
      <c r="F452">
        <v>0</v>
      </c>
      <c r="G452">
        <v>0</v>
      </c>
      <c r="H452">
        <v>0</v>
      </c>
      <c r="I452" t="s">
        <v>87</v>
      </c>
      <c r="M452" t="s">
        <v>458</v>
      </c>
      <c r="N452">
        <f t="shared" si="49"/>
        <v>4</v>
      </c>
      <c r="O452">
        <f t="shared" si="50"/>
        <v>2</v>
      </c>
      <c r="P452">
        <f t="shared" si="51"/>
        <v>6</v>
      </c>
      <c r="R452">
        <f>SUMIFS('further data insights graphs'!$E$2:$E$3323,'further data insights graphs'!$A$2:$A$3323,'tackle data and analsyis'!$M452)</f>
        <v>4.4434530652423101</v>
      </c>
      <c r="S452">
        <f>COUNTIFS('further data insights graphs'!$E$2:$E$3323,"&gt;"&amp;0,'further data insights graphs'!$A$2:$A$3323,'tackle data and analsyis'!$M452)</f>
        <v>8</v>
      </c>
      <c r="V452">
        <f t="shared" si="52"/>
        <v>1</v>
      </c>
      <c r="W452" t="s">
        <v>579</v>
      </c>
      <c r="X452">
        <v>1</v>
      </c>
      <c r="Y452">
        <v>1</v>
      </c>
      <c r="Z452">
        <v>2</v>
      </c>
      <c r="AB452" t="s">
        <v>430</v>
      </c>
      <c r="AC452">
        <v>1</v>
      </c>
      <c r="AD452">
        <v>0</v>
      </c>
      <c r="AE452">
        <v>1</v>
      </c>
      <c r="AH452" t="s">
        <v>538</v>
      </c>
      <c r="AI452">
        <v>1.014513398258255</v>
      </c>
      <c r="AJ452">
        <v>2</v>
      </c>
      <c r="AK452">
        <f>SUMIFS('further data insights graphs'!$X$2:$X$3323,'further data insights graphs'!$A$2:$A$3323,'tackle data and analsyis'!$AH452)</f>
        <v>-0.48381916347220599</v>
      </c>
      <c r="AL452" s="1">
        <f t="shared" si="53"/>
        <v>-0.241909581736103</v>
      </c>
      <c r="AM452">
        <f>SUMIFS('further data insights graphs'!$X$2:$X$3323,'further data insights graphs'!$X$2:$X$3323,"&gt;="&amp;0,'further data insights graphs'!$A$2:$A$3323,'tackle data and analsyis'!$AH452)</f>
        <v>0</v>
      </c>
      <c r="AN452">
        <f>COUNTIFS('further data insights graphs'!$X$2:$X$3323,"&gt;="&amp;0,'further data insights graphs'!$A$2:$A$3323,'tackle data and analsyis'!$AH452)</f>
        <v>0</v>
      </c>
      <c r="AO452">
        <f>SUMIFS('further data insights graphs'!$X$2:$X$3323,'further data insights graphs'!$X$2:$X$3323,"&lt;"&amp;0,'further data insights graphs'!$A$2:$A$3323,'tackle data and analsyis'!$AH452)</f>
        <v>-0.48381916347220599</v>
      </c>
      <c r="AP452">
        <f>COUNTIFS('further data insights graphs'!$X$2:$X$3323,"&lt;"&amp;0,'further data insights graphs'!$A$2:$A$3323,'tackle data and analsyis'!$AH452)</f>
        <v>2</v>
      </c>
      <c r="AQ452" s="3" t="e">
        <f t="shared" si="54"/>
        <v>#DIV/0!</v>
      </c>
      <c r="AR452" s="3">
        <f t="shared" si="55"/>
        <v>-0.241909581736103</v>
      </c>
      <c r="AS452" s="3"/>
      <c r="AT452" s="3"/>
      <c r="AU452" s="3"/>
      <c r="AV452" s="3"/>
      <c r="AY452" t="s">
        <v>335</v>
      </c>
      <c r="AZ452">
        <v>0.29549932712034599</v>
      </c>
      <c r="BA452">
        <v>2</v>
      </c>
      <c r="BD452" t="s">
        <v>335</v>
      </c>
      <c r="BE452">
        <f>SUMIFS('further data insights graphs'!S$2:S$3323,'further data insights graphs'!$A$2:$A$3323,'tackle data and analsyis'!$BD452)</f>
        <v>0.29549932712034599</v>
      </c>
      <c r="BF452">
        <f>SUMIFS('further data insights graphs'!T$2:T$3323,'further data insights graphs'!$A$2:$A$3323,'tackle data and analsyis'!$BD452)</f>
        <v>0</v>
      </c>
      <c r="BG452">
        <f>SUMIFS('further data insights graphs'!U$2:U$3323,'further data insights graphs'!$A$2:$A$3323,'tackle data and analsyis'!$BD452)</f>
        <v>0</v>
      </c>
      <c r="BI452">
        <f>COUNTIFS('further data insights graphs'!S$2:S$3323,"&gt;"&amp;0,'further data insights graphs'!$A$2:$A$3323,'tackle data and analsyis'!$BD452)</f>
        <v>2</v>
      </c>
      <c r="BJ452">
        <f>COUNTIFS('further data insights graphs'!T$2:T$3323,"&gt;"&amp;0,'further data insights graphs'!$A$2:$A$3323,'tackle data and analsyis'!$BD452)</f>
        <v>0</v>
      </c>
      <c r="BK452">
        <f>COUNTIFS('further data insights graphs'!U$2:U$3323,"&gt;"&amp;0,'further data insights graphs'!$A$2:$A$3323,'tackle data and analsyis'!$BD452)</f>
        <v>0</v>
      </c>
      <c r="BN452" t="s">
        <v>403</v>
      </c>
      <c r="BO452">
        <v>0.483384945613068</v>
      </c>
      <c r="BP452">
        <v>0</v>
      </c>
      <c r="BQ452">
        <v>0</v>
      </c>
      <c r="BS452">
        <f>SUMIFS('further data insights graphs'!$K$2:$K$3323,'further data insights graphs'!$A$2:$A$3323,'tackle data and analsyis'!$BN452)</f>
        <v>0</v>
      </c>
      <c r="BT452">
        <f>SUMIFS('further data insights graphs'!$V$2:$V$3323,'further data insights graphs'!$A$2:$A$3323,'tackle data and analsyis'!$BN452)</f>
        <v>0</v>
      </c>
      <c r="BV452" t="s">
        <v>511</v>
      </c>
      <c r="BW452">
        <v>0.55722396568683497</v>
      </c>
      <c r="BX452">
        <v>0</v>
      </c>
      <c r="BY452">
        <v>0</v>
      </c>
    </row>
    <row r="453" spans="1:77" x14ac:dyDescent="0.35">
      <c r="A453">
        <v>451</v>
      </c>
      <c r="B453">
        <v>2022102302</v>
      </c>
      <c r="C453">
        <v>3372</v>
      </c>
      <c r="D453">
        <v>46091</v>
      </c>
      <c r="E453">
        <v>1</v>
      </c>
      <c r="F453">
        <v>0</v>
      </c>
      <c r="G453">
        <v>0</v>
      </c>
      <c r="H453">
        <v>0</v>
      </c>
      <c r="I453" t="s">
        <v>87</v>
      </c>
      <c r="M453" t="s">
        <v>459</v>
      </c>
      <c r="N453">
        <f t="shared" si="49"/>
        <v>1</v>
      </c>
      <c r="O453">
        <f t="shared" si="50"/>
        <v>0</v>
      </c>
      <c r="P453">
        <f t="shared" si="51"/>
        <v>1</v>
      </c>
      <c r="R453">
        <f>SUMIFS('further data insights graphs'!$E$2:$E$3323,'further data insights graphs'!$A$2:$A$3323,'tackle data and analsyis'!$M453)</f>
        <v>1</v>
      </c>
      <c r="S453">
        <f>COUNTIFS('further data insights graphs'!$E$2:$E$3323,"&gt;"&amp;0,'further data insights graphs'!$A$2:$A$3323,'tackle data and analsyis'!$M453)</f>
        <v>1</v>
      </c>
      <c r="V453">
        <f t="shared" si="52"/>
        <v>1</v>
      </c>
      <c r="W453" t="s">
        <v>582</v>
      </c>
      <c r="X453">
        <v>1</v>
      </c>
      <c r="Y453">
        <v>1</v>
      </c>
      <c r="Z453">
        <v>2</v>
      </c>
      <c r="AB453" t="s">
        <v>433</v>
      </c>
      <c r="AC453">
        <v>1</v>
      </c>
      <c r="AD453">
        <v>0</v>
      </c>
      <c r="AE453">
        <v>1</v>
      </c>
      <c r="AH453" t="s">
        <v>162</v>
      </c>
      <c r="AI453">
        <v>1.009592242839938</v>
      </c>
      <c r="AJ453">
        <v>3</v>
      </c>
      <c r="AK453">
        <f>SUMIFS('further data insights graphs'!$X$2:$X$3323,'further data insights graphs'!$A$2:$A$3323,'tackle data and analsyis'!$AH453)</f>
        <v>0.1102538191382052</v>
      </c>
      <c r="AL453" s="1">
        <f t="shared" si="53"/>
        <v>3.67512730460684E-2</v>
      </c>
      <c r="AM453">
        <f>SUMIFS('further data insights graphs'!$X$2:$X$3323,'further data insights graphs'!$X$2:$X$3323,"&gt;="&amp;0,'further data insights graphs'!$A$2:$A$3323,'tackle data and analsyis'!$AH453)</f>
        <v>0.29097832724587858</v>
      </c>
      <c r="AN453">
        <f>COUNTIFS('further data insights graphs'!$X$2:$X$3323,"&gt;="&amp;0,'further data insights graphs'!$A$2:$A$3323,'tackle data and analsyis'!$AH453)</f>
        <v>2</v>
      </c>
      <c r="AO453">
        <f>SUMIFS('further data insights graphs'!$X$2:$X$3323,'further data insights graphs'!$X$2:$X$3323,"&lt;"&amp;0,'further data insights graphs'!$A$2:$A$3323,'tackle data and analsyis'!$AH453)</f>
        <v>-0.18072450810767335</v>
      </c>
      <c r="AP453">
        <f>COUNTIFS('further data insights graphs'!$X$2:$X$3323,"&lt;"&amp;0,'further data insights graphs'!$A$2:$A$3323,'tackle data and analsyis'!$AH453)</f>
        <v>1</v>
      </c>
      <c r="AQ453" s="3">
        <f t="shared" si="54"/>
        <v>0.14548916362293929</v>
      </c>
      <c r="AR453" s="3">
        <f t="shared" si="55"/>
        <v>-0.18072450810767335</v>
      </c>
      <c r="AS453" s="3"/>
      <c r="AT453" s="3"/>
      <c r="AU453" s="3"/>
      <c r="AV453" s="3"/>
      <c r="AY453" t="s">
        <v>337</v>
      </c>
      <c r="AZ453">
        <v>0.56173496751054297</v>
      </c>
      <c r="BA453">
        <v>2</v>
      </c>
      <c r="BD453" t="s">
        <v>337</v>
      </c>
      <c r="BE453">
        <f>SUMIFS('further data insights graphs'!S$2:S$3323,'further data insights graphs'!$A$2:$A$3323,'tackle data and analsyis'!$BD453)</f>
        <v>0.56173496751054297</v>
      </c>
      <c r="BF453">
        <f>SUMIFS('further data insights graphs'!T$2:T$3323,'further data insights graphs'!$A$2:$A$3323,'tackle data and analsyis'!$BD453)</f>
        <v>0</v>
      </c>
      <c r="BG453">
        <f>SUMIFS('further data insights graphs'!U$2:U$3323,'further data insights graphs'!$A$2:$A$3323,'tackle data and analsyis'!$BD453)</f>
        <v>0</v>
      </c>
      <c r="BI453">
        <f>COUNTIFS('further data insights graphs'!S$2:S$3323,"&gt;"&amp;0,'further data insights graphs'!$A$2:$A$3323,'tackle data and analsyis'!$BD453)</f>
        <v>2</v>
      </c>
      <c r="BJ453">
        <f>COUNTIFS('further data insights graphs'!T$2:T$3323,"&gt;"&amp;0,'further data insights graphs'!$A$2:$A$3323,'tackle data and analsyis'!$BD453)</f>
        <v>0</v>
      </c>
      <c r="BK453">
        <f>COUNTIFS('further data insights graphs'!U$2:U$3323,"&gt;"&amp;0,'further data insights graphs'!$A$2:$A$3323,'tackle data and analsyis'!$BD453)</f>
        <v>0</v>
      </c>
      <c r="BN453" t="s">
        <v>235</v>
      </c>
      <c r="BO453">
        <v>0.46122936102230899</v>
      </c>
      <c r="BP453">
        <v>0</v>
      </c>
      <c r="BQ453">
        <v>0</v>
      </c>
      <c r="BS453">
        <f>SUMIFS('further data insights graphs'!$K$2:$K$3323,'further data insights graphs'!$A$2:$A$3323,'tackle data and analsyis'!$BN453)</f>
        <v>0</v>
      </c>
      <c r="BT453">
        <f>SUMIFS('further data insights graphs'!$V$2:$V$3323,'further data insights graphs'!$A$2:$A$3323,'tackle data and analsyis'!$BN453)</f>
        <v>0</v>
      </c>
      <c r="BV453" t="s">
        <v>441</v>
      </c>
      <c r="BW453">
        <v>0.55267981491548002</v>
      </c>
      <c r="BX453">
        <v>0</v>
      </c>
      <c r="BY453">
        <v>0</v>
      </c>
    </row>
    <row r="454" spans="1:77" x14ac:dyDescent="0.35">
      <c r="A454">
        <v>452</v>
      </c>
      <c r="B454">
        <v>2022102302</v>
      </c>
      <c r="C454">
        <v>3421</v>
      </c>
      <c r="D454">
        <v>46091</v>
      </c>
      <c r="E454">
        <v>1</v>
      </c>
      <c r="F454">
        <v>0</v>
      </c>
      <c r="G454">
        <v>0</v>
      </c>
      <c r="H454">
        <v>0</v>
      </c>
      <c r="I454" t="s">
        <v>87</v>
      </c>
      <c r="M454" t="s">
        <v>460</v>
      </c>
      <c r="N454">
        <f t="shared" si="49"/>
        <v>0</v>
      </c>
      <c r="O454">
        <f t="shared" si="50"/>
        <v>2</v>
      </c>
      <c r="P454">
        <f t="shared" si="51"/>
        <v>2</v>
      </c>
      <c r="R454">
        <f>SUMIFS('further data insights graphs'!$E$2:$E$3323,'further data insights graphs'!$A$2:$A$3323,'tackle data and analsyis'!$M454)</f>
        <v>0.34652096568052099</v>
      </c>
      <c r="S454">
        <f>COUNTIFS('further data insights graphs'!$E$2:$E$3323,"&gt;"&amp;0,'further data insights graphs'!$A$2:$A$3323,'tackle data and analsyis'!$M454)</f>
        <v>1</v>
      </c>
      <c r="V454">
        <f t="shared" si="52"/>
        <v>1</v>
      </c>
      <c r="W454" t="s">
        <v>584</v>
      </c>
      <c r="X454">
        <v>0</v>
      </c>
      <c r="Y454">
        <v>2</v>
      </c>
      <c r="Z454">
        <v>2</v>
      </c>
      <c r="AB454" t="s">
        <v>436</v>
      </c>
      <c r="AC454">
        <v>1</v>
      </c>
      <c r="AD454">
        <v>0</v>
      </c>
      <c r="AE454">
        <v>1</v>
      </c>
      <c r="AH454" t="s">
        <v>67</v>
      </c>
      <c r="AI454">
        <v>1.0057662165731189</v>
      </c>
      <c r="AJ454">
        <v>2</v>
      </c>
      <c r="AK454">
        <f>SUMIFS('further data insights graphs'!$X$2:$X$3323,'further data insights graphs'!$A$2:$A$3323,'tackle data and analsyis'!$AH454)</f>
        <v>-0.1715790420855498</v>
      </c>
      <c r="AL454" s="1">
        <f t="shared" si="53"/>
        <v>-8.5789521042774902E-2</v>
      </c>
      <c r="AM454">
        <f>SUMIFS('further data insights graphs'!$X$2:$X$3323,'further data insights graphs'!$X$2:$X$3323,"&gt;="&amp;0,'further data insights graphs'!$A$2:$A$3323,'tackle data and analsyis'!$AH454)</f>
        <v>0</v>
      </c>
      <c r="AN454">
        <f>COUNTIFS('further data insights graphs'!$X$2:$X$3323,"&gt;="&amp;0,'further data insights graphs'!$A$2:$A$3323,'tackle data and analsyis'!$AH454)</f>
        <v>0</v>
      </c>
      <c r="AO454">
        <f>SUMIFS('further data insights graphs'!$X$2:$X$3323,'further data insights graphs'!$X$2:$X$3323,"&lt;"&amp;0,'further data insights graphs'!$A$2:$A$3323,'tackle data and analsyis'!$AH454)</f>
        <v>-0.1715790420855498</v>
      </c>
      <c r="AP454">
        <f>COUNTIFS('further data insights graphs'!$X$2:$X$3323,"&lt;"&amp;0,'further data insights graphs'!$A$2:$A$3323,'tackle data and analsyis'!$AH454)</f>
        <v>2</v>
      </c>
      <c r="AQ454" s="3" t="e">
        <f t="shared" si="54"/>
        <v>#DIV/0!</v>
      </c>
      <c r="AR454" s="3">
        <f t="shared" si="55"/>
        <v>-8.5789521042774902E-2</v>
      </c>
      <c r="AS454" s="3"/>
      <c r="AT454" s="3"/>
      <c r="AU454" s="3"/>
      <c r="AV454" s="3"/>
      <c r="AY454" t="s">
        <v>342</v>
      </c>
      <c r="AZ454">
        <v>1.341213005000339</v>
      </c>
      <c r="BA454">
        <v>2</v>
      </c>
      <c r="BD454" t="s">
        <v>342</v>
      </c>
      <c r="BE454">
        <f>SUMIFS('further data insights graphs'!S$2:S$3323,'further data insights graphs'!$A$2:$A$3323,'tackle data and analsyis'!$BD454)</f>
        <v>0</v>
      </c>
      <c r="BF454">
        <f>SUMIFS('further data insights graphs'!T$2:T$3323,'further data insights graphs'!$A$2:$A$3323,'tackle data and analsyis'!$BD454)</f>
        <v>0</v>
      </c>
      <c r="BG454">
        <f>SUMIFS('further data insights graphs'!U$2:U$3323,'further data insights graphs'!$A$2:$A$3323,'tackle data and analsyis'!$BD454)</f>
        <v>0</v>
      </c>
      <c r="BI454">
        <f>COUNTIFS('further data insights graphs'!S$2:S$3323,"&gt;"&amp;0,'further data insights graphs'!$A$2:$A$3323,'tackle data and analsyis'!$BD454)</f>
        <v>0</v>
      </c>
      <c r="BJ454">
        <f>COUNTIFS('further data insights graphs'!T$2:T$3323,"&gt;"&amp;0,'further data insights graphs'!$A$2:$A$3323,'tackle data and analsyis'!$BD454)</f>
        <v>0</v>
      </c>
      <c r="BK454">
        <f>COUNTIFS('further data insights graphs'!U$2:U$3323,"&gt;"&amp;0,'further data insights graphs'!$A$2:$A$3323,'tackle data and analsyis'!$BD454)</f>
        <v>0</v>
      </c>
      <c r="BN454" t="s">
        <v>177</v>
      </c>
      <c r="BO454">
        <v>0.45868796854100102</v>
      </c>
      <c r="BP454">
        <v>0.45868796854100102</v>
      </c>
      <c r="BQ454">
        <v>0</v>
      </c>
      <c r="BS454">
        <f>SUMIFS('further data insights graphs'!$K$2:$K$3323,'further data insights graphs'!$A$2:$A$3323,'tackle data and analsyis'!$BN454)</f>
        <v>0</v>
      </c>
      <c r="BT454">
        <f>SUMIFS('further data insights graphs'!$V$2:$V$3323,'further data insights graphs'!$A$2:$A$3323,'tackle data and analsyis'!$BN454)</f>
        <v>0</v>
      </c>
      <c r="BV454" t="s">
        <v>314</v>
      </c>
      <c r="BW454">
        <v>0.54969905186176304</v>
      </c>
      <c r="BX454">
        <v>0</v>
      </c>
      <c r="BY454">
        <v>0.128046925620384</v>
      </c>
    </row>
    <row r="455" spans="1:77" x14ac:dyDescent="0.35">
      <c r="A455">
        <v>453</v>
      </c>
      <c r="B455">
        <v>2022103001</v>
      </c>
      <c r="C455">
        <v>414</v>
      </c>
      <c r="D455">
        <v>46091</v>
      </c>
      <c r="E455">
        <v>0</v>
      </c>
      <c r="F455">
        <v>1</v>
      </c>
      <c r="G455">
        <v>0</v>
      </c>
      <c r="H455">
        <v>0</v>
      </c>
      <c r="I455" t="s">
        <v>87</v>
      </c>
      <c r="M455" t="s">
        <v>461</v>
      </c>
      <c r="N455">
        <f t="shared" si="49"/>
        <v>3</v>
      </c>
      <c r="O455">
        <f t="shared" si="50"/>
        <v>2</v>
      </c>
      <c r="P455">
        <f t="shared" si="51"/>
        <v>5</v>
      </c>
      <c r="R455">
        <f>SUMIFS('further data insights graphs'!$E$2:$E$3323,'further data insights graphs'!$A$2:$A$3323,'tackle data and analsyis'!$M455)</f>
        <v>4.0707048904061107</v>
      </c>
      <c r="S455">
        <f>COUNTIFS('further data insights graphs'!$E$2:$E$3323,"&gt;"&amp;0,'further data insights graphs'!$A$2:$A$3323,'tackle data and analsyis'!$M455)</f>
        <v>6</v>
      </c>
      <c r="V455">
        <f t="shared" si="52"/>
        <v>1</v>
      </c>
      <c r="W455" t="s">
        <v>587</v>
      </c>
      <c r="X455">
        <v>1</v>
      </c>
      <c r="Y455">
        <v>1</v>
      </c>
      <c r="Z455">
        <v>2</v>
      </c>
      <c r="AB455" t="s">
        <v>439</v>
      </c>
      <c r="AC455">
        <v>1</v>
      </c>
      <c r="AD455">
        <v>0</v>
      </c>
      <c r="AE455">
        <v>1</v>
      </c>
      <c r="AH455" t="s">
        <v>182</v>
      </c>
      <c r="AI455">
        <v>1.0028636842244101</v>
      </c>
      <c r="AJ455">
        <v>4</v>
      </c>
      <c r="AK455">
        <f>SUMIFS('further data insights graphs'!$X$2:$X$3323,'further data insights graphs'!$A$2:$A$3323,'tackle data and analsyis'!$AH455)</f>
        <v>-0.22066595432084377</v>
      </c>
      <c r="AL455" s="1">
        <f t="shared" si="53"/>
        <v>-5.5166488580210941E-2</v>
      </c>
      <c r="AM455">
        <f>SUMIFS('further data insights graphs'!$X$2:$X$3323,'further data insights graphs'!$X$2:$X$3323,"&gt;="&amp;0,'further data insights graphs'!$A$2:$A$3323,'tackle data and analsyis'!$AH455)</f>
        <v>8.5863351545779048E-3</v>
      </c>
      <c r="AN455">
        <f>COUNTIFS('further data insights graphs'!$X$2:$X$3323,"&gt;="&amp;0,'further data insights graphs'!$A$2:$A$3323,'tackle data and analsyis'!$AH455)</f>
        <v>1</v>
      </c>
      <c r="AO455">
        <f>SUMIFS('further data insights graphs'!$X$2:$X$3323,'further data insights graphs'!$X$2:$X$3323,"&lt;"&amp;0,'further data insights graphs'!$A$2:$A$3323,'tackle data and analsyis'!$AH455)</f>
        <v>-0.22925228947542167</v>
      </c>
      <c r="AP455">
        <f>COUNTIFS('further data insights graphs'!$X$2:$X$3323,"&lt;"&amp;0,'further data insights graphs'!$A$2:$A$3323,'tackle data and analsyis'!$AH455)</f>
        <v>3</v>
      </c>
      <c r="AQ455" s="3">
        <f t="shared" si="54"/>
        <v>8.5863351545779048E-3</v>
      </c>
      <c r="AR455" s="3">
        <f t="shared" si="55"/>
        <v>-7.6417429825140562E-2</v>
      </c>
      <c r="AS455" s="3"/>
      <c r="AT455" s="3"/>
      <c r="AU455" s="3"/>
      <c r="AV455" s="3"/>
      <c r="AY455" t="s">
        <v>345</v>
      </c>
      <c r="AZ455">
        <v>1.099873721149947</v>
      </c>
      <c r="BA455">
        <v>2</v>
      </c>
      <c r="BD455" t="s">
        <v>345</v>
      </c>
      <c r="BE455">
        <f>SUMIFS('further data insights graphs'!S$2:S$3323,'further data insights graphs'!$A$2:$A$3323,'tackle data and analsyis'!$BD455)</f>
        <v>1.099873721149947</v>
      </c>
      <c r="BF455">
        <f>SUMIFS('further data insights graphs'!T$2:T$3323,'further data insights graphs'!$A$2:$A$3323,'tackle data and analsyis'!$BD455)</f>
        <v>0</v>
      </c>
      <c r="BG455">
        <f>SUMIFS('further data insights graphs'!U$2:U$3323,'further data insights graphs'!$A$2:$A$3323,'tackle data and analsyis'!$BD455)</f>
        <v>0</v>
      </c>
      <c r="BI455">
        <f>COUNTIFS('further data insights graphs'!S$2:S$3323,"&gt;"&amp;0,'further data insights graphs'!$A$2:$A$3323,'tackle data and analsyis'!$BD455)</f>
        <v>2</v>
      </c>
      <c r="BJ455">
        <f>COUNTIFS('further data insights graphs'!T$2:T$3323,"&gt;"&amp;0,'further data insights graphs'!$A$2:$A$3323,'tackle data and analsyis'!$BD455)</f>
        <v>0</v>
      </c>
      <c r="BK455">
        <f>COUNTIFS('further data insights graphs'!U$2:U$3323,"&gt;"&amp;0,'further data insights graphs'!$A$2:$A$3323,'tackle data and analsyis'!$BD455)</f>
        <v>0</v>
      </c>
      <c r="BN455" t="s">
        <v>464</v>
      </c>
      <c r="BO455">
        <v>0.44972536249713202</v>
      </c>
      <c r="BP455">
        <v>0</v>
      </c>
      <c r="BQ455">
        <v>0</v>
      </c>
      <c r="BS455">
        <f>SUMIFS('further data insights graphs'!$K$2:$K$3323,'further data insights graphs'!$A$2:$A$3323,'tackle data and analsyis'!$BN455)</f>
        <v>0</v>
      </c>
      <c r="BT455">
        <f>SUMIFS('further data insights graphs'!$V$2:$V$3323,'further data insights graphs'!$A$2:$A$3323,'tackle data and analsyis'!$BN455)</f>
        <v>0</v>
      </c>
      <c r="BV455" t="s">
        <v>526</v>
      </c>
      <c r="BW455">
        <v>0.53429658828334003</v>
      </c>
      <c r="BX455">
        <v>0</v>
      </c>
      <c r="BY455">
        <v>0</v>
      </c>
    </row>
    <row r="456" spans="1:77" x14ac:dyDescent="0.35">
      <c r="A456">
        <v>454</v>
      </c>
      <c r="B456">
        <v>2022103001</v>
      </c>
      <c r="C456">
        <v>1129</v>
      </c>
      <c r="D456">
        <v>46091</v>
      </c>
      <c r="E456">
        <v>1</v>
      </c>
      <c r="F456">
        <v>0</v>
      </c>
      <c r="G456">
        <v>0</v>
      </c>
      <c r="H456">
        <v>0</v>
      </c>
      <c r="I456" t="s">
        <v>87</v>
      </c>
      <c r="M456" t="s">
        <v>462</v>
      </c>
      <c r="N456">
        <f t="shared" si="49"/>
        <v>3</v>
      </c>
      <c r="O456">
        <f t="shared" si="50"/>
        <v>3</v>
      </c>
      <c r="P456">
        <f t="shared" si="51"/>
        <v>6</v>
      </c>
      <c r="R456">
        <f>SUMIFS('further data insights graphs'!$E$2:$E$3323,'further data insights graphs'!$A$2:$A$3323,'tackle data and analsyis'!$M456)</f>
        <v>4.141690683456388</v>
      </c>
      <c r="S456">
        <f>COUNTIFS('further data insights graphs'!$E$2:$E$3323,"&gt;"&amp;0,'further data insights graphs'!$A$2:$A$3323,'tackle data and analsyis'!$M456)</f>
        <v>7</v>
      </c>
      <c r="V456">
        <f t="shared" si="52"/>
        <v>1</v>
      </c>
      <c r="W456" t="s">
        <v>593</v>
      </c>
      <c r="X456">
        <v>1</v>
      </c>
      <c r="Y456">
        <v>1</v>
      </c>
      <c r="Z456">
        <v>2</v>
      </c>
      <c r="AB456" t="s">
        <v>444</v>
      </c>
      <c r="AC456">
        <v>1</v>
      </c>
      <c r="AD456">
        <v>0</v>
      </c>
      <c r="AE456">
        <v>1</v>
      </c>
      <c r="AH456" t="s">
        <v>27</v>
      </c>
      <c r="AI456">
        <v>1</v>
      </c>
      <c r="AJ456">
        <v>1</v>
      </c>
      <c r="AK456">
        <f>SUMIFS('further data insights graphs'!$X$2:$X$3323,'further data insights graphs'!$A$2:$A$3323,'tackle data and analsyis'!$AH456)</f>
        <v>-0.75069980000000003</v>
      </c>
      <c r="AL456" s="1">
        <f t="shared" si="53"/>
        <v>-0.75069980000000003</v>
      </c>
      <c r="AM456">
        <f>SUMIFS('further data insights graphs'!$X$2:$X$3323,'further data insights graphs'!$X$2:$X$3323,"&gt;="&amp;0,'further data insights graphs'!$A$2:$A$3323,'tackle data and analsyis'!$AH456)</f>
        <v>0</v>
      </c>
      <c r="AN456">
        <f>COUNTIFS('further data insights graphs'!$X$2:$X$3323,"&gt;="&amp;0,'further data insights graphs'!$A$2:$A$3323,'tackle data and analsyis'!$AH456)</f>
        <v>0</v>
      </c>
      <c r="AO456">
        <f>SUMIFS('further data insights graphs'!$X$2:$X$3323,'further data insights graphs'!$X$2:$X$3323,"&lt;"&amp;0,'further data insights graphs'!$A$2:$A$3323,'tackle data and analsyis'!$AH456)</f>
        <v>-0.75069980000000003</v>
      </c>
      <c r="AP456">
        <f>COUNTIFS('further data insights graphs'!$X$2:$X$3323,"&lt;"&amp;0,'further data insights graphs'!$A$2:$A$3323,'tackle data and analsyis'!$AH456)</f>
        <v>1</v>
      </c>
      <c r="AQ456" s="3" t="e">
        <f t="shared" si="54"/>
        <v>#DIV/0!</v>
      </c>
      <c r="AR456" s="3">
        <f t="shared" si="55"/>
        <v>-0.75069980000000003</v>
      </c>
      <c r="AS456" s="3"/>
      <c r="AT456" s="3"/>
      <c r="AU456" s="3"/>
      <c r="AV456" s="3"/>
      <c r="AY456" t="s">
        <v>346</v>
      </c>
      <c r="AZ456">
        <v>1.187814732854747</v>
      </c>
      <c r="BA456">
        <v>2</v>
      </c>
      <c r="BD456" t="s">
        <v>346</v>
      </c>
      <c r="BE456">
        <f>SUMIFS('further data insights graphs'!S$2:S$3323,'further data insights graphs'!$A$2:$A$3323,'tackle data and analsyis'!$BD456)</f>
        <v>1.187814732854747</v>
      </c>
      <c r="BF456">
        <f>SUMIFS('further data insights graphs'!T$2:T$3323,'further data insights graphs'!$A$2:$A$3323,'tackle data and analsyis'!$BD456)</f>
        <v>0</v>
      </c>
      <c r="BG456">
        <f>SUMIFS('further data insights graphs'!U$2:U$3323,'further data insights graphs'!$A$2:$A$3323,'tackle data and analsyis'!$BD456)</f>
        <v>0</v>
      </c>
      <c r="BI456">
        <f>COUNTIFS('further data insights graphs'!S$2:S$3323,"&gt;"&amp;0,'further data insights graphs'!$A$2:$A$3323,'tackle data and analsyis'!$BD456)</f>
        <v>2</v>
      </c>
      <c r="BJ456">
        <f>COUNTIFS('further data insights graphs'!T$2:T$3323,"&gt;"&amp;0,'further data insights graphs'!$A$2:$A$3323,'tackle data and analsyis'!$BD456)</f>
        <v>0</v>
      </c>
      <c r="BK456">
        <f>COUNTIFS('further data insights graphs'!U$2:U$3323,"&gt;"&amp;0,'further data insights graphs'!$A$2:$A$3323,'tackle data and analsyis'!$BD456)</f>
        <v>0</v>
      </c>
      <c r="BN456" t="s">
        <v>389</v>
      </c>
      <c r="BO456">
        <v>0.42866870690467102</v>
      </c>
      <c r="BP456">
        <v>0</v>
      </c>
      <c r="BQ456">
        <v>0</v>
      </c>
      <c r="BS456">
        <f>SUMIFS('further data insights graphs'!$K$2:$K$3323,'further data insights graphs'!$A$2:$A$3323,'tackle data and analsyis'!$BN456)</f>
        <v>0</v>
      </c>
      <c r="BT456">
        <f>SUMIFS('further data insights graphs'!$V$2:$V$3323,'further data insights graphs'!$A$2:$A$3323,'tackle data and analsyis'!$BN456)</f>
        <v>0</v>
      </c>
      <c r="BV456" t="s">
        <v>550</v>
      </c>
      <c r="BW456">
        <v>0.53372701725361593</v>
      </c>
      <c r="BX456">
        <v>0</v>
      </c>
      <c r="BY456">
        <v>0</v>
      </c>
    </row>
    <row r="457" spans="1:77" x14ac:dyDescent="0.35">
      <c r="A457">
        <v>455</v>
      </c>
      <c r="B457">
        <v>2022103001</v>
      </c>
      <c r="C457">
        <v>1221</v>
      </c>
      <c r="D457">
        <v>46091</v>
      </c>
      <c r="E457">
        <v>1</v>
      </c>
      <c r="F457">
        <v>0</v>
      </c>
      <c r="G457">
        <v>0</v>
      </c>
      <c r="H457">
        <v>0</v>
      </c>
      <c r="I457" t="s">
        <v>87</v>
      </c>
      <c r="M457" t="s">
        <v>463</v>
      </c>
      <c r="N457">
        <f t="shared" si="49"/>
        <v>1</v>
      </c>
      <c r="O457">
        <f t="shared" si="50"/>
        <v>0</v>
      </c>
      <c r="P457">
        <f t="shared" si="51"/>
        <v>1</v>
      </c>
      <c r="R457">
        <f>SUMIFS('further data insights graphs'!$E$2:$E$3323,'further data insights graphs'!$A$2:$A$3323,'tackle data and analsyis'!$M457)</f>
        <v>1.689358952011216</v>
      </c>
      <c r="S457">
        <f>COUNTIFS('further data insights graphs'!$E$2:$E$3323,"&gt;"&amp;0,'further data insights graphs'!$A$2:$A$3323,'tackle data and analsyis'!$M457)</f>
        <v>3</v>
      </c>
      <c r="V457">
        <f t="shared" si="52"/>
        <v>1</v>
      </c>
      <c r="W457" t="s">
        <v>9</v>
      </c>
      <c r="X457">
        <v>1</v>
      </c>
      <c r="Y457">
        <v>0</v>
      </c>
      <c r="Z457">
        <v>1</v>
      </c>
      <c r="AB457" t="s">
        <v>447</v>
      </c>
      <c r="AC457">
        <v>1</v>
      </c>
      <c r="AD457">
        <v>0</v>
      </c>
      <c r="AE457">
        <v>1</v>
      </c>
      <c r="AH457" t="s">
        <v>139</v>
      </c>
      <c r="AI457">
        <v>1</v>
      </c>
      <c r="AJ457">
        <v>1</v>
      </c>
      <c r="AK457">
        <f>SUMIFS('further data insights graphs'!$X$2:$X$3323,'further data insights graphs'!$A$2:$A$3323,'tackle data and analsyis'!$AH457)</f>
        <v>-0.52144283000000002</v>
      </c>
      <c r="AL457" s="1">
        <f t="shared" si="53"/>
        <v>-0.52144283000000002</v>
      </c>
      <c r="AM457">
        <f>SUMIFS('further data insights graphs'!$X$2:$X$3323,'further data insights graphs'!$X$2:$X$3323,"&gt;="&amp;0,'further data insights graphs'!$A$2:$A$3323,'tackle data and analsyis'!$AH457)</f>
        <v>0</v>
      </c>
      <c r="AN457">
        <f>COUNTIFS('further data insights graphs'!$X$2:$X$3323,"&gt;="&amp;0,'further data insights graphs'!$A$2:$A$3323,'tackle data and analsyis'!$AH457)</f>
        <v>0</v>
      </c>
      <c r="AO457">
        <f>SUMIFS('further data insights graphs'!$X$2:$X$3323,'further data insights graphs'!$X$2:$X$3323,"&lt;"&amp;0,'further data insights graphs'!$A$2:$A$3323,'tackle data and analsyis'!$AH457)</f>
        <v>-0.52144283000000002</v>
      </c>
      <c r="AP457">
        <f>COUNTIFS('further data insights graphs'!$X$2:$X$3323,"&lt;"&amp;0,'further data insights graphs'!$A$2:$A$3323,'tackle data and analsyis'!$AH457)</f>
        <v>1</v>
      </c>
      <c r="AQ457" s="3" t="e">
        <f t="shared" si="54"/>
        <v>#DIV/0!</v>
      </c>
      <c r="AR457" s="3">
        <f t="shared" si="55"/>
        <v>-0.52144283000000002</v>
      </c>
      <c r="AS457" s="3"/>
      <c r="AT457" s="3"/>
      <c r="AU457" s="3"/>
      <c r="AV457" s="3"/>
      <c r="AY457" t="s">
        <v>363</v>
      </c>
      <c r="AZ457">
        <v>0.762986919541214</v>
      </c>
      <c r="BA457">
        <v>2</v>
      </c>
      <c r="BD457" t="s">
        <v>363</v>
      </c>
      <c r="BE457">
        <f>SUMIFS('further data insights graphs'!S$2:S$3323,'further data insights graphs'!$A$2:$A$3323,'tackle data and analsyis'!$BD457)</f>
        <v>0</v>
      </c>
      <c r="BF457">
        <f>SUMIFS('further data insights graphs'!T$2:T$3323,'further data insights graphs'!$A$2:$A$3323,'tackle data and analsyis'!$BD457)</f>
        <v>0</v>
      </c>
      <c r="BG457">
        <f>SUMIFS('further data insights graphs'!U$2:U$3323,'further data insights graphs'!$A$2:$A$3323,'tackle data and analsyis'!$BD457)</f>
        <v>0.14027236996857401</v>
      </c>
      <c r="BI457">
        <f>COUNTIFS('further data insights graphs'!S$2:S$3323,"&gt;"&amp;0,'further data insights graphs'!$A$2:$A$3323,'tackle data and analsyis'!$BD457)</f>
        <v>0</v>
      </c>
      <c r="BJ457">
        <f>COUNTIFS('further data insights graphs'!T$2:T$3323,"&gt;"&amp;0,'further data insights graphs'!$A$2:$A$3323,'tackle data and analsyis'!$BD457)</f>
        <v>0</v>
      </c>
      <c r="BK457">
        <f>COUNTIFS('further data insights graphs'!U$2:U$3323,"&gt;"&amp;0,'further data insights graphs'!$A$2:$A$3323,'tackle data and analsyis'!$BD457)</f>
        <v>1</v>
      </c>
      <c r="BN457" t="s">
        <v>495</v>
      </c>
      <c r="BO457">
        <v>0.42586865210204899</v>
      </c>
      <c r="BP457">
        <v>0</v>
      </c>
      <c r="BQ457">
        <v>0</v>
      </c>
      <c r="BS457">
        <f>SUMIFS('further data insights graphs'!$K$2:$K$3323,'further data insights graphs'!$A$2:$A$3323,'tackle data and analsyis'!$BN457)</f>
        <v>0</v>
      </c>
      <c r="BT457">
        <f>SUMIFS('further data insights graphs'!$V$2:$V$3323,'further data insights graphs'!$A$2:$A$3323,'tackle data and analsyis'!$BN457)</f>
        <v>0</v>
      </c>
      <c r="BV457" t="s">
        <v>340</v>
      </c>
      <c r="BW457">
        <v>0.51621449833565003</v>
      </c>
      <c r="BX457">
        <v>0</v>
      </c>
      <c r="BY457">
        <v>0</v>
      </c>
    </row>
    <row r="458" spans="1:77" x14ac:dyDescent="0.35">
      <c r="A458">
        <v>456</v>
      </c>
      <c r="B458">
        <v>2022103001</v>
      </c>
      <c r="C458">
        <v>1930</v>
      </c>
      <c r="D458">
        <v>46091</v>
      </c>
      <c r="E458">
        <v>0</v>
      </c>
      <c r="F458">
        <v>1</v>
      </c>
      <c r="G458">
        <v>0</v>
      </c>
      <c r="H458">
        <v>0</v>
      </c>
      <c r="I458" t="s">
        <v>87</v>
      </c>
      <c r="M458" t="s">
        <v>464</v>
      </c>
      <c r="N458">
        <f t="shared" si="49"/>
        <v>1</v>
      </c>
      <c r="O458">
        <f t="shared" si="50"/>
        <v>2</v>
      </c>
      <c r="P458">
        <f t="shared" si="51"/>
        <v>3</v>
      </c>
      <c r="R458">
        <f>SUMIFS('further data insights graphs'!$E$2:$E$3323,'further data insights graphs'!$A$2:$A$3323,'tackle data and analsyis'!$M458)</f>
        <v>1.526396430248451</v>
      </c>
      <c r="S458">
        <f>COUNTIFS('further data insights graphs'!$E$2:$E$3323,"&gt;"&amp;0,'further data insights graphs'!$A$2:$A$3323,'tackle data and analsyis'!$M458)</f>
        <v>3</v>
      </c>
      <c r="V458">
        <f t="shared" si="52"/>
        <v>1</v>
      </c>
      <c r="W458" t="s">
        <v>14</v>
      </c>
      <c r="X458">
        <v>0</v>
      </c>
      <c r="Y458">
        <v>1</v>
      </c>
      <c r="Z458">
        <v>1</v>
      </c>
      <c r="AB458" t="s">
        <v>452</v>
      </c>
      <c r="AC458">
        <v>1</v>
      </c>
      <c r="AD458">
        <v>0</v>
      </c>
      <c r="AE458">
        <v>1</v>
      </c>
      <c r="AH458" t="s">
        <v>245</v>
      </c>
      <c r="AI458">
        <v>1</v>
      </c>
      <c r="AJ458">
        <v>1</v>
      </c>
      <c r="AK458">
        <f>SUMIFS('further data insights graphs'!$X$2:$X$3323,'further data insights graphs'!$A$2:$A$3323,'tackle data and analsyis'!$AH458)</f>
        <v>-0.62164783000000001</v>
      </c>
      <c r="AL458" s="1">
        <f t="shared" si="53"/>
        <v>-0.62164783000000001</v>
      </c>
      <c r="AM458">
        <f>SUMIFS('further data insights graphs'!$X$2:$X$3323,'further data insights graphs'!$X$2:$X$3323,"&gt;="&amp;0,'further data insights graphs'!$A$2:$A$3323,'tackle data and analsyis'!$AH458)</f>
        <v>0</v>
      </c>
      <c r="AN458">
        <f>COUNTIFS('further data insights graphs'!$X$2:$X$3323,"&gt;="&amp;0,'further data insights graphs'!$A$2:$A$3323,'tackle data and analsyis'!$AH458)</f>
        <v>0</v>
      </c>
      <c r="AO458">
        <f>SUMIFS('further data insights graphs'!$X$2:$X$3323,'further data insights graphs'!$X$2:$X$3323,"&lt;"&amp;0,'further data insights graphs'!$A$2:$A$3323,'tackle data and analsyis'!$AH458)</f>
        <v>-0.62164783000000001</v>
      </c>
      <c r="AP458">
        <f>COUNTIFS('further data insights graphs'!$X$2:$X$3323,"&lt;"&amp;0,'further data insights graphs'!$A$2:$A$3323,'tackle data and analsyis'!$AH458)</f>
        <v>1</v>
      </c>
      <c r="AQ458" s="3" t="e">
        <f t="shared" si="54"/>
        <v>#DIV/0!</v>
      </c>
      <c r="AR458" s="3">
        <f t="shared" si="55"/>
        <v>-0.62164783000000001</v>
      </c>
      <c r="AS458" s="3"/>
      <c r="AT458" s="3"/>
      <c r="AU458" s="3"/>
      <c r="AV458" s="3"/>
      <c r="AY458" t="s">
        <v>369</v>
      </c>
      <c r="AZ458">
        <v>1.4383696570880711</v>
      </c>
      <c r="BA458">
        <v>2</v>
      </c>
      <c r="BD458" t="s">
        <v>369</v>
      </c>
      <c r="BE458">
        <f>SUMIFS('further data insights graphs'!S$2:S$3323,'further data insights graphs'!$A$2:$A$3323,'tackle data and analsyis'!$BD458)</f>
        <v>1.4383696570880711</v>
      </c>
      <c r="BF458">
        <f>SUMIFS('further data insights graphs'!T$2:T$3323,'further data insights graphs'!$A$2:$A$3323,'tackle data and analsyis'!$BD458)</f>
        <v>0</v>
      </c>
      <c r="BG458">
        <f>SUMIFS('further data insights graphs'!U$2:U$3323,'further data insights graphs'!$A$2:$A$3323,'tackle data and analsyis'!$BD458)</f>
        <v>0</v>
      </c>
      <c r="BI458">
        <f>COUNTIFS('further data insights graphs'!S$2:S$3323,"&gt;"&amp;0,'further data insights graphs'!$A$2:$A$3323,'tackle data and analsyis'!$BD458)</f>
        <v>2</v>
      </c>
      <c r="BJ458">
        <f>COUNTIFS('further data insights graphs'!T$2:T$3323,"&gt;"&amp;0,'further data insights graphs'!$A$2:$A$3323,'tackle data and analsyis'!$BD458)</f>
        <v>0</v>
      </c>
      <c r="BK458">
        <f>COUNTIFS('further data insights graphs'!U$2:U$3323,"&gt;"&amp;0,'further data insights graphs'!$A$2:$A$3323,'tackle data and analsyis'!$BD458)</f>
        <v>0</v>
      </c>
      <c r="BN458" t="s">
        <v>397</v>
      </c>
      <c r="BO458">
        <v>0.423948652707062</v>
      </c>
      <c r="BP458">
        <v>0.21448131776554899</v>
      </c>
      <c r="BQ458">
        <v>0</v>
      </c>
      <c r="BS458">
        <f>SUMIFS('further data insights graphs'!$K$2:$K$3323,'further data insights graphs'!$A$2:$A$3323,'tackle data and analsyis'!$BN458)</f>
        <v>0</v>
      </c>
      <c r="BT458">
        <f>SUMIFS('further data insights graphs'!$V$2:$V$3323,'further data insights graphs'!$A$2:$A$3323,'tackle data and analsyis'!$BN458)</f>
        <v>0</v>
      </c>
      <c r="BV458" t="s">
        <v>399</v>
      </c>
      <c r="BW458">
        <v>0.515055973593327</v>
      </c>
      <c r="BX458">
        <v>0</v>
      </c>
      <c r="BY458">
        <v>0</v>
      </c>
    </row>
    <row r="459" spans="1:77" x14ac:dyDescent="0.35">
      <c r="A459">
        <v>457</v>
      </c>
      <c r="B459">
        <v>2022103001</v>
      </c>
      <c r="C459">
        <v>2890</v>
      </c>
      <c r="D459">
        <v>46091</v>
      </c>
      <c r="E459">
        <v>0</v>
      </c>
      <c r="F459">
        <v>1</v>
      </c>
      <c r="G459">
        <v>0</v>
      </c>
      <c r="H459">
        <v>0</v>
      </c>
      <c r="I459" t="s">
        <v>87</v>
      </c>
      <c r="M459" t="s">
        <v>465</v>
      </c>
      <c r="N459">
        <f t="shared" si="49"/>
        <v>1</v>
      </c>
      <c r="O459">
        <f t="shared" si="50"/>
        <v>0</v>
      </c>
      <c r="P459">
        <f t="shared" si="51"/>
        <v>1</v>
      </c>
      <c r="R459">
        <f>SUMIFS('further data insights graphs'!$E$2:$E$3323,'further data insights graphs'!$A$2:$A$3323,'tackle data and analsyis'!$M459)</f>
        <v>0</v>
      </c>
      <c r="S459">
        <f>COUNTIFS('further data insights graphs'!$E$2:$E$3323,"&gt;"&amp;0,'further data insights graphs'!$A$2:$A$3323,'tackle data and analsyis'!$M459)</f>
        <v>0</v>
      </c>
      <c r="V459">
        <f t="shared" si="52"/>
        <v>1</v>
      </c>
      <c r="W459" t="s">
        <v>27</v>
      </c>
      <c r="X459">
        <v>1</v>
      </c>
      <c r="Y459">
        <v>0</v>
      </c>
      <c r="Z459">
        <v>1</v>
      </c>
      <c r="AB459" t="s">
        <v>455</v>
      </c>
      <c r="AC459">
        <v>1</v>
      </c>
      <c r="AD459">
        <v>0</v>
      </c>
      <c r="AE459">
        <v>1</v>
      </c>
      <c r="AH459" t="s">
        <v>420</v>
      </c>
      <c r="AI459">
        <v>1</v>
      </c>
      <c r="AJ459">
        <v>1</v>
      </c>
      <c r="AK459">
        <f>SUMIFS('further data insights graphs'!$X$2:$X$3323,'further data insights graphs'!$A$2:$A$3323,'tackle data and analsyis'!$AH459)</f>
        <v>0.28436666999999999</v>
      </c>
      <c r="AL459" s="1">
        <f t="shared" si="53"/>
        <v>0.28436666999999999</v>
      </c>
      <c r="AM459">
        <f>SUMIFS('further data insights graphs'!$X$2:$X$3323,'further data insights graphs'!$X$2:$X$3323,"&gt;="&amp;0,'further data insights graphs'!$A$2:$A$3323,'tackle data and analsyis'!$AH459)</f>
        <v>0.28436666999999999</v>
      </c>
      <c r="AN459">
        <f>COUNTIFS('further data insights graphs'!$X$2:$X$3323,"&gt;="&amp;0,'further data insights graphs'!$A$2:$A$3323,'tackle data and analsyis'!$AH459)</f>
        <v>1</v>
      </c>
      <c r="AO459">
        <f>SUMIFS('further data insights graphs'!$X$2:$X$3323,'further data insights graphs'!$X$2:$X$3323,"&lt;"&amp;0,'further data insights graphs'!$A$2:$A$3323,'tackle data and analsyis'!$AH459)</f>
        <v>0</v>
      </c>
      <c r="AP459">
        <f>COUNTIFS('further data insights graphs'!$X$2:$X$3323,"&lt;"&amp;0,'further data insights graphs'!$A$2:$A$3323,'tackle data and analsyis'!$AH459)</f>
        <v>0</v>
      </c>
      <c r="AQ459" s="3">
        <f t="shared" si="54"/>
        <v>0.28436666999999999</v>
      </c>
      <c r="AR459" s="3" t="e">
        <f t="shared" si="55"/>
        <v>#DIV/0!</v>
      </c>
      <c r="AS459" s="3"/>
      <c r="AT459" s="3"/>
      <c r="AU459" s="3"/>
      <c r="AV459" s="3"/>
      <c r="AY459" t="s">
        <v>372</v>
      </c>
      <c r="AZ459">
        <v>1.5364708653696599</v>
      </c>
      <c r="BA459">
        <v>2</v>
      </c>
      <c r="BD459" t="s">
        <v>372</v>
      </c>
      <c r="BE459">
        <f>SUMIFS('further data insights graphs'!S$2:S$3323,'further data insights graphs'!$A$2:$A$3323,'tackle data and analsyis'!$BD459)</f>
        <v>0</v>
      </c>
      <c r="BF459">
        <f>SUMIFS('further data insights graphs'!T$2:T$3323,'further data insights graphs'!$A$2:$A$3323,'tackle data and analsyis'!$BD459)</f>
        <v>0</v>
      </c>
      <c r="BG459">
        <f>SUMIFS('further data insights graphs'!U$2:U$3323,'further data insights graphs'!$A$2:$A$3323,'tackle data and analsyis'!$BD459)</f>
        <v>0</v>
      </c>
      <c r="BI459">
        <f>COUNTIFS('further data insights graphs'!S$2:S$3323,"&gt;"&amp;0,'further data insights graphs'!$A$2:$A$3323,'tackle data and analsyis'!$BD459)</f>
        <v>0</v>
      </c>
      <c r="BJ459">
        <f>COUNTIFS('further data insights graphs'!T$2:T$3323,"&gt;"&amp;0,'further data insights graphs'!$A$2:$A$3323,'tackle data and analsyis'!$BD459)</f>
        <v>0</v>
      </c>
      <c r="BK459">
        <f>COUNTIFS('further data insights graphs'!U$2:U$3323,"&gt;"&amp;0,'further data insights graphs'!$A$2:$A$3323,'tackle data and analsyis'!$BD459)</f>
        <v>0</v>
      </c>
      <c r="BN459" t="s">
        <v>57</v>
      </c>
      <c r="BO459">
        <v>0.42345225680503801</v>
      </c>
      <c r="BP459">
        <v>0.42345225680503801</v>
      </c>
      <c r="BQ459">
        <v>0</v>
      </c>
      <c r="BS459">
        <f>SUMIFS('further data insights graphs'!$K$2:$K$3323,'further data insights graphs'!$A$2:$A$3323,'tackle data and analsyis'!$BN459)</f>
        <v>0</v>
      </c>
      <c r="BT459">
        <f>SUMIFS('further data insights graphs'!$V$2:$V$3323,'further data insights graphs'!$A$2:$A$3323,'tackle data and analsyis'!$BN459)</f>
        <v>0</v>
      </c>
      <c r="BV459" t="s">
        <v>145</v>
      </c>
      <c r="BW459">
        <v>0.50419794213754299</v>
      </c>
      <c r="BX459">
        <v>0</v>
      </c>
      <c r="BY459">
        <v>0</v>
      </c>
    </row>
    <row r="460" spans="1:77" x14ac:dyDescent="0.35">
      <c r="A460">
        <v>458</v>
      </c>
      <c r="B460">
        <v>2022110600</v>
      </c>
      <c r="C460">
        <v>691</v>
      </c>
      <c r="D460">
        <v>46091</v>
      </c>
      <c r="E460">
        <v>1</v>
      </c>
      <c r="F460">
        <v>0</v>
      </c>
      <c r="G460">
        <v>0</v>
      </c>
      <c r="H460">
        <v>0</v>
      </c>
      <c r="I460" t="s">
        <v>87</v>
      </c>
      <c r="M460" t="s">
        <v>466</v>
      </c>
      <c r="N460">
        <f t="shared" si="49"/>
        <v>2</v>
      </c>
      <c r="O460">
        <f t="shared" si="50"/>
        <v>1</v>
      </c>
      <c r="P460">
        <f t="shared" si="51"/>
        <v>3</v>
      </c>
      <c r="R460">
        <f>SUMIFS('further data insights graphs'!$E$2:$E$3323,'further data insights graphs'!$A$2:$A$3323,'tackle data and analsyis'!$M460)</f>
        <v>0.81825322161658809</v>
      </c>
      <c r="S460">
        <f>COUNTIFS('further data insights graphs'!$E$2:$E$3323,"&gt;"&amp;0,'further data insights graphs'!$A$2:$A$3323,'tackle data and analsyis'!$M460)</f>
        <v>3</v>
      </c>
      <c r="V460">
        <f t="shared" si="52"/>
        <v>1</v>
      </c>
      <c r="W460" t="s">
        <v>30</v>
      </c>
      <c r="X460">
        <v>1</v>
      </c>
      <c r="Y460">
        <v>0</v>
      </c>
      <c r="Z460">
        <v>1</v>
      </c>
      <c r="AB460" t="s">
        <v>459</v>
      </c>
      <c r="AC460">
        <v>1</v>
      </c>
      <c r="AD460">
        <v>0</v>
      </c>
      <c r="AE460">
        <v>1</v>
      </c>
      <c r="AH460" t="s">
        <v>447</v>
      </c>
      <c r="AI460">
        <v>1</v>
      </c>
      <c r="AJ460">
        <v>1</v>
      </c>
      <c r="AK460">
        <f>SUMIFS('further data insights graphs'!$X$2:$X$3323,'further data insights graphs'!$A$2:$A$3323,'tackle data and analsyis'!$AH460)</f>
        <v>-8.653342E-2</v>
      </c>
      <c r="AL460" s="1">
        <f t="shared" si="53"/>
        <v>-8.653342E-2</v>
      </c>
      <c r="AM460">
        <f>SUMIFS('further data insights graphs'!$X$2:$X$3323,'further data insights graphs'!$X$2:$X$3323,"&gt;="&amp;0,'further data insights graphs'!$A$2:$A$3323,'tackle data and analsyis'!$AH460)</f>
        <v>0</v>
      </c>
      <c r="AN460">
        <f>COUNTIFS('further data insights graphs'!$X$2:$X$3323,"&gt;="&amp;0,'further data insights graphs'!$A$2:$A$3323,'tackle data and analsyis'!$AH460)</f>
        <v>0</v>
      </c>
      <c r="AO460">
        <f>SUMIFS('further data insights graphs'!$X$2:$X$3323,'further data insights graphs'!$X$2:$X$3323,"&lt;"&amp;0,'further data insights graphs'!$A$2:$A$3323,'tackle data and analsyis'!$AH460)</f>
        <v>-8.653342E-2</v>
      </c>
      <c r="AP460">
        <f>COUNTIFS('further data insights graphs'!$X$2:$X$3323,"&lt;"&amp;0,'further data insights graphs'!$A$2:$A$3323,'tackle data and analsyis'!$AH460)</f>
        <v>1</v>
      </c>
      <c r="AQ460" s="3" t="e">
        <f t="shared" si="54"/>
        <v>#DIV/0!</v>
      </c>
      <c r="AR460" s="3">
        <f t="shared" si="55"/>
        <v>-8.653342E-2</v>
      </c>
      <c r="AS460" s="3"/>
      <c r="AT460" s="3"/>
      <c r="AU460" s="3"/>
      <c r="AV460" s="3"/>
      <c r="AY460" t="s">
        <v>374</v>
      </c>
      <c r="AZ460">
        <v>0.8048570547719951</v>
      </c>
      <c r="BA460">
        <v>2</v>
      </c>
      <c r="BD460" t="s">
        <v>374</v>
      </c>
      <c r="BE460">
        <f>SUMIFS('further data insights graphs'!S$2:S$3323,'further data insights graphs'!$A$2:$A$3323,'tackle data and analsyis'!$BD460)</f>
        <v>0</v>
      </c>
      <c r="BF460">
        <f>SUMIFS('further data insights graphs'!T$2:T$3323,'further data insights graphs'!$A$2:$A$3323,'tackle data and analsyis'!$BD460)</f>
        <v>0</v>
      </c>
      <c r="BG460">
        <f>SUMIFS('further data insights graphs'!U$2:U$3323,'further data insights graphs'!$A$2:$A$3323,'tackle data and analsyis'!$BD460)</f>
        <v>0</v>
      </c>
      <c r="BI460">
        <f>COUNTIFS('further data insights graphs'!S$2:S$3323,"&gt;"&amp;0,'further data insights graphs'!$A$2:$A$3323,'tackle data and analsyis'!$BD460)</f>
        <v>0</v>
      </c>
      <c r="BJ460">
        <f>COUNTIFS('further data insights graphs'!T$2:T$3323,"&gt;"&amp;0,'further data insights graphs'!$A$2:$A$3323,'tackle data and analsyis'!$BD460)</f>
        <v>0</v>
      </c>
      <c r="BK460">
        <f>COUNTIFS('further data insights graphs'!U$2:U$3323,"&gt;"&amp;0,'further data insights graphs'!$A$2:$A$3323,'tackle data and analsyis'!$BD460)</f>
        <v>0</v>
      </c>
      <c r="BN460" t="s">
        <v>300</v>
      </c>
      <c r="BO460">
        <v>0.41667467672233699</v>
      </c>
      <c r="BP460">
        <v>0</v>
      </c>
      <c r="BQ460">
        <v>0</v>
      </c>
      <c r="BS460">
        <f>SUMIFS('further data insights graphs'!$K$2:$K$3323,'further data insights graphs'!$A$2:$A$3323,'tackle data and analsyis'!$BN460)</f>
        <v>0</v>
      </c>
      <c r="BT460">
        <f>SUMIFS('further data insights graphs'!$V$2:$V$3323,'further data insights graphs'!$A$2:$A$3323,'tackle data and analsyis'!$BN460)</f>
        <v>0</v>
      </c>
      <c r="BV460" t="s">
        <v>365</v>
      </c>
      <c r="BW460">
        <v>0.49929076775075998</v>
      </c>
      <c r="BX460">
        <v>0</v>
      </c>
      <c r="BY460">
        <v>0</v>
      </c>
    </row>
    <row r="461" spans="1:77" x14ac:dyDescent="0.35">
      <c r="A461">
        <v>459</v>
      </c>
      <c r="B461">
        <v>2022110600</v>
      </c>
      <c r="C461">
        <v>894</v>
      </c>
      <c r="D461">
        <v>46091</v>
      </c>
      <c r="E461">
        <v>1</v>
      </c>
      <c r="F461">
        <v>0</v>
      </c>
      <c r="G461">
        <v>0</v>
      </c>
      <c r="H461">
        <v>0</v>
      </c>
      <c r="I461" t="s">
        <v>87</v>
      </c>
      <c r="M461" t="s">
        <v>467</v>
      </c>
      <c r="N461">
        <f t="shared" si="49"/>
        <v>1</v>
      </c>
      <c r="O461">
        <f t="shared" si="50"/>
        <v>2</v>
      </c>
      <c r="P461">
        <f t="shared" si="51"/>
        <v>3</v>
      </c>
      <c r="R461">
        <f>SUMIFS('further data insights graphs'!$E$2:$E$3323,'further data insights graphs'!$A$2:$A$3323,'tackle data and analsyis'!$M461)</f>
        <v>1.082858439923384</v>
      </c>
      <c r="S461">
        <f>COUNTIFS('further data insights graphs'!$E$2:$E$3323,"&gt;"&amp;0,'further data insights graphs'!$A$2:$A$3323,'tackle data and analsyis'!$M461)</f>
        <v>2</v>
      </c>
      <c r="V461">
        <f t="shared" si="52"/>
        <v>1</v>
      </c>
      <c r="W461" t="s">
        <v>31</v>
      </c>
      <c r="X461">
        <v>1</v>
      </c>
      <c r="Y461">
        <v>0</v>
      </c>
      <c r="Z461">
        <v>1</v>
      </c>
      <c r="AB461" t="s">
        <v>463</v>
      </c>
      <c r="AC461">
        <v>1</v>
      </c>
      <c r="AD461">
        <v>0</v>
      </c>
      <c r="AE461">
        <v>1</v>
      </c>
      <c r="AH461" t="s">
        <v>459</v>
      </c>
      <c r="AI461">
        <v>1</v>
      </c>
      <c r="AJ461">
        <v>1</v>
      </c>
      <c r="AK461">
        <f>SUMIFS('further data insights graphs'!$X$2:$X$3323,'further data insights graphs'!$A$2:$A$3323,'tackle data and analsyis'!$AH461)</f>
        <v>-0.24480822999999999</v>
      </c>
      <c r="AL461" s="1">
        <f t="shared" si="53"/>
        <v>-0.24480822999999999</v>
      </c>
      <c r="AM461">
        <f>SUMIFS('further data insights graphs'!$X$2:$X$3323,'further data insights graphs'!$X$2:$X$3323,"&gt;="&amp;0,'further data insights graphs'!$A$2:$A$3323,'tackle data and analsyis'!$AH461)</f>
        <v>0</v>
      </c>
      <c r="AN461">
        <f>COUNTIFS('further data insights graphs'!$X$2:$X$3323,"&gt;="&amp;0,'further data insights graphs'!$A$2:$A$3323,'tackle data and analsyis'!$AH461)</f>
        <v>0</v>
      </c>
      <c r="AO461">
        <f>SUMIFS('further data insights graphs'!$X$2:$X$3323,'further data insights graphs'!$X$2:$X$3323,"&lt;"&amp;0,'further data insights graphs'!$A$2:$A$3323,'tackle data and analsyis'!$AH461)</f>
        <v>-0.24480822999999999</v>
      </c>
      <c r="AP461">
        <f>COUNTIFS('further data insights graphs'!$X$2:$X$3323,"&lt;"&amp;0,'further data insights graphs'!$A$2:$A$3323,'tackle data and analsyis'!$AH461)</f>
        <v>1</v>
      </c>
      <c r="AQ461" s="3" t="e">
        <f t="shared" si="54"/>
        <v>#DIV/0!</v>
      </c>
      <c r="AR461" s="3">
        <f t="shared" si="55"/>
        <v>-0.24480822999999999</v>
      </c>
      <c r="AS461" s="3"/>
      <c r="AT461" s="3"/>
      <c r="AU461" s="3"/>
      <c r="AV461" s="3"/>
      <c r="AY461" t="s">
        <v>375</v>
      </c>
      <c r="AZ461">
        <v>1.7755040888212821</v>
      </c>
      <c r="BA461">
        <v>2</v>
      </c>
      <c r="BD461" t="s">
        <v>375</v>
      </c>
      <c r="BE461">
        <f>SUMIFS('further data insights graphs'!S$2:S$3323,'further data insights graphs'!$A$2:$A$3323,'tackle data and analsyis'!$BD461)</f>
        <v>1.7755040888212821</v>
      </c>
      <c r="BF461">
        <f>SUMIFS('further data insights graphs'!T$2:T$3323,'further data insights graphs'!$A$2:$A$3323,'tackle data and analsyis'!$BD461)</f>
        <v>0.77550408882128197</v>
      </c>
      <c r="BG461">
        <f>SUMIFS('further data insights graphs'!U$2:U$3323,'further data insights graphs'!$A$2:$A$3323,'tackle data and analsyis'!$BD461)</f>
        <v>0</v>
      </c>
      <c r="BI461">
        <f>COUNTIFS('further data insights graphs'!S$2:S$3323,"&gt;"&amp;0,'further data insights graphs'!$A$2:$A$3323,'tackle data and analsyis'!$BD461)</f>
        <v>2</v>
      </c>
      <c r="BJ461">
        <f>COUNTIFS('further data insights graphs'!T$2:T$3323,"&gt;"&amp;0,'further data insights graphs'!$A$2:$A$3323,'tackle data and analsyis'!$BD461)</f>
        <v>1</v>
      </c>
      <c r="BK461">
        <f>COUNTIFS('further data insights graphs'!U$2:U$3323,"&gt;"&amp;0,'further data insights graphs'!$A$2:$A$3323,'tackle data and analsyis'!$BD461)</f>
        <v>0</v>
      </c>
      <c r="BN461" t="s">
        <v>434</v>
      </c>
      <c r="BO461">
        <v>0.41355500207938201</v>
      </c>
      <c r="BP461">
        <v>0</v>
      </c>
      <c r="BQ461">
        <v>0</v>
      </c>
      <c r="BS461">
        <f>SUMIFS('further data insights graphs'!$K$2:$K$3323,'further data insights graphs'!$A$2:$A$3323,'tackle data and analsyis'!$BN461)</f>
        <v>0</v>
      </c>
      <c r="BT461">
        <f>SUMIFS('further data insights graphs'!$V$2:$V$3323,'further data insights graphs'!$A$2:$A$3323,'tackle data and analsyis'!$BN461)</f>
        <v>0</v>
      </c>
      <c r="BV461" t="s">
        <v>454</v>
      </c>
      <c r="BW461">
        <v>0.49206308313684499</v>
      </c>
      <c r="BX461">
        <v>0</v>
      </c>
      <c r="BY461">
        <v>0</v>
      </c>
    </row>
    <row r="462" spans="1:77" x14ac:dyDescent="0.35">
      <c r="A462">
        <v>460</v>
      </c>
      <c r="B462">
        <v>2022110600</v>
      </c>
      <c r="C462">
        <v>2548</v>
      </c>
      <c r="D462">
        <v>46091</v>
      </c>
      <c r="E462">
        <v>1</v>
      </c>
      <c r="F462">
        <v>0</v>
      </c>
      <c r="G462">
        <v>0</v>
      </c>
      <c r="H462">
        <v>0</v>
      </c>
      <c r="I462" t="s">
        <v>87</v>
      </c>
      <c r="M462" t="s">
        <v>468</v>
      </c>
      <c r="N462">
        <f t="shared" si="49"/>
        <v>0</v>
      </c>
      <c r="O462">
        <f t="shared" si="50"/>
        <v>1</v>
      </c>
      <c r="P462">
        <f t="shared" si="51"/>
        <v>1</v>
      </c>
      <c r="R462">
        <f>SUMIFS('further data insights graphs'!$E$2:$E$3323,'further data insights graphs'!$A$2:$A$3323,'tackle data and analsyis'!$M462)</f>
        <v>0.90400117123308399</v>
      </c>
      <c r="S462">
        <f>COUNTIFS('further data insights graphs'!$E$2:$E$3323,"&gt;"&amp;0,'further data insights graphs'!$A$2:$A$3323,'tackle data and analsyis'!$M462)</f>
        <v>2</v>
      </c>
      <c r="V462">
        <f t="shared" si="52"/>
        <v>1</v>
      </c>
      <c r="W462" t="s">
        <v>45</v>
      </c>
      <c r="X462">
        <v>0</v>
      </c>
      <c r="Y462">
        <v>1</v>
      </c>
      <c r="Z462">
        <v>1</v>
      </c>
      <c r="AB462" t="s">
        <v>465</v>
      </c>
      <c r="AC462">
        <v>1</v>
      </c>
      <c r="AD462">
        <v>0</v>
      </c>
      <c r="AE462">
        <v>1</v>
      </c>
      <c r="AH462" t="s">
        <v>470</v>
      </c>
      <c r="AI462">
        <v>1</v>
      </c>
      <c r="AJ462">
        <v>1</v>
      </c>
      <c r="AK462">
        <f>SUMIFS('further data insights graphs'!$X$2:$X$3323,'further data insights graphs'!$A$2:$A$3323,'tackle data and analsyis'!$AH462)</f>
        <v>-0.45950943</v>
      </c>
      <c r="AL462" s="1">
        <f t="shared" si="53"/>
        <v>-0.45950943</v>
      </c>
      <c r="AM462">
        <f>SUMIFS('further data insights graphs'!$X$2:$X$3323,'further data insights graphs'!$X$2:$X$3323,"&gt;="&amp;0,'further data insights graphs'!$A$2:$A$3323,'tackle data and analsyis'!$AH462)</f>
        <v>0</v>
      </c>
      <c r="AN462">
        <f>COUNTIFS('further data insights graphs'!$X$2:$X$3323,"&gt;="&amp;0,'further data insights graphs'!$A$2:$A$3323,'tackle data and analsyis'!$AH462)</f>
        <v>0</v>
      </c>
      <c r="AO462">
        <f>SUMIFS('further data insights graphs'!$X$2:$X$3323,'further data insights graphs'!$X$2:$X$3323,"&lt;"&amp;0,'further data insights graphs'!$A$2:$A$3323,'tackle data and analsyis'!$AH462)</f>
        <v>-0.45950943</v>
      </c>
      <c r="AP462">
        <f>COUNTIFS('further data insights graphs'!$X$2:$X$3323,"&lt;"&amp;0,'further data insights graphs'!$A$2:$A$3323,'tackle data and analsyis'!$AH462)</f>
        <v>1</v>
      </c>
      <c r="AQ462" s="3" t="e">
        <f t="shared" si="54"/>
        <v>#DIV/0!</v>
      </c>
      <c r="AR462" s="3">
        <f t="shared" si="55"/>
        <v>-0.45950943</v>
      </c>
      <c r="AS462" s="3"/>
      <c r="AT462" s="3"/>
      <c r="AU462" s="3"/>
      <c r="AV462" s="3"/>
      <c r="AY462" t="s">
        <v>377</v>
      </c>
      <c r="AZ462">
        <v>0.75368228909141699</v>
      </c>
      <c r="BA462">
        <v>2</v>
      </c>
      <c r="BD462" t="s">
        <v>377</v>
      </c>
      <c r="BE462">
        <f>SUMIFS('further data insights graphs'!S$2:S$3323,'further data insights graphs'!$A$2:$A$3323,'tackle data and analsyis'!$BD462)</f>
        <v>0.55946086695886499</v>
      </c>
      <c r="BF462">
        <f>SUMIFS('further data insights graphs'!T$2:T$3323,'further data insights graphs'!$A$2:$A$3323,'tackle data and analsyis'!$BD462)</f>
        <v>0</v>
      </c>
      <c r="BG462">
        <f>SUMIFS('further data insights graphs'!U$2:U$3323,'further data insights graphs'!$A$2:$A$3323,'tackle data and analsyis'!$BD462)</f>
        <v>0</v>
      </c>
      <c r="BI462">
        <f>COUNTIFS('further data insights graphs'!S$2:S$3323,"&gt;"&amp;0,'further data insights graphs'!$A$2:$A$3323,'tackle data and analsyis'!$BD462)</f>
        <v>1</v>
      </c>
      <c r="BJ462">
        <f>COUNTIFS('further data insights graphs'!T$2:T$3323,"&gt;"&amp;0,'further data insights graphs'!$A$2:$A$3323,'tackle data and analsyis'!$BD462)</f>
        <v>0</v>
      </c>
      <c r="BK462">
        <f>COUNTIFS('further data insights graphs'!U$2:U$3323,"&gt;"&amp;0,'further data insights graphs'!$A$2:$A$3323,'tackle data and analsyis'!$BD462)</f>
        <v>0</v>
      </c>
      <c r="BN462" t="s">
        <v>537</v>
      </c>
      <c r="BO462">
        <v>0.40722792507241901</v>
      </c>
      <c r="BP462">
        <v>0</v>
      </c>
      <c r="BQ462">
        <v>0</v>
      </c>
      <c r="BS462">
        <f>SUMIFS('further data insights graphs'!$K$2:$K$3323,'further data insights graphs'!$A$2:$A$3323,'tackle data and analsyis'!$BN462)</f>
        <v>1</v>
      </c>
      <c r="BT462">
        <f>SUMIFS('further data insights graphs'!$V$2:$V$3323,'further data insights graphs'!$A$2:$A$3323,'tackle data and analsyis'!$BN462)</f>
        <v>0.40722792507241901</v>
      </c>
      <c r="BV462" t="s">
        <v>403</v>
      </c>
      <c r="BW462">
        <v>0.483384945613068</v>
      </c>
      <c r="BX462">
        <v>0</v>
      </c>
      <c r="BY462">
        <v>0</v>
      </c>
    </row>
    <row r="463" spans="1:77" x14ac:dyDescent="0.35">
      <c r="A463">
        <v>461</v>
      </c>
      <c r="B463">
        <v>2022110600</v>
      </c>
      <c r="C463">
        <v>3388</v>
      </c>
      <c r="D463">
        <v>46091</v>
      </c>
      <c r="E463">
        <v>0</v>
      </c>
      <c r="F463">
        <v>1</v>
      </c>
      <c r="G463">
        <v>0</v>
      </c>
      <c r="H463">
        <v>0</v>
      </c>
      <c r="I463" t="s">
        <v>87</v>
      </c>
      <c r="M463" t="s">
        <v>469</v>
      </c>
      <c r="N463">
        <f t="shared" si="49"/>
        <v>1</v>
      </c>
      <c r="O463">
        <f t="shared" si="50"/>
        <v>1</v>
      </c>
      <c r="P463">
        <f t="shared" si="51"/>
        <v>2</v>
      </c>
      <c r="R463">
        <f>SUMIFS('further data insights graphs'!$E$2:$E$3323,'further data insights graphs'!$A$2:$A$3323,'tackle data and analsyis'!$M463)</f>
        <v>1.7910837502469841</v>
      </c>
      <c r="S463">
        <f>COUNTIFS('further data insights graphs'!$E$2:$E$3323,"&gt;"&amp;0,'further data insights graphs'!$A$2:$A$3323,'tackle data and analsyis'!$M463)</f>
        <v>4</v>
      </c>
      <c r="V463">
        <f t="shared" si="52"/>
        <v>1</v>
      </c>
      <c r="W463" t="s">
        <v>48</v>
      </c>
      <c r="X463">
        <v>1</v>
      </c>
      <c r="Y463">
        <v>0</v>
      </c>
      <c r="Z463">
        <v>1</v>
      </c>
      <c r="AB463" t="s">
        <v>470</v>
      </c>
      <c r="AC463">
        <v>1</v>
      </c>
      <c r="AD463">
        <v>0</v>
      </c>
      <c r="AE463">
        <v>1</v>
      </c>
      <c r="AH463" t="s">
        <v>471</v>
      </c>
      <c r="AI463">
        <v>1</v>
      </c>
      <c r="AJ463">
        <v>1</v>
      </c>
      <c r="AK463">
        <f>SUMIFS('further data insights graphs'!$X$2:$X$3323,'further data insights graphs'!$A$2:$A$3323,'tackle data and analsyis'!$AH463)</f>
        <v>2.4100025</v>
      </c>
      <c r="AL463" s="1">
        <f t="shared" si="53"/>
        <v>2.4100025</v>
      </c>
      <c r="AM463">
        <f>SUMIFS('further data insights graphs'!$X$2:$X$3323,'further data insights graphs'!$X$2:$X$3323,"&gt;="&amp;0,'further data insights graphs'!$A$2:$A$3323,'tackle data and analsyis'!$AH463)</f>
        <v>2.4100025</v>
      </c>
      <c r="AN463">
        <f>COUNTIFS('further data insights graphs'!$X$2:$X$3323,"&gt;="&amp;0,'further data insights graphs'!$A$2:$A$3323,'tackle data and analsyis'!$AH463)</f>
        <v>1</v>
      </c>
      <c r="AO463">
        <f>SUMIFS('further data insights graphs'!$X$2:$X$3323,'further data insights graphs'!$X$2:$X$3323,"&lt;"&amp;0,'further data insights graphs'!$A$2:$A$3323,'tackle data and analsyis'!$AH463)</f>
        <v>0</v>
      </c>
      <c r="AP463">
        <f>COUNTIFS('further data insights graphs'!$X$2:$X$3323,"&lt;"&amp;0,'further data insights graphs'!$A$2:$A$3323,'tackle data and analsyis'!$AH463)</f>
        <v>0</v>
      </c>
      <c r="AQ463" s="3">
        <f t="shared" si="54"/>
        <v>2.4100025</v>
      </c>
      <c r="AR463" s="3" t="e">
        <f t="shared" si="55"/>
        <v>#DIV/0!</v>
      </c>
      <c r="AS463" s="3"/>
      <c r="AT463" s="3"/>
      <c r="AU463" s="3"/>
      <c r="AV463" s="3"/>
      <c r="AY463" t="s">
        <v>389</v>
      </c>
      <c r="AZ463">
        <v>0.83741639910071597</v>
      </c>
      <c r="BA463">
        <v>2</v>
      </c>
      <c r="BD463" t="s">
        <v>389</v>
      </c>
      <c r="BE463">
        <f>SUMIFS('further data insights graphs'!S$2:S$3323,'further data insights graphs'!$A$2:$A$3323,'tackle data and analsyis'!$BD463)</f>
        <v>0.42866870690467102</v>
      </c>
      <c r="BF463">
        <f>SUMIFS('further data insights graphs'!T$2:T$3323,'further data insights graphs'!$A$2:$A$3323,'tackle data and analsyis'!$BD463)</f>
        <v>0</v>
      </c>
      <c r="BG463">
        <f>SUMIFS('further data insights graphs'!U$2:U$3323,'further data insights graphs'!$A$2:$A$3323,'tackle data and analsyis'!$BD463)</f>
        <v>0</v>
      </c>
      <c r="BI463">
        <f>COUNTIFS('further data insights graphs'!S$2:S$3323,"&gt;"&amp;0,'further data insights graphs'!$A$2:$A$3323,'tackle data and analsyis'!$BD463)</f>
        <v>1</v>
      </c>
      <c r="BJ463">
        <f>COUNTIFS('further data insights graphs'!T$2:T$3323,"&gt;"&amp;0,'further data insights graphs'!$A$2:$A$3323,'tackle data and analsyis'!$BD463)</f>
        <v>0</v>
      </c>
      <c r="BK463">
        <f>COUNTIFS('further data insights graphs'!U$2:U$3323,"&gt;"&amp;0,'further data insights graphs'!$A$2:$A$3323,'tackle data and analsyis'!$BD463)</f>
        <v>0</v>
      </c>
      <c r="BN463" t="s">
        <v>103</v>
      </c>
      <c r="BO463">
        <v>0.40545824377023199</v>
      </c>
      <c r="BP463">
        <v>0</v>
      </c>
      <c r="BQ463">
        <v>0</v>
      </c>
      <c r="BS463">
        <f>SUMIFS('further data insights graphs'!$K$2:$K$3323,'further data insights graphs'!$A$2:$A$3323,'tackle data and analsyis'!$BN463)</f>
        <v>0</v>
      </c>
      <c r="BT463">
        <f>SUMIFS('further data insights graphs'!$V$2:$V$3323,'further data insights graphs'!$A$2:$A$3323,'tackle data and analsyis'!$BN463)</f>
        <v>0</v>
      </c>
      <c r="BV463" t="s">
        <v>235</v>
      </c>
      <c r="BW463">
        <v>0.46122936102230899</v>
      </c>
      <c r="BX463">
        <v>0</v>
      </c>
      <c r="BY463">
        <v>0</v>
      </c>
    </row>
    <row r="464" spans="1:77" x14ac:dyDescent="0.35">
      <c r="A464">
        <v>462</v>
      </c>
      <c r="B464">
        <v>2022110600</v>
      </c>
      <c r="C464">
        <v>3409</v>
      </c>
      <c r="D464">
        <v>46091</v>
      </c>
      <c r="E464">
        <v>0</v>
      </c>
      <c r="F464">
        <v>1</v>
      </c>
      <c r="G464">
        <v>0</v>
      </c>
      <c r="H464">
        <v>0</v>
      </c>
      <c r="I464" t="s">
        <v>87</v>
      </c>
      <c r="M464" t="s">
        <v>470</v>
      </c>
      <c r="N464">
        <f t="shared" si="49"/>
        <v>1</v>
      </c>
      <c r="O464">
        <f t="shared" si="50"/>
        <v>0</v>
      </c>
      <c r="P464">
        <f t="shared" si="51"/>
        <v>1</v>
      </c>
      <c r="R464">
        <f>SUMIFS('further data insights graphs'!$E$2:$E$3323,'further data insights graphs'!$A$2:$A$3323,'tackle data and analsyis'!$M464)</f>
        <v>1</v>
      </c>
      <c r="S464">
        <f>COUNTIFS('further data insights graphs'!$E$2:$E$3323,"&gt;"&amp;0,'further data insights graphs'!$A$2:$A$3323,'tackle data and analsyis'!$M464)</f>
        <v>1</v>
      </c>
      <c r="V464">
        <f t="shared" si="52"/>
        <v>1</v>
      </c>
      <c r="W464" t="s">
        <v>50</v>
      </c>
      <c r="X464">
        <v>0</v>
      </c>
      <c r="Y464">
        <v>1</v>
      </c>
      <c r="Z464">
        <v>1</v>
      </c>
      <c r="AB464" t="s">
        <v>490</v>
      </c>
      <c r="AC464">
        <v>1</v>
      </c>
      <c r="AD464">
        <v>0</v>
      </c>
      <c r="AE464">
        <v>1</v>
      </c>
      <c r="AH464" t="s">
        <v>490</v>
      </c>
      <c r="AI464">
        <v>1</v>
      </c>
      <c r="AJ464">
        <v>1</v>
      </c>
      <c r="AK464">
        <f>SUMIFS('further data insights graphs'!$X$2:$X$3323,'further data insights graphs'!$A$2:$A$3323,'tackle data and analsyis'!$AH464)</f>
        <v>-0.38687342000000002</v>
      </c>
      <c r="AL464" s="1">
        <f t="shared" si="53"/>
        <v>-0.38687342000000002</v>
      </c>
      <c r="AM464">
        <f>SUMIFS('further data insights graphs'!$X$2:$X$3323,'further data insights graphs'!$X$2:$X$3323,"&gt;="&amp;0,'further data insights graphs'!$A$2:$A$3323,'tackle data and analsyis'!$AH464)</f>
        <v>0</v>
      </c>
      <c r="AN464">
        <f>COUNTIFS('further data insights graphs'!$X$2:$X$3323,"&gt;="&amp;0,'further data insights graphs'!$A$2:$A$3323,'tackle data and analsyis'!$AH464)</f>
        <v>0</v>
      </c>
      <c r="AO464">
        <f>SUMIFS('further data insights graphs'!$X$2:$X$3323,'further data insights graphs'!$X$2:$X$3323,"&lt;"&amp;0,'further data insights graphs'!$A$2:$A$3323,'tackle data and analsyis'!$AH464)</f>
        <v>-0.38687342000000002</v>
      </c>
      <c r="AP464">
        <f>COUNTIFS('further data insights graphs'!$X$2:$X$3323,"&lt;"&amp;0,'further data insights graphs'!$A$2:$A$3323,'tackle data and analsyis'!$AH464)</f>
        <v>1</v>
      </c>
      <c r="AQ464" s="3" t="e">
        <f t="shared" si="54"/>
        <v>#DIV/0!</v>
      </c>
      <c r="AR464" s="3">
        <f t="shared" si="55"/>
        <v>-0.38687342000000002</v>
      </c>
      <c r="AS464" s="3"/>
      <c r="AT464" s="3"/>
      <c r="AU464" s="3"/>
      <c r="AV464" s="3"/>
      <c r="AY464" t="s">
        <v>392</v>
      </c>
      <c r="AZ464">
        <v>0.57571239893201609</v>
      </c>
      <c r="BA464">
        <v>2</v>
      </c>
      <c r="BD464" t="s">
        <v>392</v>
      </c>
      <c r="BE464">
        <f>SUMIFS('further data insights graphs'!S$2:S$3323,'further data insights graphs'!$A$2:$A$3323,'tackle data and analsyis'!$BD464)</f>
        <v>0.23766251706070601</v>
      </c>
      <c r="BF464">
        <f>SUMIFS('further data insights graphs'!T$2:T$3323,'further data insights graphs'!$A$2:$A$3323,'tackle data and analsyis'!$BD464)</f>
        <v>0</v>
      </c>
      <c r="BG464">
        <f>SUMIFS('further data insights graphs'!U$2:U$3323,'further data insights graphs'!$A$2:$A$3323,'tackle data and analsyis'!$BD464)</f>
        <v>0</v>
      </c>
      <c r="BI464">
        <f>COUNTIFS('further data insights graphs'!S$2:S$3323,"&gt;"&amp;0,'further data insights graphs'!$A$2:$A$3323,'tackle data and analsyis'!$BD464)</f>
        <v>1</v>
      </c>
      <c r="BJ464">
        <f>COUNTIFS('further data insights graphs'!T$2:T$3323,"&gt;"&amp;0,'further data insights graphs'!$A$2:$A$3323,'tackle data and analsyis'!$BD464)</f>
        <v>0</v>
      </c>
      <c r="BK464">
        <f>COUNTIFS('further data insights graphs'!U$2:U$3323,"&gt;"&amp;0,'further data insights graphs'!$A$2:$A$3323,'tackle data and analsyis'!$BD464)</f>
        <v>0</v>
      </c>
      <c r="BN464" t="s">
        <v>543</v>
      </c>
      <c r="BO464">
        <v>0.40490740831422101</v>
      </c>
      <c r="BP464">
        <v>0</v>
      </c>
      <c r="BQ464">
        <v>0</v>
      </c>
      <c r="BS464">
        <f>SUMIFS('further data insights graphs'!$K$2:$K$3323,'further data insights graphs'!$A$2:$A$3323,'tackle data and analsyis'!$BN464)</f>
        <v>0</v>
      </c>
      <c r="BT464">
        <f>SUMIFS('further data insights graphs'!$V$2:$V$3323,'further data insights graphs'!$A$2:$A$3323,'tackle data and analsyis'!$BN464)</f>
        <v>0</v>
      </c>
      <c r="BV464" t="s">
        <v>464</v>
      </c>
      <c r="BW464">
        <v>0.44972536249713202</v>
      </c>
      <c r="BX464">
        <v>0</v>
      </c>
      <c r="BY464">
        <v>0</v>
      </c>
    </row>
    <row r="465" spans="1:77" x14ac:dyDescent="0.35">
      <c r="A465">
        <v>463</v>
      </c>
      <c r="B465">
        <v>2022102302</v>
      </c>
      <c r="C465">
        <v>223</v>
      </c>
      <c r="D465">
        <v>44872</v>
      </c>
      <c r="E465">
        <v>1</v>
      </c>
      <c r="F465">
        <v>0</v>
      </c>
      <c r="G465">
        <v>0</v>
      </c>
      <c r="H465">
        <v>0</v>
      </c>
      <c r="I465" t="s">
        <v>88</v>
      </c>
      <c r="M465" t="s">
        <v>471</v>
      </c>
      <c r="N465">
        <f t="shared" si="49"/>
        <v>1</v>
      </c>
      <c r="O465">
        <f t="shared" si="50"/>
        <v>1</v>
      </c>
      <c r="P465">
        <f t="shared" si="51"/>
        <v>2</v>
      </c>
      <c r="R465">
        <f>SUMIFS('further data insights graphs'!$E$2:$E$3323,'further data insights graphs'!$A$2:$A$3323,'tackle data and analsyis'!$M465)</f>
        <v>1</v>
      </c>
      <c r="S465">
        <f>COUNTIFS('further data insights graphs'!$E$2:$E$3323,"&gt;"&amp;0,'further data insights graphs'!$A$2:$A$3323,'tackle data and analsyis'!$M465)</f>
        <v>1</v>
      </c>
      <c r="V465">
        <f t="shared" si="52"/>
        <v>1</v>
      </c>
      <c r="W465" t="s">
        <v>59</v>
      </c>
      <c r="X465">
        <v>0</v>
      </c>
      <c r="Y465">
        <v>1</v>
      </c>
      <c r="Z465">
        <v>1</v>
      </c>
      <c r="AB465" t="s">
        <v>504</v>
      </c>
      <c r="AC465">
        <v>1</v>
      </c>
      <c r="AD465">
        <v>0</v>
      </c>
      <c r="AE465">
        <v>1</v>
      </c>
      <c r="AH465" t="s">
        <v>528</v>
      </c>
      <c r="AI465">
        <v>1</v>
      </c>
      <c r="AJ465">
        <v>1</v>
      </c>
      <c r="AK465">
        <f>SUMIFS('further data insights graphs'!$X$2:$X$3323,'further data insights graphs'!$A$2:$A$3323,'tackle data and analsyis'!$AH465)</f>
        <v>6.9096550000000007E-2</v>
      </c>
      <c r="AL465" s="1">
        <f t="shared" si="53"/>
        <v>6.9096550000000007E-2</v>
      </c>
      <c r="AM465">
        <f>SUMIFS('further data insights graphs'!$X$2:$X$3323,'further data insights graphs'!$X$2:$X$3323,"&gt;="&amp;0,'further data insights graphs'!$A$2:$A$3323,'tackle data and analsyis'!$AH465)</f>
        <v>6.9096550000000007E-2</v>
      </c>
      <c r="AN465">
        <f>COUNTIFS('further data insights graphs'!$X$2:$X$3323,"&gt;="&amp;0,'further data insights graphs'!$A$2:$A$3323,'tackle data and analsyis'!$AH465)</f>
        <v>1</v>
      </c>
      <c r="AO465">
        <f>SUMIFS('further data insights graphs'!$X$2:$X$3323,'further data insights graphs'!$X$2:$X$3323,"&lt;"&amp;0,'further data insights graphs'!$A$2:$A$3323,'tackle data and analsyis'!$AH465)</f>
        <v>0</v>
      </c>
      <c r="AP465">
        <f>COUNTIFS('further data insights graphs'!$X$2:$X$3323,"&lt;"&amp;0,'further data insights graphs'!$A$2:$A$3323,'tackle data and analsyis'!$AH465)</f>
        <v>0</v>
      </c>
      <c r="AQ465" s="3">
        <f t="shared" si="54"/>
        <v>6.9096550000000007E-2</v>
      </c>
      <c r="AR465" s="3" t="e">
        <f t="shared" si="55"/>
        <v>#DIV/0!</v>
      </c>
      <c r="AS465" s="3"/>
      <c r="AT465" s="3"/>
      <c r="AU465" s="3"/>
      <c r="AV465" s="3"/>
      <c r="AY465" t="s">
        <v>395</v>
      </c>
      <c r="AZ465">
        <v>0.62010249431310593</v>
      </c>
      <c r="BA465">
        <v>2</v>
      </c>
      <c r="BD465" t="s">
        <v>395</v>
      </c>
      <c r="BE465">
        <f>SUMIFS('further data insights graphs'!S$2:S$3323,'further data insights graphs'!$A$2:$A$3323,'tackle data and analsyis'!$BD465)</f>
        <v>0.62010249431310593</v>
      </c>
      <c r="BF465">
        <f>SUMIFS('further data insights graphs'!T$2:T$3323,'further data insights graphs'!$A$2:$A$3323,'tackle data and analsyis'!$BD465)</f>
        <v>0</v>
      </c>
      <c r="BG465">
        <f>SUMIFS('further data insights graphs'!U$2:U$3323,'further data insights graphs'!$A$2:$A$3323,'tackle data and analsyis'!$BD465)</f>
        <v>0</v>
      </c>
      <c r="BI465">
        <f>COUNTIFS('further data insights graphs'!S$2:S$3323,"&gt;"&amp;0,'further data insights graphs'!$A$2:$A$3323,'tackle data and analsyis'!$BD465)</f>
        <v>2</v>
      </c>
      <c r="BJ465">
        <f>COUNTIFS('further data insights graphs'!T$2:T$3323,"&gt;"&amp;0,'further data insights graphs'!$A$2:$A$3323,'tackle data and analsyis'!$BD465)</f>
        <v>0</v>
      </c>
      <c r="BK465">
        <f>COUNTIFS('further data insights graphs'!U$2:U$3323,"&gt;"&amp;0,'further data insights graphs'!$A$2:$A$3323,'tackle data and analsyis'!$BD465)</f>
        <v>0</v>
      </c>
      <c r="BN465" t="s">
        <v>418</v>
      </c>
      <c r="BO465">
        <v>0.40331831864461298</v>
      </c>
      <c r="BP465">
        <v>0</v>
      </c>
      <c r="BQ465">
        <v>0</v>
      </c>
      <c r="BS465">
        <f>SUMIFS('further data insights graphs'!$K$2:$K$3323,'further data insights graphs'!$A$2:$A$3323,'tackle data and analsyis'!$BN465)</f>
        <v>0</v>
      </c>
      <c r="BT465">
        <f>SUMIFS('further data insights graphs'!$V$2:$V$3323,'further data insights graphs'!$A$2:$A$3323,'tackle data and analsyis'!$BN465)</f>
        <v>0</v>
      </c>
      <c r="BV465" t="s">
        <v>389</v>
      </c>
      <c r="BW465">
        <v>0.42866870690467102</v>
      </c>
      <c r="BX465">
        <v>0</v>
      </c>
      <c r="BY465">
        <v>0</v>
      </c>
    </row>
    <row r="466" spans="1:77" x14ac:dyDescent="0.35">
      <c r="A466">
        <v>464</v>
      </c>
      <c r="B466">
        <v>2022102302</v>
      </c>
      <c r="C466">
        <v>1194</v>
      </c>
      <c r="D466">
        <v>44872</v>
      </c>
      <c r="E466">
        <v>0</v>
      </c>
      <c r="F466">
        <v>0</v>
      </c>
      <c r="G466">
        <v>0</v>
      </c>
      <c r="H466">
        <v>1</v>
      </c>
      <c r="I466" t="s">
        <v>88</v>
      </c>
      <c r="M466" t="s">
        <v>472</v>
      </c>
      <c r="N466">
        <f t="shared" si="49"/>
        <v>1</v>
      </c>
      <c r="O466">
        <f t="shared" si="50"/>
        <v>1</v>
      </c>
      <c r="P466">
        <f t="shared" si="51"/>
        <v>2</v>
      </c>
      <c r="R466">
        <f>SUMIFS('further data insights graphs'!$E$2:$E$3323,'further data insights graphs'!$A$2:$A$3323,'tackle data and analsyis'!$M466)</f>
        <v>0.90037990874172003</v>
      </c>
      <c r="S466">
        <f>COUNTIFS('further data insights graphs'!$E$2:$E$3323,"&gt;"&amp;0,'further data insights graphs'!$A$2:$A$3323,'tackle data and analsyis'!$M466)</f>
        <v>2</v>
      </c>
      <c r="V466">
        <f t="shared" si="52"/>
        <v>2</v>
      </c>
      <c r="W466" t="s">
        <v>67</v>
      </c>
      <c r="X466">
        <v>1</v>
      </c>
      <c r="Y466">
        <v>0</v>
      </c>
      <c r="Z466">
        <v>1</v>
      </c>
      <c r="AB466" t="s">
        <v>521</v>
      </c>
      <c r="AC466">
        <v>1</v>
      </c>
      <c r="AD466">
        <v>0</v>
      </c>
      <c r="AE466">
        <v>1</v>
      </c>
      <c r="AH466" t="s">
        <v>561</v>
      </c>
      <c r="AI466">
        <v>1</v>
      </c>
      <c r="AJ466">
        <v>1</v>
      </c>
      <c r="AK466">
        <f>SUMIFS('further data insights graphs'!$X$2:$X$3323,'further data insights graphs'!$A$2:$A$3323,'tackle data and analsyis'!$AH466)</f>
        <v>1.7491156000000001E-2</v>
      </c>
      <c r="AL466" s="1">
        <f t="shared" si="53"/>
        <v>1.7491156000000001E-2</v>
      </c>
      <c r="AM466">
        <f>SUMIFS('further data insights graphs'!$X$2:$X$3323,'further data insights graphs'!$X$2:$X$3323,"&gt;="&amp;0,'further data insights graphs'!$A$2:$A$3323,'tackle data and analsyis'!$AH466)</f>
        <v>1.7491156000000001E-2</v>
      </c>
      <c r="AN466">
        <f>COUNTIFS('further data insights graphs'!$X$2:$X$3323,"&gt;="&amp;0,'further data insights graphs'!$A$2:$A$3323,'tackle data and analsyis'!$AH466)</f>
        <v>1</v>
      </c>
      <c r="AO466">
        <f>SUMIFS('further data insights graphs'!$X$2:$X$3323,'further data insights graphs'!$X$2:$X$3323,"&lt;"&amp;0,'further data insights graphs'!$A$2:$A$3323,'tackle data and analsyis'!$AH466)</f>
        <v>0</v>
      </c>
      <c r="AP466">
        <f>COUNTIFS('further data insights graphs'!$X$2:$X$3323,"&lt;"&amp;0,'further data insights graphs'!$A$2:$A$3323,'tackle data and analsyis'!$AH466)</f>
        <v>0</v>
      </c>
      <c r="AQ466" s="3">
        <f t="shared" si="54"/>
        <v>1.7491156000000001E-2</v>
      </c>
      <c r="AR466" s="3" t="e">
        <f t="shared" si="55"/>
        <v>#DIV/0!</v>
      </c>
      <c r="AS466" s="3"/>
      <c r="AT466" s="3"/>
      <c r="AU466" s="3"/>
      <c r="AV466" s="3"/>
      <c r="AY466" t="s">
        <v>399</v>
      </c>
      <c r="AZ466">
        <v>0.61894543380132006</v>
      </c>
      <c r="BA466">
        <v>2</v>
      </c>
      <c r="BD466" t="s">
        <v>399</v>
      </c>
      <c r="BE466">
        <f>SUMIFS('further data insights graphs'!S$2:S$3323,'further data insights graphs'!$A$2:$A$3323,'tackle data and analsyis'!$BD466)</f>
        <v>0.515055973593327</v>
      </c>
      <c r="BF466">
        <f>SUMIFS('further data insights graphs'!T$2:T$3323,'further data insights graphs'!$A$2:$A$3323,'tackle data and analsyis'!$BD466)</f>
        <v>0</v>
      </c>
      <c r="BG466">
        <f>SUMIFS('further data insights graphs'!U$2:U$3323,'further data insights graphs'!$A$2:$A$3323,'tackle data and analsyis'!$BD466)</f>
        <v>0</v>
      </c>
      <c r="BI466">
        <f>COUNTIFS('further data insights graphs'!S$2:S$3323,"&gt;"&amp;0,'further data insights graphs'!$A$2:$A$3323,'tackle data and analsyis'!$BD466)</f>
        <v>1</v>
      </c>
      <c r="BJ466">
        <f>COUNTIFS('further data insights graphs'!T$2:T$3323,"&gt;"&amp;0,'further data insights graphs'!$A$2:$A$3323,'tackle data and analsyis'!$BD466)</f>
        <v>0</v>
      </c>
      <c r="BK466">
        <f>COUNTIFS('further data insights graphs'!U$2:U$3323,"&gt;"&amp;0,'further data insights graphs'!$A$2:$A$3323,'tackle data and analsyis'!$BD466)</f>
        <v>0</v>
      </c>
      <c r="BN466" t="s">
        <v>155</v>
      </c>
      <c r="BO466">
        <v>0.39360864700529702</v>
      </c>
      <c r="BP466">
        <v>0</v>
      </c>
      <c r="BQ466">
        <v>0</v>
      </c>
      <c r="BS466">
        <f>SUMIFS('further data insights graphs'!$K$2:$K$3323,'further data insights graphs'!$A$2:$A$3323,'tackle data and analsyis'!$BN466)</f>
        <v>0</v>
      </c>
      <c r="BT466">
        <f>SUMIFS('further data insights graphs'!$V$2:$V$3323,'further data insights graphs'!$A$2:$A$3323,'tackle data and analsyis'!$BN466)</f>
        <v>0</v>
      </c>
      <c r="BV466" t="s">
        <v>495</v>
      </c>
      <c r="BW466">
        <v>0.42586865210204899</v>
      </c>
      <c r="BX466">
        <v>0</v>
      </c>
      <c r="BY466">
        <v>0</v>
      </c>
    </row>
    <row r="467" spans="1:77" x14ac:dyDescent="0.35">
      <c r="A467">
        <v>465</v>
      </c>
      <c r="B467">
        <v>2022103100</v>
      </c>
      <c r="C467">
        <v>1216</v>
      </c>
      <c r="D467">
        <v>44872</v>
      </c>
      <c r="E467">
        <v>1</v>
      </c>
      <c r="F467">
        <v>0</v>
      </c>
      <c r="G467">
        <v>0</v>
      </c>
      <c r="H467">
        <v>0</v>
      </c>
      <c r="I467" t="s">
        <v>88</v>
      </c>
      <c r="M467" t="s">
        <v>473</v>
      </c>
      <c r="N467">
        <f t="shared" si="49"/>
        <v>3</v>
      </c>
      <c r="O467">
        <f t="shared" si="50"/>
        <v>1</v>
      </c>
      <c r="P467">
        <f t="shared" si="51"/>
        <v>4</v>
      </c>
      <c r="R467">
        <f>SUMIFS('further data insights graphs'!$E$2:$E$3323,'further data insights graphs'!$A$2:$A$3323,'tackle data and analsyis'!$M467)</f>
        <v>3.2184911586052909</v>
      </c>
      <c r="S467">
        <f>COUNTIFS('further data insights graphs'!$E$2:$E$3323,"&gt;"&amp;0,'further data insights graphs'!$A$2:$A$3323,'tackle data and analsyis'!$M467)</f>
        <v>6</v>
      </c>
      <c r="V467">
        <f t="shared" si="52"/>
        <v>1</v>
      </c>
      <c r="W467" t="s">
        <v>81</v>
      </c>
      <c r="X467">
        <v>1</v>
      </c>
      <c r="Y467">
        <v>0</v>
      </c>
      <c r="Z467">
        <v>1</v>
      </c>
      <c r="AB467" t="s">
        <v>525</v>
      </c>
      <c r="AC467">
        <v>1</v>
      </c>
      <c r="AD467">
        <v>0</v>
      </c>
      <c r="AE467">
        <v>1</v>
      </c>
      <c r="AH467" t="s">
        <v>575</v>
      </c>
      <c r="AI467">
        <v>1</v>
      </c>
      <c r="AJ467">
        <v>1</v>
      </c>
      <c r="AK467">
        <f>SUMIFS('further data insights graphs'!$X$2:$X$3323,'further data insights graphs'!$A$2:$A$3323,'tackle data and analsyis'!$AH467)</f>
        <v>-0.8262197</v>
      </c>
      <c r="AL467" s="1">
        <f t="shared" si="53"/>
        <v>-0.8262197</v>
      </c>
      <c r="AM467">
        <f>SUMIFS('further data insights graphs'!$X$2:$X$3323,'further data insights graphs'!$X$2:$X$3323,"&gt;="&amp;0,'further data insights graphs'!$A$2:$A$3323,'tackle data and analsyis'!$AH467)</f>
        <v>0</v>
      </c>
      <c r="AN467">
        <f>COUNTIFS('further data insights graphs'!$X$2:$X$3323,"&gt;="&amp;0,'further data insights graphs'!$A$2:$A$3323,'tackle data and analsyis'!$AH467)</f>
        <v>0</v>
      </c>
      <c r="AO467">
        <f>SUMIFS('further data insights graphs'!$X$2:$X$3323,'further data insights graphs'!$X$2:$X$3323,"&lt;"&amp;0,'further data insights graphs'!$A$2:$A$3323,'tackle data and analsyis'!$AH467)</f>
        <v>-0.8262197</v>
      </c>
      <c r="AP467">
        <f>COUNTIFS('further data insights graphs'!$X$2:$X$3323,"&lt;"&amp;0,'further data insights graphs'!$A$2:$A$3323,'tackle data and analsyis'!$AH467)</f>
        <v>1</v>
      </c>
      <c r="AQ467" s="3" t="e">
        <f t="shared" si="54"/>
        <v>#DIV/0!</v>
      </c>
      <c r="AR467" s="3">
        <f t="shared" si="55"/>
        <v>-0.8262197</v>
      </c>
      <c r="AS467" s="3"/>
      <c r="AT467" s="3"/>
      <c r="AU467" s="3"/>
      <c r="AV467" s="3"/>
      <c r="AY467" t="s">
        <v>400</v>
      </c>
      <c r="AZ467">
        <v>1.30880645530808</v>
      </c>
      <c r="BA467">
        <v>2</v>
      </c>
      <c r="BD467" t="s">
        <v>400</v>
      </c>
      <c r="BE467">
        <f>SUMIFS('further data insights graphs'!S$2:S$3323,'further data insights graphs'!$A$2:$A$3323,'tackle data and analsyis'!$BD467)</f>
        <v>1.30880645530808</v>
      </c>
      <c r="BF467">
        <f>SUMIFS('further data insights graphs'!T$2:T$3323,'further data insights graphs'!$A$2:$A$3323,'tackle data and analsyis'!$BD467)</f>
        <v>0</v>
      </c>
      <c r="BG467">
        <f>SUMIFS('further data insights graphs'!U$2:U$3323,'further data insights graphs'!$A$2:$A$3323,'tackle data and analsyis'!$BD467)</f>
        <v>0</v>
      </c>
      <c r="BI467">
        <f>COUNTIFS('further data insights graphs'!S$2:S$3323,"&gt;"&amp;0,'further data insights graphs'!$A$2:$A$3323,'tackle data and analsyis'!$BD467)</f>
        <v>2</v>
      </c>
      <c r="BJ467">
        <f>COUNTIFS('further data insights graphs'!T$2:T$3323,"&gt;"&amp;0,'further data insights graphs'!$A$2:$A$3323,'tackle data and analsyis'!$BD467)</f>
        <v>0</v>
      </c>
      <c r="BK467">
        <f>COUNTIFS('further data insights graphs'!U$2:U$3323,"&gt;"&amp;0,'further data insights graphs'!$A$2:$A$3323,'tackle data and analsyis'!$BD467)</f>
        <v>0</v>
      </c>
      <c r="BN467" t="s">
        <v>398</v>
      </c>
      <c r="BO467">
        <v>0.39171532754197802</v>
      </c>
      <c r="BP467">
        <v>0</v>
      </c>
      <c r="BQ467">
        <v>0</v>
      </c>
      <c r="BS467">
        <f>SUMIFS('further data insights graphs'!$K$2:$K$3323,'further data insights graphs'!$A$2:$A$3323,'tackle data and analsyis'!$BN467)</f>
        <v>0</v>
      </c>
      <c r="BT467">
        <f>SUMIFS('further data insights graphs'!$V$2:$V$3323,'further data insights graphs'!$A$2:$A$3323,'tackle data and analsyis'!$BN467)</f>
        <v>0</v>
      </c>
      <c r="BV467" t="s">
        <v>300</v>
      </c>
      <c r="BW467">
        <v>0.41667467672233699</v>
      </c>
      <c r="BX467">
        <v>0</v>
      </c>
      <c r="BY467">
        <v>0</v>
      </c>
    </row>
    <row r="468" spans="1:77" x14ac:dyDescent="0.35">
      <c r="A468">
        <v>466</v>
      </c>
      <c r="B468">
        <v>2022102302</v>
      </c>
      <c r="C468">
        <v>223</v>
      </c>
      <c r="D468">
        <v>44915</v>
      </c>
      <c r="E468">
        <v>0</v>
      </c>
      <c r="F468">
        <v>1</v>
      </c>
      <c r="G468">
        <v>0</v>
      </c>
      <c r="H468">
        <v>0</v>
      </c>
      <c r="I468" t="s">
        <v>89</v>
      </c>
      <c r="M468" t="s">
        <v>474</v>
      </c>
      <c r="N468">
        <f t="shared" si="49"/>
        <v>0</v>
      </c>
      <c r="O468">
        <f t="shared" si="50"/>
        <v>1</v>
      </c>
      <c r="P468">
        <f t="shared" si="51"/>
        <v>1</v>
      </c>
      <c r="R468">
        <f>SUMIFS('further data insights graphs'!$E$2:$E$3323,'further data insights graphs'!$A$2:$A$3323,'tackle data and analsyis'!$M468)</f>
        <v>0.19799943919767199</v>
      </c>
      <c r="S468">
        <f>COUNTIFS('further data insights graphs'!$E$2:$E$3323,"&gt;"&amp;0,'further data insights graphs'!$A$2:$A$3323,'tackle data and analsyis'!$M468)</f>
        <v>1</v>
      </c>
      <c r="V468">
        <f t="shared" si="52"/>
        <v>1</v>
      </c>
      <c r="W468" t="s">
        <v>85</v>
      </c>
      <c r="X468">
        <v>0</v>
      </c>
      <c r="Y468">
        <v>1</v>
      </c>
      <c r="Z468">
        <v>1</v>
      </c>
      <c r="AB468" t="s">
        <v>531</v>
      </c>
      <c r="AC468">
        <v>1</v>
      </c>
      <c r="AD468">
        <v>0</v>
      </c>
      <c r="AE468">
        <v>1</v>
      </c>
      <c r="AH468" t="s">
        <v>579</v>
      </c>
      <c r="AI468">
        <v>1</v>
      </c>
      <c r="AJ468">
        <v>1</v>
      </c>
      <c r="AK468">
        <f>SUMIFS('further data insights graphs'!$X$2:$X$3323,'further data insights graphs'!$A$2:$A$3323,'tackle data and analsyis'!$AH468)</f>
        <v>-0.53657920000000003</v>
      </c>
      <c r="AL468" s="1">
        <f t="shared" si="53"/>
        <v>-0.53657920000000003</v>
      </c>
      <c r="AM468">
        <f>SUMIFS('further data insights graphs'!$X$2:$X$3323,'further data insights graphs'!$X$2:$X$3323,"&gt;="&amp;0,'further data insights graphs'!$A$2:$A$3323,'tackle data and analsyis'!$AH468)</f>
        <v>0</v>
      </c>
      <c r="AN468">
        <f>COUNTIFS('further data insights graphs'!$X$2:$X$3323,"&gt;="&amp;0,'further data insights graphs'!$A$2:$A$3323,'tackle data and analsyis'!$AH468)</f>
        <v>0</v>
      </c>
      <c r="AO468">
        <f>SUMIFS('further data insights graphs'!$X$2:$X$3323,'further data insights graphs'!$X$2:$X$3323,"&lt;"&amp;0,'further data insights graphs'!$A$2:$A$3323,'tackle data and analsyis'!$AH468)</f>
        <v>-0.53657920000000003</v>
      </c>
      <c r="AP468">
        <f>COUNTIFS('further data insights graphs'!$X$2:$X$3323,"&lt;"&amp;0,'further data insights graphs'!$A$2:$A$3323,'tackle data and analsyis'!$AH468)</f>
        <v>1</v>
      </c>
      <c r="AQ468" s="3" t="e">
        <f t="shared" si="54"/>
        <v>#DIV/0!</v>
      </c>
      <c r="AR468" s="3">
        <f t="shared" si="55"/>
        <v>-0.53657920000000003</v>
      </c>
      <c r="AS468" s="3"/>
      <c r="AT468" s="3"/>
      <c r="AU468" s="3"/>
      <c r="AV468" s="3"/>
      <c r="AY468" t="s">
        <v>401</v>
      </c>
      <c r="AZ468">
        <v>0.94923782465825102</v>
      </c>
      <c r="BA468">
        <v>2</v>
      </c>
      <c r="BD468" t="s">
        <v>401</v>
      </c>
      <c r="BE468">
        <f>SUMIFS('further data insights graphs'!S$2:S$3323,'further data insights graphs'!$A$2:$A$3323,'tackle data and analsyis'!$BD468)</f>
        <v>0.94923782465825102</v>
      </c>
      <c r="BF468">
        <f>SUMIFS('further data insights graphs'!T$2:T$3323,'further data insights graphs'!$A$2:$A$3323,'tackle data and analsyis'!$BD468)</f>
        <v>0</v>
      </c>
      <c r="BG468">
        <f>SUMIFS('further data insights graphs'!U$2:U$3323,'further data insights graphs'!$A$2:$A$3323,'tackle data and analsyis'!$BD468)</f>
        <v>0</v>
      </c>
      <c r="BI468">
        <f>COUNTIFS('further data insights graphs'!S$2:S$3323,"&gt;"&amp;0,'further data insights graphs'!$A$2:$A$3323,'tackle data and analsyis'!$BD468)</f>
        <v>2</v>
      </c>
      <c r="BJ468">
        <f>COUNTIFS('further data insights graphs'!T$2:T$3323,"&gt;"&amp;0,'further data insights graphs'!$A$2:$A$3323,'tackle data and analsyis'!$BD468)</f>
        <v>0</v>
      </c>
      <c r="BK468">
        <f>COUNTIFS('further data insights graphs'!U$2:U$3323,"&gt;"&amp;0,'further data insights graphs'!$A$2:$A$3323,'tackle data and analsyis'!$BD468)</f>
        <v>0</v>
      </c>
      <c r="BN468" t="s">
        <v>385</v>
      </c>
      <c r="BO468">
        <v>0.379834662138329</v>
      </c>
      <c r="BP468">
        <v>0</v>
      </c>
      <c r="BQ468">
        <v>0</v>
      </c>
      <c r="BS468">
        <f>SUMIFS('further data insights graphs'!$K$2:$K$3323,'further data insights graphs'!$A$2:$A$3323,'tackle data and analsyis'!$BN468)</f>
        <v>0</v>
      </c>
      <c r="BT468">
        <f>SUMIFS('further data insights graphs'!$V$2:$V$3323,'further data insights graphs'!$A$2:$A$3323,'tackle data and analsyis'!$BN468)</f>
        <v>0</v>
      </c>
      <c r="BV468" t="s">
        <v>434</v>
      </c>
      <c r="BW468">
        <v>0.41355500207938201</v>
      </c>
      <c r="BX468">
        <v>0</v>
      </c>
      <c r="BY468">
        <v>0</v>
      </c>
    </row>
    <row r="469" spans="1:77" x14ac:dyDescent="0.35">
      <c r="A469">
        <v>467</v>
      </c>
      <c r="B469">
        <v>2022103100</v>
      </c>
      <c r="C469">
        <v>895</v>
      </c>
      <c r="D469">
        <v>44915</v>
      </c>
      <c r="E469">
        <v>0</v>
      </c>
      <c r="F469">
        <v>1</v>
      </c>
      <c r="G469">
        <v>0</v>
      </c>
      <c r="H469">
        <v>0</v>
      </c>
      <c r="I469" t="s">
        <v>89</v>
      </c>
      <c r="M469" t="s">
        <v>475</v>
      </c>
      <c r="N469">
        <f t="shared" si="49"/>
        <v>2</v>
      </c>
      <c r="O469">
        <f t="shared" si="50"/>
        <v>0</v>
      </c>
      <c r="P469">
        <f t="shared" si="51"/>
        <v>2</v>
      </c>
      <c r="R469">
        <f>SUMIFS('further data insights graphs'!$E$2:$E$3323,'further data insights graphs'!$A$2:$A$3323,'tackle data and analsyis'!$M469)</f>
        <v>1.2299548097423121</v>
      </c>
      <c r="S469">
        <f>COUNTIFS('further data insights graphs'!$E$2:$E$3323,"&gt;"&amp;0,'further data insights graphs'!$A$2:$A$3323,'tackle data and analsyis'!$M469)</f>
        <v>2</v>
      </c>
      <c r="V469">
        <f t="shared" si="52"/>
        <v>2</v>
      </c>
      <c r="W469" t="s">
        <v>101</v>
      </c>
      <c r="X469">
        <v>1</v>
      </c>
      <c r="Y469">
        <v>0</v>
      </c>
      <c r="Z469">
        <v>1</v>
      </c>
      <c r="AB469" t="s">
        <v>538</v>
      </c>
      <c r="AC469">
        <v>1</v>
      </c>
      <c r="AD469">
        <v>0</v>
      </c>
      <c r="AE469">
        <v>1</v>
      </c>
      <c r="AH469" t="s">
        <v>590</v>
      </c>
      <c r="AI469">
        <v>1</v>
      </c>
      <c r="AJ469">
        <v>1</v>
      </c>
      <c r="AK469">
        <f>SUMIFS('further data insights graphs'!$X$2:$X$3323,'further data insights graphs'!$A$2:$A$3323,'tackle data and analsyis'!$AH469)</f>
        <v>-0.52412974999999995</v>
      </c>
      <c r="AL469" s="1">
        <f t="shared" si="53"/>
        <v>-0.52412974999999995</v>
      </c>
      <c r="AM469">
        <f>SUMIFS('further data insights graphs'!$X$2:$X$3323,'further data insights graphs'!$X$2:$X$3323,"&gt;="&amp;0,'further data insights graphs'!$A$2:$A$3323,'tackle data and analsyis'!$AH469)</f>
        <v>0</v>
      </c>
      <c r="AN469">
        <f>COUNTIFS('further data insights graphs'!$X$2:$X$3323,"&gt;="&amp;0,'further data insights graphs'!$A$2:$A$3323,'tackle data and analsyis'!$AH469)</f>
        <v>0</v>
      </c>
      <c r="AO469">
        <f>SUMIFS('further data insights graphs'!$X$2:$X$3323,'further data insights graphs'!$X$2:$X$3323,"&lt;"&amp;0,'further data insights graphs'!$A$2:$A$3323,'tackle data and analsyis'!$AH469)</f>
        <v>-0.52412974999999995</v>
      </c>
      <c r="AP469">
        <f>COUNTIFS('further data insights graphs'!$X$2:$X$3323,"&lt;"&amp;0,'further data insights graphs'!$A$2:$A$3323,'tackle data and analsyis'!$AH469)</f>
        <v>1</v>
      </c>
      <c r="AQ469" s="3" t="e">
        <f t="shared" si="54"/>
        <v>#DIV/0!</v>
      </c>
      <c r="AR469" s="3">
        <f t="shared" si="55"/>
        <v>-0.52412974999999995</v>
      </c>
      <c r="AS469" s="3"/>
      <c r="AT469" s="3"/>
      <c r="AU469" s="3"/>
      <c r="AV469" s="3"/>
      <c r="AY469" t="s">
        <v>403</v>
      </c>
      <c r="AZ469">
        <v>0.76954161043499503</v>
      </c>
      <c r="BA469">
        <v>2</v>
      </c>
      <c r="BD469" t="s">
        <v>403</v>
      </c>
      <c r="BE469">
        <f>SUMIFS('further data insights graphs'!S$2:S$3323,'further data insights graphs'!$A$2:$A$3323,'tackle data and analsyis'!$BD469)</f>
        <v>0.483384945613068</v>
      </c>
      <c r="BF469">
        <f>SUMIFS('further data insights graphs'!T$2:T$3323,'further data insights graphs'!$A$2:$A$3323,'tackle data and analsyis'!$BD469)</f>
        <v>0</v>
      </c>
      <c r="BG469">
        <f>SUMIFS('further data insights graphs'!U$2:U$3323,'further data insights graphs'!$A$2:$A$3323,'tackle data and analsyis'!$BD469)</f>
        <v>0</v>
      </c>
      <c r="BI469">
        <f>COUNTIFS('further data insights graphs'!S$2:S$3323,"&gt;"&amp;0,'further data insights graphs'!$A$2:$A$3323,'tackle data and analsyis'!$BD469)</f>
        <v>1</v>
      </c>
      <c r="BJ469">
        <f>COUNTIFS('further data insights graphs'!T$2:T$3323,"&gt;"&amp;0,'further data insights graphs'!$A$2:$A$3323,'tackle data and analsyis'!$BD469)</f>
        <v>0</v>
      </c>
      <c r="BK469">
        <f>COUNTIFS('further data insights graphs'!U$2:U$3323,"&gt;"&amp;0,'further data insights graphs'!$A$2:$A$3323,'tackle data and analsyis'!$BD469)</f>
        <v>0</v>
      </c>
      <c r="BN469" t="s">
        <v>390</v>
      </c>
      <c r="BO469">
        <v>0.37377693875381002</v>
      </c>
      <c r="BP469">
        <v>0</v>
      </c>
      <c r="BQ469">
        <v>0</v>
      </c>
      <c r="BS469">
        <f>SUMIFS('further data insights graphs'!$K$2:$K$3323,'further data insights graphs'!$A$2:$A$3323,'tackle data and analsyis'!$BN469)</f>
        <v>0</v>
      </c>
      <c r="BT469">
        <f>SUMIFS('further data insights graphs'!$V$2:$V$3323,'further data insights graphs'!$A$2:$A$3323,'tackle data and analsyis'!$BN469)</f>
        <v>0</v>
      </c>
      <c r="BV469" t="s">
        <v>537</v>
      </c>
      <c r="BW469">
        <v>0.40722792507241901</v>
      </c>
      <c r="BX469">
        <v>0</v>
      </c>
      <c r="BY469">
        <v>0</v>
      </c>
    </row>
    <row r="470" spans="1:77" x14ac:dyDescent="0.35">
      <c r="A470">
        <v>468</v>
      </c>
      <c r="B470">
        <v>2022103100</v>
      </c>
      <c r="C470">
        <v>1580</v>
      </c>
      <c r="D470">
        <v>44915</v>
      </c>
      <c r="E470">
        <v>0</v>
      </c>
      <c r="F470">
        <v>1</v>
      </c>
      <c r="G470">
        <v>0</v>
      </c>
      <c r="H470">
        <v>0</v>
      </c>
      <c r="I470" t="s">
        <v>89</v>
      </c>
      <c r="M470" t="s">
        <v>476</v>
      </c>
      <c r="N470">
        <f t="shared" si="49"/>
        <v>2</v>
      </c>
      <c r="O470">
        <f t="shared" si="50"/>
        <v>3</v>
      </c>
      <c r="P470">
        <f t="shared" si="51"/>
        <v>5</v>
      </c>
      <c r="R470">
        <f>SUMIFS('further data insights graphs'!$E$2:$E$3323,'further data insights graphs'!$A$2:$A$3323,'tackle data and analsyis'!$M470)</f>
        <v>3.5672260306456192</v>
      </c>
      <c r="S470">
        <f>COUNTIFS('further data insights graphs'!$E$2:$E$3323,"&gt;"&amp;0,'further data insights graphs'!$A$2:$A$3323,'tackle data and analsyis'!$M470)</f>
        <v>7</v>
      </c>
      <c r="V470">
        <f t="shared" si="52"/>
        <v>1</v>
      </c>
      <c r="W470" t="s">
        <v>107</v>
      </c>
      <c r="X470">
        <v>0</v>
      </c>
      <c r="Y470">
        <v>1</v>
      </c>
      <c r="Z470">
        <v>1</v>
      </c>
      <c r="AB470" t="s">
        <v>541</v>
      </c>
      <c r="AC470">
        <v>1</v>
      </c>
      <c r="AD470">
        <v>0</v>
      </c>
      <c r="AE470">
        <v>1</v>
      </c>
      <c r="AH470" t="s">
        <v>172</v>
      </c>
      <c r="AI470">
        <v>0.99601188537262397</v>
      </c>
      <c r="AJ470">
        <v>3</v>
      </c>
      <c r="AK470">
        <f>SUMIFS('further data insights graphs'!$X$2:$X$3323,'further data insights graphs'!$A$2:$A$3323,'tackle data and analsyis'!$AH470)</f>
        <v>0.79387698699544995</v>
      </c>
      <c r="AL470" s="1">
        <f t="shared" si="53"/>
        <v>0.26462566233181667</v>
      </c>
      <c r="AM470">
        <f>SUMIFS('further data insights graphs'!$X$2:$X$3323,'further data insights graphs'!$X$2:$X$3323,"&gt;="&amp;0,'further data insights graphs'!$A$2:$A$3323,'tackle data and analsyis'!$AH470)</f>
        <v>0.79387698699544995</v>
      </c>
      <c r="AN470">
        <f>COUNTIFS('further data insights graphs'!$X$2:$X$3323,"&gt;="&amp;0,'further data insights graphs'!$A$2:$A$3323,'tackle data and analsyis'!$AH470)</f>
        <v>3</v>
      </c>
      <c r="AO470">
        <f>SUMIFS('further data insights graphs'!$X$2:$X$3323,'further data insights graphs'!$X$2:$X$3323,"&lt;"&amp;0,'further data insights graphs'!$A$2:$A$3323,'tackle data and analsyis'!$AH470)</f>
        <v>0</v>
      </c>
      <c r="AP470">
        <f>COUNTIFS('further data insights graphs'!$X$2:$X$3323,"&lt;"&amp;0,'further data insights graphs'!$A$2:$A$3323,'tackle data and analsyis'!$AH470)</f>
        <v>0</v>
      </c>
      <c r="AQ470" s="3">
        <f t="shared" si="54"/>
        <v>0.26462566233181667</v>
      </c>
      <c r="AR470" s="3" t="e">
        <f t="shared" si="55"/>
        <v>#DIV/0!</v>
      </c>
      <c r="AS470" s="3"/>
      <c r="AT470" s="3"/>
      <c r="AU470" s="3"/>
      <c r="AV470" s="3"/>
      <c r="AY470" t="s">
        <v>405</v>
      </c>
      <c r="AZ470">
        <v>1.5203499966203391</v>
      </c>
      <c r="BA470">
        <v>2</v>
      </c>
      <c r="BD470" t="s">
        <v>405</v>
      </c>
      <c r="BE470">
        <f>SUMIFS('further data insights graphs'!S$2:S$3323,'further data insights graphs'!$A$2:$A$3323,'tackle data and analsyis'!$BD470)</f>
        <v>1.5203499966203391</v>
      </c>
      <c r="BF470">
        <f>SUMIFS('further data insights graphs'!T$2:T$3323,'further data insights graphs'!$A$2:$A$3323,'tackle data and analsyis'!$BD470)</f>
        <v>0</v>
      </c>
      <c r="BG470">
        <f>SUMIFS('further data insights graphs'!U$2:U$3323,'further data insights graphs'!$A$2:$A$3323,'tackle data and analsyis'!$BD470)</f>
        <v>0</v>
      </c>
      <c r="BI470">
        <f>COUNTIFS('further data insights graphs'!S$2:S$3323,"&gt;"&amp;0,'further data insights graphs'!$A$2:$A$3323,'tackle data and analsyis'!$BD470)</f>
        <v>2</v>
      </c>
      <c r="BJ470">
        <f>COUNTIFS('further data insights graphs'!T$2:T$3323,"&gt;"&amp;0,'further data insights graphs'!$A$2:$A$3323,'tackle data and analsyis'!$BD470)</f>
        <v>0</v>
      </c>
      <c r="BK470">
        <f>COUNTIFS('further data insights graphs'!U$2:U$3323,"&gt;"&amp;0,'further data insights graphs'!$A$2:$A$3323,'tackle data and analsyis'!$BD470)</f>
        <v>0</v>
      </c>
      <c r="BN470" t="s">
        <v>162</v>
      </c>
      <c r="BO470">
        <v>0.35962113391587902</v>
      </c>
      <c r="BP470">
        <v>0</v>
      </c>
      <c r="BQ470">
        <v>0</v>
      </c>
      <c r="BS470">
        <f>SUMIFS('further data insights graphs'!$K$2:$K$3323,'further data insights graphs'!$A$2:$A$3323,'tackle data and analsyis'!$BN470)</f>
        <v>0</v>
      </c>
      <c r="BT470">
        <f>SUMIFS('further data insights graphs'!$V$2:$V$3323,'further data insights graphs'!$A$2:$A$3323,'tackle data and analsyis'!$BN470)</f>
        <v>0</v>
      </c>
      <c r="BV470" t="s">
        <v>103</v>
      </c>
      <c r="BW470">
        <v>0.40545824377023199</v>
      </c>
      <c r="BX470">
        <v>0</v>
      </c>
      <c r="BY470">
        <v>0</v>
      </c>
    </row>
    <row r="471" spans="1:77" x14ac:dyDescent="0.35">
      <c r="A471">
        <v>469</v>
      </c>
      <c r="B471">
        <v>2022103100</v>
      </c>
      <c r="C471">
        <v>2997</v>
      </c>
      <c r="D471">
        <v>44915</v>
      </c>
      <c r="E471">
        <v>1</v>
      </c>
      <c r="F471">
        <v>0</v>
      </c>
      <c r="G471">
        <v>0</v>
      </c>
      <c r="H471">
        <v>0</v>
      </c>
      <c r="I471" t="s">
        <v>89</v>
      </c>
      <c r="M471" t="s">
        <v>477</v>
      </c>
      <c r="N471">
        <f t="shared" si="49"/>
        <v>3</v>
      </c>
      <c r="O471">
        <f t="shared" si="50"/>
        <v>3</v>
      </c>
      <c r="P471">
        <f t="shared" si="51"/>
        <v>6</v>
      </c>
      <c r="R471">
        <f>SUMIFS('further data insights graphs'!$E$2:$E$3323,'further data insights graphs'!$A$2:$A$3323,'tackle data and analsyis'!$M471)</f>
        <v>4.5310569388098685</v>
      </c>
      <c r="S471">
        <f>COUNTIFS('further data insights graphs'!$E$2:$E$3323,"&gt;"&amp;0,'further data insights graphs'!$A$2:$A$3323,'tackle data and analsyis'!$M471)</f>
        <v>8</v>
      </c>
      <c r="V471">
        <f t="shared" si="52"/>
        <v>1</v>
      </c>
      <c r="W471" t="s">
        <v>120</v>
      </c>
      <c r="X471">
        <v>0</v>
      </c>
      <c r="Y471">
        <v>1</v>
      </c>
      <c r="Z471">
        <v>1</v>
      </c>
      <c r="AB471" t="s">
        <v>551</v>
      </c>
      <c r="AC471">
        <v>1</v>
      </c>
      <c r="AD471">
        <v>0</v>
      </c>
      <c r="AE471">
        <v>1</v>
      </c>
      <c r="AH471" t="s">
        <v>550</v>
      </c>
      <c r="AI471">
        <v>0.99110972623854199</v>
      </c>
      <c r="AJ471">
        <v>4</v>
      </c>
      <c r="AK471">
        <f>SUMIFS('further data insights graphs'!$X$2:$X$3323,'further data insights graphs'!$A$2:$A$3323,'tackle data and analsyis'!$AH471)</f>
        <v>0.26767523550084898</v>
      </c>
      <c r="AL471" s="1">
        <f t="shared" si="53"/>
        <v>6.6918808875212246E-2</v>
      </c>
      <c r="AM471">
        <f>SUMIFS('further data insights graphs'!$X$2:$X$3323,'further data insights graphs'!$X$2:$X$3323,"&gt;="&amp;0,'further data insights graphs'!$A$2:$A$3323,'tackle data and analsyis'!$AH471)</f>
        <v>0.41831456227217617</v>
      </c>
      <c r="AN471">
        <f>COUNTIFS('further data insights graphs'!$X$2:$X$3323,"&gt;="&amp;0,'further data insights graphs'!$A$2:$A$3323,'tackle data and analsyis'!$AH471)</f>
        <v>2</v>
      </c>
      <c r="AO471">
        <f>SUMIFS('further data insights graphs'!$X$2:$X$3323,'further data insights graphs'!$X$2:$X$3323,"&lt;"&amp;0,'further data insights graphs'!$A$2:$A$3323,'tackle data and analsyis'!$AH471)</f>
        <v>-0.15063932677132719</v>
      </c>
      <c r="AP471">
        <f>COUNTIFS('further data insights graphs'!$X$2:$X$3323,"&lt;"&amp;0,'further data insights graphs'!$A$2:$A$3323,'tackle data and analsyis'!$AH471)</f>
        <v>2</v>
      </c>
      <c r="AQ471" s="3">
        <f t="shared" si="54"/>
        <v>0.20915728113608809</v>
      </c>
      <c r="AR471" s="3">
        <f t="shared" si="55"/>
        <v>-7.5319663385663593E-2</v>
      </c>
      <c r="AS471" s="3"/>
      <c r="AT471" s="3"/>
      <c r="AU471" s="3"/>
      <c r="AV471" s="3"/>
      <c r="AY471" t="s">
        <v>413</v>
      </c>
      <c r="AZ471">
        <v>1.3569780580201058</v>
      </c>
      <c r="BA471">
        <v>2</v>
      </c>
      <c r="BD471" t="s">
        <v>413</v>
      </c>
      <c r="BE471">
        <f>SUMIFS('further data insights graphs'!S$2:S$3323,'further data insights graphs'!$A$2:$A$3323,'tackle data and analsyis'!$BD471)</f>
        <v>0.652191280955014</v>
      </c>
      <c r="BF471">
        <f>SUMIFS('further data insights graphs'!T$2:T$3323,'further data insights graphs'!$A$2:$A$3323,'tackle data and analsyis'!$BD471)</f>
        <v>0</v>
      </c>
      <c r="BG471">
        <f>SUMIFS('further data insights graphs'!U$2:U$3323,'further data insights graphs'!$A$2:$A$3323,'tackle data and analsyis'!$BD471)</f>
        <v>0.70478677706509196</v>
      </c>
      <c r="BI471">
        <f>COUNTIFS('further data insights graphs'!S$2:S$3323,"&gt;"&amp;0,'further data insights graphs'!$A$2:$A$3323,'tackle data and analsyis'!$BD471)</f>
        <v>1</v>
      </c>
      <c r="BJ471">
        <f>COUNTIFS('further data insights graphs'!T$2:T$3323,"&gt;"&amp;0,'further data insights graphs'!$A$2:$A$3323,'tackle data and analsyis'!$BD471)</f>
        <v>0</v>
      </c>
      <c r="BK471">
        <f>COUNTIFS('further data insights graphs'!U$2:U$3323,"&gt;"&amp;0,'further data insights graphs'!$A$2:$A$3323,'tackle data and analsyis'!$BD471)</f>
        <v>1</v>
      </c>
      <c r="BN471" t="s">
        <v>444</v>
      </c>
      <c r="BO471">
        <v>0.35657519946251998</v>
      </c>
      <c r="BP471">
        <v>0</v>
      </c>
      <c r="BQ471">
        <v>0</v>
      </c>
      <c r="BS471">
        <f>SUMIFS('further data insights graphs'!$K$2:$K$3323,'further data insights graphs'!$A$2:$A$3323,'tackle data and analsyis'!$BN471)</f>
        <v>0</v>
      </c>
      <c r="BT471">
        <f>SUMIFS('further data insights graphs'!$V$2:$V$3323,'further data insights graphs'!$A$2:$A$3323,'tackle data and analsyis'!$BN471)</f>
        <v>0</v>
      </c>
      <c r="BV471" t="s">
        <v>543</v>
      </c>
      <c r="BW471">
        <v>0.40490740831422101</v>
      </c>
      <c r="BX471">
        <v>0</v>
      </c>
      <c r="BY471">
        <v>0</v>
      </c>
    </row>
    <row r="472" spans="1:77" x14ac:dyDescent="0.35">
      <c r="A472">
        <v>470</v>
      </c>
      <c r="B472">
        <v>2022102302</v>
      </c>
      <c r="C472">
        <v>244</v>
      </c>
      <c r="D472">
        <v>53535</v>
      </c>
      <c r="E472">
        <v>0</v>
      </c>
      <c r="F472">
        <v>1</v>
      </c>
      <c r="G472">
        <v>0</v>
      </c>
      <c r="H472">
        <v>0</v>
      </c>
      <c r="I472" t="s">
        <v>90</v>
      </c>
      <c r="M472" t="s">
        <v>478</v>
      </c>
      <c r="N472">
        <f t="shared" si="49"/>
        <v>1</v>
      </c>
      <c r="O472">
        <f t="shared" si="50"/>
        <v>5</v>
      </c>
      <c r="P472">
        <f t="shared" si="51"/>
        <v>6</v>
      </c>
      <c r="R472">
        <f>SUMIFS('further data insights graphs'!$E$2:$E$3323,'further data insights graphs'!$A$2:$A$3323,'tackle data and analsyis'!$M472)</f>
        <v>3.8079826489884128</v>
      </c>
      <c r="S472">
        <f>COUNTIFS('further data insights graphs'!$E$2:$E$3323,"&gt;"&amp;0,'further data insights graphs'!$A$2:$A$3323,'tackle data and analsyis'!$M472)</f>
        <v>7</v>
      </c>
      <c r="V472">
        <f t="shared" si="52"/>
        <v>1</v>
      </c>
      <c r="W472" t="s">
        <v>126</v>
      </c>
      <c r="X472">
        <v>1</v>
      </c>
      <c r="Y472">
        <v>0</v>
      </c>
      <c r="Z472">
        <v>1</v>
      </c>
      <c r="AB472" t="s">
        <v>560</v>
      </c>
      <c r="AC472">
        <v>1</v>
      </c>
      <c r="AD472">
        <v>0</v>
      </c>
      <c r="AE472">
        <v>1</v>
      </c>
      <c r="AH472" t="s">
        <v>317</v>
      </c>
      <c r="AI472">
        <v>0.98906320317368102</v>
      </c>
      <c r="AJ472">
        <v>2</v>
      </c>
      <c r="AK472">
        <f>SUMIFS('further data insights graphs'!$X$2:$X$3323,'further data insights graphs'!$A$2:$A$3323,'tackle data and analsyis'!$AH472)</f>
        <v>-0.40781551799628052</v>
      </c>
      <c r="AL472" s="1">
        <f t="shared" si="53"/>
        <v>-0.20390775899814026</v>
      </c>
      <c r="AM472">
        <f>SUMIFS('further data insights graphs'!$X$2:$X$3323,'further data insights graphs'!$X$2:$X$3323,"&gt;="&amp;0,'further data insights graphs'!$A$2:$A$3323,'tackle data and analsyis'!$AH472)</f>
        <v>2.4470351144912972E-2</v>
      </c>
      <c r="AN472">
        <f>COUNTIFS('further data insights graphs'!$X$2:$X$3323,"&gt;="&amp;0,'further data insights graphs'!$A$2:$A$3323,'tackle data and analsyis'!$AH472)</f>
        <v>1</v>
      </c>
      <c r="AO472">
        <f>SUMIFS('further data insights graphs'!$X$2:$X$3323,'further data insights graphs'!$X$2:$X$3323,"&lt;"&amp;0,'further data insights graphs'!$A$2:$A$3323,'tackle data and analsyis'!$AH472)</f>
        <v>-0.43228586914119349</v>
      </c>
      <c r="AP472">
        <f>COUNTIFS('further data insights graphs'!$X$2:$X$3323,"&lt;"&amp;0,'further data insights graphs'!$A$2:$A$3323,'tackle data and analsyis'!$AH472)</f>
        <v>1</v>
      </c>
      <c r="AQ472" s="3">
        <f t="shared" si="54"/>
        <v>2.4470351144912972E-2</v>
      </c>
      <c r="AR472" s="3">
        <f t="shared" si="55"/>
        <v>-0.43228586914119349</v>
      </c>
      <c r="AS472" s="3"/>
      <c r="AT472" s="3"/>
      <c r="AU472" s="3"/>
      <c r="AV472" s="3"/>
      <c r="AY472" t="s">
        <v>423</v>
      </c>
      <c r="AZ472">
        <v>0.560380099432361</v>
      </c>
      <c r="BA472">
        <v>2</v>
      </c>
      <c r="BD472" t="s">
        <v>423</v>
      </c>
      <c r="BE472">
        <f>SUMIFS('further data insights graphs'!S$2:S$3323,'further data insights graphs'!$A$2:$A$3323,'tackle data and analsyis'!$BD472)</f>
        <v>0</v>
      </c>
      <c r="BF472">
        <f>SUMIFS('further data insights graphs'!T$2:T$3323,'further data insights graphs'!$A$2:$A$3323,'tackle data and analsyis'!$BD472)</f>
        <v>0</v>
      </c>
      <c r="BG472">
        <f>SUMIFS('further data insights graphs'!U$2:U$3323,'further data insights graphs'!$A$2:$A$3323,'tackle data and analsyis'!$BD472)</f>
        <v>0</v>
      </c>
      <c r="BI472">
        <f>COUNTIFS('further data insights graphs'!S$2:S$3323,"&gt;"&amp;0,'further data insights graphs'!$A$2:$A$3323,'tackle data and analsyis'!$BD472)</f>
        <v>0</v>
      </c>
      <c r="BJ472">
        <f>COUNTIFS('further data insights graphs'!T$2:T$3323,"&gt;"&amp;0,'further data insights graphs'!$A$2:$A$3323,'tackle data and analsyis'!$BD472)</f>
        <v>0</v>
      </c>
      <c r="BK472">
        <f>COUNTIFS('further data insights graphs'!U$2:U$3323,"&gt;"&amp;0,'further data insights graphs'!$A$2:$A$3323,'tackle data and analsyis'!$BD472)</f>
        <v>0</v>
      </c>
      <c r="BN472" t="s">
        <v>381</v>
      </c>
      <c r="BO472">
        <v>0.35174951993086101</v>
      </c>
      <c r="BP472">
        <v>0</v>
      </c>
      <c r="BQ472">
        <v>0</v>
      </c>
      <c r="BS472">
        <f>SUMIFS('further data insights graphs'!$K$2:$K$3323,'further data insights graphs'!$A$2:$A$3323,'tackle data and analsyis'!$BN472)</f>
        <v>0</v>
      </c>
      <c r="BT472">
        <f>SUMIFS('further data insights graphs'!$V$2:$V$3323,'further data insights graphs'!$A$2:$A$3323,'tackle data and analsyis'!$BN472)</f>
        <v>0</v>
      </c>
      <c r="BV472" t="s">
        <v>418</v>
      </c>
      <c r="BW472">
        <v>0.40331831864461298</v>
      </c>
      <c r="BX472">
        <v>0</v>
      </c>
      <c r="BY472">
        <v>0</v>
      </c>
    </row>
    <row r="473" spans="1:77" x14ac:dyDescent="0.35">
      <c r="A473">
        <v>471</v>
      </c>
      <c r="B473">
        <v>2022102302</v>
      </c>
      <c r="C473">
        <v>659</v>
      </c>
      <c r="D473">
        <v>53535</v>
      </c>
      <c r="E473">
        <v>0</v>
      </c>
      <c r="F473">
        <v>1</v>
      </c>
      <c r="G473">
        <v>0</v>
      </c>
      <c r="H473">
        <v>0</v>
      </c>
      <c r="I473" t="s">
        <v>90</v>
      </c>
      <c r="M473" t="s">
        <v>479</v>
      </c>
      <c r="N473">
        <f t="shared" si="49"/>
        <v>1</v>
      </c>
      <c r="O473">
        <f t="shared" si="50"/>
        <v>5</v>
      </c>
      <c r="P473">
        <f t="shared" si="51"/>
        <v>6</v>
      </c>
      <c r="R473">
        <f>SUMIFS('further data insights graphs'!$E$2:$E$3323,'further data insights graphs'!$A$2:$A$3323,'tackle data and analsyis'!$M473)</f>
        <v>1.524751019425312</v>
      </c>
      <c r="S473">
        <f>COUNTIFS('further data insights graphs'!$E$2:$E$3323,"&gt;"&amp;0,'further data insights graphs'!$A$2:$A$3323,'tackle data and analsyis'!$M473)</f>
        <v>4</v>
      </c>
      <c r="V473">
        <f t="shared" si="52"/>
        <v>1</v>
      </c>
      <c r="W473" t="s">
        <v>134</v>
      </c>
      <c r="X473">
        <v>1</v>
      </c>
      <c r="Y473">
        <v>0</v>
      </c>
      <c r="Z473">
        <v>1</v>
      </c>
      <c r="AB473" t="s">
        <v>565</v>
      </c>
      <c r="AC473">
        <v>1</v>
      </c>
      <c r="AD473">
        <v>0</v>
      </c>
      <c r="AE473">
        <v>1</v>
      </c>
      <c r="AH473" t="s">
        <v>127</v>
      </c>
      <c r="AI473">
        <v>0.97081272181035905</v>
      </c>
      <c r="AJ473">
        <v>2</v>
      </c>
      <c r="AK473">
        <f>SUMIFS('further data insights graphs'!$X$2:$X$3323,'further data insights graphs'!$A$2:$A$3323,'tackle data and analsyis'!$AH473)</f>
        <v>-4.5105498140960626E-2</v>
      </c>
      <c r="AL473" s="1">
        <f t="shared" si="53"/>
        <v>-2.2552749070480313E-2</v>
      </c>
      <c r="AM473">
        <f>SUMIFS('further data insights graphs'!$X$2:$X$3323,'further data insights graphs'!$X$2:$X$3323,"&gt;="&amp;0,'further data insights graphs'!$A$2:$A$3323,'tackle data and analsyis'!$AH473)</f>
        <v>5.0549810744306839E-2</v>
      </c>
      <c r="AN473">
        <f>COUNTIFS('further data insights graphs'!$X$2:$X$3323,"&gt;="&amp;0,'further data insights graphs'!$A$2:$A$3323,'tackle data and analsyis'!$AH473)</f>
        <v>1</v>
      </c>
      <c r="AO473">
        <f>SUMIFS('further data insights graphs'!$X$2:$X$3323,'further data insights graphs'!$X$2:$X$3323,"&lt;"&amp;0,'further data insights graphs'!$A$2:$A$3323,'tackle data and analsyis'!$AH473)</f>
        <v>-9.5655308885267465E-2</v>
      </c>
      <c r="AP473">
        <f>COUNTIFS('further data insights graphs'!$X$2:$X$3323,"&lt;"&amp;0,'further data insights graphs'!$A$2:$A$3323,'tackle data and analsyis'!$AH473)</f>
        <v>1</v>
      </c>
      <c r="AQ473" s="3">
        <f t="shared" si="54"/>
        <v>5.0549810744306839E-2</v>
      </c>
      <c r="AR473" s="3">
        <f t="shared" si="55"/>
        <v>-9.5655308885267465E-2</v>
      </c>
      <c r="AS473" s="3"/>
      <c r="AT473" s="3"/>
      <c r="AU473" s="3"/>
      <c r="AV473" s="3"/>
      <c r="AY473" t="s">
        <v>427</v>
      </c>
      <c r="AZ473">
        <v>1.271419655695059</v>
      </c>
      <c r="BA473">
        <v>2</v>
      </c>
      <c r="BD473" t="s">
        <v>427</v>
      </c>
      <c r="BE473">
        <f>SUMIFS('further data insights graphs'!S$2:S$3323,'further data insights graphs'!$A$2:$A$3323,'tackle data and analsyis'!$BD473)</f>
        <v>0.61984107265065402</v>
      </c>
      <c r="BF473">
        <f>SUMIFS('further data insights graphs'!T$2:T$3323,'further data insights graphs'!$A$2:$A$3323,'tackle data and analsyis'!$BD473)</f>
        <v>0</v>
      </c>
      <c r="BG473">
        <f>SUMIFS('further data insights graphs'!U$2:U$3323,'further data insights graphs'!$A$2:$A$3323,'tackle data and analsyis'!$BD473)</f>
        <v>0</v>
      </c>
      <c r="BI473">
        <f>COUNTIFS('further data insights graphs'!S$2:S$3323,"&gt;"&amp;0,'further data insights graphs'!$A$2:$A$3323,'tackle data and analsyis'!$BD473)</f>
        <v>1</v>
      </c>
      <c r="BJ473">
        <f>COUNTIFS('further data insights graphs'!T$2:T$3323,"&gt;"&amp;0,'further data insights graphs'!$A$2:$A$3323,'tackle data and analsyis'!$BD473)</f>
        <v>0</v>
      </c>
      <c r="BK473">
        <f>COUNTIFS('further data insights graphs'!U$2:U$3323,"&gt;"&amp;0,'further data insights graphs'!$A$2:$A$3323,'tackle data and analsyis'!$BD473)</f>
        <v>0</v>
      </c>
      <c r="BN473" t="s">
        <v>82</v>
      </c>
      <c r="BO473">
        <v>0.34955980762295102</v>
      </c>
      <c r="BP473">
        <v>0</v>
      </c>
      <c r="BQ473">
        <v>0</v>
      </c>
      <c r="BS473">
        <f>SUMIFS('further data insights graphs'!$K$2:$K$3323,'further data insights graphs'!$A$2:$A$3323,'tackle data and analsyis'!$BN473)</f>
        <v>0</v>
      </c>
      <c r="BT473">
        <f>SUMIFS('further data insights graphs'!$V$2:$V$3323,'further data insights graphs'!$A$2:$A$3323,'tackle data and analsyis'!$BN473)</f>
        <v>0</v>
      </c>
      <c r="BV473" t="s">
        <v>155</v>
      </c>
      <c r="BW473">
        <v>0.39360864700529702</v>
      </c>
      <c r="BX473">
        <v>0</v>
      </c>
      <c r="BY473">
        <v>0</v>
      </c>
    </row>
    <row r="474" spans="1:77" x14ac:dyDescent="0.35">
      <c r="A474">
        <v>472</v>
      </c>
      <c r="B474">
        <v>2022102302</v>
      </c>
      <c r="C474">
        <v>1102</v>
      </c>
      <c r="D474">
        <v>53535</v>
      </c>
      <c r="E474">
        <v>1</v>
      </c>
      <c r="F474">
        <v>0</v>
      </c>
      <c r="G474">
        <v>0</v>
      </c>
      <c r="H474">
        <v>0</v>
      </c>
      <c r="I474" t="s">
        <v>90</v>
      </c>
      <c r="M474" t="s">
        <v>480</v>
      </c>
      <c r="N474">
        <f t="shared" si="49"/>
        <v>3</v>
      </c>
      <c r="O474">
        <f t="shared" si="50"/>
        <v>4</v>
      </c>
      <c r="P474">
        <f t="shared" si="51"/>
        <v>7</v>
      </c>
      <c r="R474">
        <f>SUMIFS('further data insights graphs'!$E$2:$E$3323,'further data insights graphs'!$A$2:$A$3323,'tackle data and analsyis'!$M474)</f>
        <v>6.6100433880203404</v>
      </c>
      <c r="S474">
        <f>COUNTIFS('further data insights graphs'!$E$2:$E$3323,"&gt;"&amp;0,'further data insights graphs'!$A$2:$A$3323,'tackle data and analsyis'!$M474)</f>
        <v>13</v>
      </c>
      <c r="V474">
        <f t="shared" si="52"/>
        <v>1</v>
      </c>
      <c r="W474" t="s">
        <v>138</v>
      </c>
      <c r="X474">
        <v>0</v>
      </c>
      <c r="Y474">
        <v>1</v>
      </c>
      <c r="Z474">
        <v>1</v>
      </c>
      <c r="AB474" t="s">
        <v>570</v>
      </c>
      <c r="AC474">
        <v>1</v>
      </c>
      <c r="AD474">
        <v>0</v>
      </c>
      <c r="AE474">
        <v>1</v>
      </c>
      <c r="AH474" t="s">
        <v>175</v>
      </c>
      <c r="AI474">
        <v>0.94952731319289996</v>
      </c>
      <c r="AJ474">
        <v>2</v>
      </c>
      <c r="AK474">
        <f>SUMIFS('further data insights graphs'!$X$2:$X$3323,'further data insights graphs'!$A$2:$A$3323,'tackle data and analsyis'!$AH474)</f>
        <v>-0.36232238793052624</v>
      </c>
      <c r="AL474" s="1">
        <f t="shared" si="53"/>
        <v>-0.18116119396526312</v>
      </c>
      <c r="AM474">
        <f>SUMIFS('further data insights graphs'!$X$2:$X$3323,'further data insights graphs'!$X$2:$X$3323,"&gt;="&amp;0,'further data insights graphs'!$A$2:$A$3323,'tackle data and analsyis'!$AH474)</f>
        <v>0</v>
      </c>
      <c r="AN474">
        <f>COUNTIFS('further data insights graphs'!$X$2:$X$3323,"&gt;="&amp;0,'further data insights graphs'!$A$2:$A$3323,'tackle data and analsyis'!$AH474)</f>
        <v>0</v>
      </c>
      <c r="AO474">
        <f>SUMIFS('further data insights graphs'!$X$2:$X$3323,'further data insights graphs'!$X$2:$X$3323,"&lt;"&amp;0,'further data insights graphs'!$A$2:$A$3323,'tackle data and analsyis'!$AH474)</f>
        <v>-0.36232238793052624</v>
      </c>
      <c r="AP474">
        <f>COUNTIFS('further data insights graphs'!$X$2:$X$3323,"&lt;"&amp;0,'further data insights graphs'!$A$2:$A$3323,'tackle data and analsyis'!$AH474)</f>
        <v>2</v>
      </c>
      <c r="AQ474" s="3" t="e">
        <f t="shared" si="54"/>
        <v>#DIV/0!</v>
      </c>
      <c r="AR474" s="3">
        <f t="shared" si="55"/>
        <v>-0.18116119396526312</v>
      </c>
      <c r="AS474" s="3"/>
      <c r="AT474" s="3"/>
      <c r="AU474" s="3"/>
      <c r="AV474" s="3"/>
      <c r="AY474" t="s">
        <v>431</v>
      </c>
      <c r="AZ474">
        <v>1.198272313819271</v>
      </c>
      <c r="BA474">
        <v>2</v>
      </c>
      <c r="BD474" t="s">
        <v>431</v>
      </c>
      <c r="BE474">
        <f>SUMIFS('further data insights graphs'!S$2:S$3323,'further data insights graphs'!$A$2:$A$3323,'tackle data and analsyis'!$BD474)</f>
        <v>1</v>
      </c>
      <c r="BF474">
        <f>SUMIFS('further data insights graphs'!T$2:T$3323,'further data insights graphs'!$A$2:$A$3323,'tackle data and analsyis'!$BD474)</f>
        <v>0</v>
      </c>
      <c r="BG474">
        <f>SUMIFS('further data insights graphs'!U$2:U$3323,'further data insights graphs'!$A$2:$A$3323,'tackle data and analsyis'!$BD474)</f>
        <v>1</v>
      </c>
      <c r="BI474">
        <f>COUNTIFS('further data insights graphs'!S$2:S$3323,"&gt;"&amp;0,'further data insights graphs'!$A$2:$A$3323,'tackle data and analsyis'!$BD474)</f>
        <v>1</v>
      </c>
      <c r="BJ474">
        <f>COUNTIFS('further data insights graphs'!T$2:T$3323,"&gt;"&amp;0,'further data insights graphs'!$A$2:$A$3323,'tackle data and analsyis'!$BD474)</f>
        <v>0</v>
      </c>
      <c r="BK474">
        <f>COUNTIFS('further data insights graphs'!U$2:U$3323,"&gt;"&amp;0,'further data insights graphs'!$A$2:$A$3323,'tackle data and analsyis'!$BD474)</f>
        <v>1</v>
      </c>
      <c r="BN474" t="s">
        <v>553</v>
      </c>
      <c r="BO474">
        <v>0.34947180592844101</v>
      </c>
      <c r="BP474">
        <v>0</v>
      </c>
      <c r="BQ474">
        <v>0</v>
      </c>
      <c r="BS474">
        <f>SUMIFS('further data insights graphs'!$K$2:$K$3323,'further data insights graphs'!$A$2:$A$3323,'tackle data and analsyis'!$BN474)</f>
        <v>1</v>
      </c>
      <c r="BT474">
        <f>SUMIFS('further data insights graphs'!$V$2:$V$3323,'further data insights graphs'!$A$2:$A$3323,'tackle data and analsyis'!$BN474)</f>
        <v>0.34947180592844101</v>
      </c>
      <c r="BV474" t="s">
        <v>398</v>
      </c>
      <c r="BW474">
        <v>0.39171532754197802</v>
      </c>
      <c r="BX474">
        <v>0</v>
      </c>
      <c r="BY474">
        <v>0</v>
      </c>
    </row>
    <row r="475" spans="1:77" x14ac:dyDescent="0.35">
      <c r="A475">
        <v>473</v>
      </c>
      <c r="B475">
        <v>2022102302</v>
      </c>
      <c r="C475">
        <v>1337</v>
      </c>
      <c r="D475">
        <v>53535</v>
      </c>
      <c r="E475">
        <v>0</v>
      </c>
      <c r="F475">
        <v>1</v>
      </c>
      <c r="G475">
        <v>0</v>
      </c>
      <c r="H475">
        <v>0</v>
      </c>
      <c r="I475" t="s">
        <v>90</v>
      </c>
      <c r="M475" t="s">
        <v>481</v>
      </c>
      <c r="N475">
        <f t="shared" si="49"/>
        <v>0</v>
      </c>
      <c r="O475">
        <f t="shared" si="50"/>
        <v>2</v>
      </c>
      <c r="P475">
        <f t="shared" si="51"/>
        <v>2</v>
      </c>
      <c r="R475">
        <f>SUMIFS('further data insights graphs'!$E$2:$E$3323,'further data insights graphs'!$A$2:$A$3323,'tackle data and analsyis'!$M475)</f>
        <v>0.77300644623013692</v>
      </c>
      <c r="S475">
        <f>COUNTIFS('further data insights graphs'!$E$2:$E$3323,"&gt;"&amp;0,'further data insights graphs'!$A$2:$A$3323,'tackle data and analsyis'!$M475)</f>
        <v>2</v>
      </c>
      <c r="V475">
        <f t="shared" si="52"/>
        <v>1</v>
      </c>
      <c r="W475" t="s">
        <v>147</v>
      </c>
      <c r="X475">
        <v>0</v>
      </c>
      <c r="Y475">
        <v>1</v>
      </c>
      <c r="Z475">
        <v>1</v>
      </c>
      <c r="AB475" t="s">
        <v>575</v>
      </c>
      <c r="AC475">
        <v>1</v>
      </c>
      <c r="AD475">
        <v>0</v>
      </c>
      <c r="AE475">
        <v>1</v>
      </c>
      <c r="AH475" t="s">
        <v>401</v>
      </c>
      <c r="AI475">
        <v>0.94923782465825102</v>
      </c>
      <c r="AJ475">
        <v>2</v>
      </c>
      <c r="AK475">
        <f>SUMIFS('further data insights graphs'!$X$2:$X$3323,'further data insights graphs'!$A$2:$A$3323,'tackle data and analsyis'!$AH475)</f>
        <v>-0.25668636425275559</v>
      </c>
      <c r="AL475" s="1">
        <f t="shared" si="53"/>
        <v>-0.1283431821263778</v>
      </c>
      <c r="AM475">
        <f>SUMIFS('further data insights graphs'!$X$2:$X$3323,'further data insights graphs'!$X$2:$X$3323,"&gt;="&amp;0,'further data insights graphs'!$A$2:$A$3323,'tackle data and analsyis'!$AH475)</f>
        <v>0</v>
      </c>
      <c r="AN475">
        <f>COUNTIFS('further data insights graphs'!$X$2:$X$3323,"&gt;="&amp;0,'further data insights graphs'!$A$2:$A$3323,'tackle data and analsyis'!$AH475)</f>
        <v>0</v>
      </c>
      <c r="AO475">
        <f>SUMIFS('further data insights graphs'!$X$2:$X$3323,'further data insights graphs'!$X$2:$X$3323,"&lt;"&amp;0,'further data insights graphs'!$A$2:$A$3323,'tackle data and analsyis'!$AH475)</f>
        <v>-0.25668636425275559</v>
      </c>
      <c r="AP475">
        <f>COUNTIFS('further data insights graphs'!$X$2:$X$3323,"&lt;"&amp;0,'further data insights graphs'!$A$2:$A$3323,'tackle data and analsyis'!$AH475)</f>
        <v>2</v>
      </c>
      <c r="AQ475" s="3" t="e">
        <f t="shared" si="54"/>
        <v>#DIV/0!</v>
      </c>
      <c r="AR475" s="3">
        <f t="shared" si="55"/>
        <v>-0.1283431821263778</v>
      </c>
      <c r="AS475" s="3"/>
      <c r="AT475" s="3"/>
      <c r="AU475" s="3"/>
      <c r="AV475" s="3"/>
      <c r="AY475" t="s">
        <v>433</v>
      </c>
      <c r="AZ475">
        <v>0.44792649881596203</v>
      </c>
      <c r="BA475">
        <v>2</v>
      </c>
      <c r="BD475" t="s">
        <v>433</v>
      </c>
      <c r="BE475">
        <f>SUMIFS('further data insights graphs'!S$2:S$3323,'further data insights graphs'!$A$2:$A$3323,'tackle data and analsyis'!$BD475)</f>
        <v>0.23688927104424601</v>
      </c>
      <c r="BF475">
        <f>SUMIFS('further data insights graphs'!T$2:T$3323,'further data insights graphs'!$A$2:$A$3323,'tackle data and analsyis'!$BD475)</f>
        <v>0</v>
      </c>
      <c r="BG475">
        <f>SUMIFS('further data insights graphs'!U$2:U$3323,'further data insights graphs'!$A$2:$A$3323,'tackle data and analsyis'!$BD475)</f>
        <v>0</v>
      </c>
      <c r="BI475">
        <f>COUNTIFS('further data insights graphs'!S$2:S$3323,"&gt;"&amp;0,'further data insights graphs'!$A$2:$A$3323,'tackle data and analsyis'!$BD475)</f>
        <v>1</v>
      </c>
      <c r="BJ475">
        <f>COUNTIFS('further data insights graphs'!T$2:T$3323,"&gt;"&amp;0,'further data insights graphs'!$A$2:$A$3323,'tackle data and analsyis'!$BD475)</f>
        <v>0</v>
      </c>
      <c r="BK475">
        <f>COUNTIFS('further data insights graphs'!U$2:U$3323,"&gt;"&amp;0,'further data insights graphs'!$A$2:$A$3323,'tackle data and analsyis'!$BD475)</f>
        <v>0</v>
      </c>
      <c r="BN475" t="s">
        <v>20</v>
      </c>
      <c r="BO475">
        <v>0.348484047736005</v>
      </c>
      <c r="BP475">
        <v>0</v>
      </c>
      <c r="BQ475">
        <v>0</v>
      </c>
      <c r="BS475">
        <f>SUMIFS('further data insights graphs'!$K$2:$K$3323,'further data insights graphs'!$A$2:$A$3323,'tackle data and analsyis'!$BN475)</f>
        <v>0</v>
      </c>
      <c r="BT475">
        <f>SUMIFS('further data insights graphs'!$V$2:$V$3323,'further data insights graphs'!$A$2:$A$3323,'tackle data and analsyis'!$BN475)</f>
        <v>0</v>
      </c>
      <c r="BV475" t="s">
        <v>385</v>
      </c>
      <c r="BW475">
        <v>0.379834662138329</v>
      </c>
      <c r="BX475">
        <v>0</v>
      </c>
      <c r="BY475">
        <v>0</v>
      </c>
    </row>
    <row r="476" spans="1:77" x14ac:dyDescent="0.35">
      <c r="A476">
        <v>474</v>
      </c>
      <c r="B476">
        <v>2022102302</v>
      </c>
      <c r="C476">
        <v>2809</v>
      </c>
      <c r="D476">
        <v>53535</v>
      </c>
      <c r="E476">
        <v>1</v>
      </c>
      <c r="F476">
        <v>0</v>
      </c>
      <c r="G476">
        <v>0</v>
      </c>
      <c r="H476">
        <v>0</v>
      </c>
      <c r="I476" t="s">
        <v>90</v>
      </c>
      <c r="M476" t="s">
        <v>482</v>
      </c>
      <c r="N476">
        <f t="shared" si="49"/>
        <v>1</v>
      </c>
      <c r="O476">
        <f t="shared" si="50"/>
        <v>3</v>
      </c>
      <c r="P476">
        <f t="shared" si="51"/>
        <v>4</v>
      </c>
      <c r="R476">
        <f>SUMIFS('further data insights graphs'!$E$2:$E$3323,'further data insights graphs'!$A$2:$A$3323,'tackle data and analsyis'!$M476)</f>
        <v>1.440205090122556</v>
      </c>
      <c r="S476">
        <f>COUNTIFS('further data insights graphs'!$E$2:$E$3323,"&gt;"&amp;0,'further data insights graphs'!$A$2:$A$3323,'tackle data and analsyis'!$M476)</f>
        <v>5</v>
      </c>
      <c r="V476">
        <f t="shared" si="52"/>
        <v>1</v>
      </c>
      <c r="W476" t="s">
        <v>155</v>
      </c>
      <c r="X476">
        <v>1</v>
      </c>
      <c r="Y476">
        <v>0</v>
      </c>
      <c r="Z476">
        <v>1</v>
      </c>
      <c r="AB476" t="s">
        <v>589</v>
      </c>
      <c r="AC476">
        <v>1</v>
      </c>
      <c r="AD476">
        <v>0</v>
      </c>
      <c r="AE476">
        <v>1</v>
      </c>
      <c r="AH476" t="s">
        <v>290</v>
      </c>
      <c r="AI476">
        <v>0.94262206094759693</v>
      </c>
      <c r="AJ476">
        <v>2</v>
      </c>
      <c r="AK476">
        <f>SUMIFS('further data insights graphs'!$X$2:$X$3323,'further data insights graphs'!$A$2:$A$3323,'tackle data and analsyis'!$AH476)</f>
        <v>-0.64604077892338219</v>
      </c>
      <c r="AL476" s="1">
        <f t="shared" si="53"/>
        <v>-0.32302038946169109</v>
      </c>
      <c r="AM476">
        <f>SUMIFS('further data insights graphs'!$X$2:$X$3323,'further data insights graphs'!$X$2:$X$3323,"&gt;="&amp;0,'further data insights graphs'!$A$2:$A$3323,'tackle data and analsyis'!$AH476)</f>
        <v>7.177001850495042E-2</v>
      </c>
      <c r="AN476">
        <f>COUNTIFS('further data insights graphs'!$X$2:$X$3323,"&gt;="&amp;0,'further data insights graphs'!$A$2:$A$3323,'tackle data and analsyis'!$AH476)</f>
        <v>1</v>
      </c>
      <c r="AO476">
        <f>SUMIFS('further data insights graphs'!$X$2:$X$3323,'further data insights graphs'!$X$2:$X$3323,"&lt;"&amp;0,'further data insights graphs'!$A$2:$A$3323,'tackle data and analsyis'!$AH476)</f>
        <v>-0.71781079742833265</v>
      </c>
      <c r="AP476">
        <f>COUNTIFS('further data insights graphs'!$X$2:$X$3323,"&lt;"&amp;0,'further data insights graphs'!$A$2:$A$3323,'tackle data and analsyis'!$AH476)</f>
        <v>1</v>
      </c>
      <c r="AQ476" s="3">
        <f t="shared" si="54"/>
        <v>7.177001850495042E-2</v>
      </c>
      <c r="AR476" s="3">
        <f t="shared" si="55"/>
        <v>-0.71781079742833265</v>
      </c>
      <c r="AS476" s="3"/>
      <c r="AT476" s="3"/>
      <c r="AU476" s="3"/>
      <c r="AV476" s="3"/>
      <c r="AY476" t="s">
        <v>436</v>
      </c>
      <c r="AZ476">
        <v>1.0394563792400571</v>
      </c>
      <c r="BA476">
        <v>2</v>
      </c>
      <c r="BD476" t="s">
        <v>436</v>
      </c>
      <c r="BE476">
        <f>SUMIFS('further data insights graphs'!S$2:S$3323,'further data insights graphs'!$A$2:$A$3323,'tackle data and analsyis'!$BD476)</f>
        <v>1.0394563792400571</v>
      </c>
      <c r="BF476">
        <f>SUMIFS('further data insights graphs'!T$2:T$3323,'further data insights graphs'!$A$2:$A$3323,'tackle data and analsyis'!$BD476)</f>
        <v>0</v>
      </c>
      <c r="BG476">
        <f>SUMIFS('further data insights graphs'!U$2:U$3323,'further data insights graphs'!$A$2:$A$3323,'tackle data and analsyis'!$BD476)</f>
        <v>0</v>
      </c>
      <c r="BI476">
        <f>COUNTIFS('further data insights graphs'!S$2:S$3323,"&gt;"&amp;0,'further data insights graphs'!$A$2:$A$3323,'tackle data and analsyis'!$BD476)</f>
        <v>2</v>
      </c>
      <c r="BJ476">
        <f>COUNTIFS('further data insights graphs'!T$2:T$3323,"&gt;"&amp;0,'further data insights graphs'!$A$2:$A$3323,'tackle data and analsyis'!$BD476)</f>
        <v>0</v>
      </c>
      <c r="BK476">
        <f>COUNTIFS('further data insights graphs'!U$2:U$3323,"&gt;"&amp;0,'further data insights graphs'!$A$2:$A$3323,'tackle data and analsyis'!$BD476)</f>
        <v>0</v>
      </c>
      <c r="BN476" t="s">
        <v>460</v>
      </c>
      <c r="BO476">
        <v>0.34652096568052099</v>
      </c>
      <c r="BP476">
        <v>0.34652096568052099</v>
      </c>
      <c r="BQ476">
        <v>0</v>
      </c>
      <c r="BS476">
        <f>SUMIFS('further data insights graphs'!$K$2:$K$3323,'further data insights graphs'!$A$2:$A$3323,'tackle data and analsyis'!$BN476)</f>
        <v>0</v>
      </c>
      <c r="BT476">
        <f>SUMIFS('further data insights graphs'!$V$2:$V$3323,'further data insights graphs'!$A$2:$A$3323,'tackle data and analsyis'!$BN476)</f>
        <v>0</v>
      </c>
      <c r="BV476" t="s">
        <v>390</v>
      </c>
      <c r="BW476">
        <v>0.37377693875381002</v>
      </c>
      <c r="BX476">
        <v>0</v>
      </c>
      <c r="BY476">
        <v>0</v>
      </c>
    </row>
    <row r="477" spans="1:77" x14ac:dyDescent="0.35">
      <c r="A477">
        <v>475</v>
      </c>
      <c r="B477">
        <v>2022102302</v>
      </c>
      <c r="C477">
        <v>2830</v>
      </c>
      <c r="D477">
        <v>53535</v>
      </c>
      <c r="E477">
        <v>1</v>
      </c>
      <c r="F477">
        <v>0</v>
      </c>
      <c r="G477">
        <v>0</v>
      </c>
      <c r="H477">
        <v>0</v>
      </c>
      <c r="I477" t="s">
        <v>90</v>
      </c>
      <c r="M477" t="s">
        <v>483</v>
      </c>
      <c r="N477">
        <f t="shared" si="49"/>
        <v>4</v>
      </c>
      <c r="O477">
        <f t="shared" si="50"/>
        <v>3</v>
      </c>
      <c r="P477">
        <f t="shared" si="51"/>
        <v>7</v>
      </c>
      <c r="R477">
        <f>SUMIFS('further data insights graphs'!$E$2:$E$3323,'further data insights graphs'!$A$2:$A$3323,'tackle data and analsyis'!$M477)</f>
        <v>4.8546767669545536</v>
      </c>
      <c r="S477">
        <f>COUNTIFS('further data insights graphs'!$E$2:$E$3323,"&gt;"&amp;0,'further data insights graphs'!$A$2:$A$3323,'tackle data and analsyis'!$M477)</f>
        <v>9</v>
      </c>
      <c r="V477">
        <f t="shared" si="52"/>
        <v>1</v>
      </c>
      <c r="W477" t="s">
        <v>156</v>
      </c>
      <c r="X477">
        <v>0</v>
      </c>
      <c r="Y477">
        <v>1</v>
      </c>
      <c r="Z477">
        <v>1</v>
      </c>
      <c r="AB477" t="s">
        <v>590</v>
      </c>
      <c r="AC477">
        <v>1</v>
      </c>
      <c r="AD477">
        <v>0</v>
      </c>
      <c r="AE477">
        <v>1</v>
      </c>
      <c r="AH477" t="s">
        <v>107</v>
      </c>
      <c r="AI477">
        <v>0.93440370407045503</v>
      </c>
      <c r="AJ477">
        <v>2</v>
      </c>
      <c r="AK477">
        <f>SUMIFS('further data insights graphs'!$X$2:$X$3323,'further data insights graphs'!$A$2:$A$3323,'tackle data and analsyis'!$AH477)</f>
        <v>-4.1204047916058473E-2</v>
      </c>
      <c r="AL477" s="1">
        <f t="shared" si="53"/>
        <v>-2.0602023958029236E-2</v>
      </c>
      <c r="AM477">
        <f>SUMIFS('further data insights graphs'!$X$2:$X$3323,'further data insights graphs'!$X$2:$X$3323,"&gt;="&amp;0,'further data insights graphs'!$A$2:$A$3323,'tackle data and analsyis'!$AH477)</f>
        <v>0.2020561377147109</v>
      </c>
      <c r="AN477">
        <f>COUNTIFS('further data insights graphs'!$X$2:$X$3323,"&gt;="&amp;0,'further data insights graphs'!$A$2:$A$3323,'tackle data and analsyis'!$AH477)</f>
        <v>1</v>
      </c>
      <c r="AO477">
        <f>SUMIFS('further data insights graphs'!$X$2:$X$3323,'further data insights graphs'!$X$2:$X$3323,"&lt;"&amp;0,'further data insights graphs'!$A$2:$A$3323,'tackle data and analsyis'!$AH477)</f>
        <v>-0.24326018563076937</v>
      </c>
      <c r="AP477">
        <f>COUNTIFS('further data insights graphs'!$X$2:$X$3323,"&lt;"&amp;0,'further data insights graphs'!$A$2:$A$3323,'tackle data and analsyis'!$AH477)</f>
        <v>1</v>
      </c>
      <c r="AQ477" s="3">
        <f t="shared" si="54"/>
        <v>0.2020561377147109</v>
      </c>
      <c r="AR477" s="3">
        <f t="shared" si="55"/>
        <v>-0.24326018563076937</v>
      </c>
      <c r="AS477" s="3"/>
      <c r="AT477" s="3"/>
      <c r="AU477" s="3"/>
      <c r="AV477" s="3"/>
      <c r="AY477" t="s">
        <v>444</v>
      </c>
      <c r="AZ477">
        <v>1.3565751994625199</v>
      </c>
      <c r="BA477">
        <v>2</v>
      </c>
      <c r="BD477" t="s">
        <v>444</v>
      </c>
      <c r="BE477">
        <f>SUMIFS('further data insights graphs'!S$2:S$3323,'further data insights graphs'!$A$2:$A$3323,'tackle data and analsyis'!$BD477)</f>
        <v>0.35657519946251998</v>
      </c>
      <c r="BF477">
        <f>SUMIFS('further data insights graphs'!T$2:T$3323,'further data insights graphs'!$A$2:$A$3323,'tackle data and analsyis'!$BD477)</f>
        <v>0</v>
      </c>
      <c r="BG477">
        <f>SUMIFS('further data insights graphs'!U$2:U$3323,'further data insights graphs'!$A$2:$A$3323,'tackle data and analsyis'!$BD477)</f>
        <v>0</v>
      </c>
      <c r="BI477">
        <f>COUNTIFS('further data insights graphs'!S$2:S$3323,"&gt;"&amp;0,'further data insights graphs'!$A$2:$A$3323,'tackle data and analsyis'!$BD477)</f>
        <v>1</v>
      </c>
      <c r="BJ477">
        <f>COUNTIFS('further data insights graphs'!T$2:T$3323,"&gt;"&amp;0,'further data insights graphs'!$A$2:$A$3323,'tackle data and analsyis'!$BD477)</f>
        <v>0</v>
      </c>
      <c r="BK477">
        <f>COUNTIFS('further data insights graphs'!U$2:U$3323,"&gt;"&amp;0,'further data insights graphs'!$A$2:$A$3323,'tackle data and analsyis'!$BD477)</f>
        <v>0</v>
      </c>
      <c r="BN477" t="s">
        <v>371</v>
      </c>
      <c r="BO477">
        <v>0.33362676279138997</v>
      </c>
      <c r="BP477">
        <v>0</v>
      </c>
      <c r="BQ477">
        <v>0</v>
      </c>
      <c r="BS477">
        <f>SUMIFS('further data insights graphs'!$K$2:$K$3323,'further data insights graphs'!$A$2:$A$3323,'tackle data and analsyis'!$BN477)</f>
        <v>0</v>
      </c>
      <c r="BT477">
        <f>SUMIFS('further data insights graphs'!$V$2:$V$3323,'further data insights graphs'!$A$2:$A$3323,'tackle data and analsyis'!$BN477)</f>
        <v>0</v>
      </c>
      <c r="BV477" t="s">
        <v>162</v>
      </c>
      <c r="BW477">
        <v>0.35962113391587902</v>
      </c>
      <c r="BX477">
        <v>0</v>
      </c>
      <c r="BY477">
        <v>0</v>
      </c>
    </row>
    <row r="478" spans="1:77" x14ac:dyDescent="0.35">
      <c r="A478">
        <v>476</v>
      </c>
      <c r="B478">
        <v>2022103100</v>
      </c>
      <c r="C478">
        <v>2261</v>
      </c>
      <c r="D478">
        <v>53535</v>
      </c>
      <c r="E478">
        <v>0</v>
      </c>
      <c r="F478">
        <v>0</v>
      </c>
      <c r="G478">
        <v>0</v>
      </c>
      <c r="H478">
        <v>1</v>
      </c>
      <c r="I478" t="s">
        <v>90</v>
      </c>
      <c r="M478" t="s">
        <v>484</v>
      </c>
      <c r="N478">
        <f t="shared" si="49"/>
        <v>1</v>
      </c>
      <c r="O478">
        <f t="shared" si="50"/>
        <v>4</v>
      </c>
      <c r="P478">
        <f t="shared" si="51"/>
        <v>5</v>
      </c>
      <c r="R478">
        <f>SUMIFS('further data insights graphs'!$E$2:$E$3323,'further data insights graphs'!$A$2:$A$3323,'tackle data and analsyis'!$M478)</f>
        <v>2.0355213835630517</v>
      </c>
      <c r="S478">
        <f>COUNTIFS('further data insights graphs'!$E$2:$E$3323,"&gt;"&amp;0,'further data insights graphs'!$A$2:$A$3323,'tackle data and analsyis'!$M478)</f>
        <v>3</v>
      </c>
      <c r="V478">
        <f t="shared" si="52"/>
        <v>1</v>
      </c>
      <c r="W478" t="s">
        <v>162</v>
      </c>
      <c r="X478">
        <v>0</v>
      </c>
      <c r="Y478">
        <v>1</v>
      </c>
      <c r="Z478">
        <v>1</v>
      </c>
      <c r="AB478" t="s">
        <v>592</v>
      </c>
      <c r="AC478">
        <v>1</v>
      </c>
      <c r="AD478">
        <v>0</v>
      </c>
      <c r="AE478">
        <v>1</v>
      </c>
      <c r="AH478" t="s">
        <v>204</v>
      </c>
      <c r="AI478">
        <v>0.92184273662723892</v>
      </c>
      <c r="AJ478">
        <v>3</v>
      </c>
      <c r="AK478">
        <f>SUMIFS('further data insights graphs'!$X$2:$X$3323,'further data insights graphs'!$A$2:$A$3323,'tackle data and analsyis'!$AH478)</f>
        <v>-0.37455568681746099</v>
      </c>
      <c r="AL478" s="1">
        <f t="shared" si="53"/>
        <v>-0.12485189560582033</v>
      </c>
      <c r="AM478">
        <f>SUMIFS('further data insights graphs'!$X$2:$X$3323,'further data insights graphs'!$X$2:$X$3323,"&gt;="&amp;0,'further data insights graphs'!$A$2:$A$3323,'tackle data and analsyis'!$AH478)</f>
        <v>5.453830820703106E-2</v>
      </c>
      <c r="AN478">
        <f>COUNTIFS('further data insights graphs'!$X$2:$X$3323,"&gt;="&amp;0,'further data insights graphs'!$A$2:$A$3323,'tackle data and analsyis'!$AH478)</f>
        <v>1</v>
      </c>
      <c r="AO478">
        <f>SUMIFS('further data insights graphs'!$X$2:$X$3323,'further data insights graphs'!$X$2:$X$3323,"&lt;"&amp;0,'further data insights graphs'!$A$2:$A$3323,'tackle data and analsyis'!$AH478)</f>
        <v>-0.42909399502449203</v>
      </c>
      <c r="AP478">
        <f>COUNTIFS('further data insights graphs'!$X$2:$X$3323,"&lt;"&amp;0,'further data insights graphs'!$A$2:$A$3323,'tackle data and analsyis'!$AH478)</f>
        <v>2</v>
      </c>
      <c r="AQ478" s="3">
        <f t="shared" si="54"/>
        <v>5.453830820703106E-2</v>
      </c>
      <c r="AR478" s="3">
        <f t="shared" si="55"/>
        <v>-0.21454699751224601</v>
      </c>
      <c r="AS478" s="3"/>
      <c r="AT478" s="3"/>
      <c r="AU478" s="3"/>
      <c r="AV478" s="3"/>
      <c r="AY478" t="s">
        <v>451</v>
      </c>
      <c r="AZ478">
        <v>2</v>
      </c>
      <c r="BA478">
        <v>2</v>
      </c>
      <c r="BD478" t="s">
        <v>451</v>
      </c>
      <c r="BE478">
        <f>SUMIFS('further data insights graphs'!S$2:S$3323,'further data insights graphs'!$A$2:$A$3323,'tackle data and analsyis'!$BD478)</f>
        <v>2</v>
      </c>
      <c r="BF478">
        <f>SUMIFS('further data insights graphs'!T$2:T$3323,'further data insights graphs'!$A$2:$A$3323,'tackle data and analsyis'!$BD478)</f>
        <v>1</v>
      </c>
      <c r="BG478">
        <f>SUMIFS('further data insights graphs'!U$2:U$3323,'further data insights graphs'!$A$2:$A$3323,'tackle data and analsyis'!$BD478)</f>
        <v>0</v>
      </c>
      <c r="BI478">
        <f>COUNTIFS('further data insights graphs'!S$2:S$3323,"&gt;"&amp;0,'further data insights graphs'!$A$2:$A$3323,'tackle data and analsyis'!$BD478)</f>
        <v>2</v>
      </c>
      <c r="BJ478">
        <f>COUNTIFS('further data insights graphs'!T$2:T$3323,"&gt;"&amp;0,'further data insights graphs'!$A$2:$A$3323,'tackle data and analsyis'!$BD478)</f>
        <v>1</v>
      </c>
      <c r="BK478">
        <f>COUNTIFS('further data insights graphs'!U$2:U$3323,"&gt;"&amp;0,'further data insights graphs'!$A$2:$A$3323,'tackle data and analsyis'!$BD478)</f>
        <v>0</v>
      </c>
      <c r="BN478" t="s">
        <v>583</v>
      </c>
      <c r="BO478">
        <v>0.32766260765233901</v>
      </c>
      <c r="BP478">
        <v>0</v>
      </c>
      <c r="BQ478">
        <v>0</v>
      </c>
      <c r="BS478">
        <f>SUMIFS('further data insights graphs'!$K$2:$K$3323,'further data insights graphs'!$A$2:$A$3323,'tackle data and analsyis'!$BN478)</f>
        <v>0</v>
      </c>
      <c r="BT478">
        <f>SUMIFS('further data insights graphs'!$V$2:$V$3323,'further data insights graphs'!$A$2:$A$3323,'tackle data and analsyis'!$BN478)</f>
        <v>0</v>
      </c>
      <c r="BV478" t="s">
        <v>444</v>
      </c>
      <c r="BW478">
        <v>0.35657519946251998</v>
      </c>
      <c r="BX478">
        <v>0</v>
      </c>
      <c r="BY478">
        <v>0</v>
      </c>
    </row>
    <row r="479" spans="1:77" x14ac:dyDescent="0.35">
      <c r="A479">
        <v>477</v>
      </c>
      <c r="B479">
        <v>2022110602</v>
      </c>
      <c r="C479">
        <v>1610</v>
      </c>
      <c r="D479">
        <v>53535</v>
      </c>
      <c r="E479">
        <v>0</v>
      </c>
      <c r="F479">
        <v>1</v>
      </c>
      <c r="G479">
        <v>0</v>
      </c>
      <c r="H479">
        <v>0</v>
      </c>
      <c r="I479" t="s">
        <v>90</v>
      </c>
      <c r="M479" t="s">
        <v>485</v>
      </c>
      <c r="N479">
        <f t="shared" si="49"/>
        <v>0</v>
      </c>
      <c r="O479">
        <f t="shared" si="50"/>
        <v>1</v>
      </c>
      <c r="P479">
        <f t="shared" si="51"/>
        <v>1</v>
      </c>
      <c r="R479">
        <f>SUMIFS('further data insights graphs'!$E$2:$E$3323,'further data insights graphs'!$A$2:$A$3323,'tackle data and analsyis'!$M479)</f>
        <v>1.155195418387037</v>
      </c>
      <c r="S479">
        <f>COUNTIFS('further data insights graphs'!$E$2:$E$3323,"&gt;"&amp;0,'further data insights graphs'!$A$2:$A$3323,'tackle data and analsyis'!$M479)</f>
        <v>2</v>
      </c>
      <c r="V479">
        <f t="shared" si="52"/>
        <v>1</v>
      </c>
      <c r="W479" t="s">
        <v>181</v>
      </c>
      <c r="X479">
        <v>0</v>
      </c>
      <c r="Y479">
        <v>1</v>
      </c>
      <c r="Z479">
        <v>1</v>
      </c>
      <c r="AB479" t="s">
        <v>594</v>
      </c>
      <c r="AC479">
        <v>1</v>
      </c>
      <c r="AD479">
        <v>0</v>
      </c>
      <c r="AE479">
        <v>1</v>
      </c>
      <c r="AH479" t="s">
        <v>84</v>
      </c>
      <c r="AI479">
        <v>0.90828571119081092</v>
      </c>
      <c r="AJ479">
        <v>2</v>
      </c>
      <c r="AK479">
        <f>SUMIFS('further data insights graphs'!$X$2:$X$3323,'further data insights graphs'!$A$2:$A$3323,'tackle data and analsyis'!$AH479)</f>
        <v>-0.10282097113561367</v>
      </c>
      <c r="AL479" s="1">
        <f t="shared" si="53"/>
        <v>-5.1410485567806835E-2</v>
      </c>
      <c r="AM479">
        <f>SUMIFS('further data insights graphs'!$X$2:$X$3323,'further data insights graphs'!$X$2:$X$3323,"&gt;="&amp;0,'further data insights graphs'!$A$2:$A$3323,'tackle data and analsyis'!$AH479)</f>
        <v>0</v>
      </c>
      <c r="AN479">
        <f>COUNTIFS('further data insights graphs'!$X$2:$X$3323,"&gt;="&amp;0,'further data insights graphs'!$A$2:$A$3323,'tackle data and analsyis'!$AH479)</f>
        <v>0</v>
      </c>
      <c r="AO479">
        <f>SUMIFS('further data insights graphs'!$X$2:$X$3323,'further data insights graphs'!$X$2:$X$3323,"&lt;"&amp;0,'further data insights graphs'!$A$2:$A$3323,'tackle data and analsyis'!$AH479)</f>
        <v>-0.10282097113561367</v>
      </c>
      <c r="AP479">
        <f>COUNTIFS('further data insights graphs'!$X$2:$X$3323,"&lt;"&amp;0,'further data insights graphs'!$A$2:$A$3323,'tackle data and analsyis'!$AH479)</f>
        <v>2</v>
      </c>
      <c r="AQ479" s="3" t="e">
        <f t="shared" si="54"/>
        <v>#DIV/0!</v>
      </c>
      <c r="AR479" s="3">
        <f t="shared" si="55"/>
        <v>-5.1410485567806835E-2</v>
      </c>
      <c r="AS479" s="3"/>
      <c r="AT479" s="3"/>
      <c r="AU479" s="3"/>
      <c r="AV479" s="3"/>
      <c r="AY479" t="s">
        <v>467</v>
      </c>
      <c r="AZ479">
        <v>1.082858439923384</v>
      </c>
      <c r="BA479">
        <v>2</v>
      </c>
      <c r="BD479" t="s">
        <v>467</v>
      </c>
      <c r="BE479">
        <f>SUMIFS('further data insights graphs'!S$2:S$3323,'further data insights graphs'!$A$2:$A$3323,'tackle data and analsyis'!$BD479)</f>
        <v>0</v>
      </c>
      <c r="BF479">
        <f>SUMIFS('further data insights graphs'!T$2:T$3323,'further data insights graphs'!$A$2:$A$3323,'tackle data and analsyis'!$BD479)</f>
        <v>0</v>
      </c>
      <c r="BG479">
        <f>SUMIFS('further data insights graphs'!U$2:U$3323,'further data insights graphs'!$A$2:$A$3323,'tackle data and analsyis'!$BD479)</f>
        <v>0</v>
      </c>
      <c r="BI479">
        <f>COUNTIFS('further data insights graphs'!S$2:S$3323,"&gt;"&amp;0,'further data insights graphs'!$A$2:$A$3323,'tackle data and analsyis'!$BD479)</f>
        <v>0</v>
      </c>
      <c r="BJ479">
        <f>COUNTIFS('further data insights graphs'!T$2:T$3323,"&gt;"&amp;0,'further data insights graphs'!$A$2:$A$3323,'tackle data and analsyis'!$BD479)</f>
        <v>0</v>
      </c>
      <c r="BK479">
        <f>COUNTIFS('further data insights graphs'!U$2:U$3323,"&gt;"&amp;0,'further data insights graphs'!$A$2:$A$3323,'tackle data and analsyis'!$BD479)</f>
        <v>0</v>
      </c>
      <c r="BN479" t="s">
        <v>318</v>
      </c>
      <c r="BO479">
        <v>0.32060743838625999</v>
      </c>
      <c r="BP479">
        <v>0</v>
      </c>
      <c r="BQ479">
        <v>0</v>
      </c>
      <c r="BS479">
        <f>SUMIFS('further data insights graphs'!$K$2:$K$3323,'further data insights graphs'!$A$2:$A$3323,'tackle data and analsyis'!$BN479)</f>
        <v>0</v>
      </c>
      <c r="BT479">
        <f>SUMIFS('further data insights graphs'!$V$2:$V$3323,'further data insights graphs'!$A$2:$A$3323,'tackle data and analsyis'!$BN479)</f>
        <v>0</v>
      </c>
      <c r="BV479" t="s">
        <v>381</v>
      </c>
      <c r="BW479">
        <v>0.35174951993086101</v>
      </c>
      <c r="BX479">
        <v>0</v>
      </c>
      <c r="BY479">
        <v>0</v>
      </c>
    </row>
    <row r="480" spans="1:77" x14ac:dyDescent="0.35">
      <c r="A480">
        <v>478</v>
      </c>
      <c r="B480">
        <v>2022102302</v>
      </c>
      <c r="C480">
        <v>244</v>
      </c>
      <c r="D480">
        <v>47855</v>
      </c>
      <c r="E480">
        <v>0</v>
      </c>
      <c r="F480">
        <v>1</v>
      </c>
      <c r="G480">
        <v>0</v>
      </c>
      <c r="H480">
        <v>0</v>
      </c>
      <c r="I480" t="s">
        <v>91</v>
      </c>
      <c r="M480" t="s">
        <v>486</v>
      </c>
      <c r="N480">
        <f t="shared" si="49"/>
        <v>1</v>
      </c>
      <c r="O480">
        <f t="shared" si="50"/>
        <v>1</v>
      </c>
      <c r="P480">
        <f t="shared" si="51"/>
        <v>2</v>
      </c>
      <c r="R480">
        <f>SUMIFS('further data insights graphs'!$E$2:$E$3323,'further data insights graphs'!$A$2:$A$3323,'tackle data and analsyis'!$M480)</f>
        <v>3.0775441755292241</v>
      </c>
      <c r="S480">
        <f>COUNTIFS('further data insights graphs'!$E$2:$E$3323,"&gt;"&amp;0,'further data insights graphs'!$A$2:$A$3323,'tackle data and analsyis'!$M480)</f>
        <v>6</v>
      </c>
      <c r="V480">
        <f t="shared" si="52"/>
        <v>2</v>
      </c>
      <c r="W480" t="s">
        <v>182</v>
      </c>
      <c r="X480">
        <v>0</v>
      </c>
      <c r="Y480">
        <v>1</v>
      </c>
      <c r="Z480">
        <v>1</v>
      </c>
      <c r="AB480" t="s">
        <v>258</v>
      </c>
      <c r="AC480">
        <v>0</v>
      </c>
      <c r="AD480">
        <v>6</v>
      </c>
      <c r="AE480">
        <v>6</v>
      </c>
      <c r="AH480" t="s">
        <v>468</v>
      </c>
      <c r="AI480">
        <v>0.90400117123308399</v>
      </c>
      <c r="AJ480">
        <v>2</v>
      </c>
      <c r="AK480">
        <f>SUMIFS('further data insights graphs'!$X$2:$X$3323,'further data insights graphs'!$A$2:$A$3323,'tackle data and analsyis'!$AH480)</f>
        <v>1.3483453734218842</v>
      </c>
      <c r="AL480" s="1">
        <f t="shared" si="53"/>
        <v>0.6741726867109421</v>
      </c>
      <c r="AM480">
        <f>SUMIFS('further data insights graphs'!$X$2:$X$3323,'further data insights graphs'!$X$2:$X$3323,"&gt;="&amp;0,'further data insights graphs'!$A$2:$A$3323,'tackle data and analsyis'!$AH480)</f>
        <v>1.4226309433837281</v>
      </c>
      <c r="AN480">
        <f>COUNTIFS('further data insights graphs'!$X$2:$X$3323,"&gt;="&amp;0,'further data insights graphs'!$A$2:$A$3323,'tackle data and analsyis'!$AH480)</f>
        <v>1</v>
      </c>
      <c r="AO480">
        <f>SUMIFS('further data insights graphs'!$X$2:$X$3323,'further data insights graphs'!$X$2:$X$3323,"&lt;"&amp;0,'further data insights graphs'!$A$2:$A$3323,'tackle data and analsyis'!$AH480)</f>
        <v>-7.428556996184385E-2</v>
      </c>
      <c r="AP480">
        <f>COUNTIFS('further data insights graphs'!$X$2:$X$3323,"&lt;"&amp;0,'further data insights graphs'!$A$2:$A$3323,'tackle data and analsyis'!$AH480)</f>
        <v>1</v>
      </c>
      <c r="AQ480" s="3">
        <f t="shared" si="54"/>
        <v>1.4226309433837281</v>
      </c>
      <c r="AR480" s="3">
        <f t="shared" si="55"/>
        <v>-7.428556996184385E-2</v>
      </c>
      <c r="AS480" s="3"/>
      <c r="AT480" s="3"/>
      <c r="AU480" s="3"/>
      <c r="AV480" s="3"/>
      <c r="AY480" t="s">
        <v>468</v>
      </c>
      <c r="AZ480">
        <v>0.90400117123308399</v>
      </c>
      <c r="BA480">
        <v>2</v>
      </c>
      <c r="BD480" t="s">
        <v>468</v>
      </c>
      <c r="BE480">
        <f>SUMIFS('further data insights graphs'!S$2:S$3323,'further data insights graphs'!$A$2:$A$3323,'tackle data and analsyis'!$BD480)</f>
        <v>0.23153421639240901</v>
      </c>
      <c r="BF480">
        <f>SUMIFS('further data insights graphs'!T$2:T$3323,'further data insights graphs'!$A$2:$A$3323,'tackle data and analsyis'!$BD480)</f>
        <v>0</v>
      </c>
      <c r="BG480">
        <f>SUMIFS('further data insights graphs'!U$2:U$3323,'further data insights graphs'!$A$2:$A$3323,'tackle data and analsyis'!$BD480)</f>
        <v>0</v>
      </c>
      <c r="BI480">
        <f>COUNTIFS('further data insights graphs'!S$2:S$3323,"&gt;"&amp;0,'further data insights graphs'!$A$2:$A$3323,'tackle data and analsyis'!$BD480)</f>
        <v>1</v>
      </c>
      <c r="BJ480">
        <f>COUNTIFS('further data insights graphs'!T$2:T$3323,"&gt;"&amp;0,'further data insights graphs'!$A$2:$A$3323,'tackle data and analsyis'!$BD480)</f>
        <v>0</v>
      </c>
      <c r="BK480">
        <f>COUNTIFS('further data insights graphs'!U$2:U$3323,"&gt;"&amp;0,'further data insights graphs'!$A$2:$A$3323,'tackle data and analsyis'!$BD480)</f>
        <v>0</v>
      </c>
      <c r="BN480" t="s">
        <v>256</v>
      </c>
      <c r="BO480">
        <v>0.303224535464238</v>
      </c>
      <c r="BP480">
        <v>0</v>
      </c>
      <c r="BQ480">
        <v>0</v>
      </c>
      <c r="BS480">
        <f>SUMIFS('further data insights graphs'!$K$2:$K$3323,'further data insights graphs'!$A$2:$A$3323,'tackle data and analsyis'!$BN480)</f>
        <v>1</v>
      </c>
      <c r="BT480">
        <f>SUMIFS('further data insights graphs'!$V$2:$V$3323,'further data insights graphs'!$A$2:$A$3323,'tackle data and analsyis'!$BN480)</f>
        <v>0.15941779541363099</v>
      </c>
      <c r="BV480" t="s">
        <v>82</v>
      </c>
      <c r="BW480">
        <v>0.34955980762295102</v>
      </c>
      <c r="BX480">
        <v>0</v>
      </c>
      <c r="BY480">
        <v>0</v>
      </c>
    </row>
    <row r="481" spans="1:77" x14ac:dyDescent="0.35">
      <c r="A481">
        <v>479</v>
      </c>
      <c r="B481">
        <v>2022102302</v>
      </c>
      <c r="C481">
        <v>659</v>
      </c>
      <c r="D481">
        <v>47855</v>
      </c>
      <c r="E481">
        <v>0</v>
      </c>
      <c r="F481">
        <v>1</v>
      </c>
      <c r="G481">
        <v>0</v>
      </c>
      <c r="H481">
        <v>0</v>
      </c>
      <c r="I481" t="s">
        <v>91</v>
      </c>
      <c r="M481" t="s">
        <v>487</v>
      </c>
      <c r="N481">
        <f t="shared" si="49"/>
        <v>3</v>
      </c>
      <c r="O481">
        <f t="shared" si="50"/>
        <v>5</v>
      </c>
      <c r="P481">
        <f t="shared" si="51"/>
        <v>8</v>
      </c>
      <c r="R481">
        <f>SUMIFS('further data insights graphs'!$E$2:$E$3323,'further data insights graphs'!$A$2:$A$3323,'tackle data and analsyis'!$M481)</f>
        <v>3.9552731911583869</v>
      </c>
      <c r="S481">
        <f>COUNTIFS('further data insights graphs'!$E$2:$E$3323,"&gt;"&amp;0,'further data insights graphs'!$A$2:$A$3323,'tackle data and analsyis'!$M481)</f>
        <v>11</v>
      </c>
      <c r="V481">
        <f t="shared" si="52"/>
        <v>1</v>
      </c>
      <c r="W481" t="s">
        <v>183</v>
      </c>
      <c r="X481">
        <v>1</v>
      </c>
      <c r="Y481">
        <v>0</v>
      </c>
      <c r="Z481">
        <v>1</v>
      </c>
      <c r="AB481" t="s">
        <v>142</v>
      </c>
      <c r="AC481">
        <v>0</v>
      </c>
      <c r="AD481">
        <v>5</v>
      </c>
      <c r="AE481">
        <v>5</v>
      </c>
      <c r="AH481" t="s">
        <v>472</v>
      </c>
      <c r="AI481">
        <v>0.90037990874172003</v>
      </c>
      <c r="AJ481">
        <v>2</v>
      </c>
      <c r="AK481">
        <f>SUMIFS('further data insights graphs'!$X$2:$X$3323,'further data insights graphs'!$A$2:$A$3323,'tackle data and analsyis'!$AH481)</f>
        <v>0.59646368022294416</v>
      </c>
      <c r="AL481" s="1">
        <f t="shared" si="53"/>
        <v>0.29823184011147208</v>
      </c>
      <c r="AM481">
        <f>SUMIFS('further data insights graphs'!$X$2:$X$3323,'further data insights graphs'!$X$2:$X$3323,"&gt;="&amp;0,'further data insights graphs'!$A$2:$A$3323,'tackle data and analsyis'!$AH481)</f>
        <v>0.59646368022294416</v>
      </c>
      <c r="AN481">
        <f>COUNTIFS('further data insights graphs'!$X$2:$X$3323,"&gt;="&amp;0,'further data insights graphs'!$A$2:$A$3323,'tackle data and analsyis'!$AH481)</f>
        <v>2</v>
      </c>
      <c r="AO481">
        <f>SUMIFS('further data insights graphs'!$X$2:$X$3323,'further data insights graphs'!$X$2:$X$3323,"&lt;"&amp;0,'further data insights graphs'!$A$2:$A$3323,'tackle data and analsyis'!$AH481)</f>
        <v>0</v>
      </c>
      <c r="AP481">
        <f>COUNTIFS('further data insights graphs'!$X$2:$X$3323,"&lt;"&amp;0,'further data insights graphs'!$A$2:$A$3323,'tackle data and analsyis'!$AH481)</f>
        <v>0</v>
      </c>
      <c r="AQ481" s="3">
        <f t="shared" si="54"/>
        <v>0.29823184011147208</v>
      </c>
      <c r="AR481" s="3" t="e">
        <f t="shared" si="55"/>
        <v>#DIV/0!</v>
      </c>
      <c r="AS481" s="3"/>
      <c r="AT481" s="3"/>
      <c r="AU481" s="3"/>
      <c r="AV481" s="3"/>
      <c r="AY481" t="s">
        <v>472</v>
      </c>
      <c r="AZ481">
        <v>0.90037990874172003</v>
      </c>
      <c r="BA481">
        <v>2</v>
      </c>
      <c r="BD481" t="s">
        <v>472</v>
      </c>
      <c r="BE481">
        <f>SUMIFS('further data insights graphs'!S$2:S$3323,'further data insights graphs'!$A$2:$A$3323,'tackle data and analsyis'!$BD481)</f>
        <v>0</v>
      </c>
      <c r="BF481">
        <f>SUMIFS('further data insights graphs'!T$2:T$3323,'further data insights graphs'!$A$2:$A$3323,'tackle data and analsyis'!$BD481)</f>
        <v>0</v>
      </c>
      <c r="BG481">
        <f>SUMIFS('further data insights graphs'!U$2:U$3323,'further data insights graphs'!$A$2:$A$3323,'tackle data and analsyis'!$BD481)</f>
        <v>0</v>
      </c>
      <c r="BI481">
        <f>COUNTIFS('further data insights graphs'!S$2:S$3323,"&gt;"&amp;0,'further data insights graphs'!$A$2:$A$3323,'tackle data and analsyis'!$BD481)</f>
        <v>0</v>
      </c>
      <c r="BJ481">
        <f>COUNTIFS('further data insights graphs'!T$2:T$3323,"&gt;"&amp;0,'further data insights graphs'!$A$2:$A$3323,'tackle data and analsyis'!$BD481)</f>
        <v>0</v>
      </c>
      <c r="BK481">
        <f>COUNTIFS('further data insights graphs'!U$2:U$3323,"&gt;"&amp;0,'further data insights graphs'!$A$2:$A$3323,'tackle data and analsyis'!$BD481)</f>
        <v>0</v>
      </c>
      <c r="BN481" t="s">
        <v>132</v>
      </c>
      <c r="BO481">
        <v>0.29805276609856801</v>
      </c>
      <c r="BP481">
        <v>0</v>
      </c>
      <c r="BQ481">
        <v>0</v>
      </c>
      <c r="BS481">
        <f>SUMIFS('further data insights graphs'!$K$2:$K$3323,'further data insights graphs'!$A$2:$A$3323,'tackle data and analsyis'!$BN481)</f>
        <v>0</v>
      </c>
      <c r="BT481">
        <f>SUMIFS('further data insights graphs'!$V$2:$V$3323,'further data insights graphs'!$A$2:$A$3323,'tackle data and analsyis'!$BN481)</f>
        <v>0</v>
      </c>
      <c r="BV481" t="s">
        <v>553</v>
      </c>
      <c r="BW481">
        <v>0.34947180592844101</v>
      </c>
      <c r="BX481">
        <v>0</v>
      </c>
      <c r="BY481">
        <v>0</v>
      </c>
    </row>
    <row r="482" spans="1:77" x14ac:dyDescent="0.35">
      <c r="A482">
        <v>480</v>
      </c>
      <c r="B482">
        <v>2022102302</v>
      </c>
      <c r="C482">
        <v>1102</v>
      </c>
      <c r="D482">
        <v>47855</v>
      </c>
      <c r="E482">
        <v>0</v>
      </c>
      <c r="F482">
        <v>1</v>
      </c>
      <c r="G482">
        <v>0</v>
      </c>
      <c r="H482">
        <v>0</v>
      </c>
      <c r="I482" t="s">
        <v>91</v>
      </c>
      <c r="M482" t="s">
        <v>488</v>
      </c>
      <c r="N482">
        <f t="shared" si="49"/>
        <v>0</v>
      </c>
      <c r="O482">
        <f t="shared" si="50"/>
        <v>2</v>
      </c>
      <c r="P482">
        <f t="shared" si="51"/>
        <v>2</v>
      </c>
      <c r="R482">
        <f>SUMIFS('further data insights graphs'!$E$2:$E$3323,'further data insights graphs'!$A$2:$A$3323,'tackle data and analsyis'!$M482)</f>
        <v>1.1689660203864429</v>
      </c>
      <c r="S482">
        <f>COUNTIFS('further data insights graphs'!$E$2:$E$3323,"&gt;"&amp;0,'further data insights graphs'!$A$2:$A$3323,'tackle data and analsyis'!$M482)</f>
        <v>3</v>
      </c>
      <c r="V482">
        <f t="shared" si="52"/>
        <v>2</v>
      </c>
      <c r="W482" t="s">
        <v>184</v>
      </c>
      <c r="X482">
        <v>0</v>
      </c>
      <c r="Y482">
        <v>1</v>
      </c>
      <c r="Z482">
        <v>1</v>
      </c>
      <c r="AB482" t="s">
        <v>199</v>
      </c>
      <c r="AC482">
        <v>0</v>
      </c>
      <c r="AD482">
        <v>5</v>
      </c>
      <c r="AE482">
        <v>5</v>
      </c>
      <c r="AH482" t="s">
        <v>537</v>
      </c>
      <c r="AI482">
        <v>0.89834867413450703</v>
      </c>
      <c r="AJ482">
        <v>2</v>
      </c>
      <c r="AK482">
        <f>SUMIFS('further data insights graphs'!$X$2:$X$3323,'further data insights graphs'!$A$2:$A$3323,'tackle data and analsyis'!$AH482)</f>
        <v>0.13098240542076472</v>
      </c>
      <c r="AL482" s="1">
        <f t="shared" si="53"/>
        <v>6.5491202710382362E-2</v>
      </c>
      <c r="AM482">
        <f>SUMIFS('further data insights graphs'!$X$2:$X$3323,'further data insights graphs'!$X$2:$X$3323,"&gt;="&amp;0,'further data insights graphs'!$A$2:$A$3323,'tackle data and analsyis'!$AH482)</f>
        <v>0.41760517880743353</v>
      </c>
      <c r="AN482">
        <f>COUNTIFS('further data insights graphs'!$X$2:$X$3323,"&gt;="&amp;0,'further data insights graphs'!$A$2:$A$3323,'tackle data and analsyis'!$AH482)</f>
        <v>1</v>
      </c>
      <c r="AO482">
        <f>SUMIFS('further data insights graphs'!$X$2:$X$3323,'further data insights graphs'!$X$2:$X$3323,"&lt;"&amp;0,'further data insights graphs'!$A$2:$A$3323,'tackle data and analsyis'!$AH482)</f>
        <v>-0.28662277338666881</v>
      </c>
      <c r="AP482">
        <f>COUNTIFS('further data insights graphs'!$X$2:$X$3323,"&lt;"&amp;0,'further data insights graphs'!$A$2:$A$3323,'tackle data and analsyis'!$AH482)</f>
        <v>1</v>
      </c>
      <c r="AQ482" s="3">
        <f t="shared" si="54"/>
        <v>0.41760517880743353</v>
      </c>
      <c r="AR482" s="3">
        <f t="shared" si="55"/>
        <v>-0.28662277338666881</v>
      </c>
      <c r="AS482" s="3"/>
      <c r="AT482" s="3"/>
      <c r="AU482" s="3"/>
      <c r="AV482" s="3"/>
      <c r="AY482" t="s">
        <v>475</v>
      </c>
      <c r="AZ482">
        <v>1.2299548097423121</v>
      </c>
      <c r="BA482">
        <v>2</v>
      </c>
      <c r="BD482" t="s">
        <v>475</v>
      </c>
      <c r="BE482">
        <f>SUMIFS('further data insights graphs'!S$2:S$3323,'further data insights graphs'!$A$2:$A$3323,'tackle data and analsyis'!$BD482)</f>
        <v>0</v>
      </c>
      <c r="BF482">
        <f>SUMIFS('further data insights graphs'!T$2:T$3323,'further data insights graphs'!$A$2:$A$3323,'tackle data and analsyis'!$BD482)</f>
        <v>0</v>
      </c>
      <c r="BG482">
        <f>SUMIFS('further data insights graphs'!U$2:U$3323,'further data insights graphs'!$A$2:$A$3323,'tackle data and analsyis'!$BD482)</f>
        <v>0</v>
      </c>
      <c r="BI482">
        <f>COUNTIFS('further data insights graphs'!S$2:S$3323,"&gt;"&amp;0,'further data insights graphs'!$A$2:$A$3323,'tackle data and analsyis'!$BD482)</f>
        <v>0</v>
      </c>
      <c r="BJ482">
        <f>COUNTIFS('further data insights graphs'!T$2:T$3323,"&gt;"&amp;0,'further data insights graphs'!$A$2:$A$3323,'tackle data and analsyis'!$BD482)</f>
        <v>0</v>
      </c>
      <c r="BK482">
        <f>COUNTIFS('further data insights graphs'!U$2:U$3323,"&gt;"&amp;0,'further data insights graphs'!$A$2:$A$3323,'tackle data and analsyis'!$BD482)</f>
        <v>0</v>
      </c>
      <c r="BN482" t="s">
        <v>335</v>
      </c>
      <c r="BO482">
        <v>0.29549932712034599</v>
      </c>
      <c r="BP482">
        <v>0</v>
      </c>
      <c r="BQ482">
        <v>0</v>
      </c>
      <c r="BS482">
        <f>SUMIFS('further data insights graphs'!$K$2:$K$3323,'further data insights graphs'!$A$2:$A$3323,'tackle data and analsyis'!$BN482)</f>
        <v>0</v>
      </c>
      <c r="BT482">
        <f>SUMIFS('further data insights graphs'!$V$2:$V$3323,'further data insights graphs'!$A$2:$A$3323,'tackle data and analsyis'!$BN482)</f>
        <v>0</v>
      </c>
      <c r="BV482" t="s">
        <v>20</v>
      </c>
      <c r="BW482">
        <v>0.348484047736005</v>
      </c>
      <c r="BX482">
        <v>0</v>
      </c>
      <c r="BY482">
        <v>0</v>
      </c>
    </row>
    <row r="483" spans="1:77" x14ac:dyDescent="0.35">
      <c r="A483">
        <v>481</v>
      </c>
      <c r="B483">
        <v>2022102302</v>
      </c>
      <c r="C483">
        <v>1215</v>
      </c>
      <c r="D483">
        <v>47855</v>
      </c>
      <c r="E483">
        <v>0</v>
      </c>
      <c r="F483">
        <v>1</v>
      </c>
      <c r="G483">
        <v>0</v>
      </c>
      <c r="H483">
        <v>0</v>
      </c>
      <c r="I483" t="s">
        <v>91</v>
      </c>
      <c r="M483" t="s">
        <v>489</v>
      </c>
      <c r="N483">
        <f t="shared" si="49"/>
        <v>1</v>
      </c>
      <c r="O483">
        <f t="shared" si="50"/>
        <v>1</v>
      </c>
      <c r="P483">
        <f t="shared" si="51"/>
        <v>2</v>
      </c>
      <c r="R483">
        <f>SUMIFS('further data insights graphs'!$E$2:$E$3323,'further data insights graphs'!$A$2:$A$3323,'tackle data and analsyis'!$M483)</f>
        <v>1.678342850609418</v>
      </c>
      <c r="S483">
        <f>COUNTIFS('further data insights graphs'!$E$2:$E$3323,"&gt;"&amp;0,'further data insights graphs'!$A$2:$A$3323,'tackle data and analsyis'!$M483)</f>
        <v>3</v>
      </c>
      <c r="V483">
        <f t="shared" si="52"/>
        <v>1</v>
      </c>
      <c r="W483" t="s">
        <v>185</v>
      </c>
      <c r="X483">
        <v>1</v>
      </c>
      <c r="Y483">
        <v>0</v>
      </c>
      <c r="Z483">
        <v>1</v>
      </c>
      <c r="AB483" t="s">
        <v>236</v>
      </c>
      <c r="AC483">
        <v>0</v>
      </c>
      <c r="AD483">
        <v>4</v>
      </c>
      <c r="AE483">
        <v>4</v>
      </c>
      <c r="AH483" t="s">
        <v>586</v>
      </c>
      <c r="AI483">
        <v>0.89648583914048297</v>
      </c>
      <c r="AJ483">
        <v>2</v>
      </c>
      <c r="AK483">
        <f>SUMIFS('further data insights graphs'!$X$2:$X$3323,'further data insights graphs'!$A$2:$A$3323,'tackle data and analsyis'!$AH483)</f>
        <v>2.4726378817711865</v>
      </c>
      <c r="AL483" s="1">
        <f t="shared" si="53"/>
        <v>1.2363189408855932</v>
      </c>
      <c r="AM483">
        <f>SUMIFS('further data insights graphs'!$X$2:$X$3323,'further data insights graphs'!$X$2:$X$3323,"&gt;="&amp;0,'further data insights graphs'!$A$2:$A$3323,'tackle data and analsyis'!$AH483)</f>
        <v>2.4726378817711865</v>
      </c>
      <c r="AN483">
        <f>COUNTIFS('further data insights graphs'!$X$2:$X$3323,"&gt;="&amp;0,'further data insights graphs'!$A$2:$A$3323,'tackle data and analsyis'!$AH483)</f>
        <v>2</v>
      </c>
      <c r="AO483">
        <f>SUMIFS('further data insights graphs'!$X$2:$X$3323,'further data insights graphs'!$X$2:$X$3323,"&lt;"&amp;0,'further data insights graphs'!$A$2:$A$3323,'tackle data and analsyis'!$AH483)</f>
        <v>0</v>
      </c>
      <c r="AP483">
        <f>COUNTIFS('further data insights graphs'!$X$2:$X$3323,"&lt;"&amp;0,'further data insights graphs'!$A$2:$A$3323,'tackle data and analsyis'!$AH483)</f>
        <v>0</v>
      </c>
      <c r="AQ483" s="3">
        <f t="shared" si="54"/>
        <v>1.2363189408855932</v>
      </c>
      <c r="AR483" s="3" t="e">
        <f t="shared" si="55"/>
        <v>#DIV/0!</v>
      </c>
      <c r="AS483" s="3"/>
      <c r="AT483" s="3"/>
      <c r="AU483" s="3"/>
      <c r="AV483" s="3"/>
      <c r="AY483" t="s">
        <v>481</v>
      </c>
      <c r="AZ483">
        <v>0.77300644623013692</v>
      </c>
      <c r="BA483">
        <v>2</v>
      </c>
      <c r="BD483" t="s">
        <v>481</v>
      </c>
      <c r="BE483">
        <f>SUMIFS('further data insights graphs'!S$2:S$3323,'further data insights graphs'!$A$2:$A$3323,'tackle data and analsyis'!$BD483)</f>
        <v>0.77300644623013692</v>
      </c>
      <c r="BF483">
        <f>SUMIFS('further data insights graphs'!T$2:T$3323,'further data insights graphs'!$A$2:$A$3323,'tackle data and analsyis'!$BD483)</f>
        <v>0</v>
      </c>
      <c r="BG483">
        <f>SUMIFS('further data insights graphs'!U$2:U$3323,'further data insights graphs'!$A$2:$A$3323,'tackle data and analsyis'!$BD483)</f>
        <v>0</v>
      </c>
      <c r="BI483">
        <f>COUNTIFS('further data insights graphs'!S$2:S$3323,"&gt;"&amp;0,'further data insights graphs'!$A$2:$A$3323,'tackle data and analsyis'!$BD483)</f>
        <v>2</v>
      </c>
      <c r="BJ483">
        <f>COUNTIFS('further data insights graphs'!T$2:T$3323,"&gt;"&amp;0,'further data insights graphs'!$A$2:$A$3323,'tackle data and analsyis'!$BD483)</f>
        <v>0</v>
      </c>
      <c r="BK483">
        <f>COUNTIFS('further data insights graphs'!U$2:U$3323,"&gt;"&amp;0,'further data insights graphs'!$A$2:$A$3323,'tackle data and analsyis'!$BD483)</f>
        <v>0</v>
      </c>
      <c r="BN483" t="s">
        <v>531</v>
      </c>
      <c r="BO483">
        <v>0.27847086310059399</v>
      </c>
      <c r="BP483">
        <v>0</v>
      </c>
      <c r="BQ483">
        <v>0</v>
      </c>
      <c r="BS483">
        <f>SUMIFS('further data insights graphs'!$K$2:$K$3323,'further data insights graphs'!$A$2:$A$3323,'tackle data and analsyis'!$BN483)</f>
        <v>1</v>
      </c>
      <c r="BT483">
        <f>SUMIFS('further data insights graphs'!$V$2:$V$3323,'further data insights graphs'!$A$2:$A$3323,'tackle data and analsyis'!$BN483)</f>
        <v>0.27847086310059399</v>
      </c>
      <c r="BV483" t="s">
        <v>371</v>
      </c>
      <c r="BW483">
        <v>0.33362676279138997</v>
      </c>
      <c r="BX483">
        <v>0</v>
      </c>
      <c r="BY483">
        <v>0</v>
      </c>
    </row>
    <row r="484" spans="1:77" x14ac:dyDescent="0.35">
      <c r="A484">
        <v>482</v>
      </c>
      <c r="B484">
        <v>2022102302</v>
      </c>
      <c r="C484">
        <v>1392</v>
      </c>
      <c r="D484">
        <v>47855</v>
      </c>
      <c r="E484">
        <v>1</v>
      </c>
      <c r="F484">
        <v>0</v>
      </c>
      <c r="G484">
        <v>0</v>
      </c>
      <c r="H484">
        <v>0</v>
      </c>
      <c r="I484" t="s">
        <v>91</v>
      </c>
      <c r="M484" t="s">
        <v>490</v>
      </c>
      <c r="N484">
        <f t="shared" si="49"/>
        <v>1</v>
      </c>
      <c r="O484">
        <f t="shared" si="50"/>
        <v>0</v>
      </c>
      <c r="P484">
        <f t="shared" si="51"/>
        <v>1</v>
      </c>
      <c r="R484">
        <f>SUMIFS('further data insights graphs'!$E$2:$E$3323,'further data insights graphs'!$A$2:$A$3323,'tackle data and analsyis'!$M484)</f>
        <v>1</v>
      </c>
      <c r="S484">
        <f>COUNTIFS('further data insights graphs'!$E$2:$E$3323,"&gt;"&amp;0,'further data insights graphs'!$A$2:$A$3323,'tackle data and analsyis'!$M484)</f>
        <v>1</v>
      </c>
      <c r="V484">
        <f t="shared" si="52"/>
        <v>1</v>
      </c>
      <c r="W484" t="s">
        <v>187</v>
      </c>
      <c r="X484">
        <v>1</v>
      </c>
      <c r="Y484">
        <v>0</v>
      </c>
      <c r="Z484">
        <v>1</v>
      </c>
      <c r="AB484" t="s">
        <v>349</v>
      </c>
      <c r="AC484">
        <v>0</v>
      </c>
      <c r="AD484">
        <v>4</v>
      </c>
      <c r="AE484">
        <v>4</v>
      </c>
      <c r="AH484" t="s">
        <v>145</v>
      </c>
      <c r="AI484">
        <v>0.89308670654020794</v>
      </c>
      <c r="AJ484">
        <v>2</v>
      </c>
      <c r="AK484">
        <f>SUMIFS('further data insights graphs'!$X$2:$X$3323,'further data insights graphs'!$A$2:$A$3323,'tackle data and analsyis'!$AH484)</f>
        <v>1.0674893468709952</v>
      </c>
      <c r="AL484" s="1">
        <f t="shared" si="53"/>
        <v>0.53374467343549759</v>
      </c>
      <c r="AM484">
        <f>SUMIFS('further data insights graphs'!$X$2:$X$3323,'further data insights graphs'!$X$2:$X$3323,"&gt;="&amp;0,'further data insights graphs'!$A$2:$A$3323,'tackle data and analsyis'!$AH484)</f>
        <v>1.2486282558602422</v>
      </c>
      <c r="AN484">
        <f>COUNTIFS('further data insights graphs'!$X$2:$X$3323,"&gt;="&amp;0,'further data insights graphs'!$A$2:$A$3323,'tackle data and analsyis'!$AH484)</f>
        <v>1</v>
      </c>
      <c r="AO484">
        <f>SUMIFS('further data insights graphs'!$X$2:$X$3323,'further data insights graphs'!$X$2:$X$3323,"&lt;"&amp;0,'further data insights graphs'!$A$2:$A$3323,'tackle data and analsyis'!$AH484)</f>
        <v>-0.18113890898924689</v>
      </c>
      <c r="AP484">
        <f>COUNTIFS('further data insights graphs'!$X$2:$X$3323,"&lt;"&amp;0,'further data insights graphs'!$A$2:$A$3323,'tackle data and analsyis'!$AH484)</f>
        <v>1</v>
      </c>
      <c r="AQ484" s="3">
        <f t="shared" si="54"/>
        <v>1.2486282558602422</v>
      </c>
      <c r="AR484" s="3">
        <f t="shared" si="55"/>
        <v>-0.18113890898924689</v>
      </c>
      <c r="AS484" s="3"/>
      <c r="AT484" s="3"/>
      <c r="AU484" s="3"/>
      <c r="AV484" s="3"/>
      <c r="AY484" t="s">
        <v>485</v>
      </c>
      <c r="AZ484">
        <v>1.155195418387037</v>
      </c>
      <c r="BA484">
        <v>2</v>
      </c>
      <c r="BD484" t="s">
        <v>485</v>
      </c>
      <c r="BE484">
        <f>SUMIFS('further data insights graphs'!S$2:S$3323,'further data insights graphs'!$A$2:$A$3323,'tackle data and analsyis'!$BD484)</f>
        <v>0.15519541838703699</v>
      </c>
      <c r="BF484">
        <f>SUMIFS('further data insights graphs'!T$2:T$3323,'further data insights graphs'!$A$2:$A$3323,'tackle data and analsyis'!$BD484)</f>
        <v>0</v>
      </c>
      <c r="BG484">
        <f>SUMIFS('further data insights graphs'!U$2:U$3323,'further data insights graphs'!$A$2:$A$3323,'tackle data and analsyis'!$BD484)</f>
        <v>0</v>
      </c>
      <c r="BI484">
        <f>COUNTIFS('further data insights graphs'!S$2:S$3323,"&gt;"&amp;0,'further data insights graphs'!$A$2:$A$3323,'tackle data and analsyis'!$BD484)</f>
        <v>1</v>
      </c>
      <c r="BJ484">
        <f>COUNTIFS('further data insights graphs'!T$2:T$3323,"&gt;"&amp;0,'further data insights graphs'!$A$2:$A$3323,'tackle data and analsyis'!$BD484)</f>
        <v>0</v>
      </c>
      <c r="BK484">
        <f>COUNTIFS('further data insights graphs'!U$2:U$3323,"&gt;"&amp;0,'further data insights graphs'!$A$2:$A$3323,'tackle data and analsyis'!$BD484)</f>
        <v>0</v>
      </c>
      <c r="BN484" t="s">
        <v>565</v>
      </c>
      <c r="BO484">
        <v>0.260355206875239</v>
      </c>
      <c r="BP484">
        <v>0</v>
      </c>
      <c r="BQ484">
        <v>0</v>
      </c>
      <c r="BS484">
        <f>SUMIFS('further data insights graphs'!$K$2:$K$3323,'further data insights graphs'!$A$2:$A$3323,'tackle data and analsyis'!$BN484)</f>
        <v>0</v>
      </c>
      <c r="BT484">
        <f>SUMIFS('further data insights graphs'!$V$2:$V$3323,'further data insights graphs'!$A$2:$A$3323,'tackle data and analsyis'!$BN484)</f>
        <v>0</v>
      </c>
      <c r="BV484" t="s">
        <v>583</v>
      </c>
      <c r="BW484">
        <v>0.32766260765233901</v>
      </c>
      <c r="BX484">
        <v>0</v>
      </c>
      <c r="BY484">
        <v>0</v>
      </c>
    </row>
    <row r="485" spans="1:77" x14ac:dyDescent="0.35">
      <c r="A485">
        <v>483</v>
      </c>
      <c r="B485">
        <v>2022103100</v>
      </c>
      <c r="C485">
        <v>853</v>
      </c>
      <c r="D485">
        <v>47855</v>
      </c>
      <c r="E485">
        <v>0</v>
      </c>
      <c r="F485">
        <v>0</v>
      </c>
      <c r="G485">
        <v>0</v>
      </c>
      <c r="H485">
        <v>1</v>
      </c>
      <c r="I485" t="s">
        <v>91</v>
      </c>
      <c r="M485" t="s">
        <v>491</v>
      </c>
      <c r="N485">
        <f t="shared" si="49"/>
        <v>2</v>
      </c>
      <c r="O485">
        <f t="shared" si="50"/>
        <v>2</v>
      </c>
      <c r="P485">
        <f t="shared" si="51"/>
        <v>4</v>
      </c>
      <c r="R485">
        <f>SUMIFS('further data insights graphs'!$E$2:$E$3323,'further data insights graphs'!$A$2:$A$3323,'tackle data and analsyis'!$M485)</f>
        <v>2.2417086279715681</v>
      </c>
      <c r="S485">
        <f>COUNTIFS('further data insights graphs'!$E$2:$E$3323,"&gt;"&amp;0,'further data insights graphs'!$A$2:$A$3323,'tackle data and analsyis'!$M485)</f>
        <v>5</v>
      </c>
      <c r="V485">
        <f t="shared" si="52"/>
        <v>1</v>
      </c>
      <c r="W485" t="s">
        <v>204</v>
      </c>
      <c r="X485">
        <v>0</v>
      </c>
      <c r="Y485">
        <v>1</v>
      </c>
      <c r="Z485">
        <v>1</v>
      </c>
      <c r="AB485" t="s">
        <v>358</v>
      </c>
      <c r="AC485">
        <v>0</v>
      </c>
      <c r="AD485">
        <v>4</v>
      </c>
      <c r="AE485">
        <v>4</v>
      </c>
      <c r="AH485" t="s">
        <v>187</v>
      </c>
      <c r="AI485">
        <v>0.88428653131087098</v>
      </c>
      <c r="AJ485">
        <v>1</v>
      </c>
      <c r="AK485">
        <f>SUMIFS('further data insights graphs'!$X$2:$X$3323,'further data insights graphs'!$A$2:$A$3323,'tackle data and analsyis'!$AH485)</f>
        <v>2.6127694913204502E-2</v>
      </c>
      <c r="AL485" s="1">
        <f t="shared" si="53"/>
        <v>2.6127694913204502E-2</v>
      </c>
      <c r="AM485">
        <f>SUMIFS('further data insights graphs'!$X$2:$X$3323,'further data insights graphs'!$X$2:$X$3323,"&gt;="&amp;0,'further data insights graphs'!$A$2:$A$3323,'tackle data and analsyis'!$AH485)</f>
        <v>2.6127694913204502E-2</v>
      </c>
      <c r="AN485">
        <f>COUNTIFS('further data insights graphs'!$X$2:$X$3323,"&gt;="&amp;0,'further data insights graphs'!$A$2:$A$3323,'tackle data and analsyis'!$AH485)</f>
        <v>1</v>
      </c>
      <c r="AO485">
        <f>SUMIFS('further data insights graphs'!$X$2:$X$3323,'further data insights graphs'!$X$2:$X$3323,"&lt;"&amp;0,'further data insights graphs'!$A$2:$A$3323,'tackle data and analsyis'!$AH485)</f>
        <v>0</v>
      </c>
      <c r="AP485">
        <f>COUNTIFS('further data insights graphs'!$X$2:$X$3323,"&lt;"&amp;0,'further data insights graphs'!$A$2:$A$3323,'tackle data and analsyis'!$AH485)</f>
        <v>0</v>
      </c>
      <c r="AQ485" s="3">
        <f t="shared" si="54"/>
        <v>2.6127694913204502E-2</v>
      </c>
      <c r="AR485" s="3" t="e">
        <f t="shared" si="55"/>
        <v>#DIV/0!</v>
      </c>
      <c r="AS485" s="3"/>
      <c r="AT485" s="3"/>
      <c r="AU485" s="3"/>
      <c r="AV485" s="3"/>
      <c r="AY485" t="s">
        <v>498</v>
      </c>
      <c r="AZ485">
        <v>2</v>
      </c>
      <c r="BA485">
        <v>2</v>
      </c>
      <c r="BD485" t="s">
        <v>498</v>
      </c>
      <c r="BE485">
        <f>SUMIFS('further data insights graphs'!S$2:S$3323,'further data insights graphs'!$A$2:$A$3323,'tackle data and analsyis'!$BD485)</f>
        <v>0</v>
      </c>
      <c r="BF485">
        <f>SUMIFS('further data insights graphs'!T$2:T$3323,'further data insights graphs'!$A$2:$A$3323,'tackle data and analsyis'!$BD485)</f>
        <v>0</v>
      </c>
      <c r="BG485">
        <f>SUMIFS('further data insights graphs'!U$2:U$3323,'further data insights graphs'!$A$2:$A$3323,'tackle data and analsyis'!$BD485)</f>
        <v>0</v>
      </c>
      <c r="BI485">
        <f>COUNTIFS('further data insights graphs'!S$2:S$3323,"&gt;"&amp;0,'further data insights graphs'!$A$2:$A$3323,'tackle data and analsyis'!$BD485)</f>
        <v>0</v>
      </c>
      <c r="BJ485">
        <f>COUNTIFS('further data insights graphs'!T$2:T$3323,"&gt;"&amp;0,'further data insights graphs'!$A$2:$A$3323,'tackle data and analsyis'!$BD485)</f>
        <v>0</v>
      </c>
      <c r="BK485">
        <f>COUNTIFS('further data insights graphs'!U$2:U$3323,"&gt;"&amp;0,'further data insights graphs'!$A$2:$A$3323,'tackle data and analsyis'!$BD485)</f>
        <v>0</v>
      </c>
      <c r="BN485" t="s">
        <v>243</v>
      </c>
      <c r="BO485">
        <v>0.25216077912655799</v>
      </c>
      <c r="BP485">
        <v>0</v>
      </c>
      <c r="BQ485">
        <v>0</v>
      </c>
      <c r="BS485">
        <f>SUMIFS('further data insights graphs'!$K$2:$K$3323,'further data insights graphs'!$A$2:$A$3323,'tackle data and analsyis'!$BN485)</f>
        <v>0</v>
      </c>
      <c r="BT485">
        <f>SUMIFS('further data insights graphs'!$V$2:$V$3323,'further data insights graphs'!$A$2:$A$3323,'tackle data and analsyis'!$BN485)</f>
        <v>0</v>
      </c>
      <c r="BV485" t="s">
        <v>318</v>
      </c>
      <c r="BW485">
        <v>0.32060743838625999</v>
      </c>
      <c r="BX485">
        <v>0</v>
      </c>
      <c r="BY485">
        <v>0</v>
      </c>
    </row>
    <row r="486" spans="1:77" x14ac:dyDescent="0.35">
      <c r="A486">
        <v>484</v>
      </c>
      <c r="B486">
        <v>2022103100</v>
      </c>
      <c r="C486">
        <v>1127</v>
      </c>
      <c r="D486">
        <v>47855</v>
      </c>
      <c r="E486">
        <v>1</v>
      </c>
      <c r="F486">
        <v>0</v>
      </c>
      <c r="G486">
        <v>0</v>
      </c>
      <c r="H486">
        <v>0</v>
      </c>
      <c r="I486" t="s">
        <v>91</v>
      </c>
      <c r="M486" t="s">
        <v>492</v>
      </c>
      <c r="N486">
        <f t="shared" si="49"/>
        <v>6</v>
      </c>
      <c r="O486">
        <f t="shared" si="50"/>
        <v>2</v>
      </c>
      <c r="P486">
        <f t="shared" si="51"/>
        <v>8</v>
      </c>
      <c r="R486">
        <f>SUMIFS('further data insights graphs'!$E$2:$E$3323,'further data insights graphs'!$A$2:$A$3323,'tackle data and analsyis'!$M486)</f>
        <v>5.2521385009693891</v>
      </c>
      <c r="S486">
        <f>COUNTIFS('further data insights graphs'!$E$2:$E$3323,"&gt;"&amp;0,'further data insights graphs'!$A$2:$A$3323,'tackle data and analsyis'!$M486)</f>
        <v>7</v>
      </c>
      <c r="V486">
        <f t="shared" si="52"/>
        <v>1</v>
      </c>
      <c r="W486" t="s">
        <v>245</v>
      </c>
      <c r="X486">
        <v>1</v>
      </c>
      <c r="Y486">
        <v>0</v>
      </c>
      <c r="Z486">
        <v>1</v>
      </c>
      <c r="AB486" t="s">
        <v>394</v>
      </c>
      <c r="AC486">
        <v>0</v>
      </c>
      <c r="AD486">
        <v>4</v>
      </c>
      <c r="AE486">
        <v>4</v>
      </c>
      <c r="AH486" t="s">
        <v>587</v>
      </c>
      <c r="AI486">
        <v>0.871953074379615</v>
      </c>
      <c r="AJ486">
        <v>1</v>
      </c>
      <c r="AK486">
        <f>SUMIFS('further data insights graphs'!$X$2:$X$3323,'further data insights graphs'!$A$2:$A$3323,'tackle data and analsyis'!$AH486)</f>
        <v>-2.974949990065618E-2</v>
      </c>
      <c r="AL486" s="1">
        <f t="shared" si="53"/>
        <v>-2.974949990065618E-2</v>
      </c>
      <c r="AM486">
        <f>SUMIFS('further data insights graphs'!$X$2:$X$3323,'further data insights graphs'!$X$2:$X$3323,"&gt;="&amp;0,'further data insights graphs'!$A$2:$A$3323,'tackle data and analsyis'!$AH486)</f>
        <v>0</v>
      </c>
      <c r="AN486">
        <f>COUNTIFS('further data insights graphs'!$X$2:$X$3323,"&gt;="&amp;0,'further data insights graphs'!$A$2:$A$3323,'tackle data and analsyis'!$AH486)</f>
        <v>0</v>
      </c>
      <c r="AO486">
        <f>SUMIFS('further data insights graphs'!$X$2:$X$3323,'further data insights graphs'!$X$2:$X$3323,"&lt;"&amp;0,'further data insights graphs'!$A$2:$A$3323,'tackle data and analsyis'!$AH486)</f>
        <v>-2.974949990065618E-2</v>
      </c>
      <c r="AP486">
        <f>COUNTIFS('further data insights graphs'!$X$2:$X$3323,"&lt;"&amp;0,'further data insights graphs'!$A$2:$A$3323,'tackle data and analsyis'!$AH486)</f>
        <v>1</v>
      </c>
      <c r="AQ486" s="3" t="e">
        <f t="shared" si="54"/>
        <v>#DIV/0!</v>
      </c>
      <c r="AR486" s="3">
        <f t="shared" si="55"/>
        <v>-2.974949990065618E-2</v>
      </c>
      <c r="AS486" s="3"/>
      <c r="AT486" s="3"/>
      <c r="AU486" s="3"/>
      <c r="AV486" s="3"/>
      <c r="AY486" t="s">
        <v>504</v>
      </c>
      <c r="AZ486">
        <v>1.4780826557754558</v>
      </c>
      <c r="BA486">
        <v>2</v>
      </c>
      <c r="BD486" t="s">
        <v>504</v>
      </c>
      <c r="BE486">
        <f>SUMIFS('further data insights graphs'!S$2:S$3323,'further data insights graphs'!$A$2:$A$3323,'tackle data and analsyis'!$BD486)</f>
        <v>0</v>
      </c>
      <c r="BF486">
        <f>SUMIFS('further data insights graphs'!T$2:T$3323,'further data insights graphs'!$A$2:$A$3323,'tackle data and analsyis'!$BD486)</f>
        <v>0</v>
      </c>
      <c r="BG486">
        <f>SUMIFS('further data insights graphs'!U$2:U$3323,'further data insights graphs'!$A$2:$A$3323,'tackle data and analsyis'!$BD486)</f>
        <v>0</v>
      </c>
      <c r="BI486">
        <f>COUNTIFS('further data insights graphs'!S$2:S$3323,"&gt;"&amp;0,'further data insights graphs'!$A$2:$A$3323,'tackle data and analsyis'!$BD486)</f>
        <v>0</v>
      </c>
      <c r="BJ486">
        <f>COUNTIFS('further data insights graphs'!T$2:T$3323,"&gt;"&amp;0,'further data insights graphs'!$A$2:$A$3323,'tackle data and analsyis'!$BD486)</f>
        <v>0</v>
      </c>
      <c r="BK486">
        <f>COUNTIFS('further data insights graphs'!U$2:U$3323,"&gt;"&amp;0,'further data insights graphs'!$A$2:$A$3323,'tackle data and analsyis'!$BD486)</f>
        <v>0</v>
      </c>
      <c r="BN486" t="s">
        <v>484</v>
      </c>
      <c r="BO486">
        <v>0.24578917374909101</v>
      </c>
      <c r="BP486">
        <v>0</v>
      </c>
      <c r="BQ486">
        <v>0</v>
      </c>
      <c r="BS486">
        <f>SUMIFS('further data insights graphs'!$K$2:$K$3323,'further data insights graphs'!$A$2:$A$3323,'tackle data and analsyis'!$BN486)</f>
        <v>0</v>
      </c>
      <c r="BT486">
        <f>SUMIFS('further data insights graphs'!$V$2:$V$3323,'further data insights graphs'!$A$2:$A$3323,'tackle data and analsyis'!$BN486)</f>
        <v>0</v>
      </c>
      <c r="BV486" t="s">
        <v>256</v>
      </c>
      <c r="BW486">
        <v>0.303224535464238</v>
      </c>
      <c r="BX486">
        <v>0</v>
      </c>
      <c r="BY486">
        <v>0</v>
      </c>
    </row>
    <row r="487" spans="1:77" x14ac:dyDescent="0.35">
      <c r="A487">
        <v>485</v>
      </c>
      <c r="B487">
        <v>2022103100</v>
      </c>
      <c r="C487">
        <v>1559</v>
      </c>
      <c r="D487">
        <v>47855</v>
      </c>
      <c r="E487">
        <v>1</v>
      </c>
      <c r="F487">
        <v>0</v>
      </c>
      <c r="G487">
        <v>0</v>
      </c>
      <c r="H487">
        <v>0</v>
      </c>
      <c r="I487" t="s">
        <v>91</v>
      </c>
      <c r="M487" t="s">
        <v>493</v>
      </c>
      <c r="N487">
        <f t="shared" si="49"/>
        <v>2</v>
      </c>
      <c r="O487">
        <f t="shared" si="50"/>
        <v>3</v>
      </c>
      <c r="P487">
        <f t="shared" si="51"/>
        <v>5</v>
      </c>
      <c r="R487">
        <f>SUMIFS('further data insights graphs'!$E$2:$E$3323,'further data insights graphs'!$A$2:$A$3323,'tackle data and analsyis'!$M487)</f>
        <v>5.7111538429615907</v>
      </c>
      <c r="S487">
        <f>COUNTIFS('further data insights graphs'!$E$2:$E$3323,"&gt;"&amp;0,'further data insights graphs'!$A$2:$A$3323,'tackle data and analsyis'!$M487)</f>
        <v>10</v>
      </c>
      <c r="V487">
        <f t="shared" si="52"/>
        <v>1</v>
      </c>
      <c r="W487" t="s">
        <v>256</v>
      </c>
      <c r="X487">
        <v>0</v>
      </c>
      <c r="Y487">
        <v>1</v>
      </c>
      <c r="Z487">
        <v>1</v>
      </c>
      <c r="AB487" t="s">
        <v>540</v>
      </c>
      <c r="AC487">
        <v>0</v>
      </c>
      <c r="AD487">
        <v>4</v>
      </c>
      <c r="AE487">
        <v>4</v>
      </c>
      <c r="AH487" t="s">
        <v>45</v>
      </c>
      <c r="AI487">
        <v>0.86535979957404996</v>
      </c>
      <c r="AJ487">
        <v>1</v>
      </c>
      <c r="AK487">
        <f>SUMIFS('further data insights graphs'!$X$2:$X$3323,'further data insights graphs'!$A$2:$A$3323,'tackle data and analsyis'!$AH487)</f>
        <v>8.2383680763118847E-2</v>
      </c>
      <c r="AL487" s="1">
        <f t="shared" si="53"/>
        <v>8.2383680763118847E-2</v>
      </c>
      <c r="AM487">
        <f>SUMIFS('further data insights graphs'!$X$2:$X$3323,'further data insights graphs'!$X$2:$X$3323,"&gt;="&amp;0,'further data insights graphs'!$A$2:$A$3323,'tackle data and analsyis'!$AH487)</f>
        <v>8.2383680763118847E-2</v>
      </c>
      <c r="AN487">
        <f>COUNTIFS('further data insights graphs'!$X$2:$X$3323,"&gt;="&amp;0,'further data insights graphs'!$A$2:$A$3323,'tackle data and analsyis'!$AH487)</f>
        <v>1</v>
      </c>
      <c r="AO487">
        <f>SUMIFS('further data insights graphs'!$X$2:$X$3323,'further data insights graphs'!$X$2:$X$3323,"&lt;"&amp;0,'further data insights graphs'!$A$2:$A$3323,'tackle data and analsyis'!$AH487)</f>
        <v>0</v>
      </c>
      <c r="AP487">
        <f>COUNTIFS('further data insights graphs'!$X$2:$X$3323,"&lt;"&amp;0,'further data insights graphs'!$A$2:$A$3323,'tackle data and analsyis'!$AH487)</f>
        <v>0</v>
      </c>
      <c r="AQ487" s="3">
        <f t="shared" si="54"/>
        <v>8.2383680763118847E-2</v>
      </c>
      <c r="AR487" s="3" t="e">
        <f t="shared" si="55"/>
        <v>#DIV/0!</v>
      </c>
      <c r="AS487" s="3"/>
      <c r="AT487" s="3"/>
      <c r="AU487" s="3"/>
      <c r="AV487" s="3"/>
      <c r="AY487" t="s">
        <v>508</v>
      </c>
      <c r="AZ487">
        <v>1.145149840170113</v>
      </c>
      <c r="BA487">
        <v>2</v>
      </c>
      <c r="BD487" t="s">
        <v>508</v>
      </c>
      <c r="BE487">
        <f>SUMIFS('further data insights graphs'!S$2:S$3323,'further data insights graphs'!$A$2:$A$3323,'tackle data and analsyis'!$BD487)</f>
        <v>1.145149840170113</v>
      </c>
      <c r="BF487">
        <f>SUMIFS('further data insights graphs'!T$2:T$3323,'further data insights graphs'!$A$2:$A$3323,'tackle data and analsyis'!$BD487)</f>
        <v>0</v>
      </c>
      <c r="BG487">
        <f>SUMIFS('further data insights graphs'!U$2:U$3323,'further data insights graphs'!$A$2:$A$3323,'tackle data and analsyis'!$BD487)</f>
        <v>0</v>
      </c>
      <c r="BI487">
        <f>COUNTIFS('further data insights graphs'!S$2:S$3323,"&gt;"&amp;0,'further data insights graphs'!$A$2:$A$3323,'tackle data and analsyis'!$BD487)</f>
        <v>2</v>
      </c>
      <c r="BJ487">
        <f>COUNTIFS('further data insights graphs'!T$2:T$3323,"&gt;"&amp;0,'further data insights graphs'!$A$2:$A$3323,'tackle data and analsyis'!$BD487)</f>
        <v>0</v>
      </c>
      <c r="BK487">
        <f>COUNTIFS('further data insights graphs'!U$2:U$3323,"&gt;"&amp;0,'further data insights graphs'!$A$2:$A$3323,'tackle data and analsyis'!$BD487)</f>
        <v>0</v>
      </c>
      <c r="BN487" t="s">
        <v>558</v>
      </c>
      <c r="BO487">
        <v>0.23873584666061201</v>
      </c>
      <c r="BP487">
        <v>0</v>
      </c>
      <c r="BQ487">
        <v>0</v>
      </c>
      <c r="BS487">
        <f>SUMIFS('further data insights graphs'!$K$2:$K$3323,'further data insights graphs'!$A$2:$A$3323,'tackle data and analsyis'!$BN487)</f>
        <v>0</v>
      </c>
      <c r="BT487">
        <f>SUMIFS('further data insights graphs'!$V$2:$V$3323,'further data insights graphs'!$A$2:$A$3323,'tackle data and analsyis'!$BN487)</f>
        <v>0</v>
      </c>
      <c r="BV487" t="s">
        <v>132</v>
      </c>
      <c r="BW487">
        <v>0.29805276609856801</v>
      </c>
      <c r="BX487">
        <v>0</v>
      </c>
      <c r="BY487">
        <v>0</v>
      </c>
    </row>
    <row r="488" spans="1:77" x14ac:dyDescent="0.35">
      <c r="A488">
        <v>486</v>
      </c>
      <c r="B488">
        <v>2022103100</v>
      </c>
      <c r="C488">
        <v>1580</v>
      </c>
      <c r="D488">
        <v>47855</v>
      </c>
      <c r="E488">
        <v>0</v>
      </c>
      <c r="F488">
        <v>1</v>
      </c>
      <c r="G488">
        <v>0</v>
      </c>
      <c r="H488">
        <v>0</v>
      </c>
      <c r="I488" t="s">
        <v>91</v>
      </c>
      <c r="M488" t="s">
        <v>494</v>
      </c>
      <c r="N488">
        <f t="shared" si="49"/>
        <v>2</v>
      </c>
      <c r="O488">
        <f t="shared" si="50"/>
        <v>0</v>
      </c>
      <c r="P488">
        <f t="shared" si="51"/>
        <v>2</v>
      </c>
      <c r="R488">
        <f>SUMIFS('further data insights graphs'!$E$2:$E$3323,'further data insights graphs'!$A$2:$A$3323,'tackle data and analsyis'!$M488)</f>
        <v>2.8786204259290531</v>
      </c>
      <c r="S488">
        <f>COUNTIFS('further data insights graphs'!$E$2:$E$3323,"&gt;"&amp;0,'further data insights graphs'!$A$2:$A$3323,'tackle data and analsyis'!$M488)</f>
        <v>4</v>
      </c>
      <c r="V488">
        <f t="shared" si="52"/>
        <v>1</v>
      </c>
      <c r="W488" t="s">
        <v>261</v>
      </c>
      <c r="X488">
        <v>0</v>
      </c>
      <c r="Y488">
        <v>1</v>
      </c>
      <c r="Z488">
        <v>1</v>
      </c>
      <c r="AB488" t="s">
        <v>57</v>
      </c>
      <c r="AC488">
        <v>0</v>
      </c>
      <c r="AD488">
        <v>3</v>
      </c>
      <c r="AE488">
        <v>3</v>
      </c>
      <c r="AH488" t="s">
        <v>593</v>
      </c>
      <c r="AI488">
        <v>0.86386070466847098</v>
      </c>
      <c r="AJ488">
        <v>1</v>
      </c>
      <c r="AK488">
        <f>SUMIFS('further data insights graphs'!$X$2:$X$3323,'further data insights graphs'!$A$2:$A$3323,'tackle data and analsyis'!$AH488)</f>
        <v>0.13021604747503682</v>
      </c>
      <c r="AL488" s="1">
        <f t="shared" si="53"/>
        <v>0.13021604747503682</v>
      </c>
      <c r="AM488">
        <f>SUMIFS('further data insights graphs'!$X$2:$X$3323,'further data insights graphs'!$X$2:$X$3323,"&gt;="&amp;0,'further data insights graphs'!$A$2:$A$3323,'tackle data and analsyis'!$AH488)</f>
        <v>0.13021604747503682</v>
      </c>
      <c r="AN488">
        <f>COUNTIFS('further data insights graphs'!$X$2:$X$3323,"&gt;="&amp;0,'further data insights graphs'!$A$2:$A$3323,'tackle data and analsyis'!$AH488)</f>
        <v>1</v>
      </c>
      <c r="AO488">
        <f>SUMIFS('further data insights graphs'!$X$2:$X$3323,'further data insights graphs'!$X$2:$X$3323,"&lt;"&amp;0,'further data insights graphs'!$A$2:$A$3323,'tackle data and analsyis'!$AH488)</f>
        <v>0</v>
      </c>
      <c r="AP488">
        <f>COUNTIFS('further data insights graphs'!$X$2:$X$3323,"&lt;"&amp;0,'further data insights graphs'!$A$2:$A$3323,'tackle data and analsyis'!$AH488)</f>
        <v>0</v>
      </c>
      <c r="AQ488" s="3">
        <f t="shared" si="54"/>
        <v>0.13021604747503682</v>
      </c>
      <c r="AR488" s="3" t="e">
        <f t="shared" si="55"/>
        <v>#DIV/0!</v>
      </c>
      <c r="AS488" s="3"/>
      <c r="AT488" s="3"/>
      <c r="AU488" s="3"/>
      <c r="AV488" s="3"/>
      <c r="AY488" t="s">
        <v>517</v>
      </c>
      <c r="AZ488">
        <v>0.77147754018675696</v>
      </c>
      <c r="BA488">
        <v>2</v>
      </c>
      <c r="BD488" t="s">
        <v>517</v>
      </c>
      <c r="BE488">
        <f>SUMIFS('further data insights graphs'!S$2:S$3323,'further data insights graphs'!$A$2:$A$3323,'tackle data and analsyis'!$BD488)</f>
        <v>0.77147754018675696</v>
      </c>
      <c r="BF488">
        <f>SUMIFS('further data insights graphs'!T$2:T$3323,'further data insights graphs'!$A$2:$A$3323,'tackle data and analsyis'!$BD488)</f>
        <v>0</v>
      </c>
      <c r="BG488">
        <f>SUMIFS('further data insights graphs'!U$2:U$3323,'further data insights graphs'!$A$2:$A$3323,'tackle data and analsyis'!$BD488)</f>
        <v>0</v>
      </c>
      <c r="BI488">
        <f>COUNTIFS('further data insights graphs'!S$2:S$3323,"&gt;"&amp;0,'further data insights graphs'!$A$2:$A$3323,'tackle data and analsyis'!$BD488)</f>
        <v>2</v>
      </c>
      <c r="BJ488">
        <f>COUNTIFS('further data insights graphs'!T$2:T$3323,"&gt;"&amp;0,'further data insights graphs'!$A$2:$A$3323,'tackle data and analsyis'!$BD488)</f>
        <v>0</v>
      </c>
      <c r="BK488">
        <f>COUNTIFS('further data insights graphs'!U$2:U$3323,"&gt;"&amp;0,'further data insights graphs'!$A$2:$A$3323,'tackle data and analsyis'!$BD488)</f>
        <v>0</v>
      </c>
      <c r="BN488" t="s">
        <v>392</v>
      </c>
      <c r="BO488">
        <v>0.23766251706070601</v>
      </c>
      <c r="BP488">
        <v>0</v>
      </c>
      <c r="BQ488">
        <v>0</v>
      </c>
      <c r="BS488">
        <f>SUMIFS('further data insights graphs'!$K$2:$K$3323,'further data insights graphs'!$A$2:$A$3323,'tackle data and analsyis'!$BN488)</f>
        <v>0</v>
      </c>
      <c r="BT488">
        <f>SUMIFS('further data insights graphs'!$V$2:$V$3323,'further data insights graphs'!$A$2:$A$3323,'tackle data and analsyis'!$BN488)</f>
        <v>0</v>
      </c>
      <c r="BV488" t="s">
        <v>335</v>
      </c>
      <c r="BW488">
        <v>0.29549932712034599</v>
      </c>
      <c r="BX488">
        <v>0</v>
      </c>
      <c r="BY488">
        <v>0</v>
      </c>
    </row>
    <row r="489" spans="1:77" x14ac:dyDescent="0.35">
      <c r="A489">
        <v>487</v>
      </c>
      <c r="B489">
        <v>2022103100</v>
      </c>
      <c r="C489">
        <v>2119</v>
      </c>
      <c r="D489">
        <v>47855</v>
      </c>
      <c r="E489">
        <v>0</v>
      </c>
      <c r="F489">
        <v>1</v>
      </c>
      <c r="G489">
        <v>0</v>
      </c>
      <c r="H489">
        <v>0</v>
      </c>
      <c r="I489" t="s">
        <v>91</v>
      </c>
      <c r="M489" t="s">
        <v>495</v>
      </c>
      <c r="N489">
        <f t="shared" si="49"/>
        <v>0</v>
      </c>
      <c r="O489">
        <f t="shared" si="50"/>
        <v>3</v>
      </c>
      <c r="P489">
        <f t="shared" si="51"/>
        <v>3</v>
      </c>
      <c r="R489">
        <f>SUMIFS('further data insights graphs'!$E$2:$E$3323,'further data insights graphs'!$A$2:$A$3323,'tackle data and analsyis'!$M489)</f>
        <v>0.42586865210204899</v>
      </c>
      <c r="S489">
        <f>COUNTIFS('further data insights graphs'!$E$2:$E$3323,"&gt;"&amp;0,'further data insights graphs'!$A$2:$A$3323,'tackle data and analsyis'!$M489)</f>
        <v>1</v>
      </c>
      <c r="V489">
        <f t="shared" si="52"/>
        <v>1</v>
      </c>
      <c r="W489" t="s">
        <v>271</v>
      </c>
      <c r="X489">
        <v>1</v>
      </c>
      <c r="Y489">
        <v>0</v>
      </c>
      <c r="Z489">
        <v>1</v>
      </c>
      <c r="AB489" t="s">
        <v>58</v>
      </c>
      <c r="AC489">
        <v>0</v>
      </c>
      <c r="AD489">
        <v>3</v>
      </c>
      <c r="AE489">
        <v>3</v>
      </c>
      <c r="AH489" t="s">
        <v>125</v>
      </c>
      <c r="AI489">
        <v>0.84484382877472897</v>
      </c>
      <c r="AJ489">
        <v>3</v>
      </c>
      <c r="AK489">
        <f>SUMIFS('further data insights graphs'!$X$2:$X$3323,'further data insights graphs'!$A$2:$A$3323,'tackle data and analsyis'!$AH489)</f>
        <v>0.25565724190917521</v>
      </c>
      <c r="AL489" s="1">
        <f t="shared" si="53"/>
        <v>8.5219080636391734E-2</v>
      </c>
      <c r="AM489">
        <f>SUMIFS('further data insights graphs'!$X$2:$X$3323,'further data insights graphs'!$X$2:$X$3323,"&gt;="&amp;0,'further data insights graphs'!$A$2:$A$3323,'tackle data and analsyis'!$AH489)</f>
        <v>0.45289840650715585</v>
      </c>
      <c r="AN489">
        <f>COUNTIFS('further data insights graphs'!$X$2:$X$3323,"&gt;="&amp;0,'further data insights graphs'!$A$2:$A$3323,'tackle data and analsyis'!$AH489)</f>
        <v>2</v>
      </c>
      <c r="AO489">
        <f>SUMIFS('further data insights graphs'!$X$2:$X$3323,'further data insights graphs'!$X$2:$X$3323,"&lt;"&amp;0,'further data insights graphs'!$A$2:$A$3323,'tackle data and analsyis'!$AH489)</f>
        <v>-0.19724116459798063</v>
      </c>
      <c r="AP489">
        <f>COUNTIFS('further data insights graphs'!$X$2:$X$3323,"&lt;"&amp;0,'further data insights graphs'!$A$2:$A$3323,'tackle data and analsyis'!$AH489)</f>
        <v>1</v>
      </c>
      <c r="AQ489" s="3">
        <f t="shared" si="54"/>
        <v>0.22644920325357792</v>
      </c>
      <c r="AR489" s="3">
        <f t="shared" si="55"/>
        <v>-0.19724116459798063</v>
      </c>
      <c r="AS489" s="3"/>
      <c r="AT489" s="3"/>
      <c r="AU489" s="3"/>
      <c r="AV489" s="3"/>
      <c r="AY489" t="s">
        <v>522</v>
      </c>
      <c r="AZ489">
        <v>0.83122453010331698</v>
      </c>
      <c r="BA489">
        <v>2</v>
      </c>
      <c r="BD489" t="s">
        <v>522</v>
      </c>
      <c r="BE489">
        <f>SUMIFS('further data insights graphs'!S$2:S$3323,'further data insights graphs'!$A$2:$A$3323,'tackle data and analsyis'!$BD489)</f>
        <v>0</v>
      </c>
      <c r="BF489">
        <f>SUMIFS('further data insights graphs'!T$2:T$3323,'further data insights graphs'!$A$2:$A$3323,'tackle data and analsyis'!$BD489)</f>
        <v>0</v>
      </c>
      <c r="BG489">
        <f>SUMIFS('further data insights graphs'!U$2:U$3323,'further data insights graphs'!$A$2:$A$3323,'tackle data and analsyis'!$BD489)</f>
        <v>0.39818383144048503</v>
      </c>
      <c r="BI489">
        <f>COUNTIFS('further data insights graphs'!S$2:S$3323,"&gt;"&amp;0,'further data insights graphs'!$A$2:$A$3323,'tackle data and analsyis'!$BD489)</f>
        <v>0</v>
      </c>
      <c r="BJ489">
        <f>COUNTIFS('further data insights graphs'!T$2:T$3323,"&gt;"&amp;0,'further data insights graphs'!$A$2:$A$3323,'tackle data and analsyis'!$BD489)</f>
        <v>0</v>
      </c>
      <c r="BK489">
        <f>COUNTIFS('further data insights graphs'!U$2:U$3323,"&gt;"&amp;0,'further data insights graphs'!$A$2:$A$3323,'tackle data and analsyis'!$BD489)</f>
        <v>1</v>
      </c>
      <c r="BN489" t="s">
        <v>497</v>
      </c>
      <c r="BO489">
        <v>0.237258061911054</v>
      </c>
      <c r="BP489">
        <v>0</v>
      </c>
      <c r="BQ489">
        <v>0</v>
      </c>
      <c r="BS489">
        <f>SUMIFS('further data insights graphs'!$K$2:$K$3323,'further data insights graphs'!$A$2:$A$3323,'tackle data and analsyis'!$BN489)</f>
        <v>1</v>
      </c>
      <c r="BT489">
        <f>SUMIFS('further data insights graphs'!$V$2:$V$3323,'further data insights graphs'!$A$2:$A$3323,'tackle data and analsyis'!$BN489)</f>
        <v>0.237258061911054</v>
      </c>
      <c r="BV489" t="s">
        <v>531</v>
      </c>
      <c r="BW489">
        <v>0.27847086310059399</v>
      </c>
      <c r="BX489">
        <v>0</v>
      </c>
      <c r="BY489">
        <v>0</v>
      </c>
    </row>
    <row r="490" spans="1:77" x14ac:dyDescent="0.35">
      <c r="A490">
        <v>488</v>
      </c>
      <c r="B490">
        <v>2022103100</v>
      </c>
      <c r="C490">
        <v>3573</v>
      </c>
      <c r="D490">
        <v>47855</v>
      </c>
      <c r="E490">
        <v>0</v>
      </c>
      <c r="F490">
        <v>1</v>
      </c>
      <c r="G490">
        <v>0</v>
      </c>
      <c r="H490">
        <v>0</v>
      </c>
      <c r="I490" t="s">
        <v>91</v>
      </c>
      <c r="M490" t="s">
        <v>496</v>
      </c>
      <c r="N490">
        <f t="shared" si="49"/>
        <v>3</v>
      </c>
      <c r="O490">
        <f t="shared" si="50"/>
        <v>0</v>
      </c>
      <c r="P490">
        <f t="shared" si="51"/>
        <v>3</v>
      </c>
      <c r="R490">
        <f>SUMIFS('further data insights graphs'!$E$2:$E$3323,'further data insights graphs'!$A$2:$A$3323,'tackle data and analsyis'!$M490)</f>
        <v>2.32061476139131</v>
      </c>
      <c r="S490">
        <f>COUNTIFS('further data insights graphs'!$E$2:$E$3323,"&gt;"&amp;0,'further data insights graphs'!$A$2:$A$3323,'tackle data and analsyis'!$M490)</f>
        <v>3</v>
      </c>
      <c r="V490">
        <f t="shared" si="52"/>
        <v>1</v>
      </c>
      <c r="W490" t="s">
        <v>283</v>
      </c>
      <c r="X490">
        <v>0</v>
      </c>
      <c r="Y490">
        <v>1</v>
      </c>
      <c r="Z490">
        <v>1</v>
      </c>
      <c r="AB490" t="s">
        <v>75</v>
      </c>
      <c r="AC490">
        <v>0</v>
      </c>
      <c r="AD490">
        <v>3</v>
      </c>
      <c r="AE490">
        <v>3</v>
      </c>
      <c r="AH490" t="s">
        <v>389</v>
      </c>
      <c r="AI490">
        <v>0.83741639910071597</v>
      </c>
      <c r="AJ490">
        <v>2</v>
      </c>
      <c r="AK490">
        <f>SUMIFS('further data insights graphs'!$X$2:$X$3323,'further data insights graphs'!$A$2:$A$3323,'tackle data and analsyis'!$AH490)</f>
        <v>-0.20468816566817374</v>
      </c>
      <c r="AL490" s="1">
        <f t="shared" si="53"/>
        <v>-0.10234408283408687</v>
      </c>
      <c r="AM490">
        <f>SUMIFS('further data insights graphs'!$X$2:$X$3323,'further data insights graphs'!$X$2:$X$3323,"&gt;="&amp;0,'further data insights graphs'!$A$2:$A$3323,'tackle data and analsyis'!$AH490)</f>
        <v>3.147987110103221E-2</v>
      </c>
      <c r="AN490">
        <f>COUNTIFS('further data insights graphs'!$X$2:$X$3323,"&gt;="&amp;0,'further data insights graphs'!$A$2:$A$3323,'tackle data and analsyis'!$AH490)</f>
        <v>1</v>
      </c>
      <c r="AO490">
        <f>SUMIFS('further data insights graphs'!$X$2:$X$3323,'further data insights graphs'!$X$2:$X$3323,"&lt;"&amp;0,'further data insights graphs'!$A$2:$A$3323,'tackle data and analsyis'!$AH490)</f>
        <v>-0.23616803676920595</v>
      </c>
      <c r="AP490">
        <f>COUNTIFS('further data insights graphs'!$X$2:$X$3323,"&lt;"&amp;0,'further data insights graphs'!$A$2:$A$3323,'tackle data and analsyis'!$AH490)</f>
        <v>1</v>
      </c>
      <c r="AQ490" s="3">
        <f t="shared" si="54"/>
        <v>3.147987110103221E-2</v>
      </c>
      <c r="AR490" s="3">
        <f t="shared" si="55"/>
        <v>-0.23616803676920595</v>
      </c>
      <c r="AS490" s="3"/>
      <c r="AT490" s="3"/>
      <c r="AU490" s="3"/>
      <c r="AV490" s="3"/>
      <c r="AY490" t="s">
        <v>537</v>
      </c>
      <c r="AZ490">
        <v>0.89834867413450703</v>
      </c>
      <c r="BA490">
        <v>2</v>
      </c>
      <c r="BD490" t="s">
        <v>537</v>
      </c>
      <c r="BE490">
        <f>SUMIFS('further data insights graphs'!S$2:S$3323,'further data insights graphs'!$A$2:$A$3323,'tackle data and analsyis'!$BD490)</f>
        <v>0.40722792507241901</v>
      </c>
      <c r="BF490">
        <f>SUMIFS('further data insights graphs'!T$2:T$3323,'further data insights graphs'!$A$2:$A$3323,'tackle data and analsyis'!$BD490)</f>
        <v>0</v>
      </c>
      <c r="BG490">
        <f>SUMIFS('further data insights graphs'!U$2:U$3323,'further data insights graphs'!$A$2:$A$3323,'tackle data and analsyis'!$BD490)</f>
        <v>0</v>
      </c>
      <c r="BI490">
        <f>COUNTIFS('further data insights graphs'!S$2:S$3323,"&gt;"&amp;0,'further data insights graphs'!$A$2:$A$3323,'tackle data and analsyis'!$BD490)</f>
        <v>1</v>
      </c>
      <c r="BJ490">
        <f>COUNTIFS('further data insights graphs'!T$2:T$3323,"&gt;"&amp;0,'further data insights graphs'!$A$2:$A$3323,'tackle data and analsyis'!$BD490)</f>
        <v>0</v>
      </c>
      <c r="BK490">
        <f>COUNTIFS('further data insights graphs'!U$2:U$3323,"&gt;"&amp;0,'further data insights graphs'!$A$2:$A$3323,'tackle data and analsyis'!$BD490)</f>
        <v>0</v>
      </c>
      <c r="BN490" t="s">
        <v>433</v>
      </c>
      <c r="BO490">
        <v>0.23688927104424601</v>
      </c>
      <c r="BP490">
        <v>0</v>
      </c>
      <c r="BQ490">
        <v>0</v>
      </c>
      <c r="BS490">
        <f>SUMIFS('further data insights graphs'!$K$2:$K$3323,'further data insights graphs'!$A$2:$A$3323,'tackle data and analsyis'!$BN490)</f>
        <v>0</v>
      </c>
      <c r="BT490">
        <f>SUMIFS('further data insights graphs'!$V$2:$V$3323,'further data insights graphs'!$A$2:$A$3323,'tackle data and analsyis'!$BN490)</f>
        <v>0</v>
      </c>
      <c r="BV490" t="s">
        <v>565</v>
      </c>
      <c r="BW490">
        <v>0.260355206875239</v>
      </c>
      <c r="BX490">
        <v>0</v>
      </c>
      <c r="BY490">
        <v>0</v>
      </c>
    </row>
    <row r="491" spans="1:77" x14ac:dyDescent="0.35">
      <c r="A491">
        <v>489</v>
      </c>
      <c r="B491">
        <v>2022110602</v>
      </c>
      <c r="C491">
        <v>2806</v>
      </c>
      <c r="D491">
        <v>47855</v>
      </c>
      <c r="E491">
        <v>0</v>
      </c>
      <c r="F491">
        <v>1</v>
      </c>
      <c r="G491">
        <v>0</v>
      </c>
      <c r="H491">
        <v>0</v>
      </c>
      <c r="I491" t="s">
        <v>91</v>
      </c>
      <c r="M491" t="s">
        <v>497</v>
      </c>
      <c r="N491">
        <f t="shared" si="49"/>
        <v>0</v>
      </c>
      <c r="O491">
        <f t="shared" si="50"/>
        <v>1</v>
      </c>
      <c r="P491">
        <f t="shared" si="51"/>
        <v>1</v>
      </c>
      <c r="R491">
        <f>SUMIFS('further data insights graphs'!$E$2:$E$3323,'further data insights graphs'!$A$2:$A$3323,'tackle data and analsyis'!$M491)</f>
        <v>0.237258061911054</v>
      </c>
      <c r="S491">
        <f>COUNTIFS('further data insights graphs'!$E$2:$E$3323,"&gt;"&amp;0,'further data insights graphs'!$A$2:$A$3323,'tackle data and analsyis'!$M491)</f>
        <v>1</v>
      </c>
      <c r="V491">
        <f t="shared" si="52"/>
        <v>1</v>
      </c>
      <c r="W491" t="s">
        <v>286</v>
      </c>
      <c r="X491">
        <v>1</v>
      </c>
      <c r="Y491">
        <v>0</v>
      </c>
      <c r="Z491">
        <v>1</v>
      </c>
      <c r="AB491" t="s">
        <v>314</v>
      </c>
      <c r="AC491">
        <v>0</v>
      </c>
      <c r="AD491">
        <v>3</v>
      </c>
      <c r="AE491">
        <v>3</v>
      </c>
      <c r="AH491" t="s">
        <v>522</v>
      </c>
      <c r="AI491">
        <v>0.83122453010331698</v>
      </c>
      <c r="AJ491">
        <v>2</v>
      </c>
      <c r="AK491">
        <f>SUMIFS('further data insights graphs'!$X$2:$X$3323,'further data insights graphs'!$A$2:$A$3323,'tackle data and analsyis'!$AH491)</f>
        <v>0.59370149829356789</v>
      </c>
      <c r="AL491" s="1">
        <f t="shared" si="53"/>
        <v>0.29685074914678394</v>
      </c>
      <c r="AM491">
        <f>SUMIFS('further data insights graphs'!$X$2:$X$3323,'further data insights graphs'!$X$2:$X$3323,"&gt;="&amp;0,'further data insights graphs'!$A$2:$A$3323,'tackle data and analsyis'!$AH491)</f>
        <v>0.59370149829356789</v>
      </c>
      <c r="AN491">
        <f>COUNTIFS('further data insights graphs'!$X$2:$X$3323,"&gt;="&amp;0,'further data insights graphs'!$A$2:$A$3323,'tackle data and analsyis'!$AH491)</f>
        <v>2</v>
      </c>
      <c r="AO491">
        <f>SUMIFS('further data insights graphs'!$X$2:$X$3323,'further data insights graphs'!$X$2:$X$3323,"&lt;"&amp;0,'further data insights graphs'!$A$2:$A$3323,'tackle data and analsyis'!$AH491)</f>
        <v>0</v>
      </c>
      <c r="AP491">
        <f>COUNTIFS('further data insights graphs'!$X$2:$X$3323,"&lt;"&amp;0,'further data insights graphs'!$A$2:$A$3323,'tackle data and analsyis'!$AH491)</f>
        <v>0</v>
      </c>
      <c r="AQ491" s="3">
        <f t="shared" si="54"/>
        <v>0.29685074914678394</v>
      </c>
      <c r="AR491" s="3" t="e">
        <f t="shared" si="55"/>
        <v>#DIV/0!</v>
      </c>
      <c r="AS491" s="3"/>
      <c r="AT491" s="3"/>
      <c r="AU491" s="3"/>
      <c r="AV491" s="3"/>
      <c r="AY491" t="s">
        <v>538</v>
      </c>
      <c r="AZ491">
        <v>1.014513398258255</v>
      </c>
      <c r="BA491">
        <v>2</v>
      </c>
      <c r="BD491" t="s">
        <v>538</v>
      </c>
      <c r="BE491">
        <f>SUMIFS('further data insights graphs'!S$2:S$3323,'further data insights graphs'!$A$2:$A$3323,'tackle data and analsyis'!$BD491)</f>
        <v>1.014513398258255</v>
      </c>
      <c r="BF491">
        <f>SUMIFS('further data insights graphs'!T$2:T$3323,'further data insights graphs'!$A$2:$A$3323,'tackle data and analsyis'!$BD491)</f>
        <v>0.19136324436913099</v>
      </c>
      <c r="BG491">
        <f>SUMIFS('further data insights graphs'!U$2:U$3323,'further data insights graphs'!$A$2:$A$3323,'tackle data and analsyis'!$BD491)</f>
        <v>0</v>
      </c>
      <c r="BI491">
        <f>COUNTIFS('further data insights graphs'!S$2:S$3323,"&gt;"&amp;0,'further data insights graphs'!$A$2:$A$3323,'tackle data and analsyis'!$BD491)</f>
        <v>2</v>
      </c>
      <c r="BJ491">
        <f>COUNTIFS('further data insights graphs'!T$2:T$3323,"&gt;"&amp;0,'further data insights graphs'!$A$2:$A$3323,'tackle data and analsyis'!$BD491)</f>
        <v>1</v>
      </c>
      <c r="BK491">
        <f>COUNTIFS('further data insights graphs'!U$2:U$3323,"&gt;"&amp;0,'further data insights graphs'!$A$2:$A$3323,'tackle data and analsyis'!$BD491)</f>
        <v>0</v>
      </c>
      <c r="BN491" t="s">
        <v>468</v>
      </c>
      <c r="BO491">
        <v>0.23153421639240901</v>
      </c>
      <c r="BP491">
        <v>0</v>
      </c>
      <c r="BQ491">
        <v>0</v>
      </c>
      <c r="BS491">
        <f>SUMIFS('further data insights graphs'!$K$2:$K$3323,'further data insights graphs'!$A$2:$A$3323,'tackle data and analsyis'!$BN491)</f>
        <v>0</v>
      </c>
      <c r="BT491">
        <f>SUMIFS('further data insights graphs'!$V$2:$V$3323,'further data insights graphs'!$A$2:$A$3323,'tackle data and analsyis'!$BN491)</f>
        <v>0</v>
      </c>
      <c r="BV491" t="s">
        <v>243</v>
      </c>
      <c r="BW491">
        <v>0.25216077912655799</v>
      </c>
      <c r="BX491">
        <v>0</v>
      </c>
      <c r="BY491">
        <v>0</v>
      </c>
    </row>
    <row r="492" spans="1:77" x14ac:dyDescent="0.35">
      <c r="A492">
        <v>490</v>
      </c>
      <c r="B492">
        <v>2022102302</v>
      </c>
      <c r="C492">
        <v>382</v>
      </c>
      <c r="D492">
        <v>52542</v>
      </c>
      <c r="E492">
        <v>1</v>
      </c>
      <c r="F492">
        <v>0</v>
      </c>
      <c r="G492">
        <v>0</v>
      </c>
      <c r="H492">
        <v>0</v>
      </c>
      <c r="I492" t="s">
        <v>92</v>
      </c>
      <c r="M492" t="s">
        <v>498</v>
      </c>
      <c r="N492">
        <f t="shared" si="49"/>
        <v>2</v>
      </c>
      <c r="O492">
        <f t="shared" si="50"/>
        <v>0</v>
      </c>
      <c r="P492">
        <f t="shared" si="51"/>
        <v>2</v>
      </c>
      <c r="R492">
        <f>SUMIFS('further data insights graphs'!$E$2:$E$3323,'further data insights graphs'!$A$2:$A$3323,'tackle data and analsyis'!$M492)</f>
        <v>2</v>
      </c>
      <c r="S492">
        <f>COUNTIFS('further data insights graphs'!$E$2:$E$3323,"&gt;"&amp;0,'further data insights graphs'!$A$2:$A$3323,'tackle data and analsyis'!$M492)</f>
        <v>2</v>
      </c>
      <c r="V492">
        <f t="shared" si="52"/>
        <v>1</v>
      </c>
      <c r="W492" t="s">
        <v>290</v>
      </c>
      <c r="X492">
        <v>0</v>
      </c>
      <c r="Y492">
        <v>1</v>
      </c>
      <c r="Z492">
        <v>1</v>
      </c>
      <c r="AB492" t="s">
        <v>376</v>
      </c>
      <c r="AC492">
        <v>0</v>
      </c>
      <c r="AD492">
        <v>3</v>
      </c>
      <c r="AE492">
        <v>3</v>
      </c>
      <c r="AH492" t="s">
        <v>300</v>
      </c>
      <c r="AI492">
        <v>0.82702580646437096</v>
      </c>
      <c r="AJ492">
        <v>2</v>
      </c>
      <c r="AK492">
        <f>SUMIFS('further data insights graphs'!$X$2:$X$3323,'further data insights graphs'!$A$2:$A$3323,'tackle data and analsyis'!$AH492)</f>
        <v>0.14178955026774417</v>
      </c>
      <c r="AL492" s="1">
        <f t="shared" si="53"/>
        <v>7.0894775133872087E-2</v>
      </c>
      <c r="AM492">
        <f>SUMIFS('further data insights graphs'!$X$2:$X$3323,'further data insights graphs'!$X$2:$X$3323,"&gt;="&amp;0,'further data insights graphs'!$A$2:$A$3323,'tackle data and analsyis'!$AH492)</f>
        <v>0.34614466207552902</v>
      </c>
      <c r="AN492">
        <f>COUNTIFS('further data insights graphs'!$X$2:$X$3323,"&gt;="&amp;0,'further data insights graphs'!$A$2:$A$3323,'tackle data and analsyis'!$AH492)</f>
        <v>1</v>
      </c>
      <c r="AO492">
        <f>SUMIFS('further data insights graphs'!$X$2:$X$3323,'further data insights graphs'!$X$2:$X$3323,"&lt;"&amp;0,'further data insights graphs'!$A$2:$A$3323,'tackle data and analsyis'!$AH492)</f>
        <v>-0.20435511180778484</v>
      </c>
      <c r="AP492">
        <f>COUNTIFS('further data insights graphs'!$X$2:$X$3323,"&lt;"&amp;0,'further data insights graphs'!$A$2:$A$3323,'tackle data and analsyis'!$AH492)</f>
        <v>1</v>
      </c>
      <c r="AQ492" s="3">
        <f t="shared" si="54"/>
        <v>0.34614466207552902</v>
      </c>
      <c r="AR492" s="3">
        <f t="shared" si="55"/>
        <v>-0.20435511180778484</v>
      </c>
      <c r="AS492" s="3"/>
      <c r="AT492" s="3"/>
      <c r="AU492" s="3"/>
      <c r="AV492" s="3"/>
      <c r="AY492" t="s">
        <v>541</v>
      </c>
      <c r="AZ492">
        <v>0.43041459252589098</v>
      </c>
      <c r="BA492">
        <v>2</v>
      </c>
      <c r="BD492" t="s">
        <v>541</v>
      </c>
      <c r="BE492">
        <f>SUMIFS('further data insights graphs'!S$2:S$3323,'further data insights graphs'!$A$2:$A$3323,'tackle data and analsyis'!$BD492)</f>
        <v>0.128741477837027</v>
      </c>
      <c r="BF492">
        <f>SUMIFS('further data insights graphs'!T$2:T$3323,'further data insights graphs'!$A$2:$A$3323,'tackle data and analsyis'!$BD492)</f>
        <v>0</v>
      </c>
      <c r="BG492">
        <f>SUMIFS('further data insights graphs'!U$2:U$3323,'further data insights graphs'!$A$2:$A$3323,'tackle data and analsyis'!$BD492)</f>
        <v>0</v>
      </c>
      <c r="BI492">
        <f>COUNTIFS('further data insights graphs'!S$2:S$3323,"&gt;"&amp;0,'further data insights graphs'!$A$2:$A$3323,'tackle data and analsyis'!$BD492)</f>
        <v>1</v>
      </c>
      <c r="BJ492">
        <f>COUNTIFS('further data insights graphs'!T$2:T$3323,"&gt;"&amp;0,'further data insights graphs'!$A$2:$A$3323,'tackle data and analsyis'!$BD492)</f>
        <v>0</v>
      </c>
      <c r="BK492">
        <f>COUNTIFS('further data insights graphs'!U$2:U$3323,"&gt;"&amp;0,'further data insights graphs'!$A$2:$A$3323,'tackle data and analsyis'!$BD492)</f>
        <v>0</v>
      </c>
      <c r="BN492" t="s">
        <v>383</v>
      </c>
      <c r="BO492">
        <v>0.230822151556628</v>
      </c>
      <c r="BP492">
        <v>0</v>
      </c>
      <c r="BQ492">
        <v>0</v>
      </c>
      <c r="BS492">
        <f>SUMIFS('further data insights graphs'!$K$2:$K$3323,'further data insights graphs'!$A$2:$A$3323,'tackle data and analsyis'!$BN492)</f>
        <v>0</v>
      </c>
      <c r="BT492">
        <f>SUMIFS('further data insights graphs'!$V$2:$V$3323,'further data insights graphs'!$A$2:$A$3323,'tackle data and analsyis'!$BN492)</f>
        <v>0</v>
      </c>
      <c r="BV492" t="s">
        <v>484</v>
      </c>
      <c r="BW492">
        <v>0.24578917374909101</v>
      </c>
      <c r="BX492">
        <v>0</v>
      </c>
      <c r="BY492">
        <v>0</v>
      </c>
    </row>
    <row r="493" spans="1:77" x14ac:dyDescent="0.35">
      <c r="A493">
        <v>491</v>
      </c>
      <c r="B493">
        <v>2022102302</v>
      </c>
      <c r="C493">
        <v>583</v>
      </c>
      <c r="D493">
        <v>52542</v>
      </c>
      <c r="E493">
        <v>1</v>
      </c>
      <c r="F493">
        <v>0</v>
      </c>
      <c r="G493">
        <v>0</v>
      </c>
      <c r="H493">
        <v>0</v>
      </c>
      <c r="I493" t="s">
        <v>92</v>
      </c>
      <c r="M493" t="s">
        <v>499</v>
      </c>
      <c r="N493">
        <f t="shared" si="49"/>
        <v>4</v>
      </c>
      <c r="O493">
        <f t="shared" si="50"/>
        <v>8</v>
      </c>
      <c r="P493">
        <f t="shared" si="51"/>
        <v>12</v>
      </c>
      <c r="R493">
        <f>SUMIFS('further data insights graphs'!$E$2:$E$3323,'further data insights graphs'!$A$2:$A$3323,'tackle data and analsyis'!$M493)</f>
        <v>5.4789433638162475</v>
      </c>
      <c r="S493">
        <f>COUNTIFS('further data insights graphs'!$E$2:$E$3323,"&gt;"&amp;0,'further data insights graphs'!$A$2:$A$3323,'tackle data and analsyis'!$M493)</f>
        <v>11</v>
      </c>
      <c r="V493">
        <f t="shared" si="52"/>
        <v>1</v>
      </c>
      <c r="W493" t="s">
        <v>293</v>
      </c>
      <c r="X493">
        <v>0</v>
      </c>
      <c r="Y493">
        <v>1</v>
      </c>
      <c r="Z493">
        <v>1</v>
      </c>
      <c r="AB493" t="s">
        <v>495</v>
      </c>
      <c r="AC493">
        <v>0</v>
      </c>
      <c r="AD493">
        <v>3</v>
      </c>
      <c r="AE493">
        <v>3</v>
      </c>
      <c r="AH493" t="s">
        <v>571</v>
      </c>
      <c r="AI493">
        <v>0.82115170025928996</v>
      </c>
      <c r="AJ493">
        <v>2</v>
      </c>
      <c r="AK493">
        <f>SUMIFS('further data insights graphs'!$X$2:$X$3323,'further data insights graphs'!$A$2:$A$3323,'tackle data and analsyis'!$AH493)</f>
        <v>1.4933587034043658</v>
      </c>
      <c r="AL493" s="1">
        <f t="shared" si="53"/>
        <v>0.74667935170218291</v>
      </c>
      <c r="AM493">
        <f>SUMIFS('further data insights graphs'!$X$2:$X$3323,'further data insights graphs'!$X$2:$X$3323,"&gt;="&amp;0,'further data insights graphs'!$A$2:$A$3323,'tackle data and analsyis'!$AH493)</f>
        <v>1.4933587034043658</v>
      </c>
      <c r="AN493">
        <f>COUNTIFS('further data insights graphs'!$X$2:$X$3323,"&gt;="&amp;0,'further data insights graphs'!$A$2:$A$3323,'tackle data and analsyis'!$AH493)</f>
        <v>2</v>
      </c>
      <c r="AO493">
        <f>SUMIFS('further data insights graphs'!$X$2:$X$3323,'further data insights graphs'!$X$2:$X$3323,"&lt;"&amp;0,'further data insights graphs'!$A$2:$A$3323,'tackle data and analsyis'!$AH493)</f>
        <v>0</v>
      </c>
      <c r="AP493">
        <f>COUNTIFS('further data insights graphs'!$X$2:$X$3323,"&lt;"&amp;0,'further data insights graphs'!$A$2:$A$3323,'tackle data and analsyis'!$AH493)</f>
        <v>0</v>
      </c>
      <c r="AQ493" s="3">
        <f t="shared" si="54"/>
        <v>0.74667935170218291</v>
      </c>
      <c r="AR493" s="3" t="e">
        <f t="shared" si="55"/>
        <v>#DIV/0!</v>
      </c>
      <c r="AS493" s="3"/>
      <c r="AT493" s="3"/>
      <c r="AU493" s="3"/>
      <c r="AV493" s="3"/>
      <c r="AY493" t="s">
        <v>542</v>
      </c>
      <c r="AZ493">
        <v>1.1372446297296142</v>
      </c>
      <c r="BA493">
        <v>2</v>
      </c>
      <c r="BD493" t="s">
        <v>542</v>
      </c>
      <c r="BE493">
        <f>SUMIFS('further data insights graphs'!S$2:S$3323,'further data insights graphs'!$A$2:$A$3323,'tackle data and analsyis'!$BD493)</f>
        <v>0.81317878742500305</v>
      </c>
      <c r="BF493">
        <f>SUMIFS('further data insights graphs'!T$2:T$3323,'further data insights graphs'!$A$2:$A$3323,'tackle data and analsyis'!$BD493)</f>
        <v>0</v>
      </c>
      <c r="BG493">
        <f>SUMIFS('further data insights graphs'!U$2:U$3323,'further data insights graphs'!$A$2:$A$3323,'tackle data and analsyis'!$BD493)</f>
        <v>0</v>
      </c>
      <c r="BI493">
        <f>COUNTIFS('further data insights graphs'!S$2:S$3323,"&gt;"&amp;0,'further data insights graphs'!$A$2:$A$3323,'tackle data and analsyis'!$BD493)</f>
        <v>1</v>
      </c>
      <c r="BJ493">
        <f>COUNTIFS('further data insights graphs'!T$2:T$3323,"&gt;"&amp;0,'further data insights graphs'!$A$2:$A$3323,'tackle data and analsyis'!$BD493)</f>
        <v>0</v>
      </c>
      <c r="BK493">
        <f>COUNTIFS('further data insights graphs'!U$2:U$3323,"&gt;"&amp;0,'further data insights graphs'!$A$2:$A$3323,'tackle data and analsyis'!$BD493)</f>
        <v>0</v>
      </c>
      <c r="BN493" t="s">
        <v>184</v>
      </c>
      <c r="BO493">
        <v>0.23062124347450799</v>
      </c>
      <c r="BP493">
        <v>0</v>
      </c>
      <c r="BQ493">
        <v>0</v>
      </c>
      <c r="BS493">
        <f>SUMIFS('further data insights graphs'!$K$2:$K$3323,'further data insights graphs'!$A$2:$A$3323,'tackle data and analsyis'!$BN493)</f>
        <v>0</v>
      </c>
      <c r="BT493">
        <f>SUMIFS('further data insights graphs'!$V$2:$V$3323,'further data insights graphs'!$A$2:$A$3323,'tackle data and analsyis'!$BN493)</f>
        <v>0</v>
      </c>
      <c r="BV493" t="s">
        <v>558</v>
      </c>
      <c r="BW493">
        <v>0.23873584666061201</v>
      </c>
      <c r="BX493">
        <v>0</v>
      </c>
      <c r="BY493">
        <v>0</v>
      </c>
    </row>
    <row r="494" spans="1:77" x14ac:dyDescent="0.35">
      <c r="A494">
        <v>492</v>
      </c>
      <c r="B494">
        <v>2022102302</v>
      </c>
      <c r="C494">
        <v>2679</v>
      </c>
      <c r="D494">
        <v>52542</v>
      </c>
      <c r="E494">
        <v>0</v>
      </c>
      <c r="F494">
        <v>1</v>
      </c>
      <c r="G494">
        <v>0</v>
      </c>
      <c r="H494">
        <v>0</v>
      </c>
      <c r="I494" t="s">
        <v>92</v>
      </c>
      <c r="M494" t="s">
        <v>500</v>
      </c>
      <c r="N494">
        <f t="shared" si="49"/>
        <v>5</v>
      </c>
      <c r="O494">
        <f t="shared" si="50"/>
        <v>0</v>
      </c>
      <c r="P494">
        <f t="shared" si="51"/>
        <v>5</v>
      </c>
      <c r="R494">
        <f>SUMIFS('further data insights graphs'!$E$2:$E$3323,'further data insights graphs'!$A$2:$A$3323,'tackle data and analsyis'!$M494)</f>
        <v>4.2194996828706399</v>
      </c>
      <c r="S494">
        <f>COUNTIFS('further data insights graphs'!$E$2:$E$3323,"&gt;"&amp;0,'further data insights graphs'!$A$2:$A$3323,'tackle data and analsyis'!$M494)</f>
        <v>5</v>
      </c>
      <c r="V494">
        <f t="shared" si="52"/>
        <v>1</v>
      </c>
      <c r="W494" t="s">
        <v>294</v>
      </c>
      <c r="X494">
        <v>1</v>
      </c>
      <c r="Y494">
        <v>0</v>
      </c>
      <c r="Z494">
        <v>1</v>
      </c>
      <c r="AB494" t="s">
        <v>523</v>
      </c>
      <c r="AC494">
        <v>0</v>
      </c>
      <c r="AD494">
        <v>3</v>
      </c>
      <c r="AE494">
        <v>3</v>
      </c>
      <c r="AH494" t="s">
        <v>592</v>
      </c>
      <c r="AI494">
        <v>0.82072847088953593</v>
      </c>
      <c r="AJ494">
        <v>2</v>
      </c>
      <c r="AK494">
        <f>SUMIFS('further data insights graphs'!$X$2:$X$3323,'further data insights graphs'!$A$2:$A$3323,'tackle data and analsyis'!$AH494)</f>
        <v>0.58408801302935742</v>
      </c>
      <c r="AL494" s="1">
        <f t="shared" si="53"/>
        <v>0.29204400651467871</v>
      </c>
      <c r="AM494">
        <f>SUMIFS('further data insights graphs'!$X$2:$X$3323,'further data insights graphs'!$X$2:$X$3323,"&gt;="&amp;0,'further data insights graphs'!$A$2:$A$3323,'tackle data and analsyis'!$AH494)</f>
        <v>0.58408801302935742</v>
      </c>
      <c r="AN494">
        <f>COUNTIFS('further data insights graphs'!$X$2:$X$3323,"&gt;="&amp;0,'further data insights graphs'!$A$2:$A$3323,'tackle data and analsyis'!$AH494)</f>
        <v>2</v>
      </c>
      <c r="AO494">
        <f>SUMIFS('further data insights graphs'!$X$2:$X$3323,'further data insights graphs'!$X$2:$X$3323,"&lt;"&amp;0,'further data insights graphs'!$A$2:$A$3323,'tackle data and analsyis'!$AH494)</f>
        <v>0</v>
      </c>
      <c r="AP494">
        <f>COUNTIFS('further data insights graphs'!$X$2:$X$3323,"&lt;"&amp;0,'further data insights graphs'!$A$2:$A$3323,'tackle data and analsyis'!$AH494)</f>
        <v>0</v>
      </c>
      <c r="AQ494" s="3">
        <f t="shared" si="54"/>
        <v>0.29204400651467871</v>
      </c>
      <c r="AR494" s="3" t="e">
        <f t="shared" si="55"/>
        <v>#DIV/0!</v>
      </c>
      <c r="AS494" s="3"/>
      <c r="AT494" s="3"/>
      <c r="AU494" s="3"/>
      <c r="AV494" s="3"/>
      <c r="AY494" t="s">
        <v>549</v>
      </c>
      <c r="AZ494">
        <v>1.3136188506307391</v>
      </c>
      <c r="BA494">
        <v>2</v>
      </c>
      <c r="BD494" t="s">
        <v>549</v>
      </c>
      <c r="BE494">
        <f>SUMIFS('further data insights graphs'!S$2:S$3323,'further data insights graphs'!$A$2:$A$3323,'tackle data and analsyis'!$BD494)</f>
        <v>1</v>
      </c>
      <c r="BF494">
        <f>SUMIFS('further data insights graphs'!T$2:T$3323,'further data insights graphs'!$A$2:$A$3323,'tackle data and analsyis'!$BD494)</f>
        <v>0</v>
      </c>
      <c r="BG494">
        <f>SUMIFS('further data insights graphs'!U$2:U$3323,'further data insights graphs'!$A$2:$A$3323,'tackle data and analsyis'!$BD494)</f>
        <v>0</v>
      </c>
      <c r="BI494">
        <f>COUNTIFS('further data insights graphs'!S$2:S$3323,"&gt;"&amp;0,'further data insights graphs'!$A$2:$A$3323,'tackle data and analsyis'!$BD494)</f>
        <v>1</v>
      </c>
      <c r="BJ494">
        <f>COUNTIFS('further data insights graphs'!T$2:T$3323,"&gt;"&amp;0,'further data insights graphs'!$A$2:$A$3323,'tackle data and analsyis'!$BD494)</f>
        <v>0</v>
      </c>
      <c r="BK494">
        <f>COUNTIFS('further data insights graphs'!U$2:U$3323,"&gt;"&amp;0,'further data insights graphs'!$A$2:$A$3323,'tackle data and analsyis'!$BD494)</f>
        <v>0</v>
      </c>
      <c r="BN494" t="s">
        <v>286</v>
      </c>
      <c r="BO494">
        <v>0.22887413595839501</v>
      </c>
      <c r="BP494">
        <v>0</v>
      </c>
      <c r="BQ494">
        <v>0</v>
      </c>
      <c r="BS494">
        <f>SUMIFS('further data insights graphs'!$K$2:$K$3323,'further data insights graphs'!$A$2:$A$3323,'tackle data and analsyis'!$BN494)</f>
        <v>0</v>
      </c>
      <c r="BT494">
        <f>SUMIFS('further data insights graphs'!$V$2:$V$3323,'further data insights graphs'!$A$2:$A$3323,'tackle data and analsyis'!$BN494)</f>
        <v>0</v>
      </c>
      <c r="BV494" t="s">
        <v>392</v>
      </c>
      <c r="BW494">
        <v>0.23766251706070601</v>
      </c>
      <c r="BX494">
        <v>0</v>
      </c>
      <c r="BY494">
        <v>0</v>
      </c>
    </row>
    <row r="495" spans="1:77" x14ac:dyDescent="0.35">
      <c r="A495">
        <v>493</v>
      </c>
      <c r="B495">
        <v>2022102302</v>
      </c>
      <c r="C495">
        <v>3057</v>
      </c>
      <c r="D495">
        <v>52542</v>
      </c>
      <c r="E495">
        <v>0</v>
      </c>
      <c r="F495">
        <v>1</v>
      </c>
      <c r="G495">
        <v>0</v>
      </c>
      <c r="H495">
        <v>0</v>
      </c>
      <c r="I495" t="s">
        <v>92</v>
      </c>
      <c r="M495" t="s">
        <v>501</v>
      </c>
      <c r="N495">
        <f t="shared" si="49"/>
        <v>1</v>
      </c>
      <c r="O495">
        <f t="shared" si="50"/>
        <v>1</v>
      </c>
      <c r="P495">
        <f t="shared" si="51"/>
        <v>2</v>
      </c>
      <c r="R495">
        <f>SUMIFS('further data insights graphs'!$E$2:$E$3323,'further data insights graphs'!$A$2:$A$3323,'tackle data and analsyis'!$M495)</f>
        <v>1.2234317705518249</v>
      </c>
      <c r="S495">
        <f>COUNTIFS('further data insights graphs'!$E$2:$E$3323,"&gt;"&amp;0,'further data insights graphs'!$A$2:$A$3323,'tackle data and analsyis'!$M495)</f>
        <v>4</v>
      </c>
      <c r="V495">
        <f t="shared" si="52"/>
        <v>1</v>
      </c>
      <c r="W495" t="s">
        <v>305</v>
      </c>
      <c r="X495">
        <v>1</v>
      </c>
      <c r="Y495">
        <v>0</v>
      </c>
      <c r="Z495">
        <v>1</v>
      </c>
      <c r="AB495" t="s">
        <v>532</v>
      </c>
      <c r="AC495">
        <v>0</v>
      </c>
      <c r="AD495">
        <v>3</v>
      </c>
      <c r="AE495">
        <v>3</v>
      </c>
      <c r="AH495" t="s">
        <v>466</v>
      </c>
      <c r="AI495">
        <v>0.81825322161658809</v>
      </c>
      <c r="AJ495">
        <v>3</v>
      </c>
      <c r="AK495">
        <f>SUMIFS('further data insights graphs'!$X$2:$X$3323,'further data insights graphs'!$A$2:$A$3323,'tackle data and analsyis'!$AH495)</f>
        <v>0.84092804120801035</v>
      </c>
      <c r="AL495" s="1">
        <f t="shared" si="53"/>
        <v>0.2803093470693368</v>
      </c>
      <c r="AM495">
        <f>SUMIFS('further data insights graphs'!$X$2:$X$3323,'further data insights graphs'!$X$2:$X$3323,"&gt;="&amp;0,'further data insights graphs'!$A$2:$A$3323,'tackle data and analsyis'!$AH495)</f>
        <v>0.84092804120801035</v>
      </c>
      <c r="AN495">
        <f>COUNTIFS('further data insights graphs'!$X$2:$X$3323,"&gt;="&amp;0,'further data insights graphs'!$A$2:$A$3323,'tackle data and analsyis'!$AH495)</f>
        <v>3</v>
      </c>
      <c r="AO495">
        <f>SUMIFS('further data insights graphs'!$X$2:$X$3323,'further data insights graphs'!$X$2:$X$3323,"&lt;"&amp;0,'further data insights graphs'!$A$2:$A$3323,'tackle data and analsyis'!$AH495)</f>
        <v>0</v>
      </c>
      <c r="AP495">
        <f>COUNTIFS('further data insights graphs'!$X$2:$X$3323,"&lt;"&amp;0,'further data insights graphs'!$A$2:$A$3323,'tackle data and analsyis'!$AH495)</f>
        <v>0</v>
      </c>
      <c r="AQ495" s="3">
        <f t="shared" si="54"/>
        <v>0.2803093470693368</v>
      </c>
      <c r="AR495" s="3" t="e">
        <f t="shared" si="55"/>
        <v>#DIV/0!</v>
      </c>
      <c r="AS495" s="3"/>
      <c r="AT495" s="3"/>
      <c r="AU495" s="3"/>
      <c r="AV495" s="3"/>
      <c r="AY495" t="s">
        <v>552</v>
      </c>
      <c r="AZ495">
        <v>0.64568400247761604</v>
      </c>
      <c r="BA495">
        <v>2</v>
      </c>
      <c r="BD495" t="s">
        <v>552</v>
      </c>
      <c r="BE495">
        <f>SUMIFS('further data insights graphs'!S$2:S$3323,'further data insights graphs'!$A$2:$A$3323,'tackle data and analsyis'!$BD495)</f>
        <v>0</v>
      </c>
      <c r="BF495">
        <f>SUMIFS('further data insights graphs'!T$2:T$3323,'further data insights graphs'!$A$2:$A$3323,'tackle data and analsyis'!$BD495)</f>
        <v>0</v>
      </c>
      <c r="BG495">
        <f>SUMIFS('further data insights graphs'!U$2:U$3323,'further data insights graphs'!$A$2:$A$3323,'tackle data and analsyis'!$BD495)</f>
        <v>0</v>
      </c>
      <c r="BI495">
        <f>COUNTIFS('further data insights graphs'!S$2:S$3323,"&gt;"&amp;0,'further data insights graphs'!$A$2:$A$3323,'tackle data and analsyis'!$BD495)</f>
        <v>0</v>
      </c>
      <c r="BJ495">
        <f>COUNTIFS('further data insights graphs'!T$2:T$3323,"&gt;"&amp;0,'further data insights graphs'!$A$2:$A$3323,'tackle data and analsyis'!$BD495)</f>
        <v>0</v>
      </c>
      <c r="BK495">
        <f>COUNTIFS('further data insights graphs'!U$2:U$3323,"&gt;"&amp;0,'further data insights graphs'!$A$2:$A$3323,'tackle data and analsyis'!$BD495)</f>
        <v>0</v>
      </c>
      <c r="BN495" t="s">
        <v>329</v>
      </c>
      <c r="BO495">
        <v>0.227369867012957</v>
      </c>
      <c r="BP495">
        <v>0.227369867012957</v>
      </c>
      <c r="BQ495">
        <v>0</v>
      </c>
      <c r="BS495">
        <f>SUMIFS('further data insights graphs'!$K$2:$K$3323,'further data insights graphs'!$A$2:$A$3323,'tackle data and analsyis'!$BN495)</f>
        <v>0</v>
      </c>
      <c r="BT495">
        <f>SUMIFS('further data insights graphs'!$V$2:$V$3323,'further data insights graphs'!$A$2:$A$3323,'tackle data and analsyis'!$BN495)</f>
        <v>0</v>
      </c>
      <c r="BV495" t="s">
        <v>497</v>
      </c>
      <c r="BW495">
        <v>0.237258061911054</v>
      </c>
      <c r="BX495">
        <v>0</v>
      </c>
      <c r="BY495">
        <v>0</v>
      </c>
    </row>
    <row r="496" spans="1:77" x14ac:dyDescent="0.35">
      <c r="A496">
        <v>494</v>
      </c>
      <c r="B496">
        <v>2022110600</v>
      </c>
      <c r="C496">
        <v>1262</v>
      </c>
      <c r="D496">
        <v>52542</v>
      </c>
      <c r="E496">
        <v>0</v>
      </c>
      <c r="F496">
        <v>1</v>
      </c>
      <c r="G496">
        <v>0</v>
      </c>
      <c r="H496">
        <v>0</v>
      </c>
      <c r="I496" t="s">
        <v>92</v>
      </c>
      <c r="M496" t="s">
        <v>502</v>
      </c>
      <c r="N496">
        <f t="shared" si="49"/>
        <v>5</v>
      </c>
      <c r="O496">
        <f t="shared" si="50"/>
        <v>3</v>
      </c>
      <c r="P496">
        <f t="shared" si="51"/>
        <v>8</v>
      </c>
      <c r="R496">
        <f>SUMIFS('further data insights graphs'!$E$2:$E$3323,'further data insights graphs'!$A$2:$A$3323,'tackle data and analsyis'!$M496)</f>
        <v>5.1098593959636949</v>
      </c>
      <c r="S496">
        <f>COUNTIFS('further data insights graphs'!$E$2:$E$3323,"&gt;"&amp;0,'further data insights graphs'!$A$2:$A$3323,'tackle data and analsyis'!$M496)</f>
        <v>8</v>
      </c>
      <c r="V496">
        <f t="shared" si="52"/>
        <v>1</v>
      </c>
      <c r="W496" t="s">
        <v>310</v>
      </c>
      <c r="X496">
        <v>1</v>
      </c>
      <c r="Y496">
        <v>0</v>
      </c>
      <c r="Z496">
        <v>1</v>
      </c>
      <c r="AB496" t="s">
        <v>564</v>
      </c>
      <c r="AC496">
        <v>0</v>
      </c>
      <c r="AD496">
        <v>3</v>
      </c>
      <c r="AE496">
        <v>3</v>
      </c>
      <c r="AH496" t="s">
        <v>243</v>
      </c>
      <c r="AI496">
        <v>0.81823502309120388</v>
      </c>
      <c r="AJ496">
        <v>3</v>
      </c>
      <c r="AK496">
        <f>SUMIFS('further data insights graphs'!$X$2:$X$3323,'further data insights graphs'!$A$2:$A$3323,'tackle data and analsyis'!$AH496)</f>
        <v>0.16770739681734531</v>
      </c>
      <c r="AL496" s="1">
        <f t="shared" si="53"/>
        <v>5.590246560578177E-2</v>
      </c>
      <c r="AM496">
        <f>SUMIFS('further data insights graphs'!$X$2:$X$3323,'further data insights graphs'!$X$2:$X$3323,"&gt;="&amp;0,'further data insights graphs'!$A$2:$A$3323,'tackle data and analsyis'!$AH496)</f>
        <v>0.24693944041257099</v>
      </c>
      <c r="AN496">
        <f>COUNTIFS('further data insights graphs'!$X$2:$X$3323,"&gt;="&amp;0,'further data insights graphs'!$A$2:$A$3323,'tackle data and analsyis'!$AH496)</f>
        <v>2</v>
      </c>
      <c r="AO496">
        <f>SUMIFS('further data insights graphs'!$X$2:$X$3323,'further data insights graphs'!$X$2:$X$3323,"&lt;"&amp;0,'further data insights graphs'!$A$2:$A$3323,'tackle data and analsyis'!$AH496)</f>
        <v>-7.923204359522569E-2</v>
      </c>
      <c r="AP496">
        <f>COUNTIFS('further data insights graphs'!$X$2:$X$3323,"&lt;"&amp;0,'further data insights graphs'!$A$2:$A$3323,'tackle data and analsyis'!$AH496)</f>
        <v>1</v>
      </c>
      <c r="AQ496" s="3">
        <f t="shared" si="54"/>
        <v>0.12346972020628549</v>
      </c>
      <c r="AR496" s="3">
        <f t="shared" si="55"/>
        <v>-7.923204359522569E-2</v>
      </c>
      <c r="AS496" s="3"/>
      <c r="AT496" s="3"/>
      <c r="AU496" s="3"/>
      <c r="AV496" s="3"/>
      <c r="AY496" t="s">
        <v>553</v>
      </c>
      <c r="AZ496">
        <v>0.57532358826469898</v>
      </c>
      <c r="BA496">
        <v>2</v>
      </c>
      <c r="BD496" t="s">
        <v>553</v>
      </c>
      <c r="BE496">
        <f>SUMIFS('further data insights graphs'!S$2:S$3323,'further data insights graphs'!$A$2:$A$3323,'tackle data and analsyis'!$BD496)</f>
        <v>0.34947180592844101</v>
      </c>
      <c r="BF496">
        <f>SUMIFS('further data insights graphs'!T$2:T$3323,'further data insights graphs'!$A$2:$A$3323,'tackle data and analsyis'!$BD496)</f>
        <v>0</v>
      </c>
      <c r="BG496">
        <f>SUMIFS('further data insights graphs'!U$2:U$3323,'further data insights graphs'!$A$2:$A$3323,'tackle data and analsyis'!$BD496)</f>
        <v>0</v>
      </c>
      <c r="BI496">
        <f>COUNTIFS('further data insights graphs'!S$2:S$3323,"&gt;"&amp;0,'further data insights graphs'!$A$2:$A$3323,'tackle data and analsyis'!$BD496)</f>
        <v>1</v>
      </c>
      <c r="BJ496">
        <f>COUNTIFS('further data insights graphs'!T$2:T$3323,"&gt;"&amp;0,'further data insights graphs'!$A$2:$A$3323,'tackle data and analsyis'!$BD496)</f>
        <v>0</v>
      </c>
      <c r="BK496">
        <f>COUNTIFS('further data insights graphs'!U$2:U$3323,"&gt;"&amp;0,'further data insights graphs'!$A$2:$A$3323,'tackle data and analsyis'!$BD496)</f>
        <v>0</v>
      </c>
      <c r="BN496" t="s">
        <v>584</v>
      </c>
      <c r="BO496">
        <v>0.22331966831126299</v>
      </c>
      <c r="BP496">
        <v>0</v>
      </c>
      <c r="BQ496">
        <v>0</v>
      </c>
      <c r="BS496">
        <f>SUMIFS('further data insights graphs'!$K$2:$K$3323,'further data insights graphs'!$A$2:$A$3323,'tackle data and analsyis'!$BN496)</f>
        <v>0</v>
      </c>
      <c r="BT496">
        <f>SUMIFS('further data insights graphs'!$V$2:$V$3323,'further data insights graphs'!$A$2:$A$3323,'tackle data and analsyis'!$BN496)</f>
        <v>0</v>
      </c>
      <c r="BV496" t="s">
        <v>433</v>
      </c>
      <c r="BW496">
        <v>0.23688927104424601</v>
      </c>
      <c r="BX496">
        <v>0</v>
      </c>
      <c r="BY496">
        <v>0</v>
      </c>
    </row>
    <row r="497" spans="1:77" x14ac:dyDescent="0.35">
      <c r="A497">
        <v>495</v>
      </c>
      <c r="B497">
        <v>2022110600</v>
      </c>
      <c r="C497">
        <v>3152</v>
      </c>
      <c r="D497">
        <v>52542</v>
      </c>
      <c r="E497">
        <v>0</v>
      </c>
      <c r="F497">
        <v>0</v>
      </c>
      <c r="G497">
        <v>0</v>
      </c>
      <c r="H497">
        <v>1</v>
      </c>
      <c r="I497" t="s">
        <v>92</v>
      </c>
      <c r="M497" t="s">
        <v>503</v>
      </c>
      <c r="N497">
        <f t="shared" si="49"/>
        <v>9</v>
      </c>
      <c r="O497">
        <f t="shared" si="50"/>
        <v>6</v>
      </c>
      <c r="P497">
        <f t="shared" si="51"/>
        <v>15</v>
      </c>
      <c r="R497">
        <f>SUMIFS('further data insights graphs'!$E$2:$E$3323,'further data insights graphs'!$A$2:$A$3323,'tackle data and analsyis'!$M497)</f>
        <v>8.2464608693749266</v>
      </c>
      <c r="S497">
        <f>COUNTIFS('further data insights graphs'!$E$2:$E$3323,"&gt;"&amp;0,'further data insights graphs'!$A$2:$A$3323,'tackle data and analsyis'!$M497)</f>
        <v>14</v>
      </c>
      <c r="V497">
        <f t="shared" si="52"/>
        <v>2</v>
      </c>
      <c r="W497" t="s">
        <v>316</v>
      </c>
      <c r="X497">
        <v>1</v>
      </c>
      <c r="Y497">
        <v>0</v>
      </c>
      <c r="Z497">
        <v>1</v>
      </c>
      <c r="AB497" t="s">
        <v>569</v>
      </c>
      <c r="AC497">
        <v>0</v>
      </c>
      <c r="AD497">
        <v>3</v>
      </c>
      <c r="AE497">
        <v>3</v>
      </c>
      <c r="AH497" t="s">
        <v>374</v>
      </c>
      <c r="AI497">
        <v>0.8048570547719951</v>
      </c>
      <c r="AJ497">
        <v>2</v>
      </c>
      <c r="AK497">
        <f>SUMIFS('further data insights graphs'!$X$2:$X$3323,'further data insights graphs'!$A$2:$A$3323,'tackle data and analsyis'!$AH497)</f>
        <v>0.40308089573678657</v>
      </c>
      <c r="AL497" s="1">
        <f t="shared" si="53"/>
        <v>0.20154044786839329</v>
      </c>
      <c r="AM497">
        <f>SUMIFS('further data insights graphs'!$X$2:$X$3323,'further data insights graphs'!$X$2:$X$3323,"&gt;="&amp;0,'further data insights graphs'!$A$2:$A$3323,'tackle data and analsyis'!$AH497)</f>
        <v>0.40308089573678657</v>
      </c>
      <c r="AN497">
        <f>COUNTIFS('further data insights graphs'!$X$2:$X$3323,"&gt;="&amp;0,'further data insights graphs'!$A$2:$A$3323,'tackle data and analsyis'!$AH497)</f>
        <v>2</v>
      </c>
      <c r="AO497">
        <f>SUMIFS('further data insights graphs'!$X$2:$X$3323,'further data insights graphs'!$X$2:$X$3323,"&lt;"&amp;0,'further data insights graphs'!$A$2:$A$3323,'tackle data and analsyis'!$AH497)</f>
        <v>0</v>
      </c>
      <c r="AP497">
        <f>COUNTIFS('further data insights graphs'!$X$2:$X$3323,"&lt;"&amp;0,'further data insights graphs'!$A$2:$A$3323,'tackle data and analsyis'!$AH497)</f>
        <v>0</v>
      </c>
      <c r="AQ497" s="3">
        <f t="shared" si="54"/>
        <v>0.20154044786839329</v>
      </c>
      <c r="AR497" s="3" t="e">
        <f t="shared" si="55"/>
        <v>#DIV/0!</v>
      </c>
      <c r="AS497" s="3"/>
      <c r="AT497" s="3"/>
      <c r="AU497" s="3"/>
      <c r="AV497" s="3"/>
      <c r="AY497" t="s">
        <v>554</v>
      </c>
      <c r="AZ497">
        <v>1.206277349763234</v>
      </c>
      <c r="BA497">
        <v>2</v>
      </c>
      <c r="BD497" t="s">
        <v>554</v>
      </c>
      <c r="BE497">
        <f>SUMIFS('further data insights graphs'!S$2:S$3323,'further data insights graphs'!$A$2:$A$3323,'tackle data and analsyis'!$BD497)</f>
        <v>1.206277349763234</v>
      </c>
      <c r="BF497">
        <f>SUMIFS('further data insights graphs'!T$2:T$3323,'further data insights graphs'!$A$2:$A$3323,'tackle data and analsyis'!$BD497)</f>
        <v>0</v>
      </c>
      <c r="BG497">
        <f>SUMIFS('further data insights graphs'!U$2:U$3323,'further data insights graphs'!$A$2:$A$3323,'tackle data and analsyis'!$BD497)</f>
        <v>0</v>
      </c>
      <c r="BI497">
        <f>COUNTIFS('further data insights graphs'!S$2:S$3323,"&gt;"&amp;0,'further data insights graphs'!$A$2:$A$3323,'tackle data and analsyis'!$BD497)</f>
        <v>2</v>
      </c>
      <c r="BJ497">
        <f>COUNTIFS('further data insights graphs'!T$2:T$3323,"&gt;"&amp;0,'further data insights graphs'!$A$2:$A$3323,'tackle data and analsyis'!$BD497)</f>
        <v>0</v>
      </c>
      <c r="BK497">
        <f>COUNTIFS('further data insights graphs'!U$2:U$3323,"&gt;"&amp;0,'further data insights graphs'!$A$2:$A$3323,'tackle data and analsyis'!$BD497)</f>
        <v>0</v>
      </c>
      <c r="BN497" t="s">
        <v>166</v>
      </c>
      <c r="BO497">
        <v>0.210936720953873</v>
      </c>
      <c r="BP497">
        <v>0</v>
      </c>
      <c r="BQ497">
        <v>0</v>
      </c>
      <c r="BS497">
        <f>SUMIFS('further data insights graphs'!$K$2:$K$3323,'further data insights graphs'!$A$2:$A$3323,'tackle data and analsyis'!$BN497)</f>
        <v>0</v>
      </c>
      <c r="BT497">
        <f>SUMIFS('further data insights graphs'!$V$2:$V$3323,'further data insights graphs'!$A$2:$A$3323,'tackle data and analsyis'!$BN497)</f>
        <v>0</v>
      </c>
      <c r="BV497" t="s">
        <v>468</v>
      </c>
      <c r="BW497">
        <v>0.23153421639240901</v>
      </c>
      <c r="BX497">
        <v>0</v>
      </c>
      <c r="BY497">
        <v>0</v>
      </c>
    </row>
    <row r="498" spans="1:77" x14ac:dyDescent="0.35">
      <c r="A498">
        <v>496</v>
      </c>
      <c r="B498">
        <v>2022110600</v>
      </c>
      <c r="C498">
        <v>3796</v>
      </c>
      <c r="D498">
        <v>52542</v>
      </c>
      <c r="E498">
        <v>1</v>
      </c>
      <c r="F498">
        <v>0</v>
      </c>
      <c r="G498">
        <v>0</v>
      </c>
      <c r="H498">
        <v>0</v>
      </c>
      <c r="I498" t="s">
        <v>92</v>
      </c>
      <c r="M498" t="s">
        <v>504</v>
      </c>
      <c r="N498">
        <f t="shared" si="49"/>
        <v>1</v>
      </c>
      <c r="O498">
        <f t="shared" si="50"/>
        <v>0</v>
      </c>
      <c r="P498">
        <f t="shared" si="51"/>
        <v>1</v>
      </c>
      <c r="R498">
        <f>SUMIFS('further data insights graphs'!$E$2:$E$3323,'further data insights graphs'!$A$2:$A$3323,'tackle data and analsyis'!$M498)</f>
        <v>1.4780826557754558</v>
      </c>
      <c r="S498">
        <f>COUNTIFS('further data insights graphs'!$E$2:$E$3323,"&gt;"&amp;0,'further data insights graphs'!$A$2:$A$3323,'tackle data and analsyis'!$M498)</f>
        <v>2</v>
      </c>
      <c r="V498">
        <f t="shared" si="52"/>
        <v>1</v>
      </c>
      <c r="W498" t="s">
        <v>318</v>
      </c>
      <c r="X498">
        <v>1</v>
      </c>
      <c r="Y498">
        <v>0</v>
      </c>
      <c r="Z498">
        <v>1</v>
      </c>
      <c r="AB498" t="s">
        <v>68</v>
      </c>
      <c r="AC498">
        <v>0</v>
      </c>
      <c r="AD498">
        <v>2</v>
      </c>
      <c r="AE498">
        <v>2</v>
      </c>
      <c r="AH498" t="s">
        <v>287</v>
      </c>
      <c r="AI498">
        <v>0.79710792627684901</v>
      </c>
      <c r="AJ498">
        <v>3</v>
      </c>
      <c r="AK498">
        <f>SUMIFS('further data insights graphs'!$X$2:$X$3323,'further data insights graphs'!$A$2:$A$3323,'tackle data and analsyis'!$AH498)</f>
        <v>-0.2907140411208774</v>
      </c>
      <c r="AL498" s="1">
        <f t="shared" si="53"/>
        <v>-9.6904680373625804E-2</v>
      </c>
      <c r="AM498">
        <f>SUMIFS('further data insights graphs'!$X$2:$X$3323,'further data insights graphs'!$X$2:$X$3323,"&gt;="&amp;0,'further data insights graphs'!$A$2:$A$3323,'tackle data and analsyis'!$AH498)</f>
        <v>0.16844990952942476</v>
      </c>
      <c r="AN498">
        <f>COUNTIFS('further data insights graphs'!$X$2:$X$3323,"&gt;="&amp;0,'further data insights graphs'!$A$2:$A$3323,'tackle data and analsyis'!$AH498)</f>
        <v>1</v>
      </c>
      <c r="AO498">
        <f>SUMIFS('further data insights graphs'!$X$2:$X$3323,'further data insights graphs'!$X$2:$X$3323,"&lt;"&amp;0,'further data insights graphs'!$A$2:$A$3323,'tackle data and analsyis'!$AH498)</f>
        <v>-0.45916395065030219</v>
      </c>
      <c r="AP498">
        <f>COUNTIFS('further data insights graphs'!$X$2:$X$3323,"&lt;"&amp;0,'further data insights graphs'!$A$2:$A$3323,'tackle data and analsyis'!$AH498)</f>
        <v>2</v>
      </c>
      <c r="AQ498" s="3">
        <f t="shared" si="54"/>
        <v>0.16844990952942476</v>
      </c>
      <c r="AR498" s="3">
        <f t="shared" si="55"/>
        <v>-0.22958197532515109</v>
      </c>
      <c r="AS498" s="3"/>
      <c r="AT498" s="3"/>
      <c r="AU498" s="3"/>
      <c r="AV498" s="3"/>
      <c r="AY498" t="s">
        <v>558</v>
      </c>
      <c r="AZ498">
        <v>0.40880145881691599</v>
      </c>
      <c r="BA498">
        <v>2</v>
      </c>
      <c r="BD498" t="s">
        <v>558</v>
      </c>
      <c r="BE498">
        <f>SUMIFS('further data insights graphs'!S$2:S$3323,'further data insights graphs'!$A$2:$A$3323,'tackle data and analsyis'!$BD498)</f>
        <v>0.23873584666061201</v>
      </c>
      <c r="BF498">
        <f>SUMIFS('further data insights graphs'!T$2:T$3323,'further data insights graphs'!$A$2:$A$3323,'tackle data and analsyis'!$BD498)</f>
        <v>0</v>
      </c>
      <c r="BG498">
        <f>SUMIFS('further data insights graphs'!U$2:U$3323,'further data insights graphs'!$A$2:$A$3323,'tackle data and analsyis'!$BD498)</f>
        <v>0</v>
      </c>
      <c r="BI498">
        <f>COUNTIFS('further data insights graphs'!S$2:S$3323,"&gt;"&amp;0,'further data insights graphs'!$A$2:$A$3323,'tackle data and analsyis'!$BD498)</f>
        <v>1</v>
      </c>
      <c r="BJ498">
        <f>COUNTIFS('further data insights graphs'!T$2:T$3323,"&gt;"&amp;0,'further data insights graphs'!$A$2:$A$3323,'tackle data and analsyis'!$BD498)</f>
        <v>0</v>
      </c>
      <c r="BK498">
        <f>COUNTIFS('further data insights graphs'!U$2:U$3323,"&gt;"&amp;0,'further data insights graphs'!$A$2:$A$3323,'tackle data and analsyis'!$BD498)</f>
        <v>0</v>
      </c>
      <c r="BN498" t="s">
        <v>81</v>
      </c>
      <c r="BO498">
        <v>0.20893789991781</v>
      </c>
      <c r="BP498">
        <v>0.20893789991781</v>
      </c>
      <c r="BQ498">
        <v>0</v>
      </c>
      <c r="BS498">
        <f>SUMIFS('further data insights graphs'!$K$2:$K$3323,'further data insights graphs'!$A$2:$A$3323,'tackle data and analsyis'!$BN498)</f>
        <v>0</v>
      </c>
      <c r="BT498">
        <f>SUMIFS('further data insights graphs'!$V$2:$V$3323,'further data insights graphs'!$A$2:$A$3323,'tackle data and analsyis'!$BN498)</f>
        <v>0</v>
      </c>
      <c r="BV498" t="s">
        <v>383</v>
      </c>
      <c r="BW498">
        <v>0.230822151556628</v>
      </c>
      <c r="BX498">
        <v>0</v>
      </c>
      <c r="BY498">
        <v>0</v>
      </c>
    </row>
    <row r="499" spans="1:77" x14ac:dyDescent="0.35">
      <c r="A499">
        <v>497</v>
      </c>
      <c r="B499">
        <v>2022102302</v>
      </c>
      <c r="C499">
        <v>481</v>
      </c>
      <c r="D499">
        <v>46127</v>
      </c>
      <c r="E499">
        <v>0</v>
      </c>
      <c r="F499">
        <v>1</v>
      </c>
      <c r="G499">
        <v>0</v>
      </c>
      <c r="H499">
        <v>0</v>
      </c>
      <c r="I499" t="s">
        <v>93</v>
      </c>
      <c r="M499" t="s">
        <v>505</v>
      </c>
      <c r="N499">
        <f t="shared" si="49"/>
        <v>2</v>
      </c>
      <c r="O499">
        <f t="shared" si="50"/>
        <v>3</v>
      </c>
      <c r="P499">
        <f t="shared" si="51"/>
        <v>5</v>
      </c>
      <c r="R499">
        <f>SUMIFS('further data insights graphs'!$E$2:$E$3323,'further data insights graphs'!$A$2:$A$3323,'tackle data and analsyis'!$M499)</f>
        <v>4.8219975428867823</v>
      </c>
      <c r="S499">
        <f>COUNTIFS('further data insights graphs'!$E$2:$E$3323,"&gt;"&amp;0,'further data insights graphs'!$A$2:$A$3323,'tackle data and analsyis'!$M499)</f>
        <v>9</v>
      </c>
      <c r="V499">
        <f t="shared" si="52"/>
        <v>1</v>
      </c>
      <c r="W499" t="s">
        <v>335</v>
      </c>
      <c r="X499">
        <v>0</v>
      </c>
      <c r="Y499">
        <v>1</v>
      </c>
      <c r="Z499">
        <v>1</v>
      </c>
      <c r="AB499" t="s">
        <v>159</v>
      </c>
      <c r="AC499">
        <v>0</v>
      </c>
      <c r="AD499">
        <v>2</v>
      </c>
      <c r="AE499">
        <v>2</v>
      </c>
      <c r="AH499" t="s">
        <v>521</v>
      </c>
      <c r="AI499">
        <v>0.79019012641615305</v>
      </c>
      <c r="AJ499">
        <v>1</v>
      </c>
      <c r="AK499">
        <f>SUMIFS('further data insights graphs'!$X$2:$X$3323,'further data insights graphs'!$A$2:$A$3323,'tackle data and analsyis'!$AH499)</f>
        <v>0.56432731691718163</v>
      </c>
      <c r="AL499" s="1">
        <f t="shared" si="53"/>
        <v>0.56432731691718163</v>
      </c>
      <c r="AM499">
        <f>SUMIFS('further data insights graphs'!$X$2:$X$3323,'further data insights graphs'!$X$2:$X$3323,"&gt;="&amp;0,'further data insights graphs'!$A$2:$A$3323,'tackle data and analsyis'!$AH499)</f>
        <v>0.56432731691718163</v>
      </c>
      <c r="AN499">
        <f>COUNTIFS('further data insights graphs'!$X$2:$X$3323,"&gt;="&amp;0,'further data insights graphs'!$A$2:$A$3323,'tackle data and analsyis'!$AH499)</f>
        <v>1</v>
      </c>
      <c r="AO499">
        <f>SUMIFS('further data insights graphs'!$X$2:$X$3323,'further data insights graphs'!$X$2:$X$3323,"&lt;"&amp;0,'further data insights graphs'!$A$2:$A$3323,'tackle data and analsyis'!$AH499)</f>
        <v>0</v>
      </c>
      <c r="AP499">
        <f>COUNTIFS('further data insights graphs'!$X$2:$X$3323,"&lt;"&amp;0,'further data insights graphs'!$A$2:$A$3323,'tackle data and analsyis'!$AH499)</f>
        <v>0</v>
      </c>
      <c r="AQ499" s="3">
        <f t="shared" si="54"/>
        <v>0.56432731691718163</v>
      </c>
      <c r="AR499" s="3" t="e">
        <f t="shared" si="55"/>
        <v>#DIV/0!</v>
      </c>
      <c r="AS499" s="3"/>
      <c r="AT499" s="3"/>
      <c r="AU499" s="3"/>
      <c r="AV499" s="3"/>
      <c r="AY499" t="s">
        <v>570</v>
      </c>
      <c r="AZ499">
        <v>0.64264352271806002</v>
      </c>
      <c r="BA499">
        <v>2</v>
      </c>
      <c r="BD499" t="s">
        <v>570</v>
      </c>
      <c r="BE499">
        <f>SUMIFS('further data insights graphs'!S$2:S$3323,'further data insights graphs'!$A$2:$A$3323,'tackle data and analsyis'!$BD499)</f>
        <v>0</v>
      </c>
      <c r="BF499">
        <f>SUMIFS('further data insights graphs'!T$2:T$3323,'further data insights graphs'!$A$2:$A$3323,'tackle data and analsyis'!$BD499)</f>
        <v>0</v>
      </c>
      <c r="BG499">
        <f>SUMIFS('further data insights graphs'!U$2:U$3323,'further data insights graphs'!$A$2:$A$3323,'tackle data and analsyis'!$BD499)</f>
        <v>0</v>
      </c>
      <c r="BI499">
        <f>COUNTIFS('further data insights graphs'!S$2:S$3323,"&gt;"&amp;0,'further data insights graphs'!$A$2:$A$3323,'tackle data and analsyis'!$BD499)</f>
        <v>0</v>
      </c>
      <c r="BJ499">
        <f>COUNTIFS('further data insights graphs'!T$2:T$3323,"&gt;"&amp;0,'further data insights graphs'!$A$2:$A$3323,'tackle data and analsyis'!$BD499)</f>
        <v>0</v>
      </c>
      <c r="BK499">
        <f>COUNTIFS('further data insights graphs'!U$2:U$3323,"&gt;"&amp;0,'further data insights graphs'!$A$2:$A$3323,'tackle data and analsyis'!$BD499)</f>
        <v>0</v>
      </c>
      <c r="BN499" t="s">
        <v>568</v>
      </c>
      <c r="BO499">
        <v>0.20119162018683201</v>
      </c>
      <c r="BP499">
        <v>0</v>
      </c>
      <c r="BQ499">
        <v>0</v>
      </c>
      <c r="BS499">
        <f>SUMIFS('further data insights graphs'!$K$2:$K$3323,'further data insights graphs'!$A$2:$A$3323,'tackle data and analsyis'!$BN499)</f>
        <v>1</v>
      </c>
      <c r="BT499">
        <f>SUMIFS('further data insights graphs'!$V$2:$V$3323,'further data insights graphs'!$A$2:$A$3323,'tackle data and analsyis'!$BN499)</f>
        <v>0.20119162018683201</v>
      </c>
      <c r="BV499" t="s">
        <v>184</v>
      </c>
      <c r="BW499">
        <v>0.23062124347450799</v>
      </c>
      <c r="BX499">
        <v>0</v>
      </c>
      <c r="BY499">
        <v>0</v>
      </c>
    </row>
    <row r="500" spans="1:77" x14ac:dyDescent="0.35">
      <c r="A500">
        <v>498</v>
      </c>
      <c r="B500">
        <v>2022103001</v>
      </c>
      <c r="C500">
        <v>1349</v>
      </c>
      <c r="D500">
        <v>46127</v>
      </c>
      <c r="E500">
        <v>1</v>
      </c>
      <c r="F500">
        <v>0</v>
      </c>
      <c r="G500">
        <v>0</v>
      </c>
      <c r="H500">
        <v>0</v>
      </c>
      <c r="I500" t="s">
        <v>93</v>
      </c>
      <c r="M500" t="s">
        <v>506</v>
      </c>
      <c r="N500">
        <f t="shared" si="49"/>
        <v>1</v>
      </c>
      <c r="O500">
        <f t="shared" si="50"/>
        <v>2</v>
      </c>
      <c r="P500">
        <f t="shared" si="51"/>
        <v>3</v>
      </c>
      <c r="R500">
        <f>SUMIFS('further data insights graphs'!$E$2:$E$3323,'further data insights graphs'!$A$2:$A$3323,'tackle data and analsyis'!$M500)</f>
        <v>1.9708714558575442</v>
      </c>
      <c r="S500">
        <f>COUNTIFS('further data insights graphs'!$E$2:$E$3323,"&gt;"&amp;0,'further data insights graphs'!$A$2:$A$3323,'tackle data and analsyis'!$M500)</f>
        <v>5</v>
      </c>
      <c r="V500">
        <f t="shared" si="52"/>
        <v>1</v>
      </c>
      <c r="W500" t="s">
        <v>336</v>
      </c>
      <c r="X500">
        <v>1</v>
      </c>
      <c r="Y500">
        <v>0</v>
      </c>
      <c r="Z500">
        <v>1</v>
      </c>
      <c r="AB500" t="s">
        <v>172</v>
      </c>
      <c r="AC500">
        <v>0</v>
      </c>
      <c r="AD500">
        <v>2</v>
      </c>
      <c r="AE500">
        <v>2</v>
      </c>
      <c r="AH500" t="s">
        <v>544</v>
      </c>
      <c r="AI500">
        <v>0.78191380426077395</v>
      </c>
      <c r="AJ500">
        <v>1</v>
      </c>
      <c r="AK500">
        <f>SUMIFS('further data insights graphs'!$X$2:$X$3323,'further data insights graphs'!$A$2:$A$3323,'tackle data and analsyis'!$AH500)</f>
        <v>-0.3241290202876651</v>
      </c>
      <c r="AL500" s="1">
        <f t="shared" si="53"/>
        <v>-0.3241290202876651</v>
      </c>
      <c r="AM500">
        <f>SUMIFS('further data insights graphs'!$X$2:$X$3323,'further data insights graphs'!$X$2:$X$3323,"&gt;="&amp;0,'further data insights graphs'!$A$2:$A$3323,'tackle data and analsyis'!$AH500)</f>
        <v>0</v>
      </c>
      <c r="AN500">
        <f>COUNTIFS('further data insights graphs'!$X$2:$X$3323,"&gt;="&amp;0,'further data insights graphs'!$A$2:$A$3323,'tackle data and analsyis'!$AH500)</f>
        <v>0</v>
      </c>
      <c r="AO500">
        <f>SUMIFS('further data insights graphs'!$X$2:$X$3323,'further data insights graphs'!$X$2:$X$3323,"&lt;"&amp;0,'further data insights graphs'!$A$2:$A$3323,'tackle data and analsyis'!$AH500)</f>
        <v>-0.3241290202876651</v>
      </c>
      <c r="AP500">
        <f>COUNTIFS('further data insights graphs'!$X$2:$X$3323,"&lt;"&amp;0,'further data insights graphs'!$A$2:$A$3323,'tackle data and analsyis'!$AH500)</f>
        <v>1</v>
      </c>
      <c r="AQ500" s="3" t="e">
        <f t="shared" si="54"/>
        <v>#DIV/0!</v>
      </c>
      <c r="AR500" s="3">
        <f t="shared" si="55"/>
        <v>-0.3241290202876651</v>
      </c>
      <c r="AS500" s="3"/>
      <c r="AT500" s="3"/>
      <c r="AU500" s="3"/>
      <c r="AV500" s="3"/>
      <c r="AY500" t="s">
        <v>571</v>
      </c>
      <c r="AZ500">
        <v>0.82115170025928996</v>
      </c>
      <c r="BA500">
        <v>2</v>
      </c>
      <c r="BD500" t="s">
        <v>571</v>
      </c>
      <c r="BE500">
        <f>SUMIFS('further data insights graphs'!S$2:S$3323,'further data insights graphs'!$A$2:$A$3323,'tackle data and analsyis'!$BD500)</f>
        <v>0</v>
      </c>
      <c r="BF500">
        <f>SUMIFS('further data insights graphs'!T$2:T$3323,'further data insights graphs'!$A$2:$A$3323,'tackle data and analsyis'!$BD500)</f>
        <v>0</v>
      </c>
      <c r="BG500">
        <f>SUMIFS('further data insights graphs'!U$2:U$3323,'further data insights graphs'!$A$2:$A$3323,'tackle data and analsyis'!$BD500)</f>
        <v>0</v>
      </c>
      <c r="BI500">
        <f>COUNTIFS('further data insights graphs'!S$2:S$3323,"&gt;"&amp;0,'further data insights graphs'!$A$2:$A$3323,'tackle data and analsyis'!$BD500)</f>
        <v>0</v>
      </c>
      <c r="BJ500">
        <f>COUNTIFS('further data insights graphs'!T$2:T$3323,"&gt;"&amp;0,'further data insights graphs'!$A$2:$A$3323,'tackle data and analsyis'!$BD500)</f>
        <v>0</v>
      </c>
      <c r="BK500">
        <f>COUNTIFS('further data insights graphs'!U$2:U$3323,"&gt;"&amp;0,'further data insights graphs'!$A$2:$A$3323,'tackle data and analsyis'!$BD500)</f>
        <v>0</v>
      </c>
      <c r="BN500" t="s">
        <v>548</v>
      </c>
      <c r="BO500">
        <v>0.18121230362562099</v>
      </c>
      <c r="BP500">
        <v>0.18121230362562099</v>
      </c>
      <c r="BQ500">
        <v>0</v>
      </c>
      <c r="BS500">
        <f>SUMIFS('further data insights graphs'!$K$2:$K$3323,'further data insights graphs'!$A$2:$A$3323,'tackle data and analsyis'!$BN500)</f>
        <v>0</v>
      </c>
      <c r="BT500">
        <f>SUMIFS('further data insights graphs'!$V$2:$V$3323,'further data insights graphs'!$A$2:$A$3323,'tackle data and analsyis'!$BN500)</f>
        <v>0</v>
      </c>
      <c r="BV500" t="s">
        <v>286</v>
      </c>
      <c r="BW500">
        <v>0.22887413595839501</v>
      </c>
      <c r="BX500">
        <v>0</v>
      </c>
      <c r="BY500">
        <v>0</v>
      </c>
    </row>
    <row r="501" spans="1:77" x14ac:dyDescent="0.35">
      <c r="A501">
        <v>499</v>
      </c>
      <c r="B501">
        <v>2022103001</v>
      </c>
      <c r="C501">
        <v>1646</v>
      </c>
      <c r="D501">
        <v>46127</v>
      </c>
      <c r="E501">
        <v>0</v>
      </c>
      <c r="F501">
        <v>0</v>
      </c>
      <c r="G501">
        <v>0</v>
      </c>
      <c r="H501">
        <v>1</v>
      </c>
      <c r="I501" t="s">
        <v>93</v>
      </c>
      <c r="M501" t="s">
        <v>507</v>
      </c>
      <c r="N501">
        <f t="shared" si="49"/>
        <v>2</v>
      </c>
      <c r="O501">
        <f t="shared" si="50"/>
        <v>1</v>
      </c>
      <c r="P501">
        <f t="shared" si="51"/>
        <v>3</v>
      </c>
      <c r="R501">
        <f>SUMIFS('further data insights graphs'!$E$2:$E$3323,'further data insights graphs'!$A$2:$A$3323,'tackle data and analsyis'!$M501)</f>
        <v>2.7138498839339906</v>
      </c>
      <c r="S501">
        <f>COUNTIFS('further data insights graphs'!$E$2:$E$3323,"&gt;"&amp;0,'further data insights graphs'!$A$2:$A$3323,'tackle data and analsyis'!$M501)</f>
        <v>4</v>
      </c>
      <c r="V501">
        <f t="shared" si="52"/>
        <v>1</v>
      </c>
      <c r="W501" t="s">
        <v>339</v>
      </c>
      <c r="X501">
        <v>1</v>
      </c>
      <c r="Y501">
        <v>0</v>
      </c>
      <c r="Z501">
        <v>1</v>
      </c>
      <c r="AB501" t="s">
        <v>196</v>
      </c>
      <c r="AC501">
        <v>0</v>
      </c>
      <c r="AD501">
        <v>2</v>
      </c>
      <c r="AE501">
        <v>2</v>
      </c>
      <c r="AH501" t="s">
        <v>481</v>
      </c>
      <c r="AI501">
        <v>0.77300644623013692</v>
      </c>
      <c r="AJ501">
        <v>2</v>
      </c>
      <c r="AK501">
        <f>SUMIFS('further data insights graphs'!$X$2:$X$3323,'further data insights graphs'!$A$2:$A$3323,'tackle data and analsyis'!$AH501)</f>
        <v>-0.32410246760093941</v>
      </c>
      <c r="AL501" s="1">
        <f t="shared" si="53"/>
        <v>-0.16205123380046971</v>
      </c>
      <c r="AM501">
        <f>SUMIFS('further data insights graphs'!$X$2:$X$3323,'further data insights graphs'!$X$2:$X$3323,"&gt;="&amp;0,'further data insights graphs'!$A$2:$A$3323,'tackle data and analsyis'!$AH501)</f>
        <v>0</v>
      </c>
      <c r="AN501">
        <f>COUNTIFS('further data insights graphs'!$X$2:$X$3323,"&gt;="&amp;0,'further data insights graphs'!$A$2:$A$3323,'tackle data and analsyis'!$AH501)</f>
        <v>0</v>
      </c>
      <c r="AO501">
        <f>SUMIFS('further data insights graphs'!$X$2:$X$3323,'further data insights graphs'!$X$2:$X$3323,"&lt;"&amp;0,'further data insights graphs'!$A$2:$A$3323,'tackle data and analsyis'!$AH501)</f>
        <v>-0.32410246760093941</v>
      </c>
      <c r="AP501">
        <f>COUNTIFS('further data insights graphs'!$X$2:$X$3323,"&lt;"&amp;0,'further data insights graphs'!$A$2:$A$3323,'tackle data and analsyis'!$AH501)</f>
        <v>2</v>
      </c>
      <c r="AQ501" s="3" t="e">
        <f t="shared" si="54"/>
        <v>#DIV/0!</v>
      </c>
      <c r="AR501" s="3">
        <f t="shared" si="55"/>
        <v>-0.16205123380046971</v>
      </c>
      <c r="AS501" s="3"/>
      <c r="AT501" s="3"/>
      <c r="AU501" s="3"/>
      <c r="AV501" s="3"/>
      <c r="AY501" t="s">
        <v>573</v>
      </c>
      <c r="AZ501">
        <v>1.1987167682911961</v>
      </c>
      <c r="BA501">
        <v>2</v>
      </c>
      <c r="BD501" t="s">
        <v>573</v>
      </c>
      <c r="BE501">
        <f>SUMIFS('further data insights graphs'!S$2:S$3323,'further data insights graphs'!$A$2:$A$3323,'tackle data and analsyis'!$BD501)</f>
        <v>1.1987167682911961</v>
      </c>
      <c r="BF501">
        <f>SUMIFS('further data insights graphs'!T$2:T$3323,'further data insights graphs'!$A$2:$A$3323,'tackle data and analsyis'!$BD501)</f>
        <v>0</v>
      </c>
      <c r="BG501">
        <f>SUMIFS('further data insights graphs'!U$2:U$3323,'further data insights graphs'!$A$2:$A$3323,'tackle data and analsyis'!$BD501)</f>
        <v>0</v>
      </c>
      <c r="BI501">
        <f>COUNTIFS('further data insights graphs'!S$2:S$3323,"&gt;"&amp;0,'further data insights graphs'!$A$2:$A$3323,'tackle data and analsyis'!$BD501)</f>
        <v>2</v>
      </c>
      <c r="BJ501">
        <f>COUNTIFS('further data insights graphs'!T$2:T$3323,"&gt;"&amp;0,'further data insights graphs'!$A$2:$A$3323,'tackle data and analsyis'!$BD501)</f>
        <v>0</v>
      </c>
      <c r="BK501">
        <f>COUNTIFS('further data insights graphs'!U$2:U$3323,"&gt;"&amp;0,'further data insights graphs'!$A$2:$A$3323,'tackle data and analsyis'!$BD501)</f>
        <v>0</v>
      </c>
      <c r="BN501" t="s">
        <v>125</v>
      </c>
      <c r="BO501">
        <v>0.16882339297579399</v>
      </c>
      <c r="BP501">
        <v>0.16882339297579399</v>
      </c>
      <c r="BQ501">
        <v>0.16882339297579399</v>
      </c>
      <c r="BS501">
        <f>SUMIFS('further data insights graphs'!$K$2:$K$3323,'further data insights graphs'!$A$2:$A$3323,'tackle data and analsyis'!$BN501)</f>
        <v>0</v>
      </c>
      <c r="BT501">
        <f>SUMIFS('further data insights graphs'!$V$2:$V$3323,'further data insights graphs'!$A$2:$A$3323,'tackle data and analsyis'!$BN501)</f>
        <v>0</v>
      </c>
      <c r="BV501" t="s">
        <v>584</v>
      </c>
      <c r="BW501">
        <v>0.22331966831126299</v>
      </c>
      <c r="BX501">
        <v>0</v>
      </c>
      <c r="BY501">
        <v>0</v>
      </c>
    </row>
    <row r="502" spans="1:77" x14ac:dyDescent="0.35">
      <c r="A502">
        <v>500</v>
      </c>
      <c r="B502">
        <v>2022103001</v>
      </c>
      <c r="C502">
        <v>1930</v>
      </c>
      <c r="D502">
        <v>46127</v>
      </c>
      <c r="E502">
        <v>0</v>
      </c>
      <c r="F502">
        <v>0</v>
      </c>
      <c r="G502">
        <v>0</v>
      </c>
      <c r="H502">
        <v>1</v>
      </c>
      <c r="I502" t="s">
        <v>93</v>
      </c>
      <c r="M502" t="s">
        <v>508</v>
      </c>
      <c r="N502">
        <f t="shared" si="49"/>
        <v>2</v>
      </c>
      <c r="O502">
        <f t="shared" si="50"/>
        <v>0</v>
      </c>
      <c r="P502">
        <f t="shared" si="51"/>
        <v>2</v>
      </c>
      <c r="R502">
        <f>SUMIFS('further data insights graphs'!$E$2:$E$3323,'further data insights graphs'!$A$2:$A$3323,'tackle data and analsyis'!$M502)</f>
        <v>1.145149840170113</v>
      </c>
      <c r="S502">
        <f>COUNTIFS('further data insights graphs'!$E$2:$E$3323,"&gt;"&amp;0,'further data insights graphs'!$A$2:$A$3323,'tackle data and analsyis'!$M502)</f>
        <v>2</v>
      </c>
      <c r="V502">
        <f t="shared" si="52"/>
        <v>1</v>
      </c>
      <c r="W502" t="s">
        <v>340</v>
      </c>
      <c r="X502">
        <v>0</v>
      </c>
      <c r="Y502">
        <v>1</v>
      </c>
      <c r="Z502">
        <v>1</v>
      </c>
      <c r="AB502" t="s">
        <v>300</v>
      </c>
      <c r="AC502">
        <v>0</v>
      </c>
      <c r="AD502">
        <v>2</v>
      </c>
      <c r="AE502">
        <v>2</v>
      </c>
      <c r="AH502" t="s">
        <v>517</v>
      </c>
      <c r="AI502">
        <v>0.77147754018675696</v>
      </c>
      <c r="AJ502">
        <v>2</v>
      </c>
      <c r="AK502">
        <f>SUMIFS('further data insights graphs'!$X$2:$X$3323,'further data insights graphs'!$A$2:$A$3323,'tackle data and analsyis'!$AH502)</f>
        <v>-0.27211992685133291</v>
      </c>
      <c r="AL502" s="1">
        <f t="shared" si="53"/>
        <v>-0.13605996342566645</v>
      </c>
      <c r="AM502">
        <f>SUMIFS('further data insights graphs'!$X$2:$X$3323,'further data insights graphs'!$X$2:$X$3323,"&gt;="&amp;0,'further data insights graphs'!$A$2:$A$3323,'tackle data and analsyis'!$AH502)</f>
        <v>0</v>
      </c>
      <c r="AN502">
        <f>COUNTIFS('further data insights graphs'!$X$2:$X$3323,"&gt;="&amp;0,'further data insights graphs'!$A$2:$A$3323,'tackle data and analsyis'!$AH502)</f>
        <v>0</v>
      </c>
      <c r="AO502">
        <f>SUMIFS('further data insights graphs'!$X$2:$X$3323,'further data insights graphs'!$X$2:$X$3323,"&lt;"&amp;0,'further data insights graphs'!$A$2:$A$3323,'tackle data and analsyis'!$AH502)</f>
        <v>-0.27211992685133291</v>
      </c>
      <c r="AP502">
        <f>COUNTIFS('further data insights graphs'!$X$2:$X$3323,"&lt;"&amp;0,'further data insights graphs'!$A$2:$A$3323,'tackle data and analsyis'!$AH502)</f>
        <v>2</v>
      </c>
      <c r="AQ502" s="3" t="e">
        <f t="shared" si="54"/>
        <v>#DIV/0!</v>
      </c>
      <c r="AR502" s="3">
        <f t="shared" si="55"/>
        <v>-0.13605996342566645</v>
      </c>
      <c r="AS502" s="3"/>
      <c r="AT502" s="3"/>
      <c r="AU502" s="3"/>
      <c r="AV502" s="3"/>
      <c r="AY502" t="s">
        <v>583</v>
      </c>
      <c r="AZ502">
        <v>1.0548412795756801</v>
      </c>
      <c r="BA502">
        <v>2</v>
      </c>
      <c r="BD502" t="s">
        <v>583</v>
      </c>
      <c r="BE502">
        <f>SUMIFS('further data insights graphs'!S$2:S$3323,'further data insights graphs'!$A$2:$A$3323,'tackle data and analsyis'!$BD502)</f>
        <v>0.32766260765233901</v>
      </c>
      <c r="BF502">
        <f>SUMIFS('further data insights graphs'!T$2:T$3323,'further data insights graphs'!$A$2:$A$3323,'tackle data and analsyis'!$BD502)</f>
        <v>0</v>
      </c>
      <c r="BG502">
        <f>SUMIFS('further data insights graphs'!U$2:U$3323,'further data insights graphs'!$A$2:$A$3323,'tackle data and analsyis'!$BD502)</f>
        <v>0</v>
      </c>
      <c r="BI502">
        <f>COUNTIFS('further data insights graphs'!S$2:S$3323,"&gt;"&amp;0,'further data insights graphs'!$A$2:$A$3323,'tackle data and analsyis'!$BD502)</f>
        <v>1</v>
      </c>
      <c r="BJ502">
        <f>COUNTIFS('further data insights graphs'!T$2:T$3323,"&gt;"&amp;0,'further data insights graphs'!$A$2:$A$3323,'tackle data and analsyis'!$BD502)</f>
        <v>0</v>
      </c>
      <c r="BK502">
        <f>COUNTIFS('further data insights graphs'!U$2:U$3323,"&gt;"&amp;0,'further data insights graphs'!$A$2:$A$3323,'tackle data and analsyis'!$BD502)</f>
        <v>0</v>
      </c>
      <c r="BN502" t="s">
        <v>197</v>
      </c>
      <c r="BO502">
        <v>0.16625223747732601</v>
      </c>
      <c r="BP502">
        <v>0</v>
      </c>
      <c r="BQ502">
        <v>0.16625223747732601</v>
      </c>
      <c r="BS502">
        <f>SUMIFS('further data insights graphs'!$K$2:$K$3323,'further data insights graphs'!$A$2:$A$3323,'tackle data and analsyis'!$BN502)</f>
        <v>0</v>
      </c>
      <c r="BT502">
        <f>SUMIFS('further data insights graphs'!$V$2:$V$3323,'further data insights graphs'!$A$2:$A$3323,'tackle data and analsyis'!$BN502)</f>
        <v>0</v>
      </c>
      <c r="BV502" t="s">
        <v>166</v>
      </c>
      <c r="BW502">
        <v>0.210936720953873</v>
      </c>
      <c r="BX502">
        <v>0</v>
      </c>
      <c r="BY502">
        <v>0</v>
      </c>
    </row>
    <row r="503" spans="1:77" x14ac:dyDescent="0.35">
      <c r="A503">
        <v>501</v>
      </c>
      <c r="B503">
        <v>2022103001</v>
      </c>
      <c r="C503">
        <v>2679</v>
      </c>
      <c r="D503">
        <v>46127</v>
      </c>
      <c r="E503">
        <v>0</v>
      </c>
      <c r="F503">
        <v>1</v>
      </c>
      <c r="G503">
        <v>0</v>
      </c>
      <c r="H503">
        <v>0</v>
      </c>
      <c r="I503" t="s">
        <v>93</v>
      </c>
      <c r="M503" t="s">
        <v>509</v>
      </c>
      <c r="N503">
        <f t="shared" si="49"/>
        <v>4</v>
      </c>
      <c r="O503">
        <f t="shared" si="50"/>
        <v>3</v>
      </c>
      <c r="P503">
        <f t="shared" si="51"/>
        <v>7</v>
      </c>
      <c r="R503">
        <f>SUMIFS('further data insights graphs'!$E$2:$E$3323,'further data insights graphs'!$A$2:$A$3323,'tackle data and analsyis'!$M503)</f>
        <v>3.3442911389447092</v>
      </c>
      <c r="S503">
        <f>COUNTIFS('further data insights graphs'!$E$2:$E$3323,"&gt;"&amp;0,'further data insights graphs'!$A$2:$A$3323,'tackle data and analsyis'!$M503)</f>
        <v>8</v>
      </c>
      <c r="V503">
        <f t="shared" si="52"/>
        <v>1</v>
      </c>
      <c r="W503" t="s">
        <v>345</v>
      </c>
      <c r="X503">
        <v>1</v>
      </c>
      <c r="Y503">
        <v>0</v>
      </c>
      <c r="Z503">
        <v>1</v>
      </c>
      <c r="AB503" t="s">
        <v>337</v>
      </c>
      <c r="AC503">
        <v>0</v>
      </c>
      <c r="AD503">
        <v>2</v>
      </c>
      <c r="AE503">
        <v>2</v>
      </c>
      <c r="AH503" t="s">
        <v>403</v>
      </c>
      <c r="AI503">
        <v>0.76954161043499503</v>
      </c>
      <c r="AJ503">
        <v>2</v>
      </c>
      <c r="AK503">
        <f>SUMIFS('further data insights graphs'!$X$2:$X$3323,'further data insights graphs'!$A$2:$A$3323,'tackle data and analsyis'!$AH503)</f>
        <v>-7.5550271018059362E-2</v>
      </c>
      <c r="AL503" s="1">
        <f t="shared" si="53"/>
        <v>-3.7775135509029681E-2</v>
      </c>
      <c r="AM503">
        <f>SUMIFS('further data insights graphs'!$X$2:$X$3323,'further data insights graphs'!$X$2:$X$3323,"&gt;="&amp;0,'further data insights graphs'!$A$2:$A$3323,'tackle data and analsyis'!$AH503)</f>
        <v>0.13815927931170802</v>
      </c>
      <c r="AN503">
        <f>COUNTIFS('further data insights graphs'!$X$2:$X$3323,"&gt;="&amp;0,'further data insights graphs'!$A$2:$A$3323,'tackle data and analsyis'!$AH503)</f>
        <v>1</v>
      </c>
      <c r="AO503">
        <f>SUMIFS('further data insights graphs'!$X$2:$X$3323,'further data insights graphs'!$X$2:$X$3323,"&lt;"&amp;0,'further data insights graphs'!$A$2:$A$3323,'tackle data and analsyis'!$AH503)</f>
        <v>-0.21370955032976738</v>
      </c>
      <c r="AP503">
        <f>COUNTIFS('further data insights graphs'!$X$2:$X$3323,"&lt;"&amp;0,'further data insights graphs'!$A$2:$A$3323,'tackle data and analsyis'!$AH503)</f>
        <v>1</v>
      </c>
      <c r="AQ503" s="3">
        <f t="shared" si="54"/>
        <v>0.13815927931170802</v>
      </c>
      <c r="AR503" s="3">
        <f t="shared" si="55"/>
        <v>-0.21370955032976738</v>
      </c>
      <c r="AS503" s="3"/>
      <c r="AT503" s="3"/>
      <c r="AU503" s="3"/>
      <c r="AV503" s="3"/>
      <c r="AY503" t="s">
        <v>586</v>
      </c>
      <c r="AZ503">
        <v>0.89648583914048297</v>
      </c>
      <c r="BA503">
        <v>2</v>
      </c>
      <c r="BD503" t="s">
        <v>586</v>
      </c>
      <c r="BE503">
        <f>SUMIFS('further data insights graphs'!S$2:S$3323,'further data insights graphs'!$A$2:$A$3323,'tackle data and analsyis'!$BD503)</f>
        <v>0</v>
      </c>
      <c r="BF503">
        <f>SUMIFS('further data insights graphs'!T$2:T$3323,'further data insights graphs'!$A$2:$A$3323,'tackle data and analsyis'!$BD503)</f>
        <v>0</v>
      </c>
      <c r="BG503">
        <f>SUMIFS('further data insights graphs'!U$2:U$3323,'further data insights graphs'!$A$2:$A$3323,'tackle data and analsyis'!$BD503)</f>
        <v>0</v>
      </c>
      <c r="BI503">
        <f>COUNTIFS('further data insights graphs'!S$2:S$3323,"&gt;"&amp;0,'further data insights graphs'!$A$2:$A$3323,'tackle data and analsyis'!$BD503)</f>
        <v>0</v>
      </c>
      <c r="BJ503">
        <f>COUNTIFS('further data insights graphs'!T$2:T$3323,"&gt;"&amp;0,'further data insights graphs'!$A$2:$A$3323,'tackle data and analsyis'!$BD503)</f>
        <v>0</v>
      </c>
      <c r="BK503">
        <f>COUNTIFS('further data insights graphs'!U$2:U$3323,"&gt;"&amp;0,'further data insights graphs'!$A$2:$A$3323,'tackle data and analsyis'!$BD503)</f>
        <v>0</v>
      </c>
      <c r="BN503" t="s">
        <v>364</v>
      </c>
      <c r="BO503">
        <v>0.15657394706177899</v>
      </c>
      <c r="BP503">
        <v>0</v>
      </c>
      <c r="BQ503">
        <v>0</v>
      </c>
      <c r="BS503">
        <f>SUMIFS('further data insights graphs'!$K$2:$K$3323,'further data insights graphs'!$A$2:$A$3323,'tackle data and analsyis'!$BN503)</f>
        <v>0</v>
      </c>
      <c r="BT503">
        <f>SUMIFS('further data insights graphs'!$V$2:$V$3323,'further data insights graphs'!$A$2:$A$3323,'tackle data and analsyis'!$BN503)</f>
        <v>0</v>
      </c>
      <c r="BV503" t="s">
        <v>568</v>
      </c>
      <c r="BW503">
        <v>0.20119162018683201</v>
      </c>
      <c r="BX503">
        <v>0</v>
      </c>
      <c r="BY503">
        <v>0</v>
      </c>
    </row>
    <row r="504" spans="1:77" x14ac:dyDescent="0.35">
      <c r="A504">
        <v>502</v>
      </c>
      <c r="B504">
        <v>2022110600</v>
      </c>
      <c r="C504">
        <v>1186</v>
      </c>
      <c r="D504">
        <v>46127</v>
      </c>
      <c r="E504">
        <v>1</v>
      </c>
      <c r="F504">
        <v>0</v>
      </c>
      <c r="G504">
        <v>0</v>
      </c>
      <c r="H504">
        <v>0</v>
      </c>
      <c r="I504" t="s">
        <v>93</v>
      </c>
      <c r="M504" t="s">
        <v>510</v>
      </c>
      <c r="N504">
        <f t="shared" si="49"/>
        <v>2</v>
      </c>
      <c r="O504">
        <f t="shared" si="50"/>
        <v>1</v>
      </c>
      <c r="P504">
        <f t="shared" si="51"/>
        <v>3</v>
      </c>
      <c r="R504">
        <f>SUMIFS('further data insights graphs'!$E$2:$E$3323,'further data insights graphs'!$A$2:$A$3323,'tackle data and analsyis'!$M504)</f>
        <v>2.7859073211077301</v>
      </c>
      <c r="S504">
        <f>COUNTIFS('further data insights graphs'!$E$2:$E$3323,"&gt;"&amp;0,'further data insights graphs'!$A$2:$A$3323,'tackle data and analsyis'!$M504)</f>
        <v>5</v>
      </c>
      <c r="V504">
        <f t="shared" si="52"/>
        <v>1</v>
      </c>
      <c r="W504" t="s">
        <v>346</v>
      </c>
      <c r="X504">
        <v>0</v>
      </c>
      <c r="Y504">
        <v>1</v>
      </c>
      <c r="Z504">
        <v>1</v>
      </c>
      <c r="AB504" t="s">
        <v>350</v>
      </c>
      <c r="AC504">
        <v>0</v>
      </c>
      <c r="AD504">
        <v>2</v>
      </c>
      <c r="AE504">
        <v>2</v>
      </c>
      <c r="AH504" t="s">
        <v>514</v>
      </c>
      <c r="AI504">
        <v>0.76332267651029795</v>
      </c>
      <c r="AJ504">
        <v>1</v>
      </c>
      <c r="AK504">
        <f>SUMIFS('further data insights graphs'!$X$2:$X$3323,'further data insights graphs'!$A$2:$A$3323,'tackle data and analsyis'!$AH504)</f>
        <v>-0.32593710356000888</v>
      </c>
      <c r="AL504" s="1">
        <f t="shared" si="53"/>
        <v>-0.32593710356000888</v>
      </c>
      <c r="AM504">
        <f>SUMIFS('further data insights graphs'!$X$2:$X$3323,'further data insights graphs'!$X$2:$X$3323,"&gt;="&amp;0,'further data insights graphs'!$A$2:$A$3323,'tackle data and analsyis'!$AH504)</f>
        <v>0</v>
      </c>
      <c r="AN504">
        <f>COUNTIFS('further data insights graphs'!$X$2:$X$3323,"&gt;="&amp;0,'further data insights graphs'!$A$2:$A$3323,'tackle data and analsyis'!$AH504)</f>
        <v>0</v>
      </c>
      <c r="AO504">
        <f>SUMIFS('further data insights graphs'!$X$2:$X$3323,'further data insights graphs'!$X$2:$X$3323,"&lt;"&amp;0,'further data insights graphs'!$A$2:$A$3323,'tackle data and analsyis'!$AH504)</f>
        <v>-0.32593710356000888</v>
      </c>
      <c r="AP504">
        <f>COUNTIFS('further data insights graphs'!$X$2:$X$3323,"&lt;"&amp;0,'further data insights graphs'!$A$2:$A$3323,'tackle data and analsyis'!$AH504)</f>
        <v>1</v>
      </c>
      <c r="AQ504" s="3" t="e">
        <f t="shared" si="54"/>
        <v>#DIV/0!</v>
      </c>
      <c r="AR504" s="3">
        <f t="shared" si="55"/>
        <v>-0.32593710356000888</v>
      </c>
      <c r="AS504" s="3"/>
      <c r="AT504" s="3"/>
      <c r="AU504" s="3"/>
      <c r="AV504" s="3"/>
      <c r="AY504" t="s">
        <v>592</v>
      </c>
      <c r="AZ504">
        <v>0.82072847088953593</v>
      </c>
      <c r="BA504">
        <v>2</v>
      </c>
      <c r="BD504" t="s">
        <v>592</v>
      </c>
      <c r="BE504">
        <f>SUMIFS('further data insights graphs'!S$2:S$3323,'further data insights graphs'!$A$2:$A$3323,'tackle data and analsyis'!$BD504)</f>
        <v>0</v>
      </c>
      <c r="BF504">
        <f>SUMIFS('further data insights graphs'!T$2:T$3323,'further data insights graphs'!$A$2:$A$3323,'tackle data and analsyis'!$BD504)</f>
        <v>0</v>
      </c>
      <c r="BG504">
        <f>SUMIFS('further data insights graphs'!U$2:U$3323,'further data insights graphs'!$A$2:$A$3323,'tackle data and analsyis'!$BD504)</f>
        <v>0</v>
      </c>
      <c r="BI504">
        <f>COUNTIFS('further data insights graphs'!S$2:S$3323,"&gt;"&amp;0,'further data insights graphs'!$A$2:$A$3323,'tackle data and analsyis'!$BD504)</f>
        <v>0</v>
      </c>
      <c r="BJ504">
        <f>COUNTIFS('further data insights graphs'!T$2:T$3323,"&gt;"&amp;0,'further data insights graphs'!$A$2:$A$3323,'tackle data and analsyis'!$BD504)</f>
        <v>0</v>
      </c>
      <c r="BK504">
        <f>COUNTIFS('further data insights graphs'!U$2:U$3323,"&gt;"&amp;0,'further data insights graphs'!$A$2:$A$3323,'tackle data and analsyis'!$BD504)</f>
        <v>0</v>
      </c>
      <c r="BN504" t="s">
        <v>485</v>
      </c>
      <c r="BO504">
        <v>0.15519541838703699</v>
      </c>
      <c r="BP504">
        <v>0</v>
      </c>
      <c r="BQ504">
        <v>0</v>
      </c>
      <c r="BS504">
        <f>SUMIFS('further data insights graphs'!$K$2:$K$3323,'further data insights graphs'!$A$2:$A$3323,'tackle data and analsyis'!$BN504)</f>
        <v>0</v>
      </c>
      <c r="BT504">
        <f>SUMIFS('further data insights graphs'!$V$2:$V$3323,'further data insights graphs'!$A$2:$A$3323,'tackle data and analsyis'!$BN504)</f>
        <v>0</v>
      </c>
      <c r="BV504" t="s">
        <v>197</v>
      </c>
      <c r="BW504">
        <v>0.16625223747732601</v>
      </c>
      <c r="BX504">
        <v>0</v>
      </c>
      <c r="BY504">
        <v>0.16625223747732601</v>
      </c>
    </row>
    <row r="505" spans="1:77" x14ac:dyDescent="0.35">
      <c r="A505">
        <v>503</v>
      </c>
      <c r="B505">
        <v>2022110600</v>
      </c>
      <c r="C505">
        <v>1262</v>
      </c>
      <c r="D505">
        <v>46127</v>
      </c>
      <c r="E505">
        <v>0</v>
      </c>
      <c r="F505">
        <v>1</v>
      </c>
      <c r="G505">
        <v>0</v>
      </c>
      <c r="H505">
        <v>0</v>
      </c>
      <c r="I505" t="s">
        <v>93</v>
      </c>
      <c r="M505" t="s">
        <v>511</v>
      </c>
      <c r="N505">
        <f t="shared" si="49"/>
        <v>0</v>
      </c>
      <c r="O505">
        <f t="shared" si="50"/>
        <v>1</v>
      </c>
      <c r="P505">
        <f t="shared" si="51"/>
        <v>1</v>
      </c>
      <c r="R505">
        <f>SUMIFS('further data insights graphs'!$E$2:$E$3323,'further data insights graphs'!$A$2:$A$3323,'tackle data and analsyis'!$M505)</f>
        <v>0.74855402738562993</v>
      </c>
      <c r="S505">
        <f>COUNTIFS('further data insights graphs'!$E$2:$E$3323,"&gt;"&amp;0,'further data insights graphs'!$A$2:$A$3323,'tackle data and analsyis'!$M505)</f>
        <v>3</v>
      </c>
      <c r="V505">
        <f t="shared" si="52"/>
        <v>1</v>
      </c>
      <c r="W505" t="s">
        <v>353</v>
      </c>
      <c r="X505">
        <v>0</v>
      </c>
      <c r="Y505">
        <v>1</v>
      </c>
      <c r="Z505">
        <v>1</v>
      </c>
      <c r="AB505" t="s">
        <v>373</v>
      </c>
      <c r="AC505">
        <v>0</v>
      </c>
      <c r="AD505">
        <v>2</v>
      </c>
      <c r="AE505">
        <v>2</v>
      </c>
      <c r="AH505" t="s">
        <v>363</v>
      </c>
      <c r="AI505">
        <v>0.762986919541214</v>
      </c>
      <c r="AJ505">
        <v>2</v>
      </c>
      <c r="AK505">
        <f>SUMIFS('further data insights graphs'!$X$2:$X$3323,'further data insights graphs'!$A$2:$A$3323,'tackle data and analsyis'!$AH505)</f>
        <v>0.28539368948417582</v>
      </c>
      <c r="AL505" s="1">
        <f t="shared" si="53"/>
        <v>0.14269684474208791</v>
      </c>
      <c r="AM505">
        <f>SUMIFS('further data insights graphs'!$X$2:$X$3323,'further data insights graphs'!$X$2:$X$3323,"&gt;="&amp;0,'further data insights graphs'!$A$2:$A$3323,'tackle data and analsyis'!$AH505)</f>
        <v>0.28539368948417582</v>
      </c>
      <c r="AN505">
        <f>COUNTIFS('further data insights graphs'!$X$2:$X$3323,"&gt;="&amp;0,'further data insights graphs'!$A$2:$A$3323,'tackle data and analsyis'!$AH505)</f>
        <v>2</v>
      </c>
      <c r="AO505">
        <f>SUMIFS('further data insights graphs'!$X$2:$X$3323,'further data insights graphs'!$X$2:$X$3323,"&lt;"&amp;0,'further data insights graphs'!$A$2:$A$3323,'tackle data and analsyis'!$AH505)</f>
        <v>0</v>
      </c>
      <c r="AP505">
        <f>COUNTIFS('further data insights graphs'!$X$2:$X$3323,"&lt;"&amp;0,'further data insights graphs'!$A$2:$A$3323,'tackle data and analsyis'!$AH505)</f>
        <v>0</v>
      </c>
      <c r="AQ505" s="3">
        <f t="shared" si="54"/>
        <v>0.14269684474208791</v>
      </c>
      <c r="AR505" s="3" t="e">
        <f t="shared" si="55"/>
        <v>#DIV/0!</v>
      </c>
      <c r="AS505" s="3"/>
      <c r="AT505" s="3"/>
      <c r="AU505" s="3"/>
      <c r="AV505" s="3"/>
      <c r="AY505" t="s">
        <v>9</v>
      </c>
      <c r="AZ505">
        <v>0.64122272243812695</v>
      </c>
      <c r="BA505">
        <v>1</v>
      </c>
      <c r="BD505" t="s">
        <v>9</v>
      </c>
      <c r="BE505">
        <f>SUMIFS('further data insights graphs'!S$2:S$3323,'further data insights graphs'!$A$2:$A$3323,'tackle data and analsyis'!$BD505)</f>
        <v>0.64122272243812695</v>
      </c>
      <c r="BF505">
        <f>SUMIFS('further data insights graphs'!T$2:T$3323,'further data insights graphs'!$A$2:$A$3323,'tackle data and analsyis'!$BD505)</f>
        <v>0</v>
      </c>
      <c r="BG505">
        <f>SUMIFS('further data insights graphs'!U$2:U$3323,'further data insights graphs'!$A$2:$A$3323,'tackle data and analsyis'!$BD505)</f>
        <v>0</v>
      </c>
      <c r="BI505">
        <f>COUNTIFS('further data insights graphs'!S$2:S$3323,"&gt;"&amp;0,'further data insights graphs'!$A$2:$A$3323,'tackle data and analsyis'!$BD505)</f>
        <v>1</v>
      </c>
      <c r="BJ505">
        <f>COUNTIFS('further data insights graphs'!T$2:T$3323,"&gt;"&amp;0,'further data insights graphs'!$A$2:$A$3323,'tackle data and analsyis'!$BD505)</f>
        <v>0</v>
      </c>
      <c r="BK505">
        <f>COUNTIFS('further data insights graphs'!U$2:U$3323,"&gt;"&amp;0,'further data insights graphs'!$A$2:$A$3323,'tackle data and analsyis'!$BD505)</f>
        <v>0</v>
      </c>
      <c r="BN505" t="s">
        <v>240</v>
      </c>
      <c r="BO505">
        <v>0.13792631873514599</v>
      </c>
      <c r="BP505">
        <v>0</v>
      </c>
      <c r="BQ505">
        <v>0</v>
      </c>
      <c r="BS505">
        <f>SUMIFS('further data insights graphs'!$K$2:$K$3323,'further data insights graphs'!$A$2:$A$3323,'tackle data and analsyis'!$BN505)</f>
        <v>0</v>
      </c>
      <c r="BT505">
        <f>SUMIFS('further data insights graphs'!$V$2:$V$3323,'further data insights graphs'!$A$2:$A$3323,'tackle data and analsyis'!$BN505)</f>
        <v>0</v>
      </c>
      <c r="BV505" t="s">
        <v>364</v>
      </c>
      <c r="BW505">
        <v>0.15657394706177899</v>
      </c>
      <c r="BX505">
        <v>0</v>
      </c>
      <c r="BY505">
        <v>0</v>
      </c>
    </row>
    <row r="506" spans="1:77" x14ac:dyDescent="0.35">
      <c r="A506">
        <v>504</v>
      </c>
      <c r="B506">
        <v>2022102302</v>
      </c>
      <c r="C506">
        <v>680</v>
      </c>
      <c r="D506">
        <v>43641</v>
      </c>
      <c r="E506">
        <v>0</v>
      </c>
      <c r="F506">
        <v>1</v>
      </c>
      <c r="G506">
        <v>0</v>
      </c>
      <c r="H506">
        <v>0</v>
      </c>
      <c r="I506" t="s">
        <v>94</v>
      </c>
      <c r="M506" t="s">
        <v>512</v>
      </c>
      <c r="N506">
        <f t="shared" si="49"/>
        <v>0</v>
      </c>
      <c r="O506">
        <f t="shared" si="50"/>
        <v>0</v>
      </c>
      <c r="P506">
        <f t="shared" si="51"/>
        <v>0</v>
      </c>
      <c r="R506">
        <f>SUMIFS('further data insights graphs'!$E$2:$E$3323,'further data insights graphs'!$A$2:$A$3323,'tackle data and analsyis'!$M506)</f>
        <v>0.28339294808388399</v>
      </c>
      <c r="S506">
        <f>COUNTIFS('further data insights graphs'!$E$2:$E$3323,"&gt;"&amp;0,'further data insights graphs'!$A$2:$A$3323,'tackle data and analsyis'!$M506)</f>
        <v>1</v>
      </c>
      <c r="V506">
        <f t="shared" si="52"/>
        <v>2</v>
      </c>
      <c r="W506" t="s">
        <v>363</v>
      </c>
      <c r="X506">
        <v>0</v>
      </c>
      <c r="Y506">
        <v>1</v>
      </c>
      <c r="Z506">
        <v>1</v>
      </c>
      <c r="AB506" t="s">
        <v>389</v>
      </c>
      <c r="AC506">
        <v>0</v>
      </c>
      <c r="AD506">
        <v>2</v>
      </c>
      <c r="AE506">
        <v>2</v>
      </c>
      <c r="AH506" t="s">
        <v>377</v>
      </c>
      <c r="AI506">
        <v>0.75368228909141699</v>
      </c>
      <c r="AJ506">
        <v>2</v>
      </c>
      <c r="AK506">
        <f>SUMIFS('further data insights graphs'!$X$2:$X$3323,'further data insights graphs'!$A$2:$A$3323,'tackle data and analsyis'!$AH506)</f>
        <v>5.3212648871921425E-2</v>
      </c>
      <c r="AL506" s="1">
        <f t="shared" si="53"/>
        <v>2.6606324435960713E-2</v>
      </c>
      <c r="AM506">
        <f>SUMIFS('further data insights graphs'!$X$2:$X$3323,'further data insights graphs'!$X$2:$X$3323,"&gt;="&amp;0,'further data insights graphs'!$A$2:$A$3323,'tackle data and analsyis'!$AH506)</f>
        <v>0.1836744026029237</v>
      </c>
      <c r="AN506">
        <f>COUNTIFS('further data insights graphs'!$X$2:$X$3323,"&gt;="&amp;0,'further data insights graphs'!$A$2:$A$3323,'tackle data and analsyis'!$AH506)</f>
        <v>1</v>
      </c>
      <c r="AO506">
        <f>SUMIFS('further data insights graphs'!$X$2:$X$3323,'further data insights graphs'!$X$2:$X$3323,"&lt;"&amp;0,'further data insights graphs'!$A$2:$A$3323,'tackle data and analsyis'!$AH506)</f>
        <v>-0.13046175373100227</v>
      </c>
      <c r="AP506">
        <f>COUNTIFS('further data insights graphs'!$X$2:$X$3323,"&lt;"&amp;0,'further data insights graphs'!$A$2:$A$3323,'tackle data and analsyis'!$AH506)</f>
        <v>1</v>
      </c>
      <c r="AQ506" s="3">
        <f t="shared" si="54"/>
        <v>0.1836744026029237</v>
      </c>
      <c r="AR506" s="3">
        <f t="shared" si="55"/>
        <v>-0.13046175373100227</v>
      </c>
      <c r="AS506" s="3"/>
      <c r="AT506" s="3"/>
      <c r="AU506" s="3"/>
      <c r="AV506" s="3"/>
      <c r="AY506" t="s">
        <v>14</v>
      </c>
      <c r="AZ506">
        <v>0.451929824496761</v>
      </c>
      <c r="BA506">
        <v>1</v>
      </c>
      <c r="BD506" t="s">
        <v>14</v>
      </c>
      <c r="BE506">
        <f>SUMIFS('further data insights graphs'!S$2:S$3323,'further data insights graphs'!$A$2:$A$3323,'tackle data and analsyis'!$BD506)</f>
        <v>0</v>
      </c>
      <c r="BF506">
        <f>SUMIFS('further data insights graphs'!T$2:T$3323,'further data insights graphs'!$A$2:$A$3323,'tackle data and analsyis'!$BD506)</f>
        <v>0</v>
      </c>
      <c r="BG506">
        <f>SUMIFS('further data insights graphs'!U$2:U$3323,'further data insights graphs'!$A$2:$A$3323,'tackle data and analsyis'!$BD506)</f>
        <v>0</v>
      </c>
      <c r="BI506">
        <f>COUNTIFS('further data insights graphs'!S$2:S$3323,"&gt;"&amp;0,'further data insights graphs'!$A$2:$A$3323,'tackle data and analsyis'!$BD506)</f>
        <v>0</v>
      </c>
      <c r="BJ506">
        <f>COUNTIFS('further data insights graphs'!T$2:T$3323,"&gt;"&amp;0,'further data insights graphs'!$A$2:$A$3323,'tackle data and analsyis'!$BD506)</f>
        <v>0</v>
      </c>
      <c r="BK506">
        <f>COUNTIFS('further data insights graphs'!U$2:U$3323,"&gt;"&amp;0,'further data insights graphs'!$A$2:$A$3323,'tackle data and analsyis'!$BD506)</f>
        <v>0</v>
      </c>
      <c r="BN506" t="s">
        <v>541</v>
      </c>
      <c r="BO506">
        <v>0.128741477837027</v>
      </c>
      <c r="BP506">
        <v>0</v>
      </c>
      <c r="BQ506">
        <v>0</v>
      </c>
      <c r="BS506">
        <f>SUMIFS('further data insights graphs'!$K$2:$K$3323,'further data insights graphs'!$A$2:$A$3323,'tackle data and analsyis'!$BN506)</f>
        <v>1</v>
      </c>
      <c r="BT506">
        <f>SUMIFS('further data insights graphs'!$V$2:$V$3323,'further data insights graphs'!$A$2:$A$3323,'tackle data and analsyis'!$BN506)</f>
        <v>0.128741477837027</v>
      </c>
      <c r="BV506" t="s">
        <v>485</v>
      </c>
      <c r="BW506">
        <v>0.15519541838703699</v>
      </c>
      <c r="BX506">
        <v>0</v>
      </c>
      <c r="BY506">
        <v>0</v>
      </c>
    </row>
    <row r="507" spans="1:77" x14ac:dyDescent="0.35">
      <c r="A507">
        <v>505</v>
      </c>
      <c r="B507">
        <v>2022102302</v>
      </c>
      <c r="C507">
        <v>2561</v>
      </c>
      <c r="D507">
        <v>43641</v>
      </c>
      <c r="E507">
        <v>0</v>
      </c>
      <c r="F507">
        <v>0</v>
      </c>
      <c r="G507">
        <v>0</v>
      </c>
      <c r="H507">
        <v>1</v>
      </c>
      <c r="I507" t="s">
        <v>94</v>
      </c>
      <c r="M507" t="s">
        <v>513</v>
      </c>
      <c r="N507">
        <f t="shared" si="49"/>
        <v>0</v>
      </c>
      <c r="O507">
        <f t="shared" si="50"/>
        <v>1</v>
      </c>
      <c r="P507">
        <f t="shared" si="51"/>
        <v>1</v>
      </c>
      <c r="R507">
        <f>SUMIFS('further data insights graphs'!$E$2:$E$3323,'further data insights graphs'!$A$2:$A$3323,'tackle data and analsyis'!$M507)</f>
        <v>0.36707694101841998</v>
      </c>
      <c r="S507">
        <f>COUNTIFS('further data insights graphs'!$E$2:$E$3323,"&gt;"&amp;0,'further data insights graphs'!$A$2:$A$3323,'tackle data and analsyis'!$M507)</f>
        <v>1</v>
      </c>
      <c r="V507">
        <f t="shared" si="52"/>
        <v>1</v>
      </c>
      <c r="W507" t="s">
        <v>371</v>
      </c>
      <c r="X507">
        <v>0</v>
      </c>
      <c r="Y507">
        <v>1</v>
      </c>
      <c r="Z507">
        <v>1</v>
      </c>
      <c r="AB507" t="s">
        <v>395</v>
      </c>
      <c r="AC507">
        <v>0</v>
      </c>
      <c r="AD507">
        <v>2</v>
      </c>
      <c r="AE507">
        <v>2</v>
      </c>
      <c r="AH507" t="s">
        <v>511</v>
      </c>
      <c r="AI507">
        <v>0.74855402738562993</v>
      </c>
      <c r="AJ507">
        <v>3</v>
      </c>
      <c r="AK507">
        <f>SUMIFS('further data insights graphs'!$X$2:$X$3323,'further data insights graphs'!$A$2:$A$3323,'tackle data and analsyis'!$AH507)</f>
        <v>-0.22469914555880538</v>
      </c>
      <c r="AL507" s="1">
        <f t="shared" si="53"/>
        <v>-7.4899715186268465E-2</v>
      </c>
      <c r="AM507">
        <f>SUMIFS('further data insights graphs'!$X$2:$X$3323,'further data insights graphs'!$X$2:$X$3323,"&gt;="&amp;0,'further data insights graphs'!$A$2:$A$3323,'tackle data and analsyis'!$AH507)</f>
        <v>2.8641398488480088E-2</v>
      </c>
      <c r="AN507">
        <f>COUNTIFS('further data insights graphs'!$X$2:$X$3323,"&gt;="&amp;0,'further data insights graphs'!$A$2:$A$3323,'tackle data and analsyis'!$AH507)</f>
        <v>1</v>
      </c>
      <c r="AO507">
        <f>SUMIFS('further data insights graphs'!$X$2:$X$3323,'further data insights graphs'!$X$2:$X$3323,"&lt;"&amp;0,'further data insights graphs'!$A$2:$A$3323,'tackle data and analsyis'!$AH507)</f>
        <v>-0.25334054404728545</v>
      </c>
      <c r="AP507">
        <f>COUNTIFS('further data insights graphs'!$X$2:$X$3323,"&lt;"&amp;0,'further data insights graphs'!$A$2:$A$3323,'tackle data and analsyis'!$AH507)</f>
        <v>2</v>
      </c>
      <c r="AQ507" s="3">
        <f t="shared" si="54"/>
        <v>2.8641398488480088E-2</v>
      </c>
      <c r="AR507" s="3">
        <f t="shared" si="55"/>
        <v>-0.12667027202364273</v>
      </c>
      <c r="AS507" s="3"/>
      <c r="AT507" s="3"/>
      <c r="AU507" s="3"/>
      <c r="AV507" s="3"/>
      <c r="AY507" t="s">
        <v>27</v>
      </c>
      <c r="AZ507">
        <v>1</v>
      </c>
      <c r="BA507">
        <v>1</v>
      </c>
      <c r="BD507" t="s">
        <v>27</v>
      </c>
      <c r="BE507">
        <f>SUMIFS('further data insights graphs'!S$2:S$3323,'further data insights graphs'!$A$2:$A$3323,'tackle data and analsyis'!$BD507)</f>
        <v>1</v>
      </c>
      <c r="BF507">
        <f>SUMIFS('further data insights graphs'!T$2:T$3323,'further data insights graphs'!$A$2:$A$3323,'tackle data and analsyis'!$BD507)</f>
        <v>0</v>
      </c>
      <c r="BG507">
        <f>SUMIFS('further data insights graphs'!U$2:U$3323,'further data insights graphs'!$A$2:$A$3323,'tackle data and analsyis'!$BD507)</f>
        <v>1</v>
      </c>
      <c r="BI507">
        <f>COUNTIFS('further data insights graphs'!S$2:S$3323,"&gt;"&amp;0,'further data insights graphs'!$A$2:$A$3323,'tackle data and analsyis'!$BD507)</f>
        <v>1</v>
      </c>
      <c r="BJ507">
        <f>COUNTIFS('further data insights graphs'!T$2:T$3323,"&gt;"&amp;0,'further data insights graphs'!$A$2:$A$3323,'tackle data and analsyis'!$BD507)</f>
        <v>0</v>
      </c>
      <c r="BK507">
        <f>COUNTIFS('further data insights graphs'!U$2:U$3323,"&gt;"&amp;0,'further data insights graphs'!$A$2:$A$3323,'tackle data and analsyis'!$BD507)</f>
        <v>1</v>
      </c>
      <c r="BN507" t="s">
        <v>97</v>
      </c>
      <c r="BO507">
        <v>0.110849699546218</v>
      </c>
      <c r="BP507">
        <v>0</v>
      </c>
      <c r="BQ507">
        <v>0.110849699546218</v>
      </c>
      <c r="BS507">
        <f>SUMIFS('further data insights graphs'!$K$2:$K$3323,'further data insights graphs'!$A$2:$A$3323,'tackle data and analsyis'!$BN507)</f>
        <v>0</v>
      </c>
      <c r="BT507">
        <f>SUMIFS('further data insights graphs'!$V$2:$V$3323,'further data insights graphs'!$A$2:$A$3323,'tackle data and analsyis'!$BN507)</f>
        <v>0</v>
      </c>
      <c r="BV507" t="s">
        <v>240</v>
      </c>
      <c r="BW507">
        <v>0.13792631873514599</v>
      </c>
      <c r="BX507">
        <v>0</v>
      </c>
      <c r="BY507">
        <v>0</v>
      </c>
    </row>
    <row r="508" spans="1:77" x14ac:dyDescent="0.35">
      <c r="A508">
        <v>506</v>
      </c>
      <c r="B508">
        <v>2022103100</v>
      </c>
      <c r="C508">
        <v>1195</v>
      </c>
      <c r="D508">
        <v>43641</v>
      </c>
      <c r="E508">
        <v>1</v>
      </c>
      <c r="F508">
        <v>0</v>
      </c>
      <c r="G508">
        <v>0</v>
      </c>
      <c r="H508">
        <v>0</v>
      </c>
      <c r="I508" t="s">
        <v>94</v>
      </c>
      <c r="M508" t="s">
        <v>514</v>
      </c>
      <c r="N508">
        <f t="shared" si="49"/>
        <v>0</v>
      </c>
      <c r="O508">
        <f t="shared" si="50"/>
        <v>0</v>
      </c>
      <c r="P508">
        <f t="shared" si="51"/>
        <v>0</v>
      </c>
      <c r="R508">
        <f>SUMIFS('further data insights graphs'!$E$2:$E$3323,'further data insights graphs'!$A$2:$A$3323,'tackle data and analsyis'!$M508)</f>
        <v>0.76332267651029795</v>
      </c>
      <c r="S508">
        <f>COUNTIFS('further data insights graphs'!$E$2:$E$3323,"&gt;"&amp;0,'further data insights graphs'!$A$2:$A$3323,'tackle data and analsyis'!$M508)</f>
        <v>1</v>
      </c>
      <c r="V508">
        <f t="shared" si="52"/>
        <v>1</v>
      </c>
      <c r="W508" t="s">
        <v>374</v>
      </c>
      <c r="X508">
        <v>1</v>
      </c>
      <c r="Y508">
        <v>0</v>
      </c>
      <c r="Z508">
        <v>1</v>
      </c>
      <c r="AB508" t="s">
        <v>399</v>
      </c>
      <c r="AC508">
        <v>0</v>
      </c>
      <c r="AD508">
        <v>2</v>
      </c>
      <c r="AE508">
        <v>2</v>
      </c>
      <c r="AH508" t="s">
        <v>59</v>
      </c>
      <c r="AI508">
        <v>0.72864522790974595</v>
      </c>
      <c r="AJ508">
        <v>1</v>
      </c>
      <c r="AK508">
        <f>SUMIFS('further data insights graphs'!$X$2:$X$3323,'further data insights graphs'!$A$2:$A$3323,'tackle data and analsyis'!$AH508)</f>
        <v>0.30600099739806025</v>
      </c>
      <c r="AL508" s="1">
        <f t="shared" si="53"/>
        <v>0.30600099739806025</v>
      </c>
      <c r="AM508">
        <f>SUMIFS('further data insights graphs'!$X$2:$X$3323,'further data insights graphs'!$X$2:$X$3323,"&gt;="&amp;0,'further data insights graphs'!$A$2:$A$3323,'tackle data and analsyis'!$AH508)</f>
        <v>0.30600099739806025</v>
      </c>
      <c r="AN508">
        <f>COUNTIFS('further data insights graphs'!$X$2:$X$3323,"&gt;="&amp;0,'further data insights graphs'!$A$2:$A$3323,'tackle data and analsyis'!$AH508)</f>
        <v>1</v>
      </c>
      <c r="AO508">
        <f>SUMIFS('further data insights graphs'!$X$2:$X$3323,'further data insights graphs'!$X$2:$X$3323,"&lt;"&amp;0,'further data insights graphs'!$A$2:$A$3323,'tackle data and analsyis'!$AH508)</f>
        <v>0</v>
      </c>
      <c r="AP508">
        <f>COUNTIFS('further data insights graphs'!$X$2:$X$3323,"&lt;"&amp;0,'further data insights graphs'!$A$2:$A$3323,'tackle data and analsyis'!$AH508)</f>
        <v>0</v>
      </c>
      <c r="AQ508" s="3">
        <f t="shared" si="54"/>
        <v>0.30600099739806025</v>
      </c>
      <c r="AR508" s="3" t="e">
        <f t="shared" si="55"/>
        <v>#DIV/0!</v>
      </c>
      <c r="AS508" s="3"/>
      <c r="AT508" s="3"/>
      <c r="AU508" s="3"/>
      <c r="AV508" s="3"/>
      <c r="AY508" t="s">
        <v>30</v>
      </c>
      <c r="AZ508">
        <v>0.588380770338365</v>
      </c>
      <c r="BA508">
        <v>1</v>
      </c>
      <c r="BD508" t="s">
        <v>30</v>
      </c>
      <c r="BE508">
        <f>SUMIFS('further data insights graphs'!S$2:S$3323,'further data insights graphs'!$A$2:$A$3323,'tackle data and analsyis'!$BD508)</f>
        <v>0.588380770338365</v>
      </c>
      <c r="BF508">
        <f>SUMIFS('further data insights graphs'!T$2:T$3323,'further data insights graphs'!$A$2:$A$3323,'tackle data and analsyis'!$BD508)</f>
        <v>0</v>
      </c>
      <c r="BG508">
        <f>SUMIFS('further data insights graphs'!U$2:U$3323,'further data insights graphs'!$A$2:$A$3323,'tackle data and analsyis'!$BD508)</f>
        <v>0</v>
      </c>
      <c r="BI508">
        <f>COUNTIFS('further data insights graphs'!S$2:S$3323,"&gt;"&amp;0,'further data insights graphs'!$A$2:$A$3323,'tackle data and analsyis'!$BD508)</f>
        <v>1</v>
      </c>
      <c r="BJ508">
        <f>COUNTIFS('further data insights graphs'!T$2:T$3323,"&gt;"&amp;0,'further data insights graphs'!$A$2:$A$3323,'tackle data and analsyis'!$BD508)</f>
        <v>0</v>
      </c>
      <c r="BK508">
        <f>COUNTIFS('further data insights graphs'!U$2:U$3323,"&gt;"&amp;0,'further data insights graphs'!$A$2:$A$3323,'tackle data and analsyis'!$BD508)</f>
        <v>0</v>
      </c>
      <c r="BN508" t="s">
        <v>321</v>
      </c>
      <c r="BO508">
        <v>0.107177572984368</v>
      </c>
      <c r="BP508">
        <v>0.107177572984368</v>
      </c>
      <c r="BQ508">
        <v>0</v>
      </c>
      <c r="BS508">
        <f>SUMIFS('further data insights graphs'!$K$2:$K$3323,'further data insights graphs'!$A$2:$A$3323,'tackle data and analsyis'!$BN508)</f>
        <v>0</v>
      </c>
      <c r="BT508">
        <f>SUMIFS('further data insights graphs'!$V$2:$V$3323,'further data insights graphs'!$A$2:$A$3323,'tackle data and analsyis'!$BN508)</f>
        <v>0</v>
      </c>
      <c r="BV508" t="s">
        <v>541</v>
      </c>
      <c r="BW508">
        <v>0.128741477837027</v>
      </c>
      <c r="BX508">
        <v>0</v>
      </c>
      <c r="BY508">
        <v>0</v>
      </c>
    </row>
    <row r="509" spans="1:77" x14ac:dyDescent="0.35">
      <c r="A509">
        <v>507</v>
      </c>
      <c r="B509">
        <v>2022103100</v>
      </c>
      <c r="C509">
        <v>1559</v>
      </c>
      <c r="D509">
        <v>43641</v>
      </c>
      <c r="E509">
        <v>0</v>
      </c>
      <c r="F509">
        <v>0</v>
      </c>
      <c r="G509">
        <v>0</v>
      </c>
      <c r="H509">
        <v>1</v>
      </c>
      <c r="I509" t="s">
        <v>94</v>
      </c>
      <c r="M509" t="s">
        <v>515</v>
      </c>
      <c r="N509">
        <f t="shared" si="49"/>
        <v>2</v>
      </c>
      <c r="O509">
        <f t="shared" si="50"/>
        <v>2</v>
      </c>
      <c r="P509">
        <f t="shared" si="51"/>
        <v>4</v>
      </c>
      <c r="R509">
        <f>SUMIFS('further data insights graphs'!$E$2:$E$3323,'further data insights graphs'!$A$2:$A$3323,'tackle data and analsyis'!$M509)</f>
        <v>4.069716585079294</v>
      </c>
      <c r="S509">
        <f>COUNTIFS('further data insights graphs'!$E$2:$E$3323,"&gt;"&amp;0,'further data insights graphs'!$A$2:$A$3323,'tackle data and analsyis'!$M509)</f>
        <v>7</v>
      </c>
      <c r="V509">
        <f t="shared" si="52"/>
        <v>1</v>
      </c>
      <c r="W509" t="s">
        <v>375</v>
      </c>
      <c r="X509">
        <v>1</v>
      </c>
      <c r="Y509">
        <v>0</v>
      </c>
      <c r="Z509">
        <v>1</v>
      </c>
      <c r="AB509" t="s">
        <v>405</v>
      </c>
      <c r="AC509">
        <v>0</v>
      </c>
      <c r="AD509">
        <v>2</v>
      </c>
      <c r="AE509">
        <v>2</v>
      </c>
      <c r="AH509" t="s">
        <v>539</v>
      </c>
      <c r="AI509">
        <v>0.71325820778537297</v>
      </c>
      <c r="AJ509">
        <v>1</v>
      </c>
      <c r="AK509">
        <f>SUMIFS('further data insights graphs'!$X$2:$X$3323,'further data insights graphs'!$A$2:$A$3323,'tackle data and analsyis'!$AH509)</f>
        <v>-0.2202090994408836</v>
      </c>
      <c r="AL509" s="1">
        <f t="shared" si="53"/>
        <v>-0.2202090994408836</v>
      </c>
      <c r="AM509">
        <f>SUMIFS('further data insights graphs'!$X$2:$X$3323,'further data insights graphs'!$X$2:$X$3323,"&gt;="&amp;0,'further data insights graphs'!$A$2:$A$3323,'tackle data and analsyis'!$AH509)</f>
        <v>0</v>
      </c>
      <c r="AN509">
        <f>COUNTIFS('further data insights graphs'!$X$2:$X$3323,"&gt;="&amp;0,'further data insights graphs'!$A$2:$A$3323,'tackle data and analsyis'!$AH509)</f>
        <v>0</v>
      </c>
      <c r="AO509">
        <f>SUMIFS('further data insights graphs'!$X$2:$X$3323,'further data insights graphs'!$X$2:$X$3323,"&lt;"&amp;0,'further data insights graphs'!$A$2:$A$3323,'tackle data and analsyis'!$AH509)</f>
        <v>-0.2202090994408836</v>
      </c>
      <c r="AP509">
        <f>COUNTIFS('further data insights graphs'!$X$2:$X$3323,"&lt;"&amp;0,'further data insights graphs'!$A$2:$A$3323,'tackle data and analsyis'!$AH509)</f>
        <v>1</v>
      </c>
      <c r="AQ509" s="3" t="e">
        <f t="shared" si="54"/>
        <v>#DIV/0!</v>
      </c>
      <c r="AR509" s="3">
        <f t="shared" si="55"/>
        <v>-0.2202090994408836</v>
      </c>
      <c r="AS509" s="3"/>
      <c r="AT509" s="3"/>
      <c r="AU509" s="3"/>
      <c r="AV509" s="3"/>
      <c r="AY509" t="s">
        <v>45</v>
      </c>
      <c r="AZ509">
        <v>0.86535979957404996</v>
      </c>
      <c r="BA509">
        <v>1</v>
      </c>
      <c r="BD509" t="s">
        <v>45</v>
      </c>
      <c r="BE509">
        <f>SUMIFS('further data insights graphs'!S$2:S$3323,'further data insights graphs'!$A$2:$A$3323,'tackle data and analsyis'!$BD509)</f>
        <v>0</v>
      </c>
      <c r="BF509">
        <f>SUMIFS('further data insights graphs'!T$2:T$3323,'further data insights graphs'!$A$2:$A$3323,'tackle data and analsyis'!$BD509)</f>
        <v>0</v>
      </c>
      <c r="BG509">
        <f>SUMIFS('further data insights graphs'!U$2:U$3323,'further data insights graphs'!$A$2:$A$3323,'tackle data and analsyis'!$BD509)</f>
        <v>0</v>
      </c>
      <c r="BI509">
        <f>COUNTIFS('further data insights graphs'!S$2:S$3323,"&gt;"&amp;0,'further data insights graphs'!$A$2:$A$3323,'tackle data and analsyis'!$BD509)</f>
        <v>0</v>
      </c>
      <c r="BJ509">
        <f>COUNTIFS('further data insights graphs'!T$2:T$3323,"&gt;"&amp;0,'further data insights graphs'!$A$2:$A$3323,'tackle data and analsyis'!$BD509)</f>
        <v>0</v>
      </c>
      <c r="BK509">
        <f>COUNTIFS('further data insights graphs'!U$2:U$3323,"&gt;"&amp;0,'further data insights graphs'!$A$2:$A$3323,'tackle data and analsyis'!$BD509)</f>
        <v>0</v>
      </c>
      <c r="BN509" t="s">
        <v>265</v>
      </c>
      <c r="BO509">
        <v>0</v>
      </c>
      <c r="BP509">
        <v>0</v>
      </c>
      <c r="BQ509">
        <v>0.40005417068216498</v>
      </c>
      <c r="BS509">
        <f>SUMIFS('further data insights graphs'!$K$2:$K$3323,'further data insights graphs'!$A$2:$A$3323,'tackle data and analsyis'!$BN509)</f>
        <v>0</v>
      </c>
      <c r="BT509">
        <f>SUMIFS('further data insights graphs'!$V$2:$V$3323,'further data insights graphs'!$A$2:$A$3323,'tackle data and analsyis'!$BN509)</f>
        <v>0</v>
      </c>
      <c r="BV509" t="s">
        <v>97</v>
      </c>
      <c r="BW509">
        <v>0.110849699546218</v>
      </c>
      <c r="BX509">
        <v>0</v>
      </c>
      <c r="BY509">
        <v>0.110849699546218</v>
      </c>
    </row>
    <row r="510" spans="1:77" x14ac:dyDescent="0.35">
      <c r="A510">
        <v>508</v>
      </c>
      <c r="B510">
        <v>2022103100</v>
      </c>
      <c r="C510">
        <v>2428</v>
      </c>
      <c r="D510">
        <v>43641</v>
      </c>
      <c r="E510">
        <v>1</v>
      </c>
      <c r="F510">
        <v>0</v>
      </c>
      <c r="G510">
        <v>0</v>
      </c>
      <c r="H510">
        <v>0</v>
      </c>
      <c r="I510" t="s">
        <v>94</v>
      </c>
      <c r="M510" t="s">
        <v>516</v>
      </c>
      <c r="N510">
        <f t="shared" si="49"/>
        <v>1</v>
      </c>
      <c r="O510">
        <f t="shared" si="50"/>
        <v>1</v>
      </c>
      <c r="P510">
        <f t="shared" si="51"/>
        <v>2</v>
      </c>
      <c r="R510">
        <f>SUMIFS('further data insights graphs'!$E$2:$E$3323,'further data insights graphs'!$A$2:$A$3323,'tackle data and analsyis'!$M510)</f>
        <v>1.6466201926605539</v>
      </c>
      <c r="S510">
        <f>COUNTIFS('further data insights graphs'!$E$2:$E$3323,"&gt;"&amp;0,'further data insights graphs'!$A$2:$A$3323,'tackle data and analsyis'!$M510)</f>
        <v>4</v>
      </c>
      <c r="V510">
        <f t="shared" si="52"/>
        <v>1</v>
      </c>
      <c r="W510" t="s">
        <v>377</v>
      </c>
      <c r="X510">
        <v>0</v>
      </c>
      <c r="Y510">
        <v>1</v>
      </c>
      <c r="Z510">
        <v>1</v>
      </c>
      <c r="AB510" t="s">
        <v>408</v>
      </c>
      <c r="AC510">
        <v>0</v>
      </c>
      <c r="AD510">
        <v>2</v>
      </c>
      <c r="AE510">
        <v>2</v>
      </c>
      <c r="AH510" t="s">
        <v>302</v>
      </c>
      <c r="AI510">
        <v>0.71244330450701698</v>
      </c>
      <c r="AJ510">
        <v>3</v>
      </c>
      <c r="AK510">
        <f>SUMIFS('further data insights graphs'!$X$2:$X$3323,'further data insights graphs'!$A$2:$A$3323,'tackle data and analsyis'!$AH510)</f>
        <v>-0.16431179224942546</v>
      </c>
      <c r="AL510" s="1">
        <f t="shared" si="53"/>
        <v>-5.4770597416475157E-2</v>
      </c>
      <c r="AM510">
        <f>SUMIFS('further data insights graphs'!$X$2:$X$3323,'further data insights graphs'!$X$2:$X$3323,"&gt;="&amp;0,'further data insights graphs'!$A$2:$A$3323,'tackle data and analsyis'!$AH510)</f>
        <v>0</v>
      </c>
      <c r="AN510">
        <f>COUNTIFS('further data insights graphs'!$X$2:$X$3323,"&gt;="&amp;0,'further data insights graphs'!$A$2:$A$3323,'tackle data and analsyis'!$AH510)</f>
        <v>0</v>
      </c>
      <c r="AO510">
        <f>SUMIFS('further data insights graphs'!$X$2:$X$3323,'further data insights graphs'!$X$2:$X$3323,"&lt;"&amp;0,'further data insights graphs'!$A$2:$A$3323,'tackle data and analsyis'!$AH510)</f>
        <v>-0.16431179224942546</v>
      </c>
      <c r="AP510">
        <f>COUNTIFS('further data insights graphs'!$X$2:$X$3323,"&lt;"&amp;0,'further data insights graphs'!$A$2:$A$3323,'tackle data and analsyis'!$AH510)</f>
        <v>3</v>
      </c>
      <c r="AQ510" s="3" t="e">
        <f t="shared" si="54"/>
        <v>#DIV/0!</v>
      </c>
      <c r="AR510" s="3">
        <f t="shared" si="55"/>
        <v>-5.4770597416475157E-2</v>
      </c>
      <c r="AS510" s="3"/>
      <c r="AT510" s="3"/>
      <c r="AU510" s="3"/>
      <c r="AV510" s="3"/>
      <c r="AY510" t="s">
        <v>59</v>
      </c>
      <c r="AZ510">
        <v>0.72864522790974595</v>
      </c>
      <c r="BA510">
        <v>1</v>
      </c>
      <c r="BD510" t="s">
        <v>59</v>
      </c>
      <c r="BE510">
        <f>SUMIFS('further data insights graphs'!S$2:S$3323,'further data insights graphs'!$A$2:$A$3323,'tackle data and analsyis'!$BD510)</f>
        <v>0</v>
      </c>
      <c r="BF510">
        <f>SUMIFS('further data insights graphs'!T$2:T$3323,'further data insights graphs'!$A$2:$A$3323,'tackle data and analsyis'!$BD510)</f>
        <v>0</v>
      </c>
      <c r="BG510">
        <f>SUMIFS('further data insights graphs'!U$2:U$3323,'further data insights graphs'!$A$2:$A$3323,'tackle data and analsyis'!$BD510)</f>
        <v>0</v>
      </c>
      <c r="BI510">
        <f>COUNTIFS('further data insights graphs'!S$2:S$3323,"&gt;"&amp;0,'further data insights graphs'!$A$2:$A$3323,'tackle data and analsyis'!$BD510)</f>
        <v>0</v>
      </c>
      <c r="BJ510">
        <f>COUNTIFS('further data insights graphs'!T$2:T$3323,"&gt;"&amp;0,'further data insights graphs'!$A$2:$A$3323,'tackle data and analsyis'!$BD510)</f>
        <v>0</v>
      </c>
      <c r="BK510">
        <f>COUNTIFS('further data insights graphs'!U$2:U$3323,"&gt;"&amp;0,'further data insights graphs'!$A$2:$A$3323,'tackle data and analsyis'!$BD510)</f>
        <v>0</v>
      </c>
      <c r="BN510" t="s">
        <v>153</v>
      </c>
      <c r="BO510">
        <v>0</v>
      </c>
      <c r="BP510">
        <v>0</v>
      </c>
      <c r="BQ510">
        <v>0</v>
      </c>
      <c r="BS510">
        <f>SUMIFS('further data insights graphs'!$K$2:$K$3323,'further data insights graphs'!$A$2:$A$3323,'tackle data and analsyis'!$BN510)</f>
        <v>0</v>
      </c>
      <c r="BT510">
        <f>SUMIFS('further data insights graphs'!$V$2:$V$3323,'further data insights graphs'!$A$2:$A$3323,'tackle data and analsyis'!$BN510)</f>
        <v>0</v>
      </c>
      <c r="BV510" t="s">
        <v>265</v>
      </c>
      <c r="BW510">
        <v>0</v>
      </c>
      <c r="BX510">
        <v>0</v>
      </c>
      <c r="BY510">
        <v>0.40005417068216498</v>
      </c>
    </row>
    <row r="511" spans="1:77" x14ac:dyDescent="0.35">
      <c r="A511">
        <v>509</v>
      </c>
      <c r="B511">
        <v>2022103100</v>
      </c>
      <c r="C511">
        <v>2515</v>
      </c>
      <c r="D511">
        <v>43641</v>
      </c>
      <c r="E511">
        <v>1</v>
      </c>
      <c r="F511">
        <v>0</v>
      </c>
      <c r="G511">
        <v>0</v>
      </c>
      <c r="H511">
        <v>0</v>
      </c>
      <c r="I511" t="s">
        <v>94</v>
      </c>
      <c r="M511" t="s">
        <v>517</v>
      </c>
      <c r="N511">
        <f t="shared" si="49"/>
        <v>1</v>
      </c>
      <c r="O511">
        <f t="shared" si="50"/>
        <v>2</v>
      </c>
      <c r="P511">
        <f t="shared" si="51"/>
        <v>3</v>
      </c>
      <c r="R511">
        <f>SUMIFS('further data insights graphs'!$E$2:$E$3323,'further data insights graphs'!$A$2:$A$3323,'tackle data and analsyis'!$M511)</f>
        <v>0.77147754018675696</v>
      </c>
      <c r="S511">
        <f>COUNTIFS('further data insights graphs'!$E$2:$E$3323,"&gt;"&amp;0,'further data insights graphs'!$A$2:$A$3323,'tackle data and analsyis'!$M511)</f>
        <v>2</v>
      </c>
      <c r="V511">
        <f t="shared" si="52"/>
        <v>1</v>
      </c>
      <c r="W511" t="s">
        <v>380</v>
      </c>
      <c r="X511">
        <v>1</v>
      </c>
      <c r="Y511">
        <v>0</v>
      </c>
      <c r="Z511">
        <v>1</v>
      </c>
      <c r="AB511" t="s">
        <v>413</v>
      </c>
      <c r="AC511">
        <v>0</v>
      </c>
      <c r="AD511">
        <v>2</v>
      </c>
      <c r="AE511">
        <v>2</v>
      </c>
      <c r="AH511" t="s">
        <v>286</v>
      </c>
      <c r="AI511">
        <v>0.70579353877791395</v>
      </c>
      <c r="AJ511">
        <v>2</v>
      </c>
      <c r="AK511">
        <f>SUMIFS('further data insights graphs'!$X$2:$X$3323,'further data insights graphs'!$A$2:$A$3323,'tackle data and analsyis'!$AH511)</f>
        <v>2.201748329982596E-2</v>
      </c>
      <c r="AL511" s="1">
        <f t="shared" si="53"/>
        <v>1.100874164991298E-2</v>
      </c>
      <c r="AM511">
        <f>SUMIFS('further data insights graphs'!$X$2:$X$3323,'further data insights graphs'!$X$2:$X$3323,"&gt;="&amp;0,'further data insights graphs'!$A$2:$A$3323,'tackle data and analsyis'!$AH511)</f>
        <v>0.11846756180818915</v>
      </c>
      <c r="AN511">
        <f>COUNTIFS('further data insights graphs'!$X$2:$X$3323,"&gt;="&amp;0,'further data insights graphs'!$A$2:$A$3323,'tackle data and analsyis'!$AH511)</f>
        <v>1</v>
      </c>
      <c r="AO511">
        <f>SUMIFS('further data insights graphs'!$X$2:$X$3323,'further data insights graphs'!$X$2:$X$3323,"&lt;"&amp;0,'further data insights graphs'!$A$2:$A$3323,'tackle data and analsyis'!$AH511)</f>
        <v>-9.6450078508363193E-2</v>
      </c>
      <c r="AP511">
        <f>COUNTIFS('further data insights graphs'!$X$2:$X$3323,"&lt;"&amp;0,'further data insights graphs'!$A$2:$A$3323,'tackle data and analsyis'!$AH511)</f>
        <v>1</v>
      </c>
      <c r="AQ511" s="3">
        <f t="shared" si="54"/>
        <v>0.11846756180818915</v>
      </c>
      <c r="AR511" s="3">
        <f t="shared" si="55"/>
        <v>-9.6450078508363193E-2</v>
      </c>
      <c r="AS511" s="3"/>
      <c r="AT511" s="3"/>
      <c r="AU511" s="3"/>
      <c r="AV511" s="3"/>
      <c r="AY511" t="s">
        <v>120</v>
      </c>
      <c r="AZ511">
        <v>0.490394982418076</v>
      </c>
      <c r="BA511">
        <v>1</v>
      </c>
      <c r="BD511" t="s">
        <v>120</v>
      </c>
      <c r="BE511">
        <f>SUMIFS('further data insights graphs'!S$2:S$3323,'further data insights graphs'!$A$2:$A$3323,'tackle data and analsyis'!$BD511)</f>
        <v>0</v>
      </c>
      <c r="BF511">
        <f>SUMIFS('further data insights graphs'!T$2:T$3323,'further data insights graphs'!$A$2:$A$3323,'tackle data and analsyis'!$BD511)</f>
        <v>0</v>
      </c>
      <c r="BG511">
        <f>SUMIFS('further data insights graphs'!U$2:U$3323,'further data insights graphs'!$A$2:$A$3323,'tackle data and analsyis'!$BD511)</f>
        <v>0</v>
      </c>
      <c r="BI511">
        <f>COUNTIFS('further data insights graphs'!S$2:S$3323,"&gt;"&amp;0,'further data insights graphs'!$A$2:$A$3323,'tackle data and analsyis'!$BD511)</f>
        <v>0</v>
      </c>
      <c r="BJ511">
        <f>COUNTIFS('further data insights graphs'!T$2:T$3323,"&gt;"&amp;0,'further data insights graphs'!$A$2:$A$3323,'tackle data and analsyis'!$BD511)</f>
        <v>0</v>
      </c>
      <c r="BK511">
        <f>COUNTIFS('further data insights graphs'!U$2:U$3323,"&gt;"&amp;0,'further data insights graphs'!$A$2:$A$3323,'tackle data and analsyis'!$BD511)</f>
        <v>0</v>
      </c>
      <c r="BN511" t="s">
        <v>58</v>
      </c>
      <c r="BO511">
        <v>0</v>
      </c>
      <c r="BP511">
        <v>0</v>
      </c>
      <c r="BQ511">
        <v>0.64507085896212701</v>
      </c>
      <c r="BS511">
        <f>SUMIFS('further data insights graphs'!$K$2:$K$3323,'further data insights graphs'!$A$2:$A$3323,'tackle data and analsyis'!$BN511)</f>
        <v>0</v>
      </c>
      <c r="BT511">
        <f>SUMIFS('further data insights graphs'!$V$2:$V$3323,'further data insights graphs'!$A$2:$A$3323,'tackle data and analsyis'!$BN511)</f>
        <v>0</v>
      </c>
      <c r="BV511" t="s">
        <v>153</v>
      </c>
      <c r="BW511">
        <v>0</v>
      </c>
      <c r="BX511">
        <v>0</v>
      </c>
      <c r="BY511">
        <v>0</v>
      </c>
    </row>
    <row r="512" spans="1:77" x14ac:dyDescent="0.35">
      <c r="A512">
        <v>510</v>
      </c>
      <c r="B512">
        <v>2022103100</v>
      </c>
      <c r="C512">
        <v>3020</v>
      </c>
      <c r="D512">
        <v>43641</v>
      </c>
      <c r="E512">
        <v>0</v>
      </c>
      <c r="F512">
        <v>0</v>
      </c>
      <c r="G512">
        <v>0</v>
      </c>
      <c r="H512">
        <v>1</v>
      </c>
      <c r="I512" t="s">
        <v>94</v>
      </c>
      <c r="M512" t="s">
        <v>518</v>
      </c>
      <c r="N512">
        <f t="shared" si="49"/>
        <v>4</v>
      </c>
      <c r="O512">
        <f t="shared" si="50"/>
        <v>2</v>
      </c>
      <c r="P512">
        <f t="shared" si="51"/>
        <v>6</v>
      </c>
      <c r="R512">
        <f>SUMIFS('further data insights graphs'!$E$2:$E$3323,'further data insights graphs'!$A$2:$A$3323,'tackle data and analsyis'!$M512)</f>
        <v>3.0315842762636698</v>
      </c>
      <c r="S512">
        <f>COUNTIFS('further data insights graphs'!$E$2:$E$3323,"&gt;"&amp;0,'further data insights graphs'!$A$2:$A$3323,'tackle data and analsyis'!$M512)</f>
        <v>7</v>
      </c>
      <c r="V512">
        <f t="shared" si="52"/>
        <v>1</v>
      </c>
      <c r="W512" t="s">
        <v>381</v>
      </c>
      <c r="X512">
        <v>0</v>
      </c>
      <c r="Y512">
        <v>1</v>
      </c>
      <c r="Z512">
        <v>1</v>
      </c>
      <c r="AB512" t="s">
        <v>437</v>
      </c>
      <c r="AC512">
        <v>0</v>
      </c>
      <c r="AD512">
        <v>2</v>
      </c>
      <c r="AE512">
        <v>2</v>
      </c>
      <c r="AH512" t="s">
        <v>314</v>
      </c>
      <c r="AI512">
        <v>0.70277033792138199</v>
      </c>
      <c r="AJ512">
        <v>5</v>
      </c>
      <c r="AK512">
        <f>SUMIFS('further data insights graphs'!$X$2:$X$3323,'further data insights graphs'!$A$2:$A$3323,'tackle data and analsyis'!$AH512)</f>
        <v>-0.13884135950714882</v>
      </c>
      <c r="AL512" s="1">
        <f t="shared" si="53"/>
        <v>-2.7768271901429765E-2</v>
      </c>
      <c r="AM512">
        <f>SUMIFS('further data insights graphs'!$X$2:$X$3323,'further data insights graphs'!$X$2:$X$3323,"&gt;="&amp;0,'further data insights graphs'!$A$2:$A$3323,'tackle data and analsyis'!$AH512)</f>
        <v>0.11479581098041128</v>
      </c>
      <c r="AN512">
        <f>COUNTIFS('further data insights graphs'!$X$2:$X$3323,"&gt;="&amp;0,'further data insights graphs'!$A$2:$A$3323,'tackle data and analsyis'!$AH512)</f>
        <v>1</v>
      </c>
      <c r="AO512">
        <f>SUMIFS('further data insights graphs'!$X$2:$X$3323,'further data insights graphs'!$X$2:$X$3323,"&lt;"&amp;0,'further data insights graphs'!$A$2:$A$3323,'tackle data and analsyis'!$AH512)</f>
        <v>-0.25363717048756013</v>
      </c>
      <c r="AP512">
        <f>COUNTIFS('further data insights graphs'!$X$2:$X$3323,"&lt;"&amp;0,'further data insights graphs'!$A$2:$A$3323,'tackle data and analsyis'!$AH512)</f>
        <v>4</v>
      </c>
      <c r="AQ512" s="3">
        <f t="shared" si="54"/>
        <v>0.11479581098041128</v>
      </c>
      <c r="AR512" s="3">
        <f t="shared" si="55"/>
        <v>-6.3409292621890032E-2</v>
      </c>
      <c r="AS512" s="3"/>
      <c r="AT512" s="3"/>
      <c r="AU512" s="3"/>
      <c r="AV512" s="3"/>
      <c r="AY512" t="s">
        <v>139</v>
      </c>
      <c r="AZ512">
        <v>1</v>
      </c>
      <c r="BA512">
        <v>1</v>
      </c>
      <c r="BD512" t="s">
        <v>139</v>
      </c>
      <c r="BE512">
        <f>SUMIFS('further data insights graphs'!S$2:S$3323,'further data insights graphs'!$A$2:$A$3323,'tackle data and analsyis'!$BD512)</f>
        <v>1</v>
      </c>
      <c r="BF512">
        <f>SUMIFS('further data insights graphs'!T$2:T$3323,'further data insights graphs'!$A$2:$A$3323,'tackle data and analsyis'!$BD512)</f>
        <v>0</v>
      </c>
      <c r="BG512">
        <f>SUMIFS('further data insights graphs'!U$2:U$3323,'further data insights graphs'!$A$2:$A$3323,'tackle data and analsyis'!$BD512)</f>
        <v>0</v>
      </c>
      <c r="BI512">
        <f>COUNTIFS('further data insights graphs'!S$2:S$3323,"&gt;"&amp;0,'further data insights graphs'!$A$2:$A$3323,'tackle data and analsyis'!$BD512)</f>
        <v>1</v>
      </c>
      <c r="BJ512">
        <f>COUNTIFS('further data insights graphs'!T$2:T$3323,"&gt;"&amp;0,'further data insights graphs'!$A$2:$A$3323,'tackle data and analsyis'!$BD512)</f>
        <v>0</v>
      </c>
      <c r="BK512">
        <f>COUNTIFS('further data insights graphs'!U$2:U$3323,"&gt;"&amp;0,'further data insights graphs'!$A$2:$A$3323,'tackle data and analsyis'!$BD512)</f>
        <v>0</v>
      </c>
      <c r="BN512" t="s">
        <v>93</v>
      </c>
      <c r="BO512">
        <v>0</v>
      </c>
      <c r="BP512">
        <v>0</v>
      </c>
      <c r="BQ512">
        <v>0.15363020519679299</v>
      </c>
      <c r="BS512">
        <f>SUMIFS('further data insights graphs'!$K$2:$K$3323,'further data insights graphs'!$A$2:$A$3323,'tackle data and analsyis'!$BN512)</f>
        <v>0</v>
      </c>
      <c r="BT512">
        <f>SUMIFS('further data insights graphs'!$V$2:$V$3323,'further data insights graphs'!$A$2:$A$3323,'tackle data and analsyis'!$BN512)</f>
        <v>0</v>
      </c>
      <c r="BV512" t="s">
        <v>58</v>
      </c>
      <c r="BW512">
        <v>0</v>
      </c>
      <c r="BX512">
        <v>0</v>
      </c>
      <c r="BY512">
        <v>0.64507085896212701</v>
      </c>
    </row>
    <row r="513" spans="1:77" x14ac:dyDescent="0.35">
      <c r="A513">
        <v>511</v>
      </c>
      <c r="B513">
        <v>2022102302</v>
      </c>
      <c r="C513">
        <v>680</v>
      </c>
      <c r="D513">
        <v>46138</v>
      </c>
      <c r="E513">
        <v>0</v>
      </c>
      <c r="F513">
        <v>1</v>
      </c>
      <c r="G513">
        <v>0</v>
      </c>
      <c r="H513">
        <v>0</v>
      </c>
      <c r="I513" t="s">
        <v>95</v>
      </c>
      <c r="M513" t="s">
        <v>519</v>
      </c>
      <c r="N513">
        <f t="shared" si="49"/>
        <v>0</v>
      </c>
      <c r="O513">
        <f t="shared" si="50"/>
        <v>2</v>
      </c>
      <c r="P513">
        <f t="shared" si="51"/>
        <v>2</v>
      </c>
      <c r="R513">
        <f>SUMIFS('further data insights graphs'!$E$2:$E$3323,'further data insights graphs'!$A$2:$A$3323,'tackle data and analsyis'!$M513)</f>
        <v>0</v>
      </c>
      <c r="S513">
        <f>COUNTIFS('further data insights graphs'!$E$2:$E$3323,"&gt;"&amp;0,'further data insights graphs'!$A$2:$A$3323,'tackle data and analsyis'!$M513)</f>
        <v>0</v>
      </c>
      <c r="V513">
        <f t="shared" si="52"/>
        <v>1</v>
      </c>
      <c r="W513" t="s">
        <v>386</v>
      </c>
      <c r="X513">
        <v>1</v>
      </c>
      <c r="Y513">
        <v>0</v>
      </c>
      <c r="Z513">
        <v>1</v>
      </c>
      <c r="AB513" t="s">
        <v>460</v>
      </c>
      <c r="AC513">
        <v>0</v>
      </c>
      <c r="AD513">
        <v>2</v>
      </c>
      <c r="AE513">
        <v>2</v>
      </c>
      <c r="AH513" t="s">
        <v>336</v>
      </c>
      <c r="AI513">
        <v>0.66784926632964203</v>
      </c>
      <c r="AJ513">
        <v>1</v>
      </c>
      <c r="AK513">
        <f>SUMIFS('further data insights graphs'!$X$2:$X$3323,'further data insights graphs'!$A$2:$A$3323,'tackle data and analsyis'!$AH513)</f>
        <v>-0.77784697903090594</v>
      </c>
      <c r="AL513" s="1">
        <f t="shared" si="53"/>
        <v>-0.77784697903090594</v>
      </c>
      <c r="AM513">
        <f>SUMIFS('further data insights graphs'!$X$2:$X$3323,'further data insights graphs'!$X$2:$X$3323,"&gt;="&amp;0,'further data insights graphs'!$A$2:$A$3323,'tackle data and analsyis'!$AH513)</f>
        <v>0</v>
      </c>
      <c r="AN513">
        <f>COUNTIFS('further data insights graphs'!$X$2:$X$3323,"&gt;="&amp;0,'further data insights graphs'!$A$2:$A$3323,'tackle data and analsyis'!$AH513)</f>
        <v>0</v>
      </c>
      <c r="AO513">
        <f>SUMIFS('further data insights graphs'!$X$2:$X$3323,'further data insights graphs'!$X$2:$X$3323,"&lt;"&amp;0,'further data insights graphs'!$A$2:$A$3323,'tackle data and analsyis'!$AH513)</f>
        <v>-0.77784697903090594</v>
      </c>
      <c r="AP513">
        <f>COUNTIFS('further data insights graphs'!$X$2:$X$3323,"&lt;"&amp;0,'further data insights graphs'!$A$2:$A$3323,'tackle data and analsyis'!$AH513)</f>
        <v>1</v>
      </c>
      <c r="AQ513" s="3" t="e">
        <f t="shared" si="54"/>
        <v>#DIV/0!</v>
      </c>
      <c r="AR513" s="3">
        <f t="shared" si="55"/>
        <v>-0.77784697903090594</v>
      </c>
      <c r="AS513" s="3"/>
      <c r="AT513" s="3"/>
      <c r="AU513" s="3"/>
      <c r="AV513" s="3"/>
      <c r="AY513" t="s">
        <v>155</v>
      </c>
      <c r="AZ513">
        <v>0.39360864700529702</v>
      </c>
      <c r="BA513">
        <v>1</v>
      </c>
      <c r="BD513" t="s">
        <v>155</v>
      </c>
      <c r="BE513">
        <f>SUMIFS('further data insights graphs'!S$2:S$3323,'further data insights graphs'!$A$2:$A$3323,'tackle data and analsyis'!$BD513)</f>
        <v>0.39360864700529702</v>
      </c>
      <c r="BF513">
        <f>SUMIFS('further data insights graphs'!T$2:T$3323,'further data insights graphs'!$A$2:$A$3323,'tackle data and analsyis'!$BD513)</f>
        <v>0</v>
      </c>
      <c r="BG513">
        <f>SUMIFS('further data insights graphs'!U$2:U$3323,'further data insights graphs'!$A$2:$A$3323,'tackle data and analsyis'!$BD513)</f>
        <v>0</v>
      </c>
      <c r="BI513">
        <f>COUNTIFS('further data insights graphs'!S$2:S$3323,"&gt;"&amp;0,'further data insights graphs'!$A$2:$A$3323,'tackle data and analsyis'!$BD513)</f>
        <v>1</v>
      </c>
      <c r="BJ513">
        <f>COUNTIFS('further data insights graphs'!T$2:T$3323,"&gt;"&amp;0,'further data insights graphs'!$A$2:$A$3323,'tackle data and analsyis'!$BD513)</f>
        <v>0</v>
      </c>
      <c r="BK513">
        <f>COUNTIFS('further data insights graphs'!U$2:U$3323,"&gt;"&amp;0,'further data insights graphs'!$A$2:$A$3323,'tackle data and analsyis'!$BD513)</f>
        <v>0</v>
      </c>
      <c r="BN513" t="s">
        <v>129</v>
      </c>
      <c r="BO513">
        <v>0</v>
      </c>
      <c r="BP513">
        <v>0</v>
      </c>
      <c r="BQ513">
        <v>0</v>
      </c>
      <c r="BS513">
        <f>SUMIFS('further data insights graphs'!$K$2:$K$3323,'further data insights graphs'!$A$2:$A$3323,'tackle data and analsyis'!$BN513)</f>
        <v>0</v>
      </c>
      <c r="BT513">
        <f>SUMIFS('further data insights graphs'!$V$2:$V$3323,'further data insights graphs'!$A$2:$A$3323,'tackle data and analsyis'!$BN513)</f>
        <v>0</v>
      </c>
      <c r="BV513" t="s">
        <v>93</v>
      </c>
      <c r="BW513">
        <v>0</v>
      </c>
      <c r="BX513">
        <v>0</v>
      </c>
      <c r="BY513">
        <v>0.15363020519679299</v>
      </c>
    </row>
    <row r="514" spans="1:77" x14ac:dyDescent="0.35">
      <c r="A514">
        <v>512</v>
      </c>
      <c r="B514">
        <v>2022102302</v>
      </c>
      <c r="C514">
        <v>1050</v>
      </c>
      <c r="D514">
        <v>46138</v>
      </c>
      <c r="E514">
        <v>1</v>
      </c>
      <c r="F514">
        <v>0</v>
      </c>
      <c r="G514">
        <v>0</v>
      </c>
      <c r="H514">
        <v>0</v>
      </c>
      <c r="I514" t="s">
        <v>95</v>
      </c>
      <c r="M514" t="s">
        <v>520</v>
      </c>
      <c r="N514">
        <f t="shared" si="49"/>
        <v>1</v>
      </c>
      <c r="O514">
        <f t="shared" si="50"/>
        <v>1</v>
      </c>
      <c r="P514">
        <f t="shared" si="51"/>
        <v>2</v>
      </c>
      <c r="R514">
        <f>SUMIFS('further data insights graphs'!$E$2:$E$3323,'further data insights graphs'!$A$2:$A$3323,'tackle data and analsyis'!$M514)</f>
        <v>1.8585491971953201</v>
      </c>
      <c r="S514">
        <f>COUNTIFS('further data insights graphs'!$E$2:$E$3323,"&gt;"&amp;0,'further data insights graphs'!$A$2:$A$3323,'tackle data and analsyis'!$M514)</f>
        <v>4</v>
      </c>
      <c r="V514">
        <f t="shared" si="52"/>
        <v>1</v>
      </c>
      <c r="W514" t="s">
        <v>393</v>
      </c>
      <c r="X514">
        <v>0</v>
      </c>
      <c r="Y514">
        <v>1</v>
      </c>
      <c r="Z514">
        <v>1</v>
      </c>
      <c r="AB514" t="s">
        <v>481</v>
      </c>
      <c r="AC514">
        <v>0</v>
      </c>
      <c r="AD514">
        <v>2</v>
      </c>
      <c r="AE514">
        <v>2</v>
      </c>
      <c r="AH514" t="s">
        <v>452</v>
      </c>
      <c r="AI514">
        <v>0.66255591793809698</v>
      </c>
      <c r="AJ514">
        <v>1</v>
      </c>
      <c r="AK514">
        <f>SUMIFS('further data insights graphs'!$X$2:$X$3323,'further data insights graphs'!$A$2:$A$3323,'tackle data and analsyis'!$AH514)</f>
        <v>-1.1051182265070478</v>
      </c>
      <c r="AL514" s="1">
        <f t="shared" si="53"/>
        <v>-1.1051182265070478</v>
      </c>
      <c r="AM514">
        <f>SUMIFS('further data insights graphs'!$X$2:$X$3323,'further data insights graphs'!$X$2:$X$3323,"&gt;="&amp;0,'further data insights graphs'!$A$2:$A$3323,'tackle data and analsyis'!$AH514)</f>
        <v>0</v>
      </c>
      <c r="AN514">
        <f>COUNTIFS('further data insights graphs'!$X$2:$X$3323,"&gt;="&amp;0,'further data insights graphs'!$A$2:$A$3323,'tackle data and analsyis'!$AH514)</f>
        <v>0</v>
      </c>
      <c r="AO514">
        <f>SUMIFS('further data insights graphs'!$X$2:$X$3323,'further data insights graphs'!$X$2:$X$3323,"&lt;"&amp;0,'further data insights graphs'!$A$2:$A$3323,'tackle data and analsyis'!$AH514)</f>
        <v>-1.1051182265070478</v>
      </c>
      <c r="AP514">
        <f>COUNTIFS('further data insights graphs'!$X$2:$X$3323,"&lt;"&amp;0,'further data insights graphs'!$A$2:$A$3323,'tackle data and analsyis'!$AH514)</f>
        <v>1</v>
      </c>
      <c r="AQ514" s="3" t="e">
        <f t="shared" si="54"/>
        <v>#DIV/0!</v>
      </c>
      <c r="AR514" s="3">
        <f t="shared" si="55"/>
        <v>-1.1051182265070478</v>
      </c>
      <c r="AS514" s="3"/>
      <c r="AT514" s="3"/>
      <c r="AU514" s="3"/>
      <c r="AV514" s="3"/>
      <c r="AY514" t="s">
        <v>156</v>
      </c>
      <c r="AZ514">
        <v>0.64204275788843002</v>
      </c>
      <c r="BA514">
        <v>1</v>
      </c>
      <c r="BD514" t="s">
        <v>156</v>
      </c>
      <c r="BE514">
        <f>SUMIFS('further data insights graphs'!S$2:S$3323,'further data insights graphs'!$A$2:$A$3323,'tackle data and analsyis'!$BD514)</f>
        <v>0</v>
      </c>
      <c r="BF514">
        <f>SUMIFS('further data insights graphs'!T$2:T$3323,'further data insights graphs'!$A$2:$A$3323,'tackle data and analsyis'!$BD514)</f>
        <v>0</v>
      </c>
      <c r="BG514">
        <f>SUMIFS('further data insights graphs'!U$2:U$3323,'further data insights graphs'!$A$2:$A$3323,'tackle data and analsyis'!$BD514)</f>
        <v>0</v>
      </c>
      <c r="BI514">
        <f>COUNTIFS('further data insights graphs'!S$2:S$3323,"&gt;"&amp;0,'further data insights graphs'!$A$2:$A$3323,'tackle data and analsyis'!$BD514)</f>
        <v>0</v>
      </c>
      <c r="BJ514">
        <f>COUNTIFS('further data insights graphs'!T$2:T$3323,"&gt;"&amp;0,'further data insights graphs'!$A$2:$A$3323,'tackle data and analsyis'!$BD514)</f>
        <v>0</v>
      </c>
      <c r="BK514">
        <f>COUNTIFS('further data insights graphs'!U$2:U$3323,"&gt;"&amp;0,'further data insights graphs'!$A$2:$A$3323,'tackle data and analsyis'!$BD514)</f>
        <v>0</v>
      </c>
      <c r="BN514" t="s">
        <v>106</v>
      </c>
      <c r="BO514">
        <v>0</v>
      </c>
      <c r="BP514">
        <v>0</v>
      </c>
      <c r="BQ514">
        <v>0</v>
      </c>
      <c r="BS514">
        <f>SUMIFS('further data insights graphs'!$K$2:$K$3323,'further data insights graphs'!$A$2:$A$3323,'tackle data and analsyis'!$BN514)</f>
        <v>0</v>
      </c>
      <c r="BT514">
        <f>SUMIFS('further data insights graphs'!$V$2:$V$3323,'further data insights graphs'!$A$2:$A$3323,'tackle data and analsyis'!$BN514)</f>
        <v>0</v>
      </c>
      <c r="BV514" t="s">
        <v>129</v>
      </c>
      <c r="BW514">
        <v>0</v>
      </c>
      <c r="BX514">
        <v>0</v>
      </c>
      <c r="BY514">
        <v>0</v>
      </c>
    </row>
    <row r="515" spans="1:77" x14ac:dyDescent="0.35">
      <c r="A515">
        <v>513</v>
      </c>
      <c r="B515">
        <v>2022102302</v>
      </c>
      <c r="C515">
        <v>1295</v>
      </c>
      <c r="D515">
        <v>46138</v>
      </c>
      <c r="E515">
        <v>1</v>
      </c>
      <c r="F515">
        <v>0</v>
      </c>
      <c r="G515">
        <v>0</v>
      </c>
      <c r="H515">
        <v>0</v>
      </c>
      <c r="I515" t="s">
        <v>95</v>
      </c>
      <c r="M515" t="s">
        <v>521</v>
      </c>
      <c r="N515">
        <f t="shared" ref="N515:N578" si="56">SUMIFS(E$2:E$2763,$I$2:$I$2763,$M515)</f>
        <v>1</v>
      </c>
      <c r="O515">
        <f t="shared" ref="O515:O578" si="57">SUMIFS(F$2:F$2763,$I$2:$I$2763,$M515)</f>
        <v>0</v>
      </c>
      <c r="P515">
        <f t="shared" ref="P515:P578" si="58">SUM(N515:O515)</f>
        <v>1</v>
      </c>
      <c r="R515">
        <f>SUMIFS('further data insights graphs'!$E$2:$E$3323,'further data insights graphs'!$A$2:$A$3323,'tackle data and analsyis'!$M515)</f>
        <v>0.79019012641615305</v>
      </c>
      <c r="S515">
        <f>COUNTIFS('further data insights graphs'!$E$2:$E$3323,"&gt;"&amp;0,'further data insights graphs'!$A$2:$A$3323,'tackle data and analsyis'!$M515)</f>
        <v>1</v>
      </c>
      <c r="V515">
        <f t="shared" ref="V515:V578" si="59">COUNTIFS($Z$596:$Z$1704,W515)</f>
        <v>1</v>
      </c>
      <c r="W515" t="s">
        <v>401</v>
      </c>
      <c r="X515">
        <v>1</v>
      </c>
      <c r="Y515">
        <v>0</v>
      </c>
      <c r="Z515">
        <v>1</v>
      </c>
      <c r="AB515" t="s">
        <v>488</v>
      </c>
      <c r="AC515">
        <v>0</v>
      </c>
      <c r="AD515">
        <v>2</v>
      </c>
      <c r="AE515">
        <v>2</v>
      </c>
      <c r="AH515" t="s">
        <v>185</v>
      </c>
      <c r="AI515">
        <v>0.64879510623941605</v>
      </c>
      <c r="AJ515">
        <v>1</v>
      </c>
      <c r="AK515">
        <f>SUMIFS('further data insights graphs'!$X$2:$X$3323,'further data insights graphs'!$A$2:$A$3323,'tackle data and analsyis'!$AH515)</f>
        <v>-0.56737599173113429</v>
      </c>
      <c r="AL515" s="1">
        <f t="shared" ref="AL515:AL578" si="60">AK515/AJ515</f>
        <v>-0.56737599173113429</v>
      </c>
      <c r="AM515">
        <f>SUMIFS('further data insights graphs'!$X$2:$X$3323,'further data insights graphs'!$X$2:$X$3323,"&gt;="&amp;0,'further data insights graphs'!$A$2:$A$3323,'tackle data and analsyis'!$AH515)</f>
        <v>0</v>
      </c>
      <c r="AN515">
        <f>COUNTIFS('further data insights graphs'!$X$2:$X$3323,"&gt;="&amp;0,'further data insights graphs'!$A$2:$A$3323,'tackle data and analsyis'!$AH515)</f>
        <v>0</v>
      </c>
      <c r="AO515">
        <f>SUMIFS('further data insights graphs'!$X$2:$X$3323,'further data insights graphs'!$X$2:$X$3323,"&lt;"&amp;0,'further data insights graphs'!$A$2:$A$3323,'tackle data and analsyis'!$AH515)</f>
        <v>-0.56737599173113429</v>
      </c>
      <c r="AP515">
        <f>COUNTIFS('further data insights graphs'!$X$2:$X$3323,"&lt;"&amp;0,'further data insights graphs'!$A$2:$A$3323,'tackle data and analsyis'!$AH515)</f>
        <v>1</v>
      </c>
      <c r="AQ515" s="3" t="e">
        <f t="shared" ref="AQ515:AQ578" si="61">AM515/AN515</f>
        <v>#DIV/0!</v>
      </c>
      <c r="AR515" s="3">
        <f t="shared" ref="AR515:AR578" si="62">AO515/AP515</f>
        <v>-0.56737599173113429</v>
      </c>
      <c r="AS515" s="3"/>
      <c r="AT515" s="3"/>
      <c r="AU515" s="3"/>
      <c r="AV515" s="3"/>
      <c r="AY515" t="s">
        <v>183</v>
      </c>
      <c r="AZ515">
        <v>0.51525499597743696</v>
      </c>
      <c r="BA515">
        <v>1</v>
      </c>
      <c r="BD515" t="s">
        <v>183</v>
      </c>
      <c r="BE515">
        <f>SUMIFS('further data insights graphs'!S$2:S$3323,'further data insights graphs'!$A$2:$A$3323,'tackle data and analsyis'!$BD515)</f>
        <v>0</v>
      </c>
      <c r="BF515">
        <f>SUMIFS('further data insights graphs'!T$2:T$3323,'further data insights graphs'!$A$2:$A$3323,'tackle data and analsyis'!$BD515)</f>
        <v>0</v>
      </c>
      <c r="BG515">
        <f>SUMIFS('further data insights graphs'!U$2:U$3323,'further data insights graphs'!$A$2:$A$3323,'tackle data and analsyis'!$BD515)</f>
        <v>0</v>
      </c>
      <c r="BI515">
        <f>COUNTIFS('further data insights graphs'!S$2:S$3323,"&gt;"&amp;0,'further data insights graphs'!$A$2:$A$3323,'tackle data and analsyis'!$BD515)</f>
        <v>0</v>
      </c>
      <c r="BJ515">
        <f>COUNTIFS('further data insights graphs'!T$2:T$3323,"&gt;"&amp;0,'further data insights graphs'!$A$2:$A$3323,'tackle data and analsyis'!$BD515)</f>
        <v>0</v>
      </c>
      <c r="BK515">
        <f>COUNTIFS('further data insights graphs'!U$2:U$3323,"&gt;"&amp;0,'further data insights graphs'!$A$2:$A$3323,'tackle data and analsyis'!$BD515)</f>
        <v>0</v>
      </c>
      <c r="BN515" t="s">
        <v>130</v>
      </c>
      <c r="BO515">
        <v>0</v>
      </c>
      <c r="BP515">
        <v>0</v>
      </c>
      <c r="BQ515">
        <v>0</v>
      </c>
      <c r="BS515">
        <f>SUMIFS('further data insights graphs'!$K$2:$K$3323,'further data insights graphs'!$A$2:$A$3323,'tackle data and analsyis'!$BN515)</f>
        <v>0</v>
      </c>
      <c r="BT515">
        <f>SUMIFS('further data insights graphs'!$V$2:$V$3323,'further data insights graphs'!$A$2:$A$3323,'tackle data and analsyis'!$BN515)</f>
        <v>0</v>
      </c>
      <c r="BV515" t="s">
        <v>106</v>
      </c>
      <c r="BW515">
        <v>0</v>
      </c>
      <c r="BX515">
        <v>0</v>
      </c>
      <c r="BY515">
        <v>0</v>
      </c>
    </row>
    <row r="516" spans="1:77" x14ac:dyDescent="0.35">
      <c r="A516">
        <v>514</v>
      </c>
      <c r="B516">
        <v>2022103100</v>
      </c>
      <c r="C516">
        <v>389</v>
      </c>
      <c r="D516">
        <v>46138</v>
      </c>
      <c r="E516">
        <v>0</v>
      </c>
      <c r="F516">
        <v>1</v>
      </c>
      <c r="G516">
        <v>0</v>
      </c>
      <c r="H516">
        <v>0</v>
      </c>
      <c r="I516" t="s">
        <v>95</v>
      </c>
      <c r="M516" t="s">
        <v>522</v>
      </c>
      <c r="N516">
        <f t="shared" si="56"/>
        <v>2</v>
      </c>
      <c r="O516">
        <f t="shared" si="57"/>
        <v>1</v>
      </c>
      <c r="P516">
        <f t="shared" si="58"/>
        <v>3</v>
      </c>
      <c r="R516">
        <f>SUMIFS('further data insights graphs'!$E$2:$E$3323,'further data insights graphs'!$A$2:$A$3323,'tackle data and analsyis'!$M516)</f>
        <v>0.83122453010331698</v>
      </c>
      <c r="S516">
        <f>COUNTIFS('further data insights graphs'!$E$2:$E$3323,"&gt;"&amp;0,'further data insights graphs'!$A$2:$A$3323,'tackle data and analsyis'!$M516)</f>
        <v>2</v>
      </c>
      <c r="V516">
        <f t="shared" si="59"/>
        <v>1</v>
      </c>
      <c r="W516" t="s">
        <v>403</v>
      </c>
      <c r="X516">
        <v>1</v>
      </c>
      <c r="Y516">
        <v>0</v>
      </c>
      <c r="Z516">
        <v>1</v>
      </c>
      <c r="AB516" t="s">
        <v>519</v>
      </c>
      <c r="AC516">
        <v>0</v>
      </c>
      <c r="AD516">
        <v>2</v>
      </c>
      <c r="AE516">
        <v>2</v>
      </c>
      <c r="AH516" t="s">
        <v>552</v>
      </c>
      <c r="AI516">
        <v>0.64568400247761604</v>
      </c>
      <c r="AJ516">
        <v>2</v>
      </c>
      <c r="AK516">
        <f>SUMIFS('further data insights graphs'!$X$2:$X$3323,'further data insights graphs'!$A$2:$A$3323,'tackle data and analsyis'!$AH516)</f>
        <v>0.14633501499488774</v>
      </c>
      <c r="AL516" s="1">
        <f t="shared" si="60"/>
        <v>7.3167507497443871E-2</v>
      </c>
      <c r="AM516">
        <f>SUMIFS('further data insights graphs'!$X$2:$X$3323,'further data insights graphs'!$X$2:$X$3323,"&gt;="&amp;0,'further data insights graphs'!$A$2:$A$3323,'tackle data and analsyis'!$AH516)</f>
        <v>0.14633501499488774</v>
      </c>
      <c r="AN516">
        <f>COUNTIFS('further data insights graphs'!$X$2:$X$3323,"&gt;="&amp;0,'further data insights graphs'!$A$2:$A$3323,'tackle data and analsyis'!$AH516)</f>
        <v>2</v>
      </c>
      <c r="AO516">
        <f>SUMIFS('further data insights graphs'!$X$2:$X$3323,'further data insights graphs'!$X$2:$X$3323,"&lt;"&amp;0,'further data insights graphs'!$A$2:$A$3323,'tackle data and analsyis'!$AH516)</f>
        <v>0</v>
      </c>
      <c r="AP516">
        <f>COUNTIFS('further data insights graphs'!$X$2:$X$3323,"&lt;"&amp;0,'further data insights graphs'!$A$2:$A$3323,'tackle data and analsyis'!$AH516)</f>
        <v>0</v>
      </c>
      <c r="AQ516" s="3">
        <f t="shared" si="61"/>
        <v>7.3167507497443871E-2</v>
      </c>
      <c r="AR516" s="3" t="e">
        <f t="shared" si="62"/>
        <v>#DIV/0!</v>
      </c>
      <c r="AS516" s="3"/>
      <c r="AT516" s="3"/>
      <c r="AU516" s="3"/>
      <c r="AV516" s="3"/>
      <c r="AY516" t="s">
        <v>184</v>
      </c>
      <c r="AZ516">
        <v>0.23062124347450799</v>
      </c>
      <c r="BA516">
        <v>1</v>
      </c>
      <c r="BD516" t="s">
        <v>184</v>
      </c>
      <c r="BE516">
        <f>SUMIFS('further data insights graphs'!S$2:S$3323,'further data insights graphs'!$A$2:$A$3323,'tackle data and analsyis'!$BD516)</f>
        <v>0.23062124347450799</v>
      </c>
      <c r="BF516">
        <f>SUMIFS('further data insights graphs'!T$2:T$3323,'further data insights graphs'!$A$2:$A$3323,'tackle data and analsyis'!$BD516)</f>
        <v>0</v>
      </c>
      <c r="BG516">
        <f>SUMIFS('further data insights graphs'!U$2:U$3323,'further data insights graphs'!$A$2:$A$3323,'tackle data and analsyis'!$BD516)</f>
        <v>0</v>
      </c>
      <c r="BI516">
        <f>COUNTIFS('further data insights graphs'!S$2:S$3323,"&gt;"&amp;0,'further data insights graphs'!$A$2:$A$3323,'tackle data and analsyis'!$BD516)</f>
        <v>1</v>
      </c>
      <c r="BJ516">
        <f>COUNTIFS('further data insights graphs'!T$2:T$3323,"&gt;"&amp;0,'further data insights graphs'!$A$2:$A$3323,'tackle data and analsyis'!$BD516)</f>
        <v>0</v>
      </c>
      <c r="BK516">
        <f>COUNTIFS('further data insights graphs'!U$2:U$3323,"&gt;"&amp;0,'further data insights graphs'!$A$2:$A$3323,'tackle data and analsyis'!$BD516)</f>
        <v>0</v>
      </c>
      <c r="BN516" t="s">
        <v>232</v>
      </c>
      <c r="BO516">
        <v>0</v>
      </c>
      <c r="BP516">
        <v>0</v>
      </c>
      <c r="BQ516">
        <v>0</v>
      </c>
      <c r="BS516">
        <f>SUMIFS('further data insights graphs'!$K$2:$K$3323,'further data insights graphs'!$A$2:$A$3323,'tackle data and analsyis'!$BN516)</f>
        <v>0</v>
      </c>
      <c r="BT516">
        <f>SUMIFS('further data insights graphs'!$V$2:$V$3323,'further data insights graphs'!$A$2:$A$3323,'tackle data and analsyis'!$BN516)</f>
        <v>0</v>
      </c>
      <c r="BV516" t="s">
        <v>130</v>
      </c>
      <c r="BW516">
        <v>0</v>
      </c>
      <c r="BX516">
        <v>0</v>
      </c>
      <c r="BY516">
        <v>0</v>
      </c>
    </row>
    <row r="517" spans="1:77" x14ac:dyDescent="0.35">
      <c r="A517">
        <v>515</v>
      </c>
      <c r="B517">
        <v>2022103100</v>
      </c>
      <c r="C517">
        <v>2077</v>
      </c>
      <c r="D517">
        <v>46138</v>
      </c>
      <c r="E517">
        <v>1</v>
      </c>
      <c r="F517">
        <v>0</v>
      </c>
      <c r="G517">
        <v>0</v>
      </c>
      <c r="H517">
        <v>0</v>
      </c>
      <c r="I517" t="s">
        <v>95</v>
      </c>
      <c r="M517" t="s">
        <v>523</v>
      </c>
      <c r="N517">
        <f t="shared" si="56"/>
        <v>0</v>
      </c>
      <c r="O517">
        <f t="shared" si="57"/>
        <v>3</v>
      </c>
      <c r="P517">
        <f t="shared" si="58"/>
        <v>3</v>
      </c>
      <c r="R517">
        <f>SUMIFS('further data insights graphs'!$E$2:$E$3323,'further data insights graphs'!$A$2:$A$3323,'tackle data and analsyis'!$M517)</f>
        <v>1.1864241394734791</v>
      </c>
      <c r="S517">
        <f>COUNTIFS('further data insights graphs'!$E$2:$E$3323,"&gt;"&amp;0,'further data insights graphs'!$A$2:$A$3323,'tackle data and analsyis'!$M517)</f>
        <v>3</v>
      </c>
      <c r="V517">
        <f t="shared" si="59"/>
        <v>1</v>
      </c>
      <c r="W517" t="s">
        <v>418</v>
      </c>
      <c r="X517">
        <v>1</v>
      </c>
      <c r="Y517">
        <v>0</v>
      </c>
      <c r="Z517">
        <v>1</v>
      </c>
      <c r="AB517" t="s">
        <v>557</v>
      </c>
      <c r="AC517">
        <v>0</v>
      </c>
      <c r="AD517">
        <v>2</v>
      </c>
      <c r="AE517">
        <v>2</v>
      </c>
      <c r="AH517" t="s">
        <v>446</v>
      </c>
      <c r="AI517">
        <v>0.64342480053747897</v>
      </c>
      <c r="AJ517">
        <v>1</v>
      </c>
      <c r="AK517">
        <f>SUMIFS('further data insights graphs'!$X$2:$X$3323,'further data insights graphs'!$A$2:$A$3323,'tackle data and analsyis'!$AH517)</f>
        <v>-0.22882120685487969</v>
      </c>
      <c r="AL517" s="1">
        <f t="shared" si="60"/>
        <v>-0.22882120685487969</v>
      </c>
      <c r="AM517">
        <f>SUMIFS('further data insights graphs'!$X$2:$X$3323,'further data insights graphs'!$X$2:$X$3323,"&gt;="&amp;0,'further data insights graphs'!$A$2:$A$3323,'tackle data and analsyis'!$AH517)</f>
        <v>0</v>
      </c>
      <c r="AN517">
        <f>COUNTIFS('further data insights graphs'!$X$2:$X$3323,"&gt;="&amp;0,'further data insights graphs'!$A$2:$A$3323,'tackle data and analsyis'!$AH517)</f>
        <v>0</v>
      </c>
      <c r="AO517">
        <f>SUMIFS('further data insights graphs'!$X$2:$X$3323,'further data insights graphs'!$X$2:$X$3323,"&lt;"&amp;0,'further data insights graphs'!$A$2:$A$3323,'tackle data and analsyis'!$AH517)</f>
        <v>-0.22882120685487969</v>
      </c>
      <c r="AP517">
        <f>COUNTIFS('further data insights graphs'!$X$2:$X$3323,"&lt;"&amp;0,'further data insights graphs'!$A$2:$A$3323,'tackle data and analsyis'!$AH517)</f>
        <v>1</v>
      </c>
      <c r="AQ517" s="3" t="e">
        <f t="shared" si="61"/>
        <v>#DIV/0!</v>
      </c>
      <c r="AR517" s="3">
        <f t="shared" si="62"/>
        <v>-0.22882120685487969</v>
      </c>
      <c r="AS517" s="3"/>
      <c r="AT517" s="3"/>
      <c r="AU517" s="3"/>
      <c r="AV517" s="3"/>
      <c r="AY517" t="s">
        <v>185</v>
      </c>
      <c r="AZ517">
        <v>0.64879510623941605</v>
      </c>
      <c r="BA517">
        <v>1</v>
      </c>
      <c r="BD517" t="s">
        <v>185</v>
      </c>
      <c r="BE517">
        <f>SUMIFS('further data insights graphs'!S$2:S$3323,'further data insights graphs'!$A$2:$A$3323,'tackle data and analsyis'!$BD517)</f>
        <v>0.64879510623941605</v>
      </c>
      <c r="BF517">
        <f>SUMIFS('further data insights graphs'!T$2:T$3323,'further data insights graphs'!$A$2:$A$3323,'tackle data and analsyis'!$BD517)</f>
        <v>0</v>
      </c>
      <c r="BG517">
        <f>SUMIFS('further data insights graphs'!U$2:U$3323,'further data insights graphs'!$A$2:$A$3323,'tackle data and analsyis'!$BD517)</f>
        <v>0</v>
      </c>
      <c r="BI517">
        <f>COUNTIFS('further data insights graphs'!S$2:S$3323,"&gt;"&amp;0,'further data insights graphs'!$A$2:$A$3323,'tackle data and analsyis'!$BD517)</f>
        <v>1</v>
      </c>
      <c r="BJ517">
        <f>COUNTIFS('further data insights graphs'!T$2:T$3323,"&gt;"&amp;0,'further data insights graphs'!$A$2:$A$3323,'tackle data and analsyis'!$BD517)</f>
        <v>0</v>
      </c>
      <c r="BK517">
        <f>COUNTIFS('further data insights graphs'!U$2:U$3323,"&gt;"&amp;0,'further data insights graphs'!$A$2:$A$3323,'tackle data and analsyis'!$BD517)</f>
        <v>0</v>
      </c>
      <c r="BN517" t="s">
        <v>501</v>
      </c>
      <c r="BO517">
        <v>0</v>
      </c>
      <c r="BP517">
        <v>0</v>
      </c>
      <c r="BQ517">
        <v>0</v>
      </c>
      <c r="BS517">
        <f>SUMIFS('further data insights graphs'!$K$2:$K$3323,'further data insights graphs'!$A$2:$A$3323,'tackle data and analsyis'!$BN517)</f>
        <v>0</v>
      </c>
      <c r="BT517">
        <f>SUMIFS('further data insights graphs'!$V$2:$V$3323,'further data insights graphs'!$A$2:$A$3323,'tackle data and analsyis'!$BN517)</f>
        <v>0</v>
      </c>
      <c r="BV517" t="s">
        <v>232</v>
      </c>
      <c r="BW517">
        <v>0</v>
      </c>
      <c r="BX517">
        <v>0</v>
      </c>
      <c r="BY517">
        <v>0</v>
      </c>
    </row>
    <row r="518" spans="1:77" x14ac:dyDescent="0.35">
      <c r="A518">
        <v>516</v>
      </c>
      <c r="B518">
        <v>2022103100</v>
      </c>
      <c r="C518">
        <v>3360</v>
      </c>
      <c r="D518">
        <v>46138</v>
      </c>
      <c r="E518">
        <v>1</v>
      </c>
      <c r="F518">
        <v>0</v>
      </c>
      <c r="G518">
        <v>0</v>
      </c>
      <c r="H518">
        <v>0</v>
      </c>
      <c r="I518" t="s">
        <v>95</v>
      </c>
      <c r="M518" t="s">
        <v>524</v>
      </c>
      <c r="N518">
        <f t="shared" si="56"/>
        <v>0</v>
      </c>
      <c r="O518">
        <f t="shared" si="57"/>
        <v>1</v>
      </c>
      <c r="P518">
        <f t="shared" si="58"/>
        <v>1</v>
      </c>
      <c r="R518">
        <f>SUMIFS('further data insights graphs'!$E$2:$E$3323,'further data insights graphs'!$A$2:$A$3323,'tackle data and analsyis'!$M518)</f>
        <v>0.13362683264304701</v>
      </c>
      <c r="S518">
        <f>COUNTIFS('further data insights graphs'!$E$2:$E$3323,"&gt;"&amp;0,'further data insights graphs'!$A$2:$A$3323,'tackle data and analsyis'!$M518)</f>
        <v>1</v>
      </c>
      <c r="V518">
        <f t="shared" si="59"/>
        <v>1</v>
      </c>
      <c r="W518" t="s">
        <v>419</v>
      </c>
      <c r="X518">
        <v>0</v>
      </c>
      <c r="Y518">
        <v>1</v>
      </c>
      <c r="Z518">
        <v>1</v>
      </c>
      <c r="AB518" t="s">
        <v>567</v>
      </c>
      <c r="AC518">
        <v>0</v>
      </c>
      <c r="AD518">
        <v>2</v>
      </c>
      <c r="AE518">
        <v>2</v>
      </c>
      <c r="AH518" t="s">
        <v>570</v>
      </c>
      <c r="AI518">
        <v>0.64264352271806002</v>
      </c>
      <c r="AJ518">
        <v>2</v>
      </c>
      <c r="AK518">
        <f>SUMIFS('further data insights graphs'!$X$2:$X$3323,'further data insights graphs'!$A$2:$A$3323,'tackle data and analsyis'!$AH518)</f>
        <v>0.14375252124002391</v>
      </c>
      <c r="AL518" s="1">
        <f t="shared" si="60"/>
        <v>7.1876260620011956E-2</v>
      </c>
      <c r="AM518">
        <f>SUMIFS('further data insights graphs'!$X$2:$X$3323,'further data insights graphs'!$X$2:$X$3323,"&gt;="&amp;0,'further data insights graphs'!$A$2:$A$3323,'tackle data and analsyis'!$AH518)</f>
        <v>0.14375252124002391</v>
      </c>
      <c r="AN518">
        <f>COUNTIFS('further data insights graphs'!$X$2:$X$3323,"&gt;="&amp;0,'further data insights graphs'!$A$2:$A$3323,'tackle data and analsyis'!$AH518)</f>
        <v>2</v>
      </c>
      <c r="AO518">
        <f>SUMIFS('further data insights graphs'!$X$2:$X$3323,'further data insights graphs'!$X$2:$X$3323,"&lt;"&amp;0,'further data insights graphs'!$A$2:$A$3323,'tackle data and analsyis'!$AH518)</f>
        <v>0</v>
      </c>
      <c r="AP518">
        <f>COUNTIFS('further data insights graphs'!$X$2:$X$3323,"&lt;"&amp;0,'further data insights graphs'!$A$2:$A$3323,'tackle data and analsyis'!$AH518)</f>
        <v>0</v>
      </c>
      <c r="AQ518" s="3">
        <f t="shared" si="61"/>
        <v>7.1876260620011956E-2</v>
      </c>
      <c r="AR518" s="3" t="e">
        <f t="shared" si="62"/>
        <v>#DIV/0!</v>
      </c>
      <c r="AS518" s="3"/>
      <c r="AT518" s="3"/>
      <c r="AU518" s="3"/>
      <c r="AV518" s="3"/>
      <c r="AY518" t="s">
        <v>187</v>
      </c>
      <c r="AZ518">
        <v>0.88428653131087098</v>
      </c>
      <c r="BA518">
        <v>1</v>
      </c>
      <c r="BD518" t="s">
        <v>187</v>
      </c>
      <c r="BE518">
        <f>SUMIFS('further data insights graphs'!S$2:S$3323,'further data insights graphs'!$A$2:$A$3323,'tackle data and analsyis'!$BD518)</f>
        <v>0</v>
      </c>
      <c r="BF518">
        <f>SUMIFS('further data insights graphs'!T$2:T$3323,'further data insights graphs'!$A$2:$A$3323,'tackle data and analsyis'!$BD518)</f>
        <v>0</v>
      </c>
      <c r="BG518">
        <f>SUMIFS('further data insights graphs'!U$2:U$3323,'further data insights graphs'!$A$2:$A$3323,'tackle data and analsyis'!$BD518)</f>
        <v>0</v>
      </c>
      <c r="BI518">
        <f>COUNTIFS('further data insights graphs'!S$2:S$3323,"&gt;"&amp;0,'further data insights graphs'!$A$2:$A$3323,'tackle data and analsyis'!$BD518)</f>
        <v>0</v>
      </c>
      <c r="BJ518">
        <f>COUNTIFS('further data insights graphs'!T$2:T$3323,"&gt;"&amp;0,'further data insights graphs'!$A$2:$A$3323,'tackle data and analsyis'!$BD518)</f>
        <v>0</v>
      </c>
      <c r="BK518">
        <f>COUNTIFS('further data insights graphs'!U$2:U$3323,"&gt;"&amp;0,'further data insights graphs'!$A$2:$A$3323,'tackle data and analsyis'!$BD518)</f>
        <v>0</v>
      </c>
      <c r="BN518" t="s">
        <v>172</v>
      </c>
      <c r="BO518">
        <v>0</v>
      </c>
      <c r="BP518">
        <v>0</v>
      </c>
      <c r="BQ518">
        <v>0</v>
      </c>
      <c r="BS518">
        <f>SUMIFS('further data insights graphs'!$K$2:$K$3323,'further data insights graphs'!$A$2:$A$3323,'tackle data and analsyis'!$BN518)</f>
        <v>0</v>
      </c>
      <c r="BT518">
        <f>SUMIFS('further data insights graphs'!$V$2:$V$3323,'further data insights graphs'!$A$2:$A$3323,'tackle data and analsyis'!$BN518)</f>
        <v>0</v>
      </c>
      <c r="BV518" t="s">
        <v>501</v>
      </c>
      <c r="BW518">
        <v>0</v>
      </c>
      <c r="BX518">
        <v>0</v>
      </c>
      <c r="BY518">
        <v>0</v>
      </c>
    </row>
    <row r="519" spans="1:77" x14ac:dyDescent="0.35">
      <c r="A519">
        <v>517</v>
      </c>
      <c r="B519">
        <v>2022103100</v>
      </c>
      <c r="C519">
        <v>3383</v>
      </c>
      <c r="D519">
        <v>46138</v>
      </c>
      <c r="E519">
        <v>1</v>
      </c>
      <c r="F519">
        <v>0</v>
      </c>
      <c r="G519">
        <v>0</v>
      </c>
      <c r="H519">
        <v>0</v>
      </c>
      <c r="I519" t="s">
        <v>95</v>
      </c>
      <c r="M519" t="s">
        <v>525</v>
      </c>
      <c r="N519">
        <f t="shared" si="56"/>
        <v>1</v>
      </c>
      <c r="O519">
        <f t="shared" si="57"/>
        <v>0</v>
      </c>
      <c r="P519">
        <f t="shared" si="58"/>
        <v>1</v>
      </c>
      <c r="R519">
        <f>SUMIFS('further data insights graphs'!$E$2:$E$3323,'further data insights graphs'!$A$2:$A$3323,'tackle data and analsyis'!$M519)</f>
        <v>0</v>
      </c>
      <c r="S519">
        <f>COUNTIFS('further data insights graphs'!$E$2:$E$3323,"&gt;"&amp;0,'further data insights graphs'!$A$2:$A$3323,'tackle data and analsyis'!$M519)</f>
        <v>0</v>
      </c>
      <c r="V519">
        <f t="shared" si="59"/>
        <v>1</v>
      </c>
      <c r="W519" t="s">
        <v>420</v>
      </c>
      <c r="X519">
        <v>1</v>
      </c>
      <c r="Y519">
        <v>0</v>
      </c>
      <c r="Z519">
        <v>1</v>
      </c>
      <c r="AB519" t="s">
        <v>584</v>
      </c>
      <c r="AC519">
        <v>0</v>
      </c>
      <c r="AD519">
        <v>2</v>
      </c>
      <c r="AE519">
        <v>2</v>
      </c>
      <c r="AH519" t="s">
        <v>156</v>
      </c>
      <c r="AI519">
        <v>0.64204275788843002</v>
      </c>
      <c r="AJ519">
        <v>1</v>
      </c>
      <c r="AK519">
        <f>SUMIFS('further data insights graphs'!$X$2:$X$3323,'further data insights graphs'!$A$2:$A$3323,'tackle data and analsyis'!$AH519)</f>
        <v>0.19031943137406879</v>
      </c>
      <c r="AL519" s="1">
        <f t="shared" si="60"/>
        <v>0.19031943137406879</v>
      </c>
      <c r="AM519">
        <f>SUMIFS('further data insights graphs'!$X$2:$X$3323,'further data insights graphs'!$X$2:$X$3323,"&gt;="&amp;0,'further data insights graphs'!$A$2:$A$3323,'tackle data and analsyis'!$AH519)</f>
        <v>0.19031943137406879</v>
      </c>
      <c r="AN519">
        <f>COUNTIFS('further data insights graphs'!$X$2:$X$3323,"&gt;="&amp;0,'further data insights graphs'!$A$2:$A$3323,'tackle data and analsyis'!$AH519)</f>
        <v>1</v>
      </c>
      <c r="AO519">
        <f>SUMIFS('further data insights graphs'!$X$2:$X$3323,'further data insights graphs'!$X$2:$X$3323,"&lt;"&amp;0,'further data insights graphs'!$A$2:$A$3323,'tackle data and analsyis'!$AH519)</f>
        <v>0</v>
      </c>
      <c r="AP519">
        <f>COUNTIFS('further data insights graphs'!$X$2:$X$3323,"&lt;"&amp;0,'further data insights graphs'!$A$2:$A$3323,'tackle data and analsyis'!$AH519)</f>
        <v>0</v>
      </c>
      <c r="AQ519" s="3">
        <f t="shared" si="61"/>
        <v>0.19031943137406879</v>
      </c>
      <c r="AR519" s="3" t="e">
        <f t="shared" si="62"/>
        <v>#DIV/0!</v>
      </c>
      <c r="AS519" s="3"/>
      <c r="AT519" s="3"/>
      <c r="AU519" s="3"/>
      <c r="AV519" s="3"/>
      <c r="AY519" t="s">
        <v>245</v>
      </c>
      <c r="AZ519">
        <v>1</v>
      </c>
      <c r="BA519">
        <v>1</v>
      </c>
      <c r="BD519" t="s">
        <v>245</v>
      </c>
      <c r="BE519">
        <f>SUMIFS('further data insights graphs'!S$2:S$3323,'further data insights graphs'!$A$2:$A$3323,'tackle data and analsyis'!$BD519)</f>
        <v>1</v>
      </c>
      <c r="BF519">
        <f>SUMIFS('further data insights graphs'!T$2:T$3323,'further data insights graphs'!$A$2:$A$3323,'tackle data and analsyis'!$BD519)</f>
        <v>0</v>
      </c>
      <c r="BG519">
        <f>SUMIFS('further data insights graphs'!U$2:U$3323,'further data insights graphs'!$A$2:$A$3323,'tackle data and analsyis'!$BD519)</f>
        <v>0</v>
      </c>
      <c r="BI519">
        <f>COUNTIFS('further data insights graphs'!S$2:S$3323,"&gt;"&amp;0,'further data insights graphs'!$A$2:$A$3323,'tackle data and analsyis'!$BD519)</f>
        <v>1</v>
      </c>
      <c r="BJ519">
        <f>COUNTIFS('further data insights graphs'!T$2:T$3323,"&gt;"&amp;0,'further data insights graphs'!$A$2:$A$3323,'tackle data and analsyis'!$BD519)</f>
        <v>0</v>
      </c>
      <c r="BK519">
        <f>COUNTIFS('further data insights graphs'!U$2:U$3323,"&gt;"&amp;0,'further data insights graphs'!$A$2:$A$3323,'tackle data and analsyis'!$BD519)</f>
        <v>0</v>
      </c>
      <c r="BN519" t="s">
        <v>178</v>
      </c>
      <c r="BO519">
        <v>0</v>
      </c>
      <c r="BP519">
        <v>0</v>
      </c>
      <c r="BQ519">
        <v>0</v>
      </c>
      <c r="BS519">
        <f>SUMIFS('further data insights graphs'!$K$2:$K$3323,'further data insights graphs'!$A$2:$A$3323,'tackle data and analsyis'!$BN519)</f>
        <v>0</v>
      </c>
      <c r="BT519">
        <f>SUMIFS('further data insights graphs'!$V$2:$V$3323,'further data insights graphs'!$A$2:$A$3323,'tackle data and analsyis'!$BN519)</f>
        <v>0</v>
      </c>
      <c r="BV519" t="s">
        <v>172</v>
      </c>
      <c r="BW519">
        <v>0</v>
      </c>
      <c r="BX519">
        <v>0</v>
      </c>
      <c r="BY519">
        <v>0</v>
      </c>
    </row>
    <row r="520" spans="1:77" x14ac:dyDescent="0.35">
      <c r="A520">
        <v>518</v>
      </c>
      <c r="B520">
        <v>2022110602</v>
      </c>
      <c r="C520">
        <v>327</v>
      </c>
      <c r="D520">
        <v>46138</v>
      </c>
      <c r="E520">
        <v>1</v>
      </c>
      <c r="F520">
        <v>0</v>
      </c>
      <c r="G520">
        <v>0</v>
      </c>
      <c r="H520">
        <v>0</v>
      </c>
      <c r="I520" t="s">
        <v>95</v>
      </c>
      <c r="M520" t="s">
        <v>526</v>
      </c>
      <c r="N520">
        <f t="shared" si="56"/>
        <v>2</v>
      </c>
      <c r="O520">
        <f t="shared" si="57"/>
        <v>2</v>
      </c>
      <c r="P520">
        <f t="shared" si="58"/>
        <v>4</v>
      </c>
      <c r="R520">
        <f>SUMIFS('further data insights graphs'!$E$2:$E$3323,'further data insights graphs'!$A$2:$A$3323,'tackle data and analsyis'!$M520)</f>
        <v>1.8547462452244718</v>
      </c>
      <c r="S520">
        <f>COUNTIFS('further data insights graphs'!$E$2:$E$3323,"&gt;"&amp;0,'further data insights graphs'!$A$2:$A$3323,'tackle data and analsyis'!$M520)</f>
        <v>4</v>
      </c>
      <c r="V520">
        <f t="shared" si="59"/>
        <v>1</v>
      </c>
      <c r="W520" t="s">
        <v>423</v>
      </c>
      <c r="X520">
        <v>1</v>
      </c>
      <c r="Y520">
        <v>0</v>
      </c>
      <c r="Z520">
        <v>1</v>
      </c>
      <c r="AB520" t="s">
        <v>14</v>
      </c>
      <c r="AC520">
        <v>0</v>
      </c>
      <c r="AD520">
        <v>1</v>
      </c>
      <c r="AE520">
        <v>1</v>
      </c>
      <c r="AH520" t="s">
        <v>9</v>
      </c>
      <c r="AI520">
        <v>0.64122272243812695</v>
      </c>
      <c r="AJ520">
        <v>1</v>
      </c>
      <c r="AK520">
        <f>SUMIFS('further data insights graphs'!$X$2:$X$3323,'further data insights graphs'!$A$2:$A$3323,'tackle data and analsyis'!$AH520)</f>
        <v>-9.7502243200093652E-2</v>
      </c>
      <c r="AL520" s="1">
        <f t="shared" si="60"/>
        <v>-9.7502243200093652E-2</v>
      </c>
      <c r="AM520">
        <f>SUMIFS('further data insights graphs'!$X$2:$X$3323,'further data insights graphs'!$X$2:$X$3323,"&gt;="&amp;0,'further data insights graphs'!$A$2:$A$3323,'tackle data and analsyis'!$AH520)</f>
        <v>0</v>
      </c>
      <c r="AN520">
        <f>COUNTIFS('further data insights graphs'!$X$2:$X$3323,"&gt;="&amp;0,'further data insights graphs'!$A$2:$A$3323,'tackle data and analsyis'!$AH520)</f>
        <v>0</v>
      </c>
      <c r="AO520">
        <f>SUMIFS('further data insights graphs'!$X$2:$X$3323,'further data insights graphs'!$X$2:$X$3323,"&lt;"&amp;0,'further data insights graphs'!$A$2:$A$3323,'tackle data and analsyis'!$AH520)</f>
        <v>-9.7502243200093652E-2</v>
      </c>
      <c r="AP520">
        <f>COUNTIFS('further data insights graphs'!$X$2:$X$3323,"&lt;"&amp;0,'further data insights graphs'!$A$2:$A$3323,'tackle data and analsyis'!$AH520)</f>
        <v>1</v>
      </c>
      <c r="AQ520" s="3" t="e">
        <f t="shared" si="61"/>
        <v>#DIV/0!</v>
      </c>
      <c r="AR520" s="3">
        <f t="shared" si="62"/>
        <v>-9.7502243200093652E-2</v>
      </c>
      <c r="AS520" s="3"/>
      <c r="AT520" s="3"/>
      <c r="AU520" s="3"/>
      <c r="AV520" s="3"/>
      <c r="AY520" t="s">
        <v>294</v>
      </c>
      <c r="AZ520">
        <v>0.36228694944603301</v>
      </c>
      <c r="BA520">
        <v>1</v>
      </c>
      <c r="BD520" t="s">
        <v>294</v>
      </c>
      <c r="BE520">
        <f>SUMIFS('further data insights graphs'!S$2:S$3323,'further data insights graphs'!$A$2:$A$3323,'tackle data and analsyis'!$BD520)</f>
        <v>0</v>
      </c>
      <c r="BF520">
        <f>SUMIFS('further data insights graphs'!T$2:T$3323,'further data insights graphs'!$A$2:$A$3323,'tackle data and analsyis'!$BD520)</f>
        <v>0</v>
      </c>
      <c r="BG520">
        <f>SUMIFS('further data insights graphs'!U$2:U$3323,'further data insights graphs'!$A$2:$A$3323,'tackle data and analsyis'!$BD520)</f>
        <v>0</v>
      </c>
      <c r="BI520">
        <f>COUNTIFS('further data insights graphs'!S$2:S$3323,"&gt;"&amp;0,'further data insights graphs'!$A$2:$A$3323,'tackle data and analsyis'!$BD520)</f>
        <v>0</v>
      </c>
      <c r="BJ520">
        <f>COUNTIFS('further data insights graphs'!T$2:T$3323,"&gt;"&amp;0,'further data insights graphs'!$A$2:$A$3323,'tackle data and analsyis'!$BD520)</f>
        <v>0</v>
      </c>
      <c r="BK520">
        <f>COUNTIFS('further data insights graphs'!U$2:U$3323,"&gt;"&amp;0,'further data insights graphs'!$A$2:$A$3323,'tackle data and analsyis'!$BD520)</f>
        <v>0</v>
      </c>
      <c r="BN520" t="s">
        <v>338</v>
      </c>
      <c r="BO520">
        <v>0</v>
      </c>
      <c r="BP520">
        <v>0</v>
      </c>
      <c r="BQ520">
        <v>0.69148402264781506</v>
      </c>
      <c r="BS520">
        <f>SUMIFS('further data insights graphs'!$K$2:$K$3323,'further data insights graphs'!$A$2:$A$3323,'tackle data and analsyis'!$BN520)</f>
        <v>0</v>
      </c>
      <c r="BT520">
        <f>SUMIFS('further data insights graphs'!$V$2:$V$3323,'further data insights graphs'!$A$2:$A$3323,'tackle data and analsyis'!$BN520)</f>
        <v>0</v>
      </c>
      <c r="BV520" t="s">
        <v>178</v>
      </c>
      <c r="BW520">
        <v>0</v>
      </c>
      <c r="BX520">
        <v>0</v>
      </c>
      <c r="BY520">
        <v>0</v>
      </c>
    </row>
    <row r="521" spans="1:77" x14ac:dyDescent="0.35">
      <c r="A521">
        <v>519</v>
      </c>
      <c r="B521">
        <v>2022110602</v>
      </c>
      <c r="C521">
        <v>348</v>
      </c>
      <c r="D521">
        <v>46138</v>
      </c>
      <c r="E521">
        <v>0</v>
      </c>
      <c r="F521">
        <v>1</v>
      </c>
      <c r="G521">
        <v>0</v>
      </c>
      <c r="H521">
        <v>0</v>
      </c>
      <c r="I521" t="s">
        <v>95</v>
      </c>
      <c r="M521" t="s">
        <v>527</v>
      </c>
      <c r="N521">
        <f t="shared" si="56"/>
        <v>1</v>
      </c>
      <c r="O521">
        <f t="shared" si="57"/>
        <v>1</v>
      </c>
      <c r="P521">
        <f t="shared" si="58"/>
        <v>2</v>
      </c>
      <c r="R521">
        <f>SUMIFS('further data insights graphs'!$E$2:$E$3323,'further data insights graphs'!$A$2:$A$3323,'tackle data and analsyis'!$M521)</f>
        <v>1.7352842658838101</v>
      </c>
      <c r="S521">
        <f>COUNTIFS('further data insights graphs'!$E$2:$E$3323,"&gt;"&amp;0,'further data insights graphs'!$A$2:$A$3323,'tackle data and analsyis'!$M521)</f>
        <v>5</v>
      </c>
      <c r="V521">
        <f t="shared" si="59"/>
        <v>1</v>
      </c>
      <c r="W521" t="s">
        <v>427</v>
      </c>
      <c r="X521">
        <v>1</v>
      </c>
      <c r="Y521">
        <v>0</v>
      </c>
      <c r="Z521">
        <v>1</v>
      </c>
      <c r="AB521" t="s">
        <v>45</v>
      </c>
      <c r="AC521">
        <v>0</v>
      </c>
      <c r="AD521">
        <v>1</v>
      </c>
      <c r="AE521">
        <v>1</v>
      </c>
      <c r="AH521" t="s">
        <v>455</v>
      </c>
      <c r="AI521">
        <v>0.63699770663709199</v>
      </c>
      <c r="AJ521">
        <v>1</v>
      </c>
      <c r="AK521">
        <f>SUMIFS('further data insights graphs'!$X$2:$X$3323,'further data insights graphs'!$A$2:$A$3323,'tackle data and analsyis'!$AH521)</f>
        <v>0.49864970352707788</v>
      </c>
      <c r="AL521" s="1">
        <f t="shared" si="60"/>
        <v>0.49864970352707788</v>
      </c>
      <c r="AM521">
        <f>SUMIFS('further data insights graphs'!$X$2:$X$3323,'further data insights graphs'!$X$2:$X$3323,"&gt;="&amp;0,'further data insights graphs'!$A$2:$A$3323,'tackle data and analsyis'!$AH521)</f>
        <v>0.49864970352707788</v>
      </c>
      <c r="AN521">
        <f>COUNTIFS('further data insights graphs'!$X$2:$X$3323,"&gt;="&amp;0,'further data insights graphs'!$A$2:$A$3323,'tackle data and analsyis'!$AH521)</f>
        <v>1</v>
      </c>
      <c r="AO521">
        <f>SUMIFS('further data insights graphs'!$X$2:$X$3323,'further data insights graphs'!$X$2:$X$3323,"&lt;"&amp;0,'further data insights graphs'!$A$2:$A$3323,'tackle data and analsyis'!$AH521)</f>
        <v>0</v>
      </c>
      <c r="AP521">
        <f>COUNTIFS('further data insights graphs'!$X$2:$X$3323,"&lt;"&amp;0,'further data insights graphs'!$A$2:$A$3323,'tackle data and analsyis'!$AH521)</f>
        <v>0</v>
      </c>
      <c r="AQ521" s="3">
        <f t="shared" si="61"/>
        <v>0.49864970352707788</v>
      </c>
      <c r="AR521" s="3" t="e">
        <f t="shared" si="62"/>
        <v>#DIV/0!</v>
      </c>
      <c r="AS521" s="3"/>
      <c r="AT521" s="3"/>
      <c r="AU521" s="3"/>
      <c r="AV521" s="3"/>
      <c r="AY521" t="s">
        <v>310</v>
      </c>
      <c r="AZ521">
        <v>0.39998456590352499</v>
      </c>
      <c r="BA521">
        <v>1</v>
      </c>
      <c r="BD521" t="s">
        <v>310</v>
      </c>
      <c r="BE521">
        <f>SUMIFS('further data insights graphs'!S$2:S$3323,'further data insights graphs'!$A$2:$A$3323,'tackle data and analsyis'!$BD521)</f>
        <v>0</v>
      </c>
      <c r="BF521">
        <f>SUMIFS('further data insights graphs'!T$2:T$3323,'further data insights graphs'!$A$2:$A$3323,'tackle data and analsyis'!$BD521)</f>
        <v>0</v>
      </c>
      <c r="BG521">
        <f>SUMIFS('further data insights graphs'!U$2:U$3323,'further data insights graphs'!$A$2:$A$3323,'tackle data and analsyis'!$BD521)</f>
        <v>0</v>
      </c>
      <c r="BI521">
        <f>COUNTIFS('further data insights graphs'!S$2:S$3323,"&gt;"&amp;0,'further data insights graphs'!$A$2:$A$3323,'tackle data and analsyis'!$BD521)</f>
        <v>0</v>
      </c>
      <c r="BJ521">
        <f>COUNTIFS('further data insights graphs'!T$2:T$3323,"&gt;"&amp;0,'further data insights graphs'!$A$2:$A$3323,'tackle data and analsyis'!$BD521)</f>
        <v>0</v>
      </c>
      <c r="BK521">
        <f>COUNTIFS('further data insights graphs'!U$2:U$3323,"&gt;"&amp;0,'further data insights graphs'!$A$2:$A$3323,'tackle data and analsyis'!$BD521)</f>
        <v>0</v>
      </c>
      <c r="BN521" t="s">
        <v>378</v>
      </c>
      <c r="BO521">
        <v>0</v>
      </c>
      <c r="BP521">
        <v>0</v>
      </c>
      <c r="BQ521">
        <v>0</v>
      </c>
      <c r="BS521">
        <f>SUMIFS('further data insights graphs'!$K$2:$K$3323,'further data insights graphs'!$A$2:$A$3323,'tackle data and analsyis'!$BN521)</f>
        <v>0</v>
      </c>
      <c r="BT521">
        <f>SUMIFS('further data insights graphs'!$V$2:$V$3323,'further data insights graphs'!$A$2:$A$3323,'tackle data and analsyis'!$BN521)</f>
        <v>0</v>
      </c>
      <c r="BV521" t="s">
        <v>338</v>
      </c>
      <c r="BW521">
        <v>0</v>
      </c>
      <c r="BX521">
        <v>0</v>
      </c>
      <c r="BY521">
        <v>0.69148402264781506</v>
      </c>
    </row>
    <row r="522" spans="1:77" x14ac:dyDescent="0.35">
      <c r="A522">
        <v>520</v>
      </c>
      <c r="B522">
        <v>2022110602</v>
      </c>
      <c r="C522">
        <v>2279</v>
      </c>
      <c r="D522">
        <v>46138</v>
      </c>
      <c r="E522">
        <v>1</v>
      </c>
      <c r="F522">
        <v>0</v>
      </c>
      <c r="G522">
        <v>0</v>
      </c>
      <c r="H522">
        <v>0</v>
      </c>
      <c r="I522" t="s">
        <v>95</v>
      </c>
      <c r="M522" t="s">
        <v>528</v>
      </c>
      <c r="N522">
        <f t="shared" si="56"/>
        <v>0</v>
      </c>
      <c r="O522">
        <f t="shared" si="57"/>
        <v>1</v>
      </c>
      <c r="P522">
        <f t="shared" si="58"/>
        <v>1</v>
      </c>
      <c r="R522">
        <f>SUMIFS('further data insights graphs'!$E$2:$E$3323,'further data insights graphs'!$A$2:$A$3323,'tackle data and analsyis'!$M522)</f>
        <v>1</v>
      </c>
      <c r="S522">
        <f>COUNTIFS('further data insights graphs'!$E$2:$E$3323,"&gt;"&amp;0,'further data insights graphs'!$A$2:$A$3323,'tackle data and analsyis'!$M522)</f>
        <v>1</v>
      </c>
      <c r="V522">
        <f t="shared" si="59"/>
        <v>1</v>
      </c>
      <c r="W522" t="s">
        <v>430</v>
      </c>
      <c r="X522">
        <v>1</v>
      </c>
      <c r="Y522">
        <v>0</v>
      </c>
      <c r="Z522">
        <v>1</v>
      </c>
      <c r="AB522" t="s">
        <v>50</v>
      </c>
      <c r="AC522">
        <v>0</v>
      </c>
      <c r="AD522">
        <v>1</v>
      </c>
      <c r="AE522">
        <v>1</v>
      </c>
      <c r="AH522" t="s">
        <v>395</v>
      </c>
      <c r="AI522">
        <v>0.62010249431310593</v>
      </c>
      <c r="AJ522">
        <v>2</v>
      </c>
      <c r="AK522">
        <f>SUMIFS('further data insights graphs'!$X$2:$X$3323,'further data insights graphs'!$A$2:$A$3323,'tackle data and analsyis'!$AH522)</f>
        <v>-0.25636992440607842</v>
      </c>
      <c r="AL522" s="1">
        <f t="shared" si="60"/>
        <v>-0.12818496220303921</v>
      </c>
      <c r="AM522">
        <f>SUMIFS('further data insights graphs'!$X$2:$X$3323,'further data insights graphs'!$X$2:$X$3323,"&gt;="&amp;0,'further data insights graphs'!$A$2:$A$3323,'tackle data and analsyis'!$AH522)</f>
        <v>0</v>
      </c>
      <c r="AN522">
        <f>COUNTIFS('further data insights graphs'!$X$2:$X$3323,"&gt;="&amp;0,'further data insights graphs'!$A$2:$A$3323,'tackle data and analsyis'!$AH522)</f>
        <v>0</v>
      </c>
      <c r="AO522">
        <f>SUMIFS('further data insights graphs'!$X$2:$X$3323,'further data insights graphs'!$X$2:$X$3323,"&lt;"&amp;0,'further data insights graphs'!$A$2:$A$3323,'tackle data and analsyis'!$AH522)</f>
        <v>-0.25636992440607842</v>
      </c>
      <c r="AP522">
        <f>COUNTIFS('further data insights graphs'!$X$2:$X$3323,"&lt;"&amp;0,'further data insights graphs'!$A$2:$A$3323,'tackle data and analsyis'!$AH522)</f>
        <v>2</v>
      </c>
      <c r="AQ522" s="3" t="e">
        <f t="shared" si="61"/>
        <v>#DIV/0!</v>
      </c>
      <c r="AR522" s="3">
        <f t="shared" si="62"/>
        <v>-0.12818496220303921</v>
      </c>
      <c r="AS522" s="3"/>
      <c r="AT522" s="3"/>
      <c r="AU522" s="3"/>
      <c r="AV522" s="3"/>
      <c r="AY522" t="s">
        <v>336</v>
      </c>
      <c r="AZ522">
        <v>0.66784926632964203</v>
      </c>
      <c r="BA522">
        <v>1</v>
      </c>
      <c r="BD522" t="s">
        <v>336</v>
      </c>
      <c r="BE522">
        <f>SUMIFS('further data insights graphs'!S$2:S$3323,'further data insights graphs'!$A$2:$A$3323,'tackle data and analsyis'!$BD522)</f>
        <v>0.66784926632964203</v>
      </c>
      <c r="BF522">
        <f>SUMIFS('further data insights graphs'!T$2:T$3323,'further data insights graphs'!$A$2:$A$3323,'tackle data and analsyis'!$BD522)</f>
        <v>0</v>
      </c>
      <c r="BG522">
        <f>SUMIFS('further data insights graphs'!U$2:U$3323,'further data insights graphs'!$A$2:$A$3323,'tackle data and analsyis'!$BD522)</f>
        <v>0</v>
      </c>
      <c r="BI522">
        <f>COUNTIFS('further data insights graphs'!S$2:S$3323,"&gt;"&amp;0,'further data insights graphs'!$A$2:$A$3323,'tackle data and analsyis'!$BD522)</f>
        <v>1</v>
      </c>
      <c r="BJ522">
        <f>COUNTIFS('further data insights graphs'!T$2:T$3323,"&gt;"&amp;0,'further data insights graphs'!$A$2:$A$3323,'tackle data and analsyis'!$BD522)</f>
        <v>0</v>
      </c>
      <c r="BK522">
        <f>COUNTIFS('further data insights graphs'!U$2:U$3323,"&gt;"&amp;0,'further data insights graphs'!$A$2:$A$3323,'tackle data and analsyis'!$BD522)</f>
        <v>0</v>
      </c>
      <c r="BN522" t="s">
        <v>466</v>
      </c>
      <c r="BO522">
        <v>0</v>
      </c>
      <c r="BP522">
        <v>0</v>
      </c>
      <c r="BQ522">
        <v>0</v>
      </c>
      <c r="BS522">
        <f>SUMIFS('further data insights graphs'!$K$2:$K$3323,'further data insights graphs'!$A$2:$A$3323,'tackle data and analsyis'!$BN522)</f>
        <v>0</v>
      </c>
      <c r="BT522">
        <f>SUMIFS('further data insights graphs'!$V$2:$V$3323,'further data insights graphs'!$A$2:$A$3323,'tackle data and analsyis'!$BN522)</f>
        <v>0</v>
      </c>
      <c r="BV522" t="s">
        <v>378</v>
      </c>
      <c r="BW522">
        <v>0</v>
      </c>
      <c r="BX522">
        <v>0</v>
      </c>
      <c r="BY522">
        <v>0</v>
      </c>
    </row>
    <row r="523" spans="1:77" x14ac:dyDescent="0.35">
      <c r="A523">
        <v>521</v>
      </c>
      <c r="B523">
        <v>2022110602</v>
      </c>
      <c r="C523">
        <v>2806</v>
      </c>
      <c r="D523">
        <v>46138</v>
      </c>
      <c r="E523">
        <v>0</v>
      </c>
      <c r="F523">
        <v>1</v>
      </c>
      <c r="G523">
        <v>0</v>
      </c>
      <c r="H523">
        <v>0</v>
      </c>
      <c r="I523" t="s">
        <v>95</v>
      </c>
      <c r="M523" t="s">
        <v>529</v>
      </c>
      <c r="N523">
        <f t="shared" si="56"/>
        <v>2</v>
      </c>
      <c r="O523">
        <f t="shared" si="57"/>
        <v>0</v>
      </c>
      <c r="P523">
        <f t="shared" si="58"/>
        <v>2</v>
      </c>
      <c r="R523">
        <f>SUMIFS('further data insights graphs'!$E$2:$E$3323,'further data insights graphs'!$A$2:$A$3323,'tackle data and analsyis'!$M523)</f>
        <v>1.1060395398228571</v>
      </c>
      <c r="S523">
        <f>COUNTIFS('further data insights graphs'!$E$2:$E$3323,"&gt;"&amp;0,'further data insights graphs'!$A$2:$A$3323,'tackle data and analsyis'!$M523)</f>
        <v>3</v>
      </c>
      <c r="V523">
        <f t="shared" si="59"/>
        <v>1</v>
      </c>
      <c r="W523" t="s">
        <v>433</v>
      </c>
      <c r="X523">
        <v>1</v>
      </c>
      <c r="Y523">
        <v>0</v>
      </c>
      <c r="Z523">
        <v>1</v>
      </c>
      <c r="AB523" t="s">
        <v>59</v>
      </c>
      <c r="AC523">
        <v>0</v>
      </c>
      <c r="AD523">
        <v>1</v>
      </c>
      <c r="AE523">
        <v>1</v>
      </c>
      <c r="AH523" t="s">
        <v>399</v>
      </c>
      <c r="AI523">
        <v>0.61894543380132006</v>
      </c>
      <c r="AJ523">
        <v>2</v>
      </c>
      <c r="AK523">
        <f>SUMIFS('further data insights graphs'!$X$2:$X$3323,'further data insights graphs'!$A$2:$A$3323,'tackle data and analsyis'!$AH523)</f>
        <v>-0.4248908341901661</v>
      </c>
      <c r="AL523" s="1">
        <f t="shared" si="60"/>
        <v>-0.21244541709508305</v>
      </c>
      <c r="AM523">
        <f>SUMIFS('further data insights graphs'!$X$2:$X$3323,'further data insights graphs'!$X$2:$X$3323,"&gt;="&amp;0,'further data insights graphs'!$A$2:$A$3323,'tackle data and analsyis'!$AH523)</f>
        <v>1.6555569849568255E-2</v>
      </c>
      <c r="AN523">
        <f>COUNTIFS('further data insights graphs'!$X$2:$X$3323,"&gt;="&amp;0,'further data insights graphs'!$A$2:$A$3323,'tackle data and analsyis'!$AH523)</f>
        <v>1</v>
      </c>
      <c r="AO523">
        <f>SUMIFS('further data insights graphs'!$X$2:$X$3323,'further data insights graphs'!$X$2:$X$3323,"&lt;"&amp;0,'further data insights graphs'!$A$2:$A$3323,'tackle data and analsyis'!$AH523)</f>
        <v>-0.44144640403973434</v>
      </c>
      <c r="AP523">
        <f>COUNTIFS('further data insights graphs'!$X$2:$X$3323,"&lt;"&amp;0,'further data insights graphs'!$A$2:$A$3323,'tackle data and analsyis'!$AH523)</f>
        <v>1</v>
      </c>
      <c r="AQ523" s="3">
        <f t="shared" si="61"/>
        <v>1.6555569849568255E-2</v>
      </c>
      <c r="AR523" s="3">
        <f t="shared" si="62"/>
        <v>-0.44144640403973434</v>
      </c>
      <c r="AS523" s="3"/>
      <c r="AT523" s="3"/>
      <c r="AU523" s="3"/>
      <c r="AV523" s="3"/>
      <c r="AY523" t="s">
        <v>340</v>
      </c>
      <c r="AZ523">
        <v>0.51621449833565003</v>
      </c>
      <c r="BA523">
        <v>1</v>
      </c>
      <c r="BD523" t="s">
        <v>340</v>
      </c>
      <c r="BE523">
        <f>SUMIFS('further data insights graphs'!S$2:S$3323,'further data insights graphs'!$A$2:$A$3323,'tackle data and analsyis'!$BD523)</f>
        <v>0.51621449833565003</v>
      </c>
      <c r="BF523">
        <f>SUMIFS('further data insights graphs'!T$2:T$3323,'further data insights graphs'!$A$2:$A$3323,'tackle data and analsyis'!$BD523)</f>
        <v>0</v>
      </c>
      <c r="BG523">
        <f>SUMIFS('further data insights graphs'!U$2:U$3323,'further data insights graphs'!$A$2:$A$3323,'tackle data and analsyis'!$BD523)</f>
        <v>0</v>
      </c>
      <c r="BI523">
        <f>COUNTIFS('further data insights graphs'!S$2:S$3323,"&gt;"&amp;0,'further data insights graphs'!$A$2:$A$3323,'tackle data and analsyis'!$BD523)</f>
        <v>1</v>
      </c>
      <c r="BJ523">
        <f>COUNTIFS('further data insights graphs'!T$2:T$3323,"&gt;"&amp;0,'further data insights graphs'!$A$2:$A$3323,'tackle data and analsyis'!$BD523)</f>
        <v>0</v>
      </c>
      <c r="BK523">
        <f>COUNTIFS('further data insights graphs'!U$2:U$3323,"&gt;"&amp;0,'further data insights graphs'!$A$2:$A$3323,'tackle data and analsyis'!$BD523)</f>
        <v>0</v>
      </c>
      <c r="BN523" t="s">
        <v>85</v>
      </c>
      <c r="BO523">
        <v>0</v>
      </c>
      <c r="BP523">
        <v>0</v>
      </c>
      <c r="BQ523">
        <v>0</v>
      </c>
      <c r="BS523">
        <f>SUMIFS('further data insights graphs'!$K$2:$K$3323,'further data insights graphs'!$A$2:$A$3323,'tackle data and analsyis'!$BN523)</f>
        <v>0</v>
      </c>
      <c r="BT523">
        <f>SUMIFS('further data insights graphs'!$V$2:$V$3323,'further data insights graphs'!$A$2:$A$3323,'tackle data and analsyis'!$BN523)</f>
        <v>0</v>
      </c>
      <c r="BV523" t="s">
        <v>466</v>
      </c>
      <c r="BW523">
        <v>0</v>
      </c>
      <c r="BX523">
        <v>0</v>
      </c>
      <c r="BY523">
        <v>0</v>
      </c>
    </row>
    <row r="524" spans="1:77" x14ac:dyDescent="0.35">
      <c r="A524">
        <v>522</v>
      </c>
      <c r="B524">
        <v>2022102302</v>
      </c>
      <c r="C524">
        <v>1050</v>
      </c>
      <c r="D524">
        <v>54560</v>
      </c>
      <c r="E524">
        <v>0</v>
      </c>
      <c r="F524">
        <v>1</v>
      </c>
      <c r="G524">
        <v>0</v>
      </c>
      <c r="H524">
        <v>0</v>
      </c>
      <c r="I524" t="s">
        <v>96</v>
      </c>
      <c r="M524" t="s">
        <v>530</v>
      </c>
      <c r="N524">
        <f t="shared" si="56"/>
        <v>0</v>
      </c>
      <c r="O524">
        <f t="shared" si="57"/>
        <v>1</v>
      </c>
      <c r="P524">
        <f t="shared" si="58"/>
        <v>1</v>
      </c>
      <c r="R524">
        <f>SUMIFS('further data insights graphs'!$E$2:$E$3323,'further data insights graphs'!$A$2:$A$3323,'tackle data and analsyis'!$M524)</f>
        <v>0.15291637327383301</v>
      </c>
      <c r="S524">
        <f>COUNTIFS('further data insights graphs'!$E$2:$E$3323,"&gt;"&amp;0,'further data insights graphs'!$A$2:$A$3323,'tackle data and analsyis'!$M524)</f>
        <v>1</v>
      </c>
      <c r="V524">
        <f t="shared" si="59"/>
        <v>1</v>
      </c>
      <c r="W524" t="s">
        <v>434</v>
      </c>
      <c r="X524">
        <v>0</v>
      </c>
      <c r="Y524">
        <v>1</v>
      </c>
      <c r="Z524">
        <v>1</v>
      </c>
      <c r="AB524" t="s">
        <v>85</v>
      </c>
      <c r="AC524">
        <v>0</v>
      </c>
      <c r="AD524">
        <v>1</v>
      </c>
      <c r="AE524">
        <v>1</v>
      </c>
      <c r="AH524" t="s">
        <v>576</v>
      </c>
      <c r="AI524">
        <v>0.58973129385946998</v>
      </c>
      <c r="AJ524">
        <v>1</v>
      </c>
      <c r="AK524">
        <f>SUMIFS('further data insights graphs'!$X$2:$X$3323,'further data insights graphs'!$A$2:$A$3323,'tackle data and analsyis'!$AH524)</f>
        <v>-0.11644012043125454</v>
      </c>
      <c r="AL524" s="1">
        <f t="shared" si="60"/>
        <v>-0.11644012043125454</v>
      </c>
      <c r="AM524">
        <f>SUMIFS('further data insights graphs'!$X$2:$X$3323,'further data insights graphs'!$X$2:$X$3323,"&gt;="&amp;0,'further data insights graphs'!$A$2:$A$3323,'tackle data and analsyis'!$AH524)</f>
        <v>0</v>
      </c>
      <c r="AN524">
        <f>COUNTIFS('further data insights graphs'!$X$2:$X$3323,"&gt;="&amp;0,'further data insights graphs'!$A$2:$A$3323,'tackle data and analsyis'!$AH524)</f>
        <v>0</v>
      </c>
      <c r="AO524">
        <f>SUMIFS('further data insights graphs'!$X$2:$X$3323,'further data insights graphs'!$X$2:$X$3323,"&lt;"&amp;0,'further data insights graphs'!$A$2:$A$3323,'tackle data and analsyis'!$AH524)</f>
        <v>-0.11644012043125454</v>
      </c>
      <c r="AP524">
        <f>COUNTIFS('further data insights graphs'!$X$2:$X$3323,"&lt;"&amp;0,'further data insights graphs'!$A$2:$A$3323,'tackle data and analsyis'!$AH524)</f>
        <v>1</v>
      </c>
      <c r="AQ524" s="3" t="e">
        <f t="shared" si="61"/>
        <v>#DIV/0!</v>
      </c>
      <c r="AR524" s="3">
        <f t="shared" si="62"/>
        <v>-0.11644012043125454</v>
      </c>
      <c r="AS524" s="3"/>
      <c r="AT524" s="3"/>
      <c r="AU524" s="3"/>
      <c r="AV524" s="3"/>
      <c r="AY524" t="s">
        <v>353</v>
      </c>
      <c r="AZ524">
        <v>0.17821696667096401</v>
      </c>
      <c r="BA524">
        <v>1</v>
      </c>
      <c r="BD524" t="s">
        <v>353</v>
      </c>
      <c r="BE524">
        <f>SUMIFS('further data insights graphs'!S$2:S$3323,'further data insights graphs'!$A$2:$A$3323,'tackle data and analsyis'!$BD524)</f>
        <v>0</v>
      </c>
      <c r="BF524">
        <f>SUMIFS('further data insights graphs'!T$2:T$3323,'further data insights graphs'!$A$2:$A$3323,'tackle data and analsyis'!$BD524)</f>
        <v>0.17821696667096401</v>
      </c>
      <c r="BG524">
        <f>SUMIFS('further data insights graphs'!U$2:U$3323,'further data insights graphs'!$A$2:$A$3323,'tackle data and analsyis'!$BD524)</f>
        <v>0</v>
      </c>
      <c r="BI524">
        <f>COUNTIFS('further data insights graphs'!S$2:S$3323,"&gt;"&amp;0,'further data insights graphs'!$A$2:$A$3323,'tackle data and analsyis'!$BD524)</f>
        <v>0</v>
      </c>
      <c r="BJ524">
        <f>COUNTIFS('further data insights graphs'!T$2:T$3323,"&gt;"&amp;0,'further data insights graphs'!$A$2:$A$3323,'tackle data and analsyis'!$BD524)</f>
        <v>1</v>
      </c>
      <c r="BK524">
        <f>COUNTIFS('further data insights graphs'!U$2:U$3323,"&gt;"&amp;0,'further data insights graphs'!$A$2:$A$3323,'tackle data and analsyis'!$BD524)</f>
        <v>0</v>
      </c>
      <c r="BN524" t="s">
        <v>88</v>
      </c>
      <c r="BO524">
        <v>0</v>
      </c>
      <c r="BP524">
        <v>0</v>
      </c>
      <c r="BQ524">
        <v>0</v>
      </c>
      <c r="BS524">
        <f>SUMIFS('further data insights graphs'!$K$2:$K$3323,'further data insights graphs'!$A$2:$A$3323,'tackle data and analsyis'!$BN524)</f>
        <v>0</v>
      </c>
      <c r="BT524">
        <f>SUMIFS('further data insights graphs'!$V$2:$V$3323,'further data insights graphs'!$A$2:$A$3323,'tackle data and analsyis'!$BN524)</f>
        <v>0</v>
      </c>
      <c r="BV524" t="s">
        <v>85</v>
      </c>
      <c r="BW524">
        <v>0</v>
      </c>
      <c r="BX524">
        <v>0</v>
      </c>
      <c r="BY524">
        <v>0</v>
      </c>
    </row>
    <row r="525" spans="1:77" x14ac:dyDescent="0.35">
      <c r="A525">
        <v>523</v>
      </c>
      <c r="B525">
        <v>2022102302</v>
      </c>
      <c r="C525">
        <v>1955</v>
      </c>
      <c r="D525">
        <v>54560</v>
      </c>
      <c r="E525">
        <v>1</v>
      </c>
      <c r="F525">
        <v>0</v>
      </c>
      <c r="G525">
        <v>0</v>
      </c>
      <c r="H525">
        <v>0</v>
      </c>
      <c r="I525" t="s">
        <v>96</v>
      </c>
      <c r="M525" t="s">
        <v>531</v>
      </c>
      <c r="N525">
        <f t="shared" si="56"/>
        <v>1</v>
      </c>
      <c r="O525">
        <f t="shared" si="57"/>
        <v>0</v>
      </c>
      <c r="P525">
        <f t="shared" si="58"/>
        <v>1</v>
      </c>
      <c r="R525">
        <f>SUMIFS('further data insights graphs'!$E$2:$E$3323,'further data insights graphs'!$A$2:$A$3323,'tackle data and analsyis'!$M525)</f>
        <v>0.27847086310059399</v>
      </c>
      <c r="S525">
        <f>COUNTIFS('further data insights graphs'!$E$2:$E$3323,"&gt;"&amp;0,'further data insights graphs'!$A$2:$A$3323,'tackle data and analsyis'!$M525)</f>
        <v>1</v>
      </c>
      <c r="V525">
        <f t="shared" si="59"/>
        <v>1</v>
      </c>
      <c r="W525" t="s">
        <v>436</v>
      </c>
      <c r="X525">
        <v>1</v>
      </c>
      <c r="Y525">
        <v>0</v>
      </c>
      <c r="Z525">
        <v>1</v>
      </c>
      <c r="AB525" t="s">
        <v>107</v>
      </c>
      <c r="AC525">
        <v>0</v>
      </c>
      <c r="AD525">
        <v>1</v>
      </c>
      <c r="AE525">
        <v>1</v>
      </c>
      <c r="AH525" t="s">
        <v>30</v>
      </c>
      <c r="AI525">
        <v>0.588380770338365</v>
      </c>
      <c r="AJ525">
        <v>1</v>
      </c>
      <c r="AK525">
        <f>SUMIFS('further data insights graphs'!$X$2:$X$3323,'further data insights graphs'!$A$2:$A$3323,'tackle data and analsyis'!$AH525)</f>
        <v>-0.13252982661486504</v>
      </c>
      <c r="AL525" s="1">
        <f t="shared" si="60"/>
        <v>-0.13252982661486504</v>
      </c>
      <c r="AM525">
        <f>SUMIFS('further data insights graphs'!$X$2:$X$3323,'further data insights graphs'!$X$2:$X$3323,"&gt;="&amp;0,'further data insights graphs'!$A$2:$A$3323,'tackle data and analsyis'!$AH525)</f>
        <v>0</v>
      </c>
      <c r="AN525">
        <f>COUNTIFS('further data insights graphs'!$X$2:$X$3323,"&gt;="&amp;0,'further data insights graphs'!$A$2:$A$3323,'tackle data and analsyis'!$AH525)</f>
        <v>0</v>
      </c>
      <c r="AO525">
        <f>SUMIFS('further data insights graphs'!$X$2:$X$3323,'further data insights graphs'!$X$2:$X$3323,"&lt;"&amp;0,'further data insights graphs'!$A$2:$A$3323,'tackle data and analsyis'!$AH525)</f>
        <v>-0.13252982661486504</v>
      </c>
      <c r="AP525">
        <f>COUNTIFS('further data insights graphs'!$X$2:$X$3323,"&lt;"&amp;0,'further data insights graphs'!$A$2:$A$3323,'tackle data and analsyis'!$AH525)</f>
        <v>1</v>
      </c>
      <c r="AQ525" s="3" t="e">
        <f t="shared" si="61"/>
        <v>#DIV/0!</v>
      </c>
      <c r="AR525" s="3">
        <f t="shared" si="62"/>
        <v>-0.13252982661486504</v>
      </c>
      <c r="AS525" s="3"/>
      <c r="AT525" s="3"/>
      <c r="AU525" s="3"/>
      <c r="AV525" s="3"/>
      <c r="AY525" t="s">
        <v>358</v>
      </c>
      <c r="AZ525">
        <v>0.451623281910911</v>
      </c>
      <c r="BA525">
        <v>1</v>
      </c>
      <c r="BD525" t="s">
        <v>358</v>
      </c>
      <c r="BE525">
        <f>SUMIFS('further data insights graphs'!S$2:S$3323,'further data insights graphs'!$A$2:$A$3323,'tackle data and analsyis'!$BD525)</f>
        <v>0</v>
      </c>
      <c r="BF525">
        <f>SUMIFS('further data insights graphs'!T$2:T$3323,'further data insights graphs'!$A$2:$A$3323,'tackle data and analsyis'!$BD525)</f>
        <v>0</v>
      </c>
      <c r="BG525">
        <f>SUMIFS('further data insights graphs'!U$2:U$3323,'further data insights graphs'!$A$2:$A$3323,'tackle data and analsyis'!$BD525)</f>
        <v>0</v>
      </c>
      <c r="BI525">
        <f>COUNTIFS('further data insights graphs'!S$2:S$3323,"&gt;"&amp;0,'further data insights graphs'!$A$2:$A$3323,'tackle data and analsyis'!$BD525)</f>
        <v>0</v>
      </c>
      <c r="BJ525">
        <f>COUNTIFS('further data insights graphs'!T$2:T$3323,"&gt;"&amp;0,'further data insights graphs'!$A$2:$A$3323,'tackle data and analsyis'!$BD525)</f>
        <v>0</v>
      </c>
      <c r="BK525">
        <f>COUNTIFS('further data insights graphs'!U$2:U$3323,"&gt;"&amp;0,'further data insights graphs'!$A$2:$A$3323,'tackle data and analsyis'!$BD525)</f>
        <v>0</v>
      </c>
      <c r="BN525" t="s">
        <v>126</v>
      </c>
      <c r="BO525">
        <v>0</v>
      </c>
      <c r="BP525">
        <v>0</v>
      </c>
      <c r="BQ525">
        <v>0</v>
      </c>
      <c r="BS525">
        <f>SUMIFS('further data insights graphs'!$K$2:$K$3323,'further data insights graphs'!$A$2:$A$3323,'tackle data and analsyis'!$BN525)</f>
        <v>0</v>
      </c>
      <c r="BT525">
        <f>SUMIFS('further data insights graphs'!$V$2:$V$3323,'further data insights graphs'!$A$2:$A$3323,'tackle data and analsyis'!$BN525)</f>
        <v>0</v>
      </c>
      <c r="BV525" t="s">
        <v>88</v>
      </c>
      <c r="BW525">
        <v>0</v>
      </c>
      <c r="BX525">
        <v>0</v>
      </c>
      <c r="BY525">
        <v>0</v>
      </c>
    </row>
    <row r="526" spans="1:77" x14ac:dyDescent="0.35">
      <c r="A526">
        <v>524</v>
      </c>
      <c r="B526">
        <v>2022102302</v>
      </c>
      <c r="C526">
        <v>2561</v>
      </c>
      <c r="D526">
        <v>54560</v>
      </c>
      <c r="E526">
        <v>1</v>
      </c>
      <c r="F526">
        <v>0</v>
      </c>
      <c r="G526">
        <v>0</v>
      </c>
      <c r="H526">
        <v>0</v>
      </c>
      <c r="I526" t="s">
        <v>96</v>
      </c>
      <c r="M526" t="s">
        <v>532</v>
      </c>
      <c r="N526">
        <f t="shared" si="56"/>
        <v>0</v>
      </c>
      <c r="O526">
        <f t="shared" si="57"/>
        <v>3</v>
      </c>
      <c r="P526">
        <f t="shared" si="58"/>
        <v>3</v>
      </c>
      <c r="R526">
        <f>SUMIFS('further data insights graphs'!$E$2:$E$3323,'further data insights graphs'!$A$2:$A$3323,'tackle data and analsyis'!$M526)</f>
        <v>2.0359200109177169</v>
      </c>
      <c r="S526">
        <f>COUNTIFS('further data insights graphs'!$E$2:$E$3323,"&gt;"&amp;0,'further data insights graphs'!$A$2:$A$3323,'tackle data and analsyis'!$M526)</f>
        <v>7</v>
      </c>
      <c r="V526">
        <f t="shared" si="59"/>
        <v>1</v>
      </c>
      <c r="W526" t="s">
        <v>439</v>
      </c>
      <c r="X526">
        <v>1</v>
      </c>
      <c r="Y526">
        <v>0</v>
      </c>
      <c r="Z526">
        <v>1</v>
      </c>
      <c r="AB526" t="s">
        <v>120</v>
      </c>
      <c r="AC526">
        <v>0</v>
      </c>
      <c r="AD526">
        <v>1</v>
      </c>
      <c r="AE526">
        <v>1</v>
      </c>
      <c r="AH526" t="s">
        <v>589</v>
      </c>
      <c r="AI526">
        <v>0.57577913164572703</v>
      </c>
      <c r="AJ526">
        <v>1</v>
      </c>
      <c r="AK526">
        <f>SUMIFS('further data insights graphs'!$X$2:$X$3323,'further data insights graphs'!$A$2:$A$3323,'tackle data and analsyis'!$AH526)</f>
        <v>-9.1522977628537866E-2</v>
      </c>
      <c r="AL526" s="1">
        <f t="shared" si="60"/>
        <v>-9.1522977628537866E-2</v>
      </c>
      <c r="AM526">
        <f>SUMIFS('further data insights graphs'!$X$2:$X$3323,'further data insights graphs'!$X$2:$X$3323,"&gt;="&amp;0,'further data insights graphs'!$A$2:$A$3323,'tackle data and analsyis'!$AH526)</f>
        <v>0</v>
      </c>
      <c r="AN526">
        <f>COUNTIFS('further data insights graphs'!$X$2:$X$3323,"&gt;="&amp;0,'further data insights graphs'!$A$2:$A$3323,'tackle data and analsyis'!$AH526)</f>
        <v>0</v>
      </c>
      <c r="AO526">
        <f>SUMIFS('further data insights graphs'!$X$2:$X$3323,'further data insights graphs'!$X$2:$X$3323,"&lt;"&amp;0,'further data insights graphs'!$A$2:$A$3323,'tackle data and analsyis'!$AH526)</f>
        <v>-9.1522977628537866E-2</v>
      </c>
      <c r="AP526">
        <f>COUNTIFS('further data insights graphs'!$X$2:$X$3323,"&lt;"&amp;0,'further data insights graphs'!$A$2:$A$3323,'tackle data and analsyis'!$AH526)</f>
        <v>1</v>
      </c>
      <c r="AQ526" s="3" t="e">
        <f t="shared" si="61"/>
        <v>#DIV/0!</v>
      </c>
      <c r="AR526" s="3">
        <f t="shared" si="62"/>
        <v>-9.1522977628537866E-2</v>
      </c>
      <c r="AS526" s="3"/>
      <c r="AT526" s="3"/>
      <c r="AU526" s="3"/>
      <c r="AV526" s="3"/>
      <c r="AY526" t="s">
        <v>371</v>
      </c>
      <c r="AZ526">
        <v>0.33362676279138997</v>
      </c>
      <c r="BA526">
        <v>1</v>
      </c>
      <c r="BD526" t="s">
        <v>371</v>
      </c>
      <c r="BE526">
        <f>SUMIFS('further data insights graphs'!S$2:S$3323,'further data insights graphs'!$A$2:$A$3323,'tackle data and analsyis'!$BD526)</f>
        <v>0.33362676279138997</v>
      </c>
      <c r="BF526">
        <f>SUMIFS('further data insights graphs'!T$2:T$3323,'further data insights graphs'!$A$2:$A$3323,'tackle data and analsyis'!$BD526)</f>
        <v>0</v>
      </c>
      <c r="BG526">
        <f>SUMIFS('further data insights graphs'!U$2:U$3323,'further data insights graphs'!$A$2:$A$3323,'tackle data and analsyis'!$BD526)</f>
        <v>0</v>
      </c>
      <c r="BI526">
        <f>COUNTIFS('further data insights graphs'!S$2:S$3323,"&gt;"&amp;0,'further data insights graphs'!$A$2:$A$3323,'tackle data and analsyis'!$BD526)</f>
        <v>1</v>
      </c>
      <c r="BJ526">
        <f>COUNTIFS('further data insights graphs'!T$2:T$3323,"&gt;"&amp;0,'further data insights graphs'!$A$2:$A$3323,'tackle data and analsyis'!$BD526)</f>
        <v>0</v>
      </c>
      <c r="BK526">
        <f>COUNTIFS('further data insights graphs'!U$2:U$3323,"&gt;"&amp;0,'further data insights graphs'!$A$2:$A$3323,'tackle data and analsyis'!$BD526)</f>
        <v>0</v>
      </c>
      <c r="BN526" t="s">
        <v>271</v>
      </c>
      <c r="BO526">
        <v>0</v>
      </c>
      <c r="BP526">
        <v>0</v>
      </c>
      <c r="BQ526">
        <v>0</v>
      </c>
      <c r="BS526">
        <f>SUMIFS('further data insights graphs'!$K$2:$K$3323,'further data insights graphs'!$A$2:$A$3323,'tackle data and analsyis'!$BN526)</f>
        <v>0</v>
      </c>
      <c r="BT526">
        <f>SUMIFS('further data insights graphs'!$V$2:$V$3323,'further data insights graphs'!$A$2:$A$3323,'tackle data and analsyis'!$BN526)</f>
        <v>0</v>
      </c>
      <c r="BV526" t="s">
        <v>126</v>
      </c>
      <c r="BW526">
        <v>0</v>
      </c>
      <c r="BX526">
        <v>0</v>
      </c>
      <c r="BY526">
        <v>0</v>
      </c>
    </row>
    <row r="527" spans="1:77" x14ac:dyDescent="0.35">
      <c r="A527">
        <v>525</v>
      </c>
      <c r="B527">
        <v>2022102302</v>
      </c>
      <c r="C527">
        <v>2942</v>
      </c>
      <c r="D527">
        <v>54560</v>
      </c>
      <c r="E527">
        <v>1</v>
      </c>
      <c r="F527">
        <v>0</v>
      </c>
      <c r="G527">
        <v>0</v>
      </c>
      <c r="H527">
        <v>0</v>
      </c>
      <c r="I527" t="s">
        <v>96</v>
      </c>
      <c r="M527" t="s">
        <v>533</v>
      </c>
      <c r="N527">
        <f t="shared" si="56"/>
        <v>1</v>
      </c>
      <c r="O527">
        <f t="shared" si="57"/>
        <v>1</v>
      </c>
      <c r="P527">
        <f t="shared" si="58"/>
        <v>2</v>
      </c>
      <c r="R527">
        <f>SUMIFS('further data insights graphs'!$E$2:$E$3323,'further data insights graphs'!$A$2:$A$3323,'tackle data and analsyis'!$M527)</f>
        <v>2.377469751788726</v>
      </c>
      <c r="S527">
        <f>COUNTIFS('further data insights graphs'!$E$2:$E$3323,"&gt;"&amp;0,'further data insights graphs'!$A$2:$A$3323,'tackle data and analsyis'!$M527)</f>
        <v>4</v>
      </c>
      <c r="V527">
        <f t="shared" si="59"/>
        <v>2</v>
      </c>
      <c r="W527" t="s">
        <v>444</v>
      </c>
      <c r="X527">
        <v>1</v>
      </c>
      <c r="Y527">
        <v>0</v>
      </c>
      <c r="Z527">
        <v>1</v>
      </c>
      <c r="AB527" t="s">
        <v>138</v>
      </c>
      <c r="AC527">
        <v>0</v>
      </c>
      <c r="AD527">
        <v>1</v>
      </c>
      <c r="AE527">
        <v>1</v>
      </c>
      <c r="AH527" t="s">
        <v>392</v>
      </c>
      <c r="AI527">
        <v>0.57571239893201609</v>
      </c>
      <c r="AJ527">
        <v>2</v>
      </c>
      <c r="AK527">
        <f>SUMIFS('further data insights graphs'!$X$2:$X$3323,'further data insights graphs'!$A$2:$A$3323,'tackle data and analsyis'!$AH527)</f>
        <v>0.15859241714641495</v>
      </c>
      <c r="AL527" s="1">
        <f t="shared" si="60"/>
        <v>7.9296208573207475E-2</v>
      </c>
      <c r="AM527">
        <f>SUMIFS('further data insights graphs'!$X$2:$X$3323,'further data insights graphs'!$X$2:$X$3323,"&gt;="&amp;0,'further data insights graphs'!$A$2:$A$3323,'tackle data and analsyis'!$AH527)</f>
        <v>0.25939328048219829</v>
      </c>
      <c r="AN527">
        <f>COUNTIFS('further data insights graphs'!$X$2:$X$3323,"&gt;="&amp;0,'further data insights graphs'!$A$2:$A$3323,'tackle data and analsyis'!$AH527)</f>
        <v>1</v>
      </c>
      <c r="AO527">
        <f>SUMIFS('further data insights graphs'!$X$2:$X$3323,'further data insights graphs'!$X$2:$X$3323,"&lt;"&amp;0,'further data insights graphs'!$A$2:$A$3323,'tackle data and analsyis'!$AH527)</f>
        <v>-0.10080086333578334</v>
      </c>
      <c r="AP527">
        <f>COUNTIFS('further data insights graphs'!$X$2:$X$3323,"&lt;"&amp;0,'further data insights graphs'!$A$2:$A$3323,'tackle data and analsyis'!$AH527)</f>
        <v>1</v>
      </c>
      <c r="AQ527" s="3">
        <f t="shared" si="61"/>
        <v>0.25939328048219829</v>
      </c>
      <c r="AR527" s="3">
        <f t="shared" si="62"/>
        <v>-0.10080086333578334</v>
      </c>
      <c r="AS527" s="3"/>
      <c r="AT527" s="3"/>
      <c r="AU527" s="3"/>
      <c r="AV527" s="3"/>
      <c r="AY527" t="s">
        <v>380</v>
      </c>
      <c r="AZ527">
        <v>0.394753575468063</v>
      </c>
      <c r="BA527">
        <v>1</v>
      </c>
      <c r="BD527" t="s">
        <v>380</v>
      </c>
      <c r="BE527">
        <f>SUMIFS('further data insights graphs'!S$2:S$3323,'further data insights graphs'!$A$2:$A$3323,'tackle data and analsyis'!$BD527)</f>
        <v>0</v>
      </c>
      <c r="BF527">
        <f>SUMIFS('further data insights graphs'!T$2:T$3323,'further data insights graphs'!$A$2:$A$3323,'tackle data and analsyis'!$BD527)</f>
        <v>0</v>
      </c>
      <c r="BG527">
        <f>SUMIFS('further data insights graphs'!U$2:U$3323,'further data insights graphs'!$A$2:$A$3323,'tackle data and analsyis'!$BD527)</f>
        <v>0</v>
      </c>
      <c r="BI527">
        <f>COUNTIFS('further data insights graphs'!S$2:S$3323,"&gt;"&amp;0,'further data insights graphs'!$A$2:$A$3323,'tackle data and analsyis'!$BD527)</f>
        <v>0</v>
      </c>
      <c r="BJ527">
        <f>COUNTIFS('further data insights graphs'!T$2:T$3323,"&gt;"&amp;0,'further data insights graphs'!$A$2:$A$3323,'tackle data and analsyis'!$BD527)</f>
        <v>0</v>
      </c>
      <c r="BK527">
        <f>COUNTIFS('further data insights graphs'!U$2:U$3323,"&gt;"&amp;0,'further data insights graphs'!$A$2:$A$3323,'tackle data and analsyis'!$BD527)</f>
        <v>0</v>
      </c>
      <c r="BN527" t="s">
        <v>342</v>
      </c>
      <c r="BO527">
        <v>0</v>
      </c>
      <c r="BP527">
        <v>0</v>
      </c>
      <c r="BQ527">
        <v>0</v>
      </c>
      <c r="BS527">
        <f>SUMIFS('further data insights graphs'!$K$2:$K$3323,'further data insights graphs'!$A$2:$A$3323,'tackle data and analsyis'!$BN527)</f>
        <v>0</v>
      </c>
      <c r="BT527">
        <f>SUMIFS('further data insights graphs'!$V$2:$V$3323,'further data insights graphs'!$A$2:$A$3323,'tackle data and analsyis'!$BN527)</f>
        <v>0</v>
      </c>
      <c r="BV527" t="s">
        <v>271</v>
      </c>
      <c r="BW527">
        <v>0</v>
      </c>
      <c r="BX527">
        <v>0</v>
      </c>
      <c r="BY527">
        <v>0</v>
      </c>
    </row>
    <row r="528" spans="1:77" x14ac:dyDescent="0.35">
      <c r="A528">
        <v>526</v>
      </c>
      <c r="B528">
        <v>2022103100</v>
      </c>
      <c r="C528">
        <v>311</v>
      </c>
      <c r="D528">
        <v>54560</v>
      </c>
      <c r="E528">
        <v>1</v>
      </c>
      <c r="F528">
        <v>0</v>
      </c>
      <c r="G528">
        <v>0</v>
      </c>
      <c r="H528">
        <v>0</v>
      </c>
      <c r="I528" t="s">
        <v>96</v>
      </c>
      <c r="M528" t="s">
        <v>534</v>
      </c>
      <c r="N528">
        <f t="shared" si="56"/>
        <v>2</v>
      </c>
      <c r="O528">
        <f t="shared" si="57"/>
        <v>1</v>
      </c>
      <c r="P528">
        <f t="shared" si="58"/>
        <v>3</v>
      </c>
      <c r="R528">
        <f>SUMIFS('further data insights graphs'!$E$2:$E$3323,'further data insights graphs'!$A$2:$A$3323,'tackle data and analsyis'!$M528)</f>
        <v>2.4371668183024457</v>
      </c>
      <c r="S528">
        <f>COUNTIFS('further data insights graphs'!$E$2:$E$3323,"&gt;"&amp;0,'further data insights graphs'!$A$2:$A$3323,'tackle data and analsyis'!$M528)</f>
        <v>6</v>
      </c>
      <c r="V528">
        <f t="shared" si="59"/>
        <v>2</v>
      </c>
      <c r="W528" t="s">
        <v>446</v>
      </c>
      <c r="X528">
        <v>0</v>
      </c>
      <c r="Y528">
        <v>1</v>
      </c>
      <c r="Z528">
        <v>1</v>
      </c>
      <c r="AB528" t="s">
        <v>147</v>
      </c>
      <c r="AC528">
        <v>0</v>
      </c>
      <c r="AD528">
        <v>1</v>
      </c>
      <c r="AE528">
        <v>1</v>
      </c>
      <c r="AH528" t="s">
        <v>553</v>
      </c>
      <c r="AI528">
        <v>0.57532358826469898</v>
      </c>
      <c r="AJ528">
        <v>2</v>
      </c>
      <c r="AK528">
        <f>SUMIFS('further data insights graphs'!$X$2:$X$3323,'further data insights graphs'!$A$2:$A$3323,'tackle data and analsyis'!$AH528)</f>
        <v>-0.1682739417911146</v>
      </c>
      <c r="AL528" s="1">
        <f t="shared" si="60"/>
        <v>-8.41369708955573E-2</v>
      </c>
      <c r="AM528">
        <f>SUMIFS('further data insights graphs'!$X$2:$X$3323,'further data insights graphs'!$X$2:$X$3323,"&gt;="&amp;0,'further data insights graphs'!$A$2:$A$3323,'tackle data and analsyis'!$AH528)</f>
        <v>0.17433441260479476</v>
      </c>
      <c r="AN528">
        <f>COUNTIFS('further data insights graphs'!$X$2:$X$3323,"&gt;="&amp;0,'further data insights graphs'!$A$2:$A$3323,'tackle data and analsyis'!$AH528)</f>
        <v>1</v>
      </c>
      <c r="AO528">
        <f>SUMIFS('further data insights graphs'!$X$2:$X$3323,'further data insights graphs'!$X$2:$X$3323,"&lt;"&amp;0,'further data insights graphs'!$A$2:$A$3323,'tackle data and analsyis'!$AH528)</f>
        <v>-0.34260835439590936</v>
      </c>
      <c r="AP528">
        <f>COUNTIFS('further data insights graphs'!$X$2:$X$3323,"&lt;"&amp;0,'further data insights graphs'!$A$2:$A$3323,'tackle data and analsyis'!$AH528)</f>
        <v>1</v>
      </c>
      <c r="AQ528" s="3">
        <f t="shared" si="61"/>
        <v>0.17433441260479476</v>
      </c>
      <c r="AR528" s="3">
        <f t="shared" si="62"/>
        <v>-0.34260835439590936</v>
      </c>
      <c r="AS528" s="3"/>
      <c r="AT528" s="3"/>
      <c r="AU528" s="3"/>
      <c r="AV528" s="3"/>
      <c r="AY528" t="s">
        <v>381</v>
      </c>
      <c r="AZ528">
        <v>0.35174951993086101</v>
      </c>
      <c r="BA528">
        <v>1</v>
      </c>
      <c r="BD528" t="s">
        <v>381</v>
      </c>
      <c r="BE528">
        <f>SUMIFS('further data insights graphs'!S$2:S$3323,'further data insights graphs'!$A$2:$A$3323,'tackle data and analsyis'!$BD528)</f>
        <v>0.35174951993086101</v>
      </c>
      <c r="BF528">
        <f>SUMIFS('further data insights graphs'!T$2:T$3323,'further data insights graphs'!$A$2:$A$3323,'tackle data and analsyis'!$BD528)</f>
        <v>0</v>
      </c>
      <c r="BG528">
        <f>SUMIFS('further data insights graphs'!U$2:U$3323,'further data insights graphs'!$A$2:$A$3323,'tackle data and analsyis'!$BD528)</f>
        <v>0</v>
      </c>
      <c r="BI528">
        <f>COUNTIFS('further data insights graphs'!S$2:S$3323,"&gt;"&amp;0,'further data insights graphs'!$A$2:$A$3323,'tackle data and analsyis'!$BD528)</f>
        <v>1</v>
      </c>
      <c r="BJ528">
        <f>COUNTIFS('further data insights graphs'!T$2:T$3323,"&gt;"&amp;0,'further data insights graphs'!$A$2:$A$3323,'tackle data and analsyis'!$BD528)</f>
        <v>0</v>
      </c>
      <c r="BK528">
        <f>COUNTIFS('further data insights graphs'!U$2:U$3323,"&gt;"&amp;0,'further data insights graphs'!$A$2:$A$3323,'tackle data and analsyis'!$BD528)</f>
        <v>0</v>
      </c>
      <c r="BN528" t="s">
        <v>363</v>
      </c>
      <c r="BO528">
        <v>0</v>
      </c>
      <c r="BP528">
        <v>0</v>
      </c>
      <c r="BQ528">
        <v>0.14027236996857401</v>
      </c>
      <c r="BS528">
        <f>SUMIFS('further data insights graphs'!$K$2:$K$3323,'further data insights graphs'!$A$2:$A$3323,'tackle data and analsyis'!$BN528)</f>
        <v>0</v>
      </c>
      <c r="BT528">
        <f>SUMIFS('further data insights graphs'!$V$2:$V$3323,'further data insights graphs'!$A$2:$A$3323,'tackle data and analsyis'!$BN528)</f>
        <v>0</v>
      </c>
      <c r="BV528" t="s">
        <v>342</v>
      </c>
      <c r="BW528">
        <v>0</v>
      </c>
      <c r="BX528">
        <v>0</v>
      </c>
      <c r="BY528">
        <v>0</v>
      </c>
    </row>
    <row r="529" spans="1:77" x14ac:dyDescent="0.35">
      <c r="A529">
        <v>527</v>
      </c>
      <c r="B529">
        <v>2022103100</v>
      </c>
      <c r="C529">
        <v>853</v>
      </c>
      <c r="D529">
        <v>54560</v>
      </c>
      <c r="E529">
        <v>0</v>
      </c>
      <c r="F529">
        <v>1</v>
      </c>
      <c r="G529">
        <v>0</v>
      </c>
      <c r="H529">
        <v>0</v>
      </c>
      <c r="I529" t="s">
        <v>96</v>
      </c>
      <c r="M529" t="s">
        <v>535</v>
      </c>
      <c r="N529">
        <f t="shared" si="56"/>
        <v>0</v>
      </c>
      <c r="O529">
        <f t="shared" si="57"/>
        <v>1</v>
      </c>
      <c r="P529">
        <f t="shared" si="58"/>
        <v>1</v>
      </c>
      <c r="R529">
        <f>SUMIFS('further data insights graphs'!$E$2:$E$3323,'further data insights graphs'!$A$2:$A$3323,'tackle data and analsyis'!$M529)</f>
        <v>0.41080907414559598</v>
      </c>
      <c r="S529">
        <f>COUNTIFS('further data insights graphs'!$E$2:$E$3323,"&gt;"&amp;0,'further data insights graphs'!$A$2:$A$3323,'tackle data and analsyis'!$M529)</f>
        <v>1</v>
      </c>
      <c r="V529">
        <f t="shared" si="59"/>
        <v>2</v>
      </c>
      <c r="W529" t="s">
        <v>447</v>
      </c>
      <c r="X529">
        <v>1</v>
      </c>
      <c r="Y529">
        <v>0</v>
      </c>
      <c r="Z529">
        <v>1</v>
      </c>
      <c r="AB529" t="s">
        <v>156</v>
      </c>
      <c r="AC529">
        <v>0</v>
      </c>
      <c r="AD529">
        <v>1</v>
      </c>
      <c r="AE529">
        <v>1</v>
      </c>
      <c r="AH529" t="s">
        <v>337</v>
      </c>
      <c r="AI529">
        <v>0.56173496751054297</v>
      </c>
      <c r="AJ529">
        <v>2</v>
      </c>
      <c r="AK529">
        <f>SUMIFS('further data insights graphs'!$X$2:$X$3323,'further data insights graphs'!$A$2:$A$3323,'tackle data and analsyis'!$AH529)</f>
        <v>-0.43454547107188746</v>
      </c>
      <c r="AL529" s="1">
        <f t="shared" si="60"/>
        <v>-0.21727273553594373</v>
      </c>
      <c r="AM529">
        <f>SUMIFS('further data insights graphs'!$X$2:$X$3323,'further data insights graphs'!$X$2:$X$3323,"&gt;="&amp;0,'further data insights graphs'!$A$2:$A$3323,'tackle data and analsyis'!$AH529)</f>
        <v>0</v>
      </c>
      <c r="AN529">
        <f>COUNTIFS('further data insights graphs'!$X$2:$X$3323,"&gt;="&amp;0,'further data insights graphs'!$A$2:$A$3323,'tackle data and analsyis'!$AH529)</f>
        <v>0</v>
      </c>
      <c r="AO529">
        <f>SUMIFS('further data insights graphs'!$X$2:$X$3323,'further data insights graphs'!$X$2:$X$3323,"&lt;"&amp;0,'further data insights graphs'!$A$2:$A$3323,'tackle data and analsyis'!$AH529)</f>
        <v>-0.43454547107188746</v>
      </c>
      <c r="AP529">
        <f>COUNTIFS('further data insights graphs'!$X$2:$X$3323,"&lt;"&amp;0,'further data insights graphs'!$A$2:$A$3323,'tackle data and analsyis'!$AH529)</f>
        <v>2</v>
      </c>
      <c r="AQ529" s="3" t="e">
        <f t="shared" si="61"/>
        <v>#DIV/0!</v>
      </c>
      <c r="AR529" s="3">
        <f t="shared" si="62"/>
        <v>-0.21727273553594373</v>
      </c>
      <c r="AS529" s="3"/>
      <c r="AT529" s="3"/>
      <c r="AU529" s="3"/>
      <c r="AV529" s="3"/>
      <c r="AY529" t="s">
        <v>390</v>
      </c>
      <c r="AZ529">
        <v>0.37377693875381002</v>
      </c>
      <c r="BA529">
        <v>1</v>
      </c>
      <c r="BD529" t="s">
        <v>390</v>
      </c>
      <c r="BE529">
        <f>SUMIFS('further data insights graphs'!S$2:S$3323,'further data insights graphs'!$A$2:$A$3323,'tackle data and analsyis'!$BD529)</f>
        <v>0.37377693875381002</v>
      </c>
      <c r="BF529">
        <f>SUMIFS('further data insights graphs'!T$2:T$3323,'further data insights graphs'!$A$2:$A$3323,'tackle data and analsyis'!$BD529)</f>
        <v>0</v>
      </c>
      <c r="BG529">
        <f>SUMIFS('further data insights graphs'!U$2:U$3323,'further data insights graphs'!$A$2:$A$3323,'tackle data and analsyis'!$BD529)</f>
        <v>0</v>
      </c>
      <c r="BI529">
        <f>COUNTIFS('further data insights graphs'!S$2:S$3323,"&gt;"&amp;0,'further data insights graphs'!$A$2:$A$3323,'tackle data and analsyis'!$BD529)</f>
        <v>1</v>
      </c>
      <c r="BJ529">
        <f>COUNTIFS('further data insights graphs'!T$2:T$3323,"&gt;"&amp;0,'further data insights graphs'!$A$2:$A$3323,'tackle data and analsyis'!$BD529)</f>
        <v>0</v>
      </c>
      <c r="BK529">
        <f>COUNTIFS('further data insights graphs'!U$2:U$3323,"&gt;"&amp;0,'further data insights graphs'!$A$2:$A$3323,'tackle data and analsyis'!$BD529)</f>
        <v>0</v>
      </c>
      <c r="BN529" t="s">
        <v>372</v>
      </c>
      <c r="BO529">
        <v>0</v>
      </c>
      <c r="BP529">
        <v>0</v>
      </c>
      <c r="BQ529">
        <v>0</v>
      </c>
      <c r="BS529">
        <f>SUMIFS('further data insights graphs'!$K$2:$K$3323,'further data insights graphs'!$A$2:$A$3323,'tackle data and analsyis'!$BN529)</f>
        <v>0</v>
      </c>
      <c r="BT529">
        <f>SUMIFS('further data insights graphs'!$V$2:$V$3323,'further data insights graphs'!$A$2:$A$3323,'tackle data and analsyis'!$BN529)</f>
        <v>0</v>
      </c>
      <c r="BV529" t="s">
        <v>363</v>
      </c>
      <c r="BW529">
        <v>0</v>
      </c>
      <c r="BX529">
        <v>0</v>
      </c>
      <c r="BY529">
        <v>0.14027236996857401</v>
      </c>
    </row>
    <row r="530" spans="1:77" x14ac:dyDescent="0.35">
      <c r="A530">
        <v>528</v>
      </c>
      <c r="B530">
        <v>2022103100</v>
      </c>
      <c r="C530">
        <v>2119</v>
      </c>
      <c r="D530">
        <v>54560</v>
      </c>
      <c r="E530">
        <v>0</v>
      </c>
      <c r="F530">
        <v>1</v>
      </c>
      <c r="G530">
        <v>0</v>
      </c>
      <c r="H530">
        <v>0</v>
      </c>
      <c r="I530" t="s">
        <v>96</v>
      </c>
      <c r="M530" t="s">
        <v>536</v>
      </c>
      <c r="N530">
        <f t="shared" si="56"/>
        <v>0</v>
      </c>
      <c r="O530">
        <f t="shared" si="57"/>
        <v>0</v>
      </c>
      <c r="P530">
        <f t="shared" si="58"/>
        <v>0</v>
      </c>
      <c r="R530">
        <f>SUMIFS('further data insights graphs'!$E$2:$E$3323,'further data insights graphs'!$A$2:$A$3323,'tackle data and analsyis'!$M530)</f>
        <v>0</v>
      </c>
      <c r="S530">
        <f>COUNTIFS('further data insights graphs'!$E$2:$E$3323,"&gt;"&amp;0,'further data insights graphs'!$A$2:$A$3323,'tackle data and analsyis'!$M530)</f>
        <v>0</v>
      </c>
      <c r="V530">
        <f t="shared" si="59"/>
        <v>1</v>
      </c>
      <c r="W530" t="s">
        <v>452</v>
      </c>
      <c r="X530">
        <v>1</v>
      </c>
      <c r="Y530">
        <v>0</v>
      </c>
      <c r="Z530">
        <v>1</v>
      </c>
      <c r="AB530" t="s">
        <v>162</v>
      </c>
      <c r="AC530">
        <v>0</v>
      </c>
      <c r="AD530">
        <v>1</v>
      </c>
      <c r="AE530">
        <v>1</v>
      </c>
      <c r="AH530" t="s">
        <v>256</v>
      </c>
      <c r="AI530">
        <v>0.56172632621959906</v>
      </c>
      <c r="AJ530">
        <v>3</v>
      </c>
      <c r="AK530">
        <f>SUMIFS('further data insights graphs'!$X$2:$X$3323,'further data insights graphs'!$A$2:$A$3323,'tackle data and analsyis'!$AH530)</f>
        <v>4.6247034023487732E-3</v>
      </c>
      <c r="AL530" s="1">
        <f t="shared" si="60"/>
        <v>1.5415678007829243E-3</v>
      </c>
      <c r="AM530">
        <f>SUMIFS('further data insights graphs'!$X$2:$X$3323,'further data insights graphs'!$X$2:$X$3323,"&gt;="&amp;0,'further data insights graphs'!$A$2:$A$3323,'tackle data and analsyis'!$AH530)</f>
        <v>0.18584474412810983</v>
      </c>
      <c r="AN530">
        <f>COUNTIFS('further data insights graphs'!$X$2:$X$3323,"&gt;="&amp;0,'further data insights graphs'!$A$2:$A$3323,'tackle data and analsyis'!$AH530)</f>
        <v>1</v>
      </c>
      <c r="AO530">
        <f>SUMIFS('further data insights graphs'!$X$2:$X$3323,'further data insights graphs'!$X$2:$X$3323,"&lt;"&amp;0,'further data insights graphs'!$A$2:$A$3323,'tackle data and analsyis'!$AH530)</f>
        <v>-0.18122004072576106</v>
      </c>
      <c r="AP530">
        <f>COUNTIFS('further data insights graphs'!$X$2:$X$3323,"&lt;"&amp;0,'further data insights graphs'!$A$2:$A$3323,'tackle data and analsyis'!$AH530)</f>
        <v>2</v>
      </c>
      <c r="AQ530" s="3">
        <f t="shared" si="61"/>
        <v>0.18584474412810983</v>
      </c>
      <c r="AR530" s="3">
        <f t="shared" si="62"/>
        <v>-9.0610020362880531E-2</v>
      </c>
      <c r="AS530" s="3"/>
      <c r="AT530" s="3"/>
      <c r="AU530" s="3"/>
      <c r="AV530" s="3"/>
      <c r="AY530" t="s">
        <v>398</v>
      </c>
      <c r="AZ530">
        <v>0.39171532754197802</v>
      </c>
      <c r="BA530">
        <v>1</v>
      </c>
      <c r="BD530" t="s">
        <v>398</v>
      </c>
      <c r="BE530">
        <f>SUMIFS('further data insights graphs'!S$2:S$3323,'further data insights graphs'!$A$2:$A$3323,'tackle data and analsyis'!$BD530)</f>
        <v>0.39171532754197802</v>
      </c>
      <c r="BF530">
        <f>SUMIFS('further data insights graphs'!T$2:T$3323,'further data insights graphs'!$A$2:$A$3323,'tackle data and analsyis'!$BD530)</f>
        <v>0</v>
      </c>
      <c r="BG530">
        <f>SUMIFS('further data insights graphs'!U$2:U$3323,'further data insights graphs'!$A$2:$A$3323,'tackle data and analsyis'!$BD530)</f>
        <v>0</v>
      </c>
      <c r="BI530">
        <f>COUNTIFS('further data insights graphs'!S$2:S$3323,"&gt;"&amp;0,'further data insights graphs'!$A$2:$A$3323,'tackle data and analsyis'!$BD530)</f>
        <v>1</v>
      </c>
      <c r="BJ530">
        <f>COUNTIFS('further data insights graphs'!T$2:T$3323,"&gt;"&amp;0,'further data insights graphs'!$A$2:$A$3323,'tackle data and analsyis'!$BD530)</f>
        <v>0</v>
      </c>
      <c r="BK530">
        <f>COUNTIFS('further data insights graphs'!U$2:U$3323,"&gt;"&amp;0,'further data insights graphs'!$A$2:$A$3323,'tackle data and analsyis'!$BD530)</f>
        <v>0</v>
      </c>
      <c r="BN530" t="s">
        <v>374</v>
      </c>
      <c r="BO530">
        <v>0</v>
      </c>
      <c r="BP530">
        <v>0</v>
      </c>
      <c r="BQ530">
        <v>0</v>
      </c>
      <c r="BS530">
        <f>SUMIFS('further data insights graphs'!$K$2:$K$3323,'further data insights graphs'!$A$2:$A$3323,'tackle data and analsyis'!$BN530)</f>
        <v>0</v>
      </c>
      <c r="BT530">
        <f>SUMIFS('further data insights graphs'!$V$2:$V$3323,'further data insights graphs'!$A$2:$A$3323,'tackle data and analsyis'!$BN530)</f>
        <v>0</v>
      </c>
      <c r="BV530" t="s">
        <v>372</v>
      </c>
      <c r="BW530">
        <v>0</v>
      </c>
      <c r="BX530">
        <v>0</v>
      </c>
      <c r="BY530">
        <v>0</v>
      </c>
    </row>
    <row r="531" spans="1:77" x14ac:dyDescent="0.35">
      <c r="A531">
        <v>529</v>
      </c>
      <c r="B531">
        <v>2022103100</v>
      </c>
      <c r="C531">
        <v>2997</v>
      </c>
      <c r="D531">
        <v>54560</v>
      </c>
      <c r="E531">
        <v>0</v>
      </c>
      <c r="F531">
        <v>0</v>
      </c>
      <c r="G531">
        <v>0</v>
      </c>
      <c r="H531">
        <v>1</v>
      </c>
      <c r="I531" t="s">
        <v>96</v>
      </c>
      <c r="M531" t="s">
        <v>537</v>
      </c>
      <c r="N531">
        <f t="shared" si="56"/>
        <v>0</v>
      </c>
      <c r="O531">
        <f t="shared" si="57"/>
        <v>1</v>
      </c>
      <c r="P531">
        <f t="shared" si="58"/>
        <v>1</v>
      </c>
      <c r="R531">
        <f>SUMIFS('further data insights graphs'!$E$2:$E$3323,'further data insights graphs'!$A$2:$A$3323,'tackle data and analsyis'!$M531)</f>
        <v>0.89834867413450703</v>
      </c>
      <c r="S531">
        <f>COUNTIFS('further data insights graphs'!$E$2:$E$3323,"&gt;"&amp;0,'further data insights graphs'!$A$2:$A$3323,'tackle data and analsyis'!$M531)</f>
        <v>2</v>
      </c>
      <c r="V531">
        <f t="shared" si="59"/>
        <v>1</v>
      </c>
      <c r="W531" t="s">
        <v>454</v>
      </c>
      <c r="X531">
        <v>0</v>
      </c>
      <c r="Y531">
        <v>1</v>
      </c>
      <c r="Z531">
        <v>1</v>
      </c>
      <c r="AB531" t="s">
        <v>181</v>
      </c>
      <c r="AC531">
        <v>0</v>
      </c>
      <c r="AD531">
        <v>1</v>
      </c>
      <c r="AE531">
        <v>1</v>
      </c>
      <c r="AH531" t="s">
        <v>423</v>
      </c>
      <c r="AI531">
        <v>0.560380099432361</v>
      </c>
      <c r="AJ531">
        <v>2</v>
      </c>
      <c r="AK531">
        <f>SUMIFS('further data insights graphs'!$X$2:$X$3323,'further data insights graphs'!$A$2:$A$3323,'tackle data and analsyis'!$AH531)</f>
        <v>0.18101103716686048</v>
      </c>
      <c r="AL531" s="1">
        <f t="shared" si="60"/>
        <v>9.0505518583430242E-2</v>
      </c>
      <c r="AM531">
        <f>SUMIFS('further data insights graphs'!$X$2:$X$3323,'further data insights graphs'!$X$2:$X$3323,"&gt;="&amp;0,'further data insights graphs'!$A$2:$A$3323,'tackle data and analsyis'!$AH531)</f>
        <v>0.18101103716686048</v>
      </c>
      <c r="AN531">
        <f>COUNTIFS('further data insights graphs'!$X$2:$X$3323,"&gt;="&amp;0,'further data insights graphs'!$A$2:$A$3323,'tackle data and analsyis'!$AH531)</f>
        <v>2</v>
      </c>
      <c r="AO531">
        <f>SUMIFS('further data insights graphs'!$X$2:$X$3323,'further data insights graphs'!$X$2:$X$3323,"&lt;"&amp;0,'further data insights graphs'!$A$2:$A$3323,'tackle data and analsyis'!$AH531)</f>
        <v>0</v>
      </c>
      <c r="AP531">
        <f>COUNTIFS('further data insights graphs'!$X$2:$X$3323,"&lt;"&amp;0,'further data insights graphs'!$A$2:$A$3323,'tackle data and analsyis'!$AH531)</f>
        <v>0</v>
      </c>
      <c r="AQ531" s="3">
        <f t="shared" si="61"/>
        <v>9.0505518583430242E-2</v>
      </c>
      <c r="AR531" s="3" t="e">
        <f t="shared" si="62"/>
        <v>#DIV/0!</v>
      </c>
      <c r="AS531" s="3"/>
      <c r="AT531" s="3"/>
      <c r="AU531" s="3"/>
      <c r="AV531" s="3"/>
      <c r="AY531" t="s">
        <v>418</v>
      </c>
      <c r="AZ531">
        <v>0.40331831864461298</v>
      </c>
      <c r="BA531">
        <v>1</v>
      </c>
      <c r="BD531" t="s">
        <v>418</v>
      </c>
      <c r="BE531">
        <f>SUMIFS('further data insights graphs'!S$2:S$3323,'further data insights graphs'!$A$2:$A$3323,'tackle data and analsyis'!$BD531)</f>
        <v>0.40331831864461298</v>
      </c>
      <c r="BF531">
        <f>SUMIFS('further data insights graphs'!T$2:T$3323,'further data insights graphs'!$A$2:$A$3323,'tackle data and analsyis'!$BD531)</f>
        <v>0</v>
      </c>
      <c r="BG531">
        <f>SUMIFS('further data insights graphs'!U$2:U$3323,'further data insights graphs'!$A$2:$A$3323,'tackle data and analsyis'!$BD531)</f>
        <v>0</v>
      </c>
      <c r="BI531">
        <f>COUNTIFS('further data insights graphs'!S$2:S$3323,"&gt;"&amp;0,'further data insights graphs'!$A$2:$A$3323,'tackle data and analsyis'!$BD531)</f>
        <v>1</v>
      </c>
      <c r="BJ531">
        <f>COUNTIFS('further data insights graphs'!T$2:T$3323,"&gt;"&amp;0,'further data insights graphs'!$A$2:$A$3323,'tackle data and analsyis'!$BD531)</f>
        <v>0</v>
      </c>
      <c r="BK531">
        <f>COUNTIFS('further data insights graphs'!U$2:U$3323,"&gt;"&amp;0,'further data insights graphs'!$A$2:$A$3323,'tackle data and analsyis'!$BD531)</f>
        <v>0</v>
      </c>
      <c r="BN531" t="s">
        <v>423</v>
      </c>
      <c r="BO531">
        <v>0</v>
      </c>
      <c r="BP531">
        <v>0</v>
      </c>
      <c r="BQ531">
        <v>0</v>
      </c>
      <c r="BS531">
        <f>SUMIFS('further data insights graphs'!$K$2:$K$3323,'further data insights graphs'!$A$2:$A$3323,'tackle data and analsyis'!$BN531)</f>
        <v>0</v>
      </c>
      <c r="BT531">
        <f>SUMIFS('further data insights graphs'!$V$2:$V$3323,'further data insights graphs'!$A$2:$A$3323,'tackle data and analsyis'!$BN531)</f>
        <v>0</v>
      </c>
      <c r="BV531" t="s">
        <v>374</v>
      </c>
      <c r="BW531">
        <v>0</v>
      </c>
      <c r="BX531">
        <v>0</v>
      </c>
      <c r="BY531">
        <v>0</v>
      </c>
    </row>
    <row r="532" spans="1:77" x14ac:dyDescent="0.35">
      <c r="A532">
        <v>530</v>
      </c>
      <c r="B532">
        <v>2022103100</v>
      </c>
      <c r="C532">
        <v>3041</v>
      </c>
      <c r="D532">
        <v>54560</v>
      </c>
      <c r="E532">
        <v>1</v>
      </c>
      <c r="F532">
        <v>0</v>
      </c>
      <c r="G532">
        <v>0</v>
      </c>
      <c r="H532">
        <v>0</v>
      </c>
      <c r="I532" t="s">
        <v>96</v>
      </c>
      <c r="M532" t="s">
        <v>538</v>
      </c>
      <c r="N532">
        <f t="shared" si="56"/>
        <v>1</v>
      </c>
      <c r="O532">
        <f t="shared" si="57"/>
        <v>0</v>
      </c>
      <c r="P532">
        <f t="shared" si="58"/>
        <v>1</v>
      </c>
      <c r="R532">
        <f>SUMIFS('further data insights graphs'!$E$2:$E$3323,'further data insights graphs'!$A$2:$A$3323,'tackle data and analsyis'!$M532)</f>
        <v>1.014513398258255</v>
      </c>
      <c r="S532">
        <f>COUNTIFS('further data insights graphs'!$E$2:$E$3323,"&gt;"&amp;0,'further data insights graphs'!$A$2:$A$3323,'tackle data and analsyis'!$M532)</f>
        <v>2</v>
      </c>
      <c r="V532">
        <f t="shared" si="59"/>
        <v>1</v>
      </c>
      <c r="W532" t="s">
        <v>455</v>
      </c>
      <c r="X532">
        <v>1</v>
      </c>
      <c r="Y532">
        <v>0</v>
      </c>
      <c r="Z532">
        <v>1</v>
      </c>
      <c r="AB532" t="s">
        <v>182</v>
      </c>
      <c r="AC532">
        <v>0</v>
      </c>
      <c r="AD532">
        <v>1</v>
      </c>
      <c r="AE532">
        <v>1</v>
      </c>
      <c r="AH532" t="s">
        <v>85</v>
      </c>
      <c r="AI532">
        <v>0.555385143770455</v>
      </c>
      <c r="AJ532">
        <v>2</v>
      </c>
      <c r="AK532">
        <f>SUMIFS('further data insights graphs'!$X$2:$X$3323,'further data insights graphs'!$A$2:$A$3323,'tackle data and analsyis'!$AH532)</f>
        <v>0.48613105202541318</v>
      </c>
      <c r="AL532" s="1">
        <f t="shared" si="60"/>
        <v>0.24306552601270659</v>
      </c>
      <c r="AM532">
        <f>SUMIFS('further data insights graphs'!$X$2:$X$3323,'further data insights graphs'!$X$2:$X$3323,"&gt;="&amp;0,'further data insights graphs'!$A$2:$A$3323,'tackle data and analsyis'!$AH532)</f>
        <v>0.48613105202541318</v>
      </c>
      <c r="AN532">
        <f>COUNTIFS('further data insights graphs'!$X$2:$X$3323,"&gt;="&amp;0,'further data insights graphs'!$A$2:$A$3323,'tackle data and analsyis'!$AH532)</f>
        <v>2</v>
      </c>
      <c r="AO532">
        <f>SUMIFS('further data insights graphs'!$X$2:$X$3323,'further data insights graphs'!$X$2:$X$3323,"&lt;"&amp;0,'further data insights graphs'!$A$2:$A$3323,'tackle data and analsyis'!$AH532)</f>
        <v>0</v>
      </c>
      <c r="AP532">
        <f>COUNTIFS('further data insights graphs'!$X$2:$X$3323,"&lt;"&amp;0,'further data insights graphs'!$A$2:$A$3323,'tackle data and analsyis'!$AH532)</f>
        <v>0</v>
      </c>
      <c r="AQ532" s="3">
        <f t="shared" si="61"/>
        <v>0.24306552601270659</v>
      </c>
      <c r="AR532" s="3" t="e">
        <f t="shared" si="62"/>
        <v>#DIV/0!</v>
      </c>
      <c r="AS532" s="3"/>
      <c r="AT532" s="3"/>
      <c r="AU532" s="3"/>
      <c r="AV532" s="3"/>
      <c r="AY532" t="s">
        <v>420</v>
      </c>
      <c r="AZ532">
        <v>1</v>
      </c>
      <c r="BA532">
        <v>1</v>
      </c>
      <c r="BD532" t="s">
        <v>420</v>
      </c>
      <c r="BE532">
        <f>SUMIFS('further data insights graphs'!S$2:S$3323,'further data insights graphs'!$A$2:$A$3323,'tackle data and analsyis'!$BD532)</f>
        <v>0</v>
      </c>
      <c r="BF532">
        <f>SUMIFS('further data insights graphs'!T$2:T$3323,'further data insights graphs'!$A$2:$A$3323,'tackle data and analsyis'!$BD532)</f>
        <v>0</v>
      </c>
      <c r="BG532">
        <f>SUMIFS('further data insights graphs'!U$2:U$3323,'further data insights graphs'!$A$2:$A$3323,'tackle data and analsyis'!$BD532)</f>
        <v>0</v>
      </c>
      <c r="BI532">
        <f>COUNTIFS('further data insights graphs'!S$2:S$3323,"&gt;"&amp;0,'further data insights graphs'!$A$2:$A$3323,'tackle data and analsyis'!$BD532)</f>
        <v>0</v>
      </c>
      <c r="BJ532">
        <f>COUNTIFS('further data insights graphs'!T$2:T$3323,"&gt;"&amp;0,'further data insights graphs'!$A$2:$A$3323,'tackle data and analsyis'!$BD532)</f>
        <v>0</v>
      </c>
      <c r="BK532">
        <f>COUNTIFS('further data insights graphs'!U$2:U$3323,"&gt;"&amp;0,'further data insights graphs'!$A$2:$A$3323,'tackle data and analsyis'!$BD532)</f>
        <v>0</v>
      </c>
      <c r="BN532" t="s">
        <v>467</v>
      </c>
      <c r="BO532">
        <v>0</v>
      </c>
      <c r="BP532">
        <v>0</v>
      </c>
      <c r="BQ532">
        <v>0</v>
      </c>
      <c r="BS532">
        <f>SUMIFS('further data insights graphs'!$K$2:$K$3323,'further data insights graphs'!$A$2:$A$3323,'tackle data and analsyis'!$BN532)</f>
        <v>0</v>
      </c>
      <c r="BT532">
        <f>SUMIFS('further data insights graphs'!$V$2:$V$3323,'further data insights graphs'!$A$2:$A$3323,'tackle data and analsyis'!$BN532)</f>
        <v>0</v>
      </c>
      <c r="BV532" t="s">
        <v>423</v>
      </c>
      <c r="BW532">
        <v>0</v>
      </c>
      <c r="BX532">
        <v>0</v>
      </c>
      <c r="BY532">
        <v>0</v>
      </c>
    </row>
    <row r="533" spans="1:77" x14ac:dyDescent="0.35">
      <c r="A533">
        <v>531</v>
      </c>
      <c r="B533">
        <v>2022103100</v>
      </c>
      <c r="C533">
        <v>3406</v>
      </c>
      <c r="D533">
        <v>54560</v>
      </c>
      <c r="E533">
        <v>0</v>
      </c>
      <c r="F533">
        <v>1</v>
      </c>
      <c r="G533">
        <v>0</v>
      </c>
      <c r="H533">
        <v>0</v>
      </c>
      <c r="I533" t="s">
        <v>96</v>
      </c>
      <c r="M533" t="s">
        <v>539</v>
      </c>
      <c r="N533">
        <f t="shared" si="56"/>
        <v>0</v>
      </c>
      <c r="O533">
        <f t="shared" si="57"/>
        <v>1</v>
      </c>
      <c r="P533">
        <f t="shared" si="58"/>
        <v>1</v>
      </c>
      <c r="R533">
        <f>SUMIFS('further data insights graphs'!$E$2:$E$3323,'further data insights graphs'!$A$2:$A$3323,'tackle data and analsyis'!$M533)</f>
        <v>0.71325820778537297</v>
      </c>
      <c r="S533">
        <f>COUNTIFS('further data insights graphs'!$E$2:$E$3323,"&gt;"&amp;0,'further data insights graphs'!$A$2:$A$3323,'tackle data and analsyis'!$M533)</f>
        <v>1</v>
      </c>
      <c r="V533">
        <f t="shared" si="59"/>
        <v>1</v>
      </c>
      <c r="W533" t="s">
        <v>459</v>
      </c>
      <c r="X533">
        <v>1</v>
      </c>
      <c r="Y533">
        <v>0</v>
      </c>
      <c r="Z533">
        <v>1</v>
      </c>
      <c r="AB533" t="s">
        <v>184</v>
      </c>
      <c r="AC533">
        <v>0</v>
      </c>
      <c r="AD533">
        <v>1</v>
      </c>
      <c r="AE533">
        <v>1</v>
      </c>
      <c r="AH533" t="s">
        <v>340</v>
      </c>
      <c r="AI533">
        <v>0.51621449833565003</v>
      </c>
      <c r="AJ533">
        <v>1</v>
      </c>
      <c r="AK533">
        <f>SUMIFS('further data insights graphs'!$X$2:$X$3323,'further data insights graphs'!$A$2:$A$3323,'tackle data and analsyis'!$AH533)</f>
        <v>-0.19094093922726887</v>
      </c>
      <c r="AL533" s="1">
        <f t="shared" si="60"/>
        <v>-0.19094093922726887</v>
      </c>
      <c r="AM533">
        <f>SUMIFS('further data insights graphs'!$X$2:$X$3323,'further data insights graphs'!$X$2:$X$3323,"&gt;="&amp;0,'further data insights graphs'!$A$2:$A$3323,'tackle data and analsyis'!$AH533)</f>
        <v>0</v>
      </c>
      <c r="AN533">
        <f>COUNTIFS('further data insights graphs'!$X$2:$X$3323,"&gt;="&amp;0,'further data insights graphs'!$A$2:$A$3323,'tackle data and analsyis'!$AH533)</f>
        <v>0</v>
      </c>
      <c r="AO533">
        <f>SUMIFS('further data insights graphs'!$X$2:$X$3323,'further data insights graphs'!$X$2:$X$3323,"&lt;"&amp;0,'further data insights graphs'!$A$2:$A$3323,'tackle data and analsyis'!$AH533)</f>
        <v>-0.19094093922726887</v>
      </c>
      <c r="AP533">
        <f>COUNTIFS('further data insights graphs'!$X$2:$X$3323,"&lt;"&amp;0,'further data insights graphs'!$A$2:$A$3323,'tackle data and analsyis'!$AH533)</f>
        <v>1</v>
      </c>
      <c r="AQ533" s="3" t="e">
        <f t="shared" si="61"/>
        <v>#DIV/0!</v>
      </c>
      <c r="AR533" s="3">
        <f t="shared" si="62"/>
        <v>-0.19094093922726887</v>
      </c>
      <c r="AS533" s="3"/>
      <c r="AT533" s="3"/>
      <c r="AU533" s="3"/>
      <c r="AV533" s="3"/>
      <c r="AY533" t="s">
        <v>430</v>
      </c>
      <c r="AZ533">
        <v>0.384765285347824</v>
      </c>
      <c r="BA533">
        <v>1</v>
      </c>
      <c r="BD533" t="s">
        <v>430</v>
      </c>
      <c r="BE533">
        <f>SUMIFS('further data insights graphs'!S$2:S$3323,'further data insights graphs'!$A$2:$A$3323,'tackle data and analsyis'!$BD533)</f>
        <v>0</v>
      </c>
      <c r="BF533">
        <f>SUMIFS('further data insights graphs'!T$2:T$3323,'further data insights graphs'!$A$2:$A$3323,'tackle data and analsyis'!$BD533)</f>
        <v>0</v>
      </c>
      <c r="BG533">
        <f>SUMIFS('further data insights graphs'!U$2:U$3323,'further data insights graphs'!$A$2:$A$3323,'tackle data and analsyis'!$BD533)</f>
        <v>0</v>
      </c>
      <c r="BI533">
        <f>COUNTIFS('further data insights graphs'!S$2:S$3323,"&gt;"&amp;0,'further data insights graphs'!$A$2:$A$3323,'tackle data and analsyis'!$BD533)</f>
        <v>0</v>
      </c>
      <c r="BJ533">
        <f>COUNTIFS('further data insights graphs'!T$2:T$3323,"&gt;"&amp;0,'further data insights graphs'!$A$2:$A$3323,'tackle data and analsyis'!$BD533)</f>
        <v>0</v>
      </c>
      <c r="BK533">
        <f>COUNTIFS('further data insights graphs'!U$2:U$3323,"&gt;"&amp;0,'further data insights graphs'!$A$2:$A$3323,'tackle data and analsyis'!$BD533)</f>
        <v>0</v>
      </c>
      <c r="BN533" t="s">
        <v>472</v>
      </c>
      <c r="BO533">
        <v>0</v>
      </c>
      <c r="BP533">
        <v>0</v>
      </c>
      <c r="BQ533">
        <v>0</v>
      </c>
      <c r="BS533">
        <f>SUMIFS('further data insights graphs'!$K$2:$K$3323,'further data insights graphs'!$A$2:$A$3323,'tackle data and analsyis'!$BN533)</f>
        <v>0</v>
      </c>
      <c r="BT533">
        <f>SUMIFS('further data insights graphs'!$V$2:$V$3323,'further data insights graphs'!$A$2:$A$3323,'tackle data and analsyis'!$BN533)</f>
        <v>0</v>
      </c>
      <c r="BV533" t="s">
        <v>467</v>
      </c>
      <c r="BW533">
        <v>0</v>
      </c>
      <c r="BX533">
        <v>0</v>
      </c>
      <c r="BY533">
        <v>0</v>
      </c>
    </row>
    <row r="534" spans="1:77" x14ac:dyDescent="0.35">
      <c r="A534">
        <v>532</v>
      </c>
      <c r="B534">
        <v>2022102302</v>
      </c>
      <c r="C534">
        <v>1152</v>
      </c>
      <c r="D534">
        <v>52623</v>
      </c>
      <c r="E534">
        <v>1</v>
      </c>
      <c r="F534">
        <v>0</v>
      </c>
      <c r="G534">
        <v>0</v>
      </c>
      <c r="H534">
        <v>0</v>
      </c>
      <c r="I534" t="s">
        <v>97</v>
      </c>
      <c r="M534" t="s">
        <v>540</v>
      </c>
      <c r="N534">
        <f t="shared" si="56"/>
        <v>0</v>
      </c>
      <c r="O534">
        <f t="shared" si="57"/>
        <v>4</v>
      </c>
      <c r="P534">
        <f t="shared" si="58"/>
        <v>4</v>
      </c>
      <c r="R534">
        <f>SUMIFS('further data insights graphs'!$E$2:$E$3323,'further data insights graphs'!$A$2:$A$3323,'tackle data and analsyis'!$M534)</f>
        <v>1.6381333958232891</v>
      </c>
      <c r="S534">
        <f>COUNTIFS('further data insights graphs'!$E$2:$E$3323,"&gt;"&amp;0,'further data insights graphs'!$A$2:$A$3323,'tackle data and analsyis'!$M534)</f>
        <v>4</v>
      </c>
      <c r="V534">
        <f t="shared" si="59"/>
        <v>2</v>
      </c>
      <c r="W534" t="s">
        <v>463</v>
      </c>
      <c r="X534">
        <v>1</v>
      </c>
      <c r="Y534">
        <v>0</v>
      </c>
      <c r="Z534">
        <v>1</v>
      </c>
      <c r="AB534" t="s">
        <v>204</v>
      </c>
      <c r="AC534">
        <v>0</v>
      </c>
      <c r="AD534">
        <v>1</v>
      </c>
      <c r="AE534">
        <v>1</v>
      </c>
      <c r="AH534" t="s">
        <v>183</v>
      </c>
      <c r="AI534">
        <v>0.51525499597743696</v>
      </c>
      <c r="AJ534">
        <v>1</v>
      </c>
      <c r="AK534">
        <f>SUMIFS('further data insights graphs'!$X$2:$X$3323,'further data insights graphs'!$A$2:$A$3323,'tackle data and analsyis'!$AH534)</f>
        <v>0.21153057045209428</v>
      </c>
      <c r="AL534" s="1">
        <f t="shared" si="60"/>
        <v>0.21153057045209428</v>
      </c>
      <c r="AM534">
        <f>SUMIFS('further data insights graphs'!$X$2:$X$3323,'further data insights graphs'!$X$2:$X$3323,"&gt;="&amp;0,'further data insights graphs'!$A$2:$A$3323,'tackle data and analsyis'!$AH534)</f>
        <v>0.21153057045209428</v>
      </c>
      <c r="AN534">
        <f>COUNTIFS('further data insights graphs'!$X$2:$X$3323,"&gt;="&amp;0,'further data insights graphs'!$A$2:$A$3323,'tackle data and analsyis'!$AH534)</f>
        <v>1</v>
      </c>
      <c r="AO534">
        <f>SUMIFS('further data insights graphs'!$X$2:$X$3323,'further data insights graphs'!$X$2:$X$3323,"&lt;"&amp;0,'further data insights graphs'!$A$2:$A$3323,'tackle data and analsyis'!$AH534)</f>
        <v>0</v>
      </c>
      <c r="AP534">
        <f>COUNTIFS('further data insights graphs'!$X$2:$X$3323,"&lt;"&amp;0,'further data insights graphs'!$A$2:$A$3323,'tackle data and analsyis'!$AH534)</f>
        <v>0</v>
      </c>
      <c r="AQ534" s="3">
        <f t="shared" si="61"/>
        <v>0.21153057045209428</v>
      </c>
      <c r="AR534" s="3" t="e">
        <f t="shared" si="62"/>
        <v>#DIV/0!</v>
      </c>
      <c r="AS534" s="3"/>
      <c r="AT534" s="3"/>
      <c r="AU534" s="3"/>
      <c r="AV534" s="3"/>
      <c r="AY534" t="s">
        <v>434</v>
      </c>
      <c r="AZ534">
        <v>0.41355500207938201</v>
      </c>
      <c r="BA534">
        <v>1</v>
      </c>
      <c r="BD534" t="s">
        <v>434</v>
      </c>
      <c r="BE534">
        <f>SUMIFS('further data insights graphs'!S$2:S$3323,'further data insights graphs'!$A$2:$A$3323,'tackle data and analsyis'!$BD534)</f>
        <v>0.41355500207938201</v>
      </c>
      <c r="BF534">
        <f>SUMIFS('further data insights graphs'!T$2:T$3323,'further data insights graphs'!$A$2:$A$3323,'tackle data and analsyis'!$BD534)</f>
        <v>0</v>
      </c>
      <c r="BG534">
        <f>SUMIFS('further data insights graphs'!U$2:U$3323,'further data insights graphs'!$A$2:$A$3323,'tackle data and analsyis'!$BD534)</f>
        <v>0</v>
      </c>
      <c r="BI534">
        <f>COUNTIFS('further data insights graphs'!S$2:S$3323,"&gt;"&amp;0,'further data insights graphs'!$A$2:$A$3323,'tackle data and analsyis'!$BD534)</f>
        <v>1</v>
      </c>
      <c r="BJ534">
        <f>COUNTIFS('further data insights graphs'!T$2:T$3323,"&gt;"&amp;0,'further data insights graphs'!$A$2:$A$3323,'tackle data and analsyis'!$BD534)</f>
        <v>0</v>
      </c>
      <c r="BK534">
        <f>COUNTIFS('further data insights graphs'!U$2:U$3323,"&gt;"&amp;0,'further data insights graphs'!$A$2:$A$3323,'tackle data and analsyis'!$BD534)</f>
        <v>0</v>
      </c>
      <c r="BN534" t="s">
        <v>475</v>
      </c>
      <c r="BO534">
        <v>0</v>
      </c>
      <c r="BP534">
        <v>0</v>
      </c>
      <c r="BQ534">
        <v>0</v>
      </c>
      <c r="BS534">
        <f>SUMIFS('further data insights graphs'!$K$2:$K$3323,'further data insights graphs'!$A$2:$A$3323,'tackle data and analsyis'!$BN534)</f>
        <v>0</v>
      </c>
      <c r="BT534">
        <f>SUMIFS('further data insights graphs'!$V$2:$V$3323,'further data insights graphs'!$A$2:$A$3323,'tackle data and analsyis'!$BN534)</f>
        <v>0</v>
      </c>
      <c r="BV534" t="s">
        <v>472</v>
      </c>
      <c r="BW534">
        <v>0</v>
      </c>
      <c r="BX534">
        <v>0</v>
      </c>
      <c r="BY534">
        <v>0</v>
      </c>
    </row>
    <row r="535" spans="1:77" x14ac:dyDescent="0.35">
      <c r="A535">
        <v>533</v>
      </c>
      <c r="B535">
        <v>2022102302</v>
      </c>
      <c r="C535">
        <v>1337</v>
      </c>
      <c r="D535">
        <v>52623</v>
      </c>
      <c r="E535">
        <v>0</v>
      </c>
      <c r="F535">
        <v>1</v>
      </c>
      <c r="G535">
        <v>0</v>
      </c>
      <c r="H535">
        <v>0</v>
      </c>
      <c r="I535" t="s">
        <v>97</v>
      </c>
      <c r="M535" t="s">
        <v>541</v>
      </c>
      <c r="N535">
        <f t="shared" si="56"/>
        <v>1</v>
      </c>
      <c r="O535">
        <f t="shared" si="57"/>
        <v>0</v>
      </c>
      <c r="P535">
        <f t="shared" si="58"/>
        <v>1</v>
      </c>
      <c r="R535">
        <f>SUMIFS('further data insights graphs'!$E$2:$E$3323,'further data insights graphs'!$A$2:$A$3323,'tackle data and analsyis'!$M535)</f>
        <v>0.43041459252589098</v>
      </c>
      <c r="S535">
        <f>COUNTIFS('further data insights graphs'!$E$2:$E$3323,"&gt;"&amp;0,'further data insights graphs'!$A$2:$A$3323,'tackle data and analsyis'!$M535)</f>
        <v>2</v>
      </c>
      <c r="V535">
        <f t="shared" si="59"/>
        <v>1</v>
      </c>
      <c r="W535" t="s">
        <v>465</v>
      </c>
      <c r="X535">
        <v>1</v>
      </c>
      <c r="Y535">
        <v>0</v>
      </c>
      <c r="Z535">
        <v>1</v>
      </c>
      <c r="AB535" t="s">
        <v>256</v>
      </c>
      <c r="AC535">
        <v>0</v>
      </c>
      <c r="AD535">
        <v>1</v>
      </c>
      <c r="AE535">
        <v>1</v>
      </c>
      <c r="AH535" t="s">
        <v>454</v>
      </c>
      <c r="AI535">
        <v>0.49206308313684499</v>
      </c>
      <c r="AJ535">
        <v>1</v>
      </c>
      <c r="AK535">
        <f>SUMIFS('further data insights graphs'!$X$2:$X$3323,'further data insights graphs'!$A$2:$A$3323,'tackle data and analsyis'!$AH535)</f>
        <v>-0.27501335351497375</v>
      </c>
      <c r="AL535" s="1">
        <f t="shared" si="60"/>
        <v>-0.27501335351497375</v>
      </c>
      <c r="AM535">
        <f>SUMIFS('further data insights graphs'!$X$2:$X$3323,'further data insights graphs'!$X$2:$X$3323,"&gt;="&amp;0,'further data insights graphs'!$A$2:$A$3323,'tackle data and analsyis'!$AH535)</f>
        <v>0</v>
      </c>
      <c r="AN535">
        <f>COUNTIFS('further data insights graphs'!$X$2:$X$3323,"&gt;="&amp;0,'further data insights graphs'!$A$2:$A$3323,'tackle data and analsyis'!$AH535)</f>
        <v>0</v>
      </c>
      <c r="AO535">
        <f>SUMIFS('further data insights graphs'!$X$2:$X$3323,'further data insights graphs'!$X$2:$X$3323,"&lt;"&amp;0,'further data insights graphs'!$A$2:$A$3323,'tackle data and analsyis'!$AH535)</f>
        <v>-0.27501335351497375</v>
      </c>
      <c r="AP535">
        <f>COUNTIFS('further data insights graphs'!$X$2:$X$3323,"&lt;"&amp;0,'further data insights graphs'!$A$2:$A$3323,'tackle data and analsyis'!$AH535)</f>
        <v>1</v>
      </c>
      <c r="AQ535" s="3" t="e">
        <f t="shared" si="61"/>
        <v>#DIV/0!</v>
      </c>
      <c r="AR535" s="3">
        <f t="shared" si="62"/>
        <v>-0.27501335351497375</v>
      </c>
      <c r="AS535" s="3"/>
      <c r="AT535" s="3"/>
      <c r="AU535" s="3"/>
      <c r="AV535" s="3"/>
      <c r="AY535" t="s">
        <v>446</v>
      </c>
      <c r="AZ535">
        <v>0.64342480053747897</v>
      </c>
      <c r="BA535">
        <v>1</v>
      </c>
      <c r="BD535" t="s">
        <v>446</v>
      </c>
      <c r="BE535">
        <f>SUMIFS('further data insights graphs'!S$2:S$3323,'further data insights graphs'!$A$2:$A$3323,'tackle data and analsyis'!$BD535)</f>
        <v>0.64342480053747897</v>
      </c>
      <c r="BF535">
        <f>SUMIFS('further data insights graphs'!T$2:T$3323,'further data insights graphs'!$A$2:$A$3323,'tackle data and analsyis'!$BD535)</f>
        <v>0</v>
      </c>
      <c r="BG535">
        <f>SUMIFS('further data insights graphs'!U$2:U$3323,'further data insights graphs'!$A$2:$A$3323,'tackle data and analsyis'!$BD535)</f>
        <v>0</v>
      </c>
      <c r="BI535">
        <f>COUNTIFS('further data insights graphs'!S$2:S$3323,"&gt;"&amp;0,'further data insights graphs'!$A$2:$A$3323,'tackle data and analsyis'!$BD535)</f>
        <v>1</v>
      </c>
      <c r="BJ535">
        <f>COUNTIFS('further data insights graphs'!T$2:T$3323,"&gt;"&amp;0,'further data insights graphs'!$A$2:$A$3323,'tackle data and analsyis'!$BD535)</f>
        <v>0</v>
      </c>
      <c r="BK535">
        <f>COUNTIFS('further data insights graphs'!U$2:U$3323,"&gt;"&amp;0,'further data insights graphs'!$A$2:$A$3323,'tackle data and analsyis'!$BD535)</f>
        <v>0</v>
      </c>
      <c r="BN535" t="s">
        <v>498</v>
      </c>
      <c r="BO535">
        <v>0</v>
      </c>
      <c r="BP535">
        <v>0</v>
      </c>
      <c r="BQ535">
        <v>0</v>
      </c>
      <c r="BS535">
        <f>SUMIFS('further data insights graphs'!$K$2:$K$3323,'further data insights graphs'!$A$2:$A$3323,'tackle data and analsyis'!$BN535)</f>
        <v>0</v>
      </c>
      <c r="BT535">
        <f>SUMIFS('further data insights graphs'!$V$2:$V$3323,'further data insights graphs'!$A$2:$A$3323,'tackle data and analsyis'!$BN535)</f>
        <v>0</v>
      </c>
      <c r="BV535" t="s">
        <v>475</v>
      </c>
      <c r="BW535">
        <v>0</v>
      </c>
      <c r="BX535">
        <v>0</v>
      </c>
      <c r="BY535">
        <v>0</v>
      </c>
    </row>
    <row r="536" spans="1:77" x14ac:dyDescent="0.35">
      <c r="A536">
        <v>534</v>
      </c>
      <c r="B536">
        <v>2022103100</v>
      </c>
      <c r="C536">
        <v>3674</v>
      </c>
      <c r="D536">
        <v>52623</v>
      </c>
      <c r="E536">
        <v>1</v>
      </c>
      <c r="F536">
        <v>0</v>
      </c>
      <c r="G536">
        <v>0</v>
      </c>
      <c r="H536">
        <v>0</v>
      </c>
      <c r="I536" t="s">
        <v>97</v>
      </c>
      <c r="M536" t="s">
        <v>542</v>
      </c>
      <c r="N536">
        <f t="shared" si="56"/>
        <v>2</v>
      </c>
      <c r="O536">
        <f t="shared" si="57"/>
        <v>0</v>
      </c>
      <c r="P536">
        <f t="shared" si="58"/>
        <v>2</v>
      </c>
      <c r="R536">
        <f>SUMIFS('further data insights graphs'!$E$2:$E$3323,'further data insights graphs'!$A$2:$A$3323,'tackle data and analsyis'!$M536)</f>
        <v>1.1372446297296142</v>
      </c>
      <c r="S536">
        <f>COUNTIFS('further data insights graphs'!$E$2:$E$3323,"&gt;"&amp;0,'further data insights graphs'!$A$2:$A$3323,'tackle data and analsyis'!$M536)</f>
        <v>2</v>
      </c>
      <c r="V536">
        <f t="shared" si="59"/>
        <v>1</v>
      </c>
      <c r="W536" t="s">
        <v>468</v>
      </c>
      <c r="X536">
        <v>0</v>
      </c>
      <c r="Y536">
        <v>1</v>
      </c>
      <c r="Z536">
        <v>1</v>
      </c>
      <c r="AB536" t="s">
        <v>261</v>
      </c>
      <c r="AC536">
        <v>0</v>
      </c>
      <c r="AD536">
        <v>1</v>
      </c>
      <c r="AE536">
        <v>1</v>
      </c>
      <c r="AH536" t="s">
        <v>120</v>
      </c>
      <c r="AI536">
        <v>0.490394982418076</v>
      </c>
      <c r="AJ536">
        <v>1</v>
      </c>
      <c r="AK536">
        <f>SUMIFS('further data insights graphs'!$X$2:$X$3323,'further data insights graphs'!$A$2:$A$3323,'tackle data and analsyis'!$AH536)</f>
        <v>0.18609351866406773</v>
      </c>
      <c r="AL536" s="1">
        <f t="shared" si="60"/>
        <v>0.18609351866406773</v>
      </c>
      <c r="AM536">
        <f>SUMIFS('further data insights graphs'!$X$2:$X$3323,'further data insights graphs'!$X$2:$X$3323,"&gt;="&amp;0,'further data insights graphs'!$A$2:$A$3323,'tackle data and analsyis'!$AH536)</f>
        <v>0.18609351866406773</v>
      </c>
      <c r="AN536">
        <f>COUNTIFS('further data insights graphs'!$X$2:$X$3323,"&gt;="&amp;0,'further data insights graphs'!$A$2:$A$3323,'tackle data and analsyis'!$AH536)</f>
        <v>1</v>
      </c>
      <c r="AO536">
        <f>SUMIFS('further data insights graphs'!$X$2:$X$3323,'further data insights graphs'!$X$2:$X$3323,"&lt;"&amp;0,'further data insights graphs'!$A$2:$A$3323,'tackle data and analsyis'!$AH536)</f>
        <v>0</v>
      </c>
      <c r="AP536">
        <f>COUNTIFS('further data insights graphs'!$X$2:$X$3323,"&lt;"&amp;0,'further data insights graphs'!$A$2:$A$3323,'tackle data and analsyis'!$AH536)</f>
        <v>0</v>
      </c>
      <c r="AQ536" s="3">
        <f t="shared" si="61"/>
        <v>0.18609351866406773</v>
      </c>
      <c r="AR536" s="3" t="e">
        <f t="shared" si="62"/>
        <v>#DIV/0!</v>
      </c>
      <c r="AS536" s="3"/>
      <c r="AT536" s="3"/>
      <c r="AU536" s="3"/>
      <c r="AV536" s="3"/>
      <c r="AY536" t="s">
        <v>447</v>
      </c>
      <c r="AZ536">
        <v>1</v>
      </c>
      <c r="BA536">
        <v>1</v>
      </c>
      <c r="BD536" t="s">
        <v>447</v>
      </c>
      <c r="BE536">
        <f>SUMIFS('further data insights graphs'!S$2:S$3323,'further data insights graphs'!$A$2:$A$3323,'tackle data and analsyis'!$BD536)</f>
        <v>1</v>
      </c>
      <c r="BF536">
        <f>SUMIFS('further data insights graphs'!T$2:T$3323,'further data insights graphs'!$A$2:$A$3323,'tackle data and analsyis'!$BD536)</f>
        <v>0</v>
      </c>
      <c r="BG536">
        <f>SUMIFS('further data insights graphs'!U$2:U$3323,'further data insights graphs'!$A$2:$A$3323,'tackle data and analsyis'!$BD536)</f>
        <v>0</v>
      </c>
      <c r="BI536">
        <f>COUNTIFS('further data insights graphs'!S$2:S$3323,"&gt;"&amp;0,'further data insights graphs'!$A$2:$A$3323,'tackle data and analsyis'!$BD536)</f>
        <v>1</v>
      </c>
      <c r="BJ536">
        <f>COUNTIFS('further data insights graphs'!T$2:T$3323,"&gt;"&amp;0,'further data insights graphs'!$A$2:$A$3323,'tackle data and analsyis'!$BD536)</f>
        <v>0</v>
      </c>
      <c r="BK536">
        <f>COUNTIFS('further data insights graphs'!U$2:U$3323,"&gt;"&amp;0,'further data insights graphs'!$A$2:$A$3323,'tackle data and analsyis'!$BD536)</f>
        <v>0</v>
      </c>
      <c r="BN536" t="s">
        <v>504</v>
      </c>
      <c r="BO536">
        <v>0</v>
      </c>
      <c r="BP536">
        <v>0</v>
      </c>
      <c r="BQ536">
        <v>0</v>
      </c>
      <c r="BS536">
        <f>SUMIFS('further data insights graphs'!$K$2:$K$3323,'further data insights graphs'!$A$2:$A$3323,'tackle data and analsyis'!$BN536)</f>
        <v>0</v>
      </c>
      <c r="BT536">
        <f>SUMIFS('further data insights graphs'!$V$2:$V$3323,'further data insights graphs'!$A$2:$A$3323,'tackle data and analsyis'!$BN536)</f>
        <v>0</v>
      </c>
      <c r="BV536" t="s">
        <v>498</v>
      </c>
      <c r="BW536">
        <v>0</v>
      </c>
      <c r="BX536">
        <v>0</v>
      </c>
      <c r="BY536">
        <v>0</v>
      </c>
    </row>
    <row r="537" spans="1:77" x14ac:dyDescent="0.35">
      <c r="A537">
        <v>535</v>
      </c>
      <c r="B537">
        <v>2022110602</v>
      </c>
      <c r="C537">
        <v>3213</v>
      </c>
      <c r="D537">
        <v>52623</v>
      </c>
      <c r="E537">
        <v>0</v>
      </c>
      <c r="F537">
        <v>1</v>
      </c>
      <c r="G537">
        <v>0</v>
      </c>
      <c r="H537">
        <v>0</v>
      </c>
      <c r="I537" t="s">
        <v>97</v>
      </c>
      <c r="M537" t="s">
        <v>543</v>
      </c>
      <c r="N537">
        <f t="shared" si="56"/>
        <v>1</v>
      </c>
      <c r="O537">
        <f t="shared" si="57"/>
        <v>1</v>
      </c>
      <c r="P537">
        <f t="shared" si="58"/>
        <v>2</v>
      </c>
      <c r="R537">
        <f>SUMIFS('further data insights graphs'!$E$2:$E$3323,'further data insights graphs'!$A$2:$A$3323,'tackle data and analsyis'!$M537)</f>
        <v>1.404907408314221</v>
      </c>
      <c r="S537">
        <f>COUNTIFS('further data insights graphs'!$E$2:$E$3323,"&gt;"&amp;0,'further data insights graphs'!$A$2:$A$3323,'tackle data and analsyis'!$M537)</f>
        <v>3</v>
      </c>
      <c r="V537">
        <f t="shared" si="59"/>
        <v>1</v>
      </c>
      <c r="W537" t="s">
        <v>470</v>
      </c>
      <c r="X537">
        <v>1</v>
      </c>
      <c r="Y537">
        <v>0</v>
      </c>
      <c r="Z537">
        <v>1</v>
      </c>
      <c r="AB537" t="s">
        <v>283</v>
      </c>
      <c r="AC537">
        <v>0</v>
      </c>
      <c r="AD537">
        <v>1</v>
      </c>
      <c r="AE537">
        <v>1</v>
      </c>
      <c r="AH537" t="s">
        <v>81</v>
      </c>
      <c r="AI537">
        <v>0.47955360654241497</v>
      </c>
      <c r="AJ537">
        <v>2</v>
      </c>
      <c r="AK537">
        <f>SUMIFS('further data insights graphs'!$X$2:$X$3323,'further data insights graphs'!$A$2:$A$3323,'tackle data and analsyis'!$AH537)</f>
        <v>-0.80844015573088024</v>
      </c>
      <c r="AL537" s="1">
        <f t="shared" si="60"/>
        <v>-0.40422007786544012</v>
      </c>
      <c r="AM537">
        <f>SUMIFS('further data insights graphs'!$X$2:$X$3323,'further data insights graphs'!$X$2:$X$3323,"&gt;="&amp;0,'further data insights graphs'!$A$2:$A$3323,'tackle data and analsyis'!$AH537)</f>
        <v>1.2058935458779632E-2</v>
      </c>
      <c r="AN537">
        <f>COUNTIFS('further data insights graphs'!$X$2:$X$3323,"&gt;="&amp;0,'further data insights graphs'!$A$2:$A$3323,'tackle data and analsyis'!$AH537)</f>
        <v>1</v>
      </c>
      <c r="AO537">
        <f>SUMIFS('further data insights graphs'!$X$2:$X$3323,'further data insights graphs'!$X$2:$X$3323,"&lt;"&amp;0,'further data insights graphs'!$A$2:$A$3323,'tackle data and analsyis'!$AH537)</f>
        <v>-0.82049909118965991</v>
      </c>
      <c r="AP537">
        <f>COUNTIFS('further data insights graphs'!$X$2:$X$3323,"&lt;"&amp;0,'further data insights graphs'!$A$2:$A$3323,'tackle data and analsyis'!$AH537)</f>
        <v>1</v>
      </c>
      <c r="AQ537" s="3">
        <f t="shared" si="61"/>
        <v>1.2058935458779632E-2</v>
      </c>
      <c r="AR537" s="3">
        <f t="shared" si="62"/>
        <v>-0.82049909118965991</v>
      </c>
      <c r="AS537" s="3"/>
      <c r="AT537" s="3"/>
      <c r="AU537" s="3"/>
      <c r="AV537" s="3"/>
      <c r="AY537" t="s">
        <v>452</v>
      </c>
      <c r="AZ537">
        <v>0.66255591793809698</v>
      </c>
      <c r="BA537">
        <v>1</v>
      </c>
      <c r="BD537" t="s">
        <v>452</v>
      </c>
      <c r="BE537">
        <f>SUMIFS('further data insights graphs'!S$2:S$3323,'further data insights graphs'!$A$2:$A$3323,'tackle data and analsyis'!$BD537)</f>
        <v>0.66255591793809698</v>
      </c>
      <c r="BF537">
        <f>SUMIFS('further data insights graphs'!T$2:T$3323,'further data insights graphs'!$A$2:$A$3323,'tackle data and analsyis'!$BD537)</f>
        <v>0.66255591793809698</v>
      </c>
      <c r="BG537">
        <f>SUMIFS('further data insights graphs'!U$2:U$3323,'further data insights graphs'!$A$2:$A$3323,'tackle data and analsyis'!$BD537)</f>
        <v>0</v>
      </c>
      <c r="BI537">
        <f>COUNTIFS('further data insights graphs'!S$2:S$3323,"&gt;"&amp;0,'further data insights graphs'!$A$2:$A$3323,'tackle data and analsyis'!$BD537)</f>
        <v>1</v>
      </c>
      <c r="BJ537">
        <f>COUNTIFS('further data insights graphs'!T$2:T$3323,"&gt;"&amp;0,'further data insights graphs'!$A$2:$A$3323,'tackle data and analsyis'!$BD537)</f>
        <v>1</v>
      </c>
      <c r="BK537">
        <f>COUNTIFS('further data insights graphs'!U$2:U$3323,"&gt;"&amp;0,'further data insights graphs'!$A$2:$A$3323,'tackle data and analsyis'!$BD537)</f>
        <v>0</v>
      </c>
      <c r="BN537" t="s">
        <v>522</v>
      </c>
      <c r="BO537">
        <v>0</v>
      </c>
      <c r="BP537">
        <v>0</v>
      </c>
      <c r="BQ537">
        <v>0.39818383144048503</v>
      </c>
      <c r="BS537">
        <f>SUMIFS('further data insights graphs'!$K$2:$K$3323,'further data insights graphs'!$A$2:$A$3323,'tackle data and analsyis'!$BN537)</f>
        <v>0</v>
      </c>
      <c r="BT537">
        <f>SUMIFS('further data insights graphs'!$V$2:$V$3323,'further data insights graphs'!$A$2:$A$3323,'tackle data and analsyis'!$BN537)</f>
        <v>0</v>
      </c>
      <c r="BV537" t="s">
        <v>504</v>
      </c>
      <c r="BW537">
        <v>0</v>
      </c>
      <c r="BX537">
        <v>0</v>
      </c>
      <c r="BY537">
        <v>0</v>
      </c>
    </row>
    <row r="538" spans="1:77" x14ac:dyDescent="0.35">
      <c r="A538">
        <v>536</v>
      </c>
      <c r="B538">
        <v>2022110602</v>
      </c>
      <c r="C538">
        <v>3603</v>
      </c>
      <c r="D538">
        <v>52623</v>
      </c>
      <c r="E538">
        <v>1</v>
      </c>
      <c r="F538">
        <v>0</v>
      </c>
      <c r="G538">
        <v>0</v>
      </c>
      <c r="H538">
        <v>0</v>
      </c>
      <c r="I538" t="s">
        <v>97</v>
      </c>
      <c r="M538" t="s">
        <v>544</v>
      </c>
      <c r="N538">
        <f t="shared" si="56"/>
        <v>0</v>
      </c>
      <c r="O538">
        <f t="shared" si="57"/>
        <v>1</v>
      </c>
      <c r="P538">
        <f t="shared" si="58"/>
        <v>1</v>
      </c>
      <c r="R538">
        <f>SUMIFS('further data insights graphs'!$E$2:$E$3323,'further data insights graphs'!$A$2:$A$3323,'tackle data and analsyis'!$M538)</f>
        <v>0.78191380426077395</v>
      </c>
      <c r="S538">
        <f>COUNTIFS('further data insights graphs'!$E$2:$E$3323,"&gt;"&amp;0,'further data insights graphs'!$A$2:$A$3323,'tackle data and analsyis'!$M538)</f>
        <v>1</v>
      </c>
      <c r="V538">
        <f t="shared" si="59"/>
        <v>1</v>
      </c>
      <c r="W538" t="s">
        <v>474</v>
      </c>
      <c r="X538">
        <v>0</v>
      </c>
      <c r="Y538">
        <v>1</v>
      </c>
      <c r="Z538">
        <v>1</v>
      </c>
      <c r="AB538" t="s">
        <v>290</v>
      </c>
      <c r="AC538">
        <v>0</v>
      </c>
      <c r="AD538">
        <v>1</v>
      </c>
      <c r="AE538">
        <v>1</v>
      </c>
      <c r="AH538" t="s">
        <v>555</v>
      </c>
      <c r="AI538">
        <v>0.47126929129667799</v>
      </c>
      <c r="AJ538">
        <v>1</v>
      </c>
      <c r="AK538">
        <f>SUMIFS('further data insights graphs'!$X$2:$X$3323,'further data insights graphs'!$A$2:$A$3323,'tackle data and analsyis'!$AH538)</f>
        <v>0.83577511663119575</v>
      </c>
      <c r="AL538" s="1">
        <f t="shared" si="60"/>
        <v>0.83577511663119575</v>
      </c>
      <c r="AM538">
        <f>SUMIFS('further data insights graphs'!$X$2:$X$3323,'further data insights graphs'!$X$2:$X$3323,"&gt;="&amp;0,'further data insights graphs'!$A$2:$A$3323,'tackle data and analsyis'!$AH538)</f>
        <v>0.83577511663119575</v>
      </c>
      <c r="AN538">
        <f>COUNTIFS('further data insights graphs'!$X$2:$X$3323,"&gt;="&amp;0,'further data insights graphs'!$A$2:$A$3323,'tackle data and analsyis'!$AH538)</f>
        <v>1</v>
      </c>
      <c r="AO538">
        <f>SUMIFS('further data insights graphs'!$X$2:$X$3323,'further data insights graphs'!$X$2:$X$3323,"&lt;"&amp;0,'further data insights graphs'!$A$2:$A$3323,'tackle data and analsyis'!$AH538)</f>
        <v>0</v>
      </c>
      <c r="AP538">
        <f>COUNTIFS('further data insights graphs'!$X$2:$X$3323,"&lt;"&amp;0,'further data insights graphs'!$A$2:$A$3323,'tackle data and analsyis'!$AH538)</f>
        <v>0</v>
      </c>
      <c r="AQ538" s="3">
        <f t="shared" si="61"/>
        <v>0.83577511663119575</v>
      </c>
      <c r="AR538" s="3" t="e">
        <f t="shared" si="62"/>
        <v>#DIV/0!</v>
      </c>
      <c r="AS538" s="3"/>
      <c r="AT538" s="3"/>
      <c r="AU538" s="3"/>
      <c r="AV538" s="3"/>
      <c r="AY538" t="s">
        <v>454</v>
      </c>
      <c r="AZ538">
        <v>0.49206308313684499</v>
      </c>
      <c r="BA538">
        <v>1</v>
      </c>
      <c r="BD538" t="s">
        <v>454</v>
      </c>
      <c r="BE538">
        <f>SUMIFS('further data insights graphs'!S$2:S$3323,'further data insights graphs'!$A$2:$A$3323,'tackle data and analsyis'!$BD538)</f>
        <v>0.49206308313684499</v>
      </c>
      <c r="BF538">
        <f>SUMIFS('further data insights graphs'!T$2:T$3323,'further data insights graphs'!$A$2:$A$3323,'tackle data and analsyis'!$BD538)</f>
        <v>0</v>
      </c>
      <c r="BG538">
        <f>SUMIFS('further data insights graphs'!U$2:U$3323,'further data insights graphs'!$A$2:$A$3323,'tackle data and analsyis'!$BD538)</f>
        <v>0</v>
      </c>
      <c r="BI538">
        <f>COUNTIFS('further data insights graphs'!S$2:S$3323,"&gt;"&amp;0,'further data insights graphs'!$A$2:$A$3323,'tackle data and analsyis'!$BD538)</f>
        <v>1</v>
      </c>
      <c r="BJ538">
        <f>COUNTIFS('further data insights graphs'!T$2:T$3323,"&gt;"&amp;0,'further data insights graphs'!$A$2:$A$3323,'tackle data and analsyis'!$BD538)</f>
        <v>0</v>
      </c>
      <c r="BK538">
        <f>COUNTIFS('further data insights graphs'!U$2:U$3323,"&gt;"&amp;0,'further data insights graphs'!$A$2:$A$3323,'tackle data and analsyis'!$BD538)</f>
        <v>0</v>
      </c>
      <c r="BN538" t="s">
        <v>552</v>
      </c>
      <c r="BO538">
        <v>0</v>
      </c>
      <c r="BP538">
        <v>0</v>
      </c>
      <c r="BQ538">
        <v>0</v>
      </c>
      <c r="BS538">
        <f>SUMIFS('further data insights graphs'!$K$2:$K$3323,'further data insights graphs'!$A$2:$A$3323,'tackle data and analsyis'!$BN538)</f>
        <v>0</v>
      </c>
      <c r="BT538">
        <f>SUMIFS('further data insights graphs'!$V$2:$V$3323,'further data insights graphs'!$A$2:$A$3323,'tackle data and analsyis'!$BN538)</f>
        <v>0</v>
      </c>
      <c r="BV538" t="s">
        <v>522</v>
      </c>
      <c r="BW538">
        <v>0</v>
      </c>
      <c r="BX538">
        <v>0</v>
      </c>
      <c r="BY538">
        <v>0.39818383144048503</v>
      </c>
    </row>
    <row r="539" spans="1:77" x14ac:dyDescent="0.35">
      <c r="A539">
        <v>537</v>
      </c>
      <c r="B539">
        <v>2022102302</v>
      </c>
      <c r="C539">
        <v>1194</v>
      </c>
      <c r="D539">
        <v>52515</v>
      </c>
      <c r="E539">
        <v>1</v>
      </c>
      <c r="F539">
        <v>0</v>
      </c>
      <c r="G539">
        <v>0</v>
      </c>
      <c r="H539">
        <v>0</v>
      </c>
      <c r="I539" t="s">
        <v>98</v>
      </c>
      <c r="M539" t="s">
        <v>545</v>
      </c>
      <c r="N539">
        <f t="shared" si="56"/>
        <v>0</v>
      </c>
      <c r="O539">
        <f t="shared" si="57"/>
        <v>0</v>
      </c>
      <c r="P539">
        <f t="shared" si="58"/>
        <v>0</v>
      </c>
      <c r="R539">
        <f>SUMIFS('further data insights graphs'!$E$2:$E$3323,'further data insights graphs'!$A$2:$A$3323,'tackle data and analsyis'!$M539)</f>
        <v>0</v>
      </c>
      <c r="S539">
        <f>COUNTIFS('further data insights graphs'!$E$2:$E$3323,"&gt;"&amp;0,'further data insights graphs'!$A$2:$A$3323,'tackle data and analsyis'!$M539)</f>
        <v>0</v>
      </c>
      <c r="V539">
        <f t="shared" si="59"/>
        <v>1</v>
      </c>
      <c r="W539" t="s">
        <v>485</v>
      </c>
      <c r="X539">
        <v>0</v>
      </c>
      <c r="Y539">
        <v>1</v>
      </c>
      <c r="Z539">
        <v>1</v>
      </c>
      <c r="AB539" t="s">
        <v>293</v>
      </c>
      <c r="AC539">
        <v>0</v>
      </c>
      <c r="AD539">
        <v>1</v>
      </c>
      <c r="AE539">
        <v>1</v>
      </c>
      <c r="AH539" t="s">
        <v>14</v>
      </c>
      <c r="AI539">
        <v>0.451929824496761</v>
      </c>
      <c r="AJ539">
        <v>1</v>
      </c>
      <c r="AK539">
        <f>SUMIFS('further data insights graphs'!$X$2:$X$3323,'further data insights graphs'!$A$2:$A$3323,'tackle data and analsyis'!$AH539)</f>
        <v>0.1888070703449235</v>
      </c>
      <c r="AL539" s="1">
        <f t="shared" si="60"/>
        <v>0.1888070703449235</v>
      </c>
      <c r="AM539">
        <f>SUMIFS('further data insights graphs'!$X$2:$X$3323,'further data insights graphs'!$X$2:$X$3323,"&gt;="&amp;0,'further data insights graphs'!$A$2:$A$3323,'tackle data and analsyis'!$AH539)</f>
        <v>0.1888070703449235</v>
      </c>
      <c r="AN539">
        <f>COUNTIFS('further data insights graphs'!$X$2:$X$3323,"&gt;="&amp;0,'further data insights graphs'!$A$2:$A$3323,'tackle data and analsyis'!$AH539)</f>
        <v>1</v>
      </c>
      <c r="AO539">
        <f>SUMIFS('further data insights graphs'!$X$2:$X$3323,'further data insights graphs'!$X$2:$X$3323,"&lt;"&amp;0,'further data insights graphs'!$A$2:$A$3323,'tackle data and analsyis'!$AH539)</f>
        <v>0</v>
      </c>
      <c r="AP539">
        <f>COUNTIFS('further data insights graphs'!$X$2:$X$3323,"&lt;"&amp;0,'further data insights graphs'!$A$2:$A$3323,'tackle data and analsyis'!$AH539)</f>
        <v>0</v>
      </c>
      <c r="AQ539" s="3">
        <f t="shared" si="61"/>
        <v>0.1888070703449235</v>
      </c>
      <c r="AR539" s="3" t="e">
        <f t="shared" si="62"/>
        <v>#DIV/0!</v>
      </c>
      <c r="AS539" s="3"/>
      <c r="AT539" s="3"/>
      <c r="AU539" s="3"/>
      <c r="AV539" s="3"/>
      <c r="AY539" t="s">
        <v>455</v>
      </c>
      <c r="AZ539">
        <v>0.63699770663709199</v>
      </c>
      <c r="BA539">
        <v>1</v>
      </c>
      <c r="BD539" t="s">
        <v>455</v>
      </c>
      <c r="BE539">
        <f>SUMIFS('further data insights graphs'!S$2:S$3323,'further data insights graphs'!$A$2:$A$3323,'tackle data and analsyis'!$BD539)</f>
        <v>0</v>
      </c>
      <c r="BF539">
        <f>SUMIFS('further data insights graphs'!T$2:T$3323,'further data insights graphs'!$A$2:$A$3323,'tackle data and analsyis'!$BD539)</f>
        <v>0</v>
      </c>
      <c r="BG539">
        <f>SUMIFS('further data insights graphs'!U$2:U$3323,'further data insights graphs'!$A$2:$A$3323,'tackle data and analsyis'!$BD539)</f>
        <v>0</v>
      </c>
      <c r="BI539">
        <f>COUNTIFS('further data insights graphs'!S$2:S$3323,"&gt;"&amp;0,'further data insights graphs'!$A$2:$A$3323,'tackle data and analsyis'!$BD539)</f>
        <v>0</v>
      </c>
      <c r="BJ539">
        <f>COUNTIFS('further data insights graphs'!T$2:T$3323,"&gt;"&amp;0,'further data insights graphs'!$A$2:$A$3323,'tackle data and analsyis'!$BD539)</f>
        <v>0</v>
      </c>
      <c r="BK539">
        <f>COUNTIFS('further data insights graphs'!U$2:U$3323,"&gt;"&amp;0,'further data insights graphs'!$A$2:$A$3323,'tackle data and analsyis'!$BD539)</f>
        <v>0</v>
      </c>
      <c r="BN539" t="s">
        <v>570</v>
      </c>
      <c r="BO539">
        <v>0</v>
      </c>
      <c r="BP539">
        <v>0</v>
      </c>
      <c r="BQ539">
        <v>0</v>
      </c>
      <c r="BS539">
        <f>SUMIFS('further data insights graphs'!$K$2:$K$3323,'further data insights graphs'!$A$2:$A$3323,'tackle data and analsyis'!$BN539)</f>
        <v>0</v>
      </c>
      <c r="BT539">
        <f>SUMIFS('further data insights graphs'!$V$2:$V$3323,'further data insights graphs'!$A$2:$A$3323,'tackle data and analsyis'!$BN539)</f>
        <v>0</v>
      </c>
      <c r="BV539" t="s">
        <v>552</v>
      </c>
      <c r="BW539">
        <v>0</v>
      </c>
      <c r="BX539">
        <v>0</v>
      </c>
      <c r="BY539">
        <v>0</v>
      </c>
    </row>
    <row r="540" spans="1:77" x14ac:dyDescent="0.35">
      <c r="A540">
        <v>538</v>
      </c>
      <c r="B540">
        <v>2022102302</v>
      </c>
      <c r="C540">
        <v>1269</v>
      </c>
      <c r="D540">
        <v>52515</v>
      </c>
      <c r="E540">
        <v>0</v>
      </c>
      <c r="F540">
        <v>1</v>
      </c>
      <c r="G540">
        <v>0</v>
      </c>
      <c r="H540">
        <v>0</v>
      </c>
      <c r="I540" t="s">
        <v>98</v>
      </c>
      <c r="M540" t="s">
        <v>546</v>
      </c>
      <c r="N540">
        <f t="shared" si="56"/>
        <v>2</v>
      </c>
      <c r="O540">
        <f t="shared" si="57"/>
        <v>1</v>
      </c>
      <c r="P540">
        <f t="shared" si="58"/>
        <v>3</v>
      </c>
      <c r="R540">
        <f>SUMIFS('further data insights graphs'!$E$2:$E$3323,'further data insights graphs'!$A$2:$A$3323,'tackle data and analsyis'!$M540)</f>
        <v>1.9979719441474058</v>
      </c>
      <c r="S540">
        <f>COUNTIFS('further data insights graphs'!$E$2:$E$3323,"&gt;"&amp;0,'further data insights graphs'!$A$2:$A$3323,'tackle data and analsyis'!$M540)</f>
        <v>4</v>
      </c>
      <c r="V540">
        <f t="shared" si="59"/>
        <v>1</v>
      </c>
      <c r="W540" t="s">
        <v>490</v>
      </c>
      <c r="X540">
        <v>1</v>
      </c>
      <c r="Y540">
        <v>0</v>
      </c>
      <c r="Z540">
        <v>1</v>
      </c>
      <c r="AB540" t="s">
        <v>335</v>
      </c>
      <c r="AC540">
        <v>0</v>
      </c>
      <c r="AD540">
        <v>1</v>
      </c>
      <c r="AE540">
        <v>1</v>
      </c>
      <c r="AH540" t="s">
        <v>358</v>
      </c>
      <c r="AI540">
        <v>0.451623281910911</v>
      </c>
      <c r="AJ540">
        <v>1</v>
      </c>
      <c r="AK540">
        <f>SUMIFS('further data insights graphs'!$X$2:$X$3323,'further data insights graphs'!$A$2:$A$3323,'tackle data and analsyis'!$AH540)</f>
        <v>0.43358589965467115</v>
      </c>
      <c r="AL540" s="1">
        <f t="shared" si="60"/>
        <v>0.43358589965467115</v>
      </c>
      <c r="AM540">
        <f>SUMIFS('further data insights graphs'!$X$2:$X$3323,'further data insights graphs'!$X$2:$X$3323,"&gt;="&amp;0,'further data insights graphs'!$A$2:$A$3323,'tackle data and analsyis'!$AH540)</f>
        <v>0.43358589965467115</v>
      </c>
      <c r="AN540">
        <f>COUNTIFS('further data insights graphs'!$X$2:$X$3323,"&gt;="&amp;0,'further data insights graphs'!$A$2:$A$3323,'tackle data and analsyis'!$AH540)</f>
        <v>1</v>
      </c>
      <c r="AO540">
        <f>SUMIFS('further data insights graphs'!$X$2:$X$3323,'further data insights graphs'!$X$2:$X$3323,"&lt;"&amp;0,'further data insights graphs'!$A$2:$A$3323,'tackle data and analsyis'!$AH540)</f>
        <v>0</v>
      </c>
      <c r="AP540">
        <f>COUNTIFS('further data insights graphs'!$X$2:$X$3323,"&lt;"&amp;0,'further data insights graphs'!$A$2:$A$3323,'tackle data and analsyis'!$AH540)</f>
        <v>0</v>
      </c>
      <c r="AQ540" s="3">
        <f t="shared" si="61"/>
        <v>0.43358589965467115</v>
      </c>
      <c r="AR540" s="3" t="e">
        <f t="shared" si="62"/>
        <v>#DIV/0!</v>
      </c>
      <c r="AS540" s="3"/>
      <c r="AT540" s="3"/>
      <c r="AU540" s="3"/>
      <c r="AV540" s="3"/>
      <c r="AY540" t="s">
        <v>459</v>
      </c>
      <c r="AZ540">
        <v>1</v>
      </c>
      <c r="BA540">
        <v>1</v>
      </c>
      <c r="BD540" t="s">
        <v>459</v>
      </c>
      <c r="BE540">
        <f>SUMIFS('further data insights graphs'!S$2:S$3323,'further data insights graphs'!$A$2:$A$3323,'tackle data and analsyis'!$BD540)</f>
        <v>1</v>
      </c>
      <c r="BF540">
        <f>SUMIFS('further data insights graphs'!T$2:T$3323,'further data insights graphs'!$A$2:$A$3323,'tackle data and analsyis'!$BD540)</f>
        <v>0</v>
      </c>
      <c r="BG540">
        <f>SUMIFS('further data insights graphs'!U$2:U$3323,'further data insights graphs'!$A$2:$A$3323,'tackle data and analsyis'!$BD540)</f>
        <v>0</v>
      </c>
      <c r="BI540">
        <f>COUNTIFS('further data insights graphs'!S$2:S$3323,"&gt;"&amp;0,'further data insights graphs'!$A$2:$A$3323,'tackle data and analsyis'!$BD540)</f>
        <v>1</v>
      </c>
      <c r="BJ540">
        <f>COUNTIFS('further data insights graphs'!T$2:T$3323,"&gt;"&amp;0,'further data insights graphs'!$A$2:$A$3323,'tackle data and analsyis'!$BD540)</f>
        <v>0</v>
      </c>
      <c r="BK540">
        <f>COUNTIFS('further data insights graphs'!U$2:U$3323,"&gt;"&amp;0,'further data insights graphs'!$A$2:$A$3323,'tackle data and analsyis'!$BD540)</f>
        <v>0</v>
      </c>
      <c r="BN540" t="s">
        <v>571</v>
      </c>
      <c r="BO540">
        <v>0</v>
      </c>
      <c r="BP540">
        <v>0</v>
      </c>
      <c r="BQ540">
        <v>0</v>
      </c>
      <c r="BS540">
        <f>SUMIFS('further data insights graphs'!$K$2:$K$3323,'further data insights graphs'!$A$2:$A$3323,'tackle data and analsyis'!$BN540)</f>
        <v>0</v>
      </c>
      <c r="BT540">
        <f>SUMIFS('further data insights graphs'!$V$2:$V$3323,'further data insights graphs'!$A$2:$A$3323,'tackle data and analsyis'!$BN540)</f>
        <v>0</v>
      </c>
      <c r="BV540" t="s">
        <v>570</v>
      </c>
      <c r="BW540">
        <v>0</v>
      </c>
      <c r="BX540">
        <v>0</v>
      </c>
      <c r="BY540">
        <v>0</v>
      </c>
    </row>
    <row r="541" spans="1:77" x14ac:dyDescent="0.35">
      <c r="A541">
        <v>539</v>
      </c>
      <c r="B541">
        <v>2022102302</v>
      </c>
      <c r="C541">
        <v>2830</v>
      </c>
      <c r="D541">
        <v>52515</v>
      </c>
      <c r="E541">
        <v>0</v>
      </c>
      <c r="F541">
        <v>1</v>
      </c>
      <c r="G541">
        <v>0</v>
      </c>
      <c r="H541">
        <v>0</v>
      </c>
      <c r="I541" t="s">
        <v>98</v>
      </c>
      <c r="M541" t="s">
        <v>547</v>
      </c>
      <c r="N541">
        <f t="shared" si="56"/>
        <v>0</v>
      </c>
      <c r="O541">
        <f t="shared" si="57"/>
        <v>1</v>
      </c>
      <c r="P541">
        <f t="shared" si="58"/>
        <v>1</v>
      </c>
      <c r="R541">
        <f>SUMIFS('further data insights graphs'!$E$2:$E$3323,'further data insights graphs'!$A$2:$A$3323,'tackle data and analsyis'!$M541)</f>
        <v>0.34763234696661599</v>
      </c>
      <c r="S541">
        <f>COUNTIFS('further data insights graphs'!$E$2:$E$3323,"&gt;"&amp;0,'further data insights graphs'!$A$2:$A$3323,'tackle data and analsyis'!$M541)</f>
        <v>1</v>
      </c>
      <c r="V541">
        <f t="shared" si="59"/>
        <v>1</v>
      </c>
      <c r="W541" t="s">
        <v>497</v>
      </c>
      <c r="X541">
        <v>0</v>
      </c>
      <c r="Y541">
        <v>1</v>
      </c>
      <c r="Z541">
        <v>1</v>
      </c>
      <c r="AB541" t="s">
        <v>340</v>
      </c>
      <c r="AC541">
        <v>0</v>
      </c>
      <c r="AD541">
        <v>1</v>
      </c>
      <c r="AE541">
        <v>1</v>
      </c>
      <c r="AH541" t="s">
        <v>433</v>
      </c>
      <c r="AI541">
        <v>0.44792649881596203</v>
      </c>
      <c r="AJ541">
        <v>2</v>
      </c>
      <c r="AK541">
        <f>SUMIFS('further data insights graphs'!$X$2:$X$3323,'further data insights graphs'!$A$2:$A$3323,'tackle data and analsyis'!$AH541)</f>
        <v>7.420100617429258E-2</v>
      </c>
      <c r="AL541" s="1">
        <f t="shared" si="60"/>
        <v>3.710050308714629E-2</v>
      </c>
      <c r="AM541">
        <f>SUMIFS('further data insights graphs'!$X$2:$X$3323,'further data insights graphs'!$X$2:$X$3323,"&gt;="&amp;0,'further data insights graphs'!$A$2:$A$3323,'tackle data and analsyis'!$AH541)</f>
        <v>0.11617562457318105</v>
      </c>
      <c r="AN541">
        <f>COUNTIFS('further data insights graphs'!$X$2:$X$3323,"&gt;="&amp;0,'further data insights graphs'!$A$2:$A$3323,'tackle data and analsyis'!$AH541)</f>
        <v>1</v>
      </c>
      <c r="AO541">
        <f>SUMIFS('further data insights graphs'!$X$2:$X$3323,'further data insights graphs'!$X$2:$X$3323,"&lt;"&amp;0,'further data insights graphs'!$A$2:$A$3323,'tackle data and analsyis'!$AH541)</f>
        <v>-4.1974618398888469E-2</v>
      </c>
      <c r="AP541">
        <f>COUNTIFS('further data insights graphs'!$X$2:$X$3323,"&lt;"&amp;0,'further data insights graphs'!$A$2:$A$3323,'tackle data and analsyis'!$AH541)</f>
        <v>1</v>
      </c>
      <c r="AQ541" s="3">
        <f t="shared" si="61"/>
        <v>0.11617562457318105</v>
      </c>
      <c r="AR541" s="3">
        <f t="shared" si="62"/>
        <v>-4.1974618398888469E-2</v>
      </c>
      <c r="AS541" s="3"/>
      <c r="AT541" s="3"/>
      <c r="AU541" s="3"/>
      <c r="AV541" s="3"/>
      <c r="AY541" t="s">
        <v>460</v>
      </c>
      <c r="AZ541">
        <v>0.34652096568052099</v>
      </c>
      <c r="BA541">
        <v>1</v>
      </c>
      <c r="BD541" t="s">
        <v>460</v>
      </c>
      <c r="BE541">
        <f>SUMIFS('further data insights graphs'!S$2:S$3323,'further data insights graphs'!$A$2:$A$3323,'tackle data and analsyis'!$BD541)</f>
        <v>0.34652096568052099</v>
      </c>
      <c r="BF541">
        <f>SUMIFS('further data insights graphs'!T$2:T$3323,'further data insights graphs'!$A$2:$A$3323,'tackle data and analsyis'!$BD541)</f>
        <v>0.34652096568052099</v>
      </c>
      <c r="BG541">
        <f>SUMIFS('further data insights graphs'!U$2:U$3323,'further data insights graphs'!$A$2:$A$3323,'tackle data and analsyis'!$BD541)</f>
        <v>0</v>
      </c>
      <c r="BI541">
        <f>COUNTIFS('further data insights graphs'!S$2:S$3323,"&gt;"&amp;0,'further data insights graphs'!$A$2:$A$3323,'tackle data and analsyis'!$BD541)</f>
        <v>1</v>
      </c>
      <c r="BJ541">
        <f>COUNTIFS('further data insights graphs'!T$2:T$3323,"&gt;"&amp;0,'further data insights graphs'!$A$2:$A$3323,'tackle data and analsyis'!$BD541)</f>
        <v>1</v>
      </c>
      <c r="BK541">
        <f>COUNTIFS('further data insights graphs'!U$2:U$3323,"&gt;"&amp;0,'further data insights graphs'!$A$2:$A$3323,'tackle data and analsyis'!$BD541)</f>
        <v>0</v>
      </c>
      <c r="BN541" t="s">
        <v>586</v>
      </c>
      <c r="BO541">
        <v>0</v>
      </c>
      <c r="BP541">
        <v>0</v>
      </c>
      <c r="BQ541">
        <v>0</v>
      </c>
      <c r="BS541">
        <f>SUMIFS('further data insights graphs'!$K$2:$K$3323,'further data insights graphs'!$A$2:$A$3323,'tackle data and analsyis'!$BN541)</f>
        <v>0</v>
      </c>
      <c r="BT541">
        <f>SUMIFS('further data insights graphs'!$V$2:$V$3323,'further data insights graphs'!$A$2:$A$3323,'tackle data and analsyis'!$BN541)</f>
        <v>0</v>
      </c>
      <c r="BV541" t="s">
        <v>571</v>
      </c>
      <c r="BW541">
        <v>0</v>
      </c>
      <c r="BX541">
        <v>0</v>
      </c>
      <c r="BY541">
        <v>0</v>
      </c>
    </row>
    <row r="542" spans="1:77" x14ac:dyDescent="0.35">
      <c r="A542">
        <v>540</v>
      </c>
      <c r="B542">
        <v>2022102302</v>
      </c>
      <c r="C542">
        <v>2875</v>
      </c>
      <c r="D542">
        <v>52515</v>
      </c>
      <c r="E542">
        <v>1</v>
      </c>
      <c r="F542">
        <v>0</v>
      </c>
      <c r="G542">
        <v>0</v>
      </c>
      <c r="H542">
        <v>0</v>
      </c>
      <c r="I542" t="s">
        <v>98</v>
      </c>
      <c r="M542" t="s">
        <v>548</v>
      </c>
      <c r="N542">
        <f t="shared" si="56"/>
        <v>2</v>
      </c>
      <c r="O542">
        <f t="shared" si="57"/>
        <v>4</v>
      </c>
      <c r="P542">
        <f t="shared" si="58"/>
        <v>6</v>
      </c>
      <c r="R542">
        <f>SUMIFS('further data insights graphs'!$E$2:$E$3323,'further data insights graphs'!$A$2:$A$3323,'tackle data and analsyis'!$M542)</f>
        <v>2.4296494174981982</v>
      </c>
      <c r="S542">
        <f>COUNTIFS('further data insights graphs'!$E$2:$E$3323,"&gt;"&amp;0,'further data insights graphs'!$A$2:$A$3323,'tackle data and analsyis'!$M542)</f>
        <v>6</v>
      </c>
      <c r="V542">
        <f t="shared" si="59"/>
        <v>2</v>
      </c>
      <c r="W542" t="s">
        <v>504</v>
      </c>
      <c r="X542">
        <v>1</v>
      </c>
      <c r="Y542">
        <v>0</v>
      </c>
      <c r="Z542">
        <v>1</v>
      </c>
      <c r="AB542" t="s">
        <v>346</v>
      </c>
      <c r="AC542">
        <v>0</v>
      </c>
      <c r="AD542">
        <v>1</v>
      </c>
      <c r="AE542">
        <v>1</v>
      </c>
      <c r="AH542" t="s">
        <v>541</v>
      </c>
      <c r="AI542">
        <v>0.43041459252589098</v>
      </c>
      <c r="AJ542">
        <v>2</v>
      </c>
      <c r="AK542">
        <f>SUMIFS('further data insights graphs'!$X$2:$X$3323,'further data insights graphs'!$A$2:$A$3323,'tackle data and analsyis'!$AH542)</f>
        <v>0.12799827285747578</v>
      </c>
      <c r="AL542" s="1">
        <f t="shared" si="60"/>
        <v>6.3999136428737891E-2</v>
      </c>
      <c r="AM542">
        <f>SUMIFS('further data insights graphs'!$X$2:$X$3323,'further data insights graphs'!$X$2:$X$3323,"&gt;="&amp;0,'further data insights graphs'!$A$2:$A$3323,'tackle data and analsyis'!$AH542)</f>
        <v>0.23433927426506701</v>
      </c>
      <c r="AN542">
        <f>COUNTIFS('further data insights graphs'!$X$2:$X$3323,"&gt;="&amp;0,'further data insights graphs'!$A$2:$A$3323,'tackle data and analsyis'!$AH542)</f>
        <v>1</v>
      </c>
      <c r="AO542">
        <f>SUMIFS('further data insights graphs'!$X$2:$X$3323,'further data insights graphs'!$X$2:$X$3323,"&lt;"&amp;0,'further data insights graphs'!$A$2:$A$3323,'tackle data and analsyis'!$AH542)</f>
        <v>-0.10634100140759122</v>
      </c>
      <c r="AP542">
        <f>COUNTIFS('further data insights graphs'!$X$2:$X$3323,"&lt;"&amp;0,'further data insights graphs'!$A$2:$A$3323,'tackle data and analsyis'!$AH542)</f>
        <v>1</v>
      </c>
      <c r="AQ542" s="3">
        <f t="shared" si="61"/>
        <v>0.23433927426506701</v>
      </c>
      <c r="AR542" s="3">
        <f t="shared" si="62"/>
        <v>-0.10634100140759122</v>
      </c>
      <c r="AS542" s="3"/>
      <c r="AT542" s="3"/>
      <c r="AU542" s="3"/>
      <c r="AV542" s="3"/>
      <c r="AY542" t="s">
        <v>470</v>
      </c>
      <c r="AZ542">
        <v>1</v>
      </c>
      <c r="BA542">
        <v>1</v>
      </c>
      <c r="BD542" t="s">
        <v>470</v>
      </c>
      <c r="BE542">
        <f>SUMIFS('further data insights graphs'!S$2:S$3323,'further data insights graphs'!$A$2:$A$3323,'tackle data and analsyis'!$BD542)</f>
        <v>1</v>
      </c>
      <c r="BF542">
        <f>SUMIFS('further data insights graphs'!T$2:T$3323,'further data insights graphs'!$A$2:$A$3323,'tackle data and analsyis'!$BD542)</f>
        <v>0</v>
      </c>
      <c r="BG542">
        <f>SUMIFS('further data insights graphs'!U$2:U$3323,'further data insights graphs'!$A$2:$A$3323,'tackle data and analsyis'!$BD542)</f>
        <v>0</v>
      </c>
      <c r="BI542">
        <f>COUNTIFS('further data insights graphs'!S$2:S$3323,"&gt;"&amp;0,'further data insights graphs'!$A$2:$A$3323,'tackle data and analsyis'!$BD542)</f>
        <v>1</v>
      </c>
      <c r="BJ542">
        <f>COUNTIFS('further data insights graphs'!T$2:T$3323,"&gt;"&amp;0,'further data insights graphs'!$A$2:$A$3323,'tackle data and analsyis'!$BD542)</f>
        <v>0</v>
      </c>
      <c r="BK542">
        <f>COUNTIFS('further data insights graphs'!U$2:U$3323,"&gt;"&amp;0,'further data insights graphs'!$A$2:$A$3323,'tackle data and analsyis'!$BD542)</f>
        <v>0</v>
      </c>
      <c r="BN542" t="s">
        <v>592</v>
      </c>
      <c r="BO542">
        <v>0</v>
      </c>
      <c r="BP542">
        <v>0</v>
      </c>
      <c r="BQ542">
        <v>0</v>
      </c>
      <c r="BS542">
        <f>SUMIFS('further data insights graphs'!$K$2:$K$3323,'further data insights graphs'!$A$2:$A$3323,'tackle data and analsyis'!$BN542)</f>
        <v>0</v>
      </c>
      <c r="BT542">
        <f>SUMIFS('further data insights graphs'!$V$2:$V$3323,'further data insights graphs'!$A$2:$A$3323,'tackle data and analsyis'!$BN542)</f>
        <v>0</v>
      </c>
      <c r="BV542" t="s">
        <v>586</v>
      </c>
      <c r="BW542">
        <v>0</v>
      </c>
      <c r="BX542">
        <v>0</v>
      </c>
      <c r="BY542">
        <v>0</v>
      </c>
    </row>
    <row r="543" spans="1:77" x14ac:dyDescent="0.35">
      <c r="A543">
        <v>541</v>
      </c>
      <c r="B543">
        <v>2022110602</v>
      </c>
      <c r="C543">
        <v>3144</v>
      </c>
      <c r="D543">
        <v>52515</v>
      </c>
      <c r="E543">
        <v>1</v>
      </c>
      <c r="F543">
        <v>0</v>
      </c>
      <c r="G543">
        <v>0</v>
      </c>
      <c r="H543">
        <v>0</v>
      </c>
      <c r="I543" t="s">
        <v>98</v>
      </c>
      <c r="M543" t="s">
        <v>549</v>
      </c>
      <c r="N543">
        <f t="shared" si="56"/>
        <v>2</v>
      </c>
      <c r="O543">
        <f t="shared" si="57"/>
        <v>0</v>
      </c>
      <c r="P543">
        <f t="shared" si="58"/>
        <v>2</v>
      </c>
      <c r="R543">
        <f>SUMIFS('further data insights graphs'!$E$2:$E$3323,'further data insights graphs'!$A$2:$A$3323,'tackle data and analsyis'!$M543)</f>
        <v>1.3136188506307391</v>
      </c>
      <c r="S543">
        <f>COUNTIFS('further data insights graphs'!$E$2:$E$3323,"&gt;"&amp;0,'further data insights graphs'!$A$2:$A$3323,'tackle data and analsyis'!$M543)</f>
        <v>2</v>
      </c>
      <c r="V543">
        <f t="shared" si="59"/>
        <v>1</v>
      </c>
      <c r="W543" t="s">
        <v>511</v>
      </c>
      <c r="X543">
        <v>0</v>
      </c>
      <c r="Y543">
        <v>1</v>
      </c>
      <c r="Z543">
        <v>1</v>
      </c>
      <c r="AB543" t="s">
        <v>353</v>
      </c>
      <c r="AC543">
        <v>0</v>
      </c>
      <c r="AD543">
        <v>1</v>
      </c>
      <c r="AE543">
        <v>1</v>
      </c>
      <c r="AH543" t="s">
        <v>495</v>
      </c>
      <c r="AI543">
        <v>0.42586865210204899</v>
      </c>
      <c r="AJ543">
        <v>1</v>
      </c>
      <c r="AK543">
        <f>SUMIFS('further data insights graphs'!$X$2:$X$3323,'further data insights graphs'!$A$2:$A$3323,'tackle data and analsyis'!$AH543)</f>
        <v>-0.11892659776310889</v>
      </c>
      <c r="AL543" s="1">
        <f t="shared" si="60"/>
        <v>-0.11892659776310889</v>
      </c>
      <c r="AM543">
        <f>SUMIFS('further data insights graphs'!$X$2:$X$3323,'further data insights graphs'!$X$2:$X$3323,"&gt;="&amp;0,'further data insights graphs'!$A$2:$A$3323,'tackle data and analsyis'!$AH543)</f>
        <v>0</v>
      </c>
      <c r="AN543">
        <f>COUNTIFS('further data insights graphs'!$X$2:$X$3323,"&gt;="&amp;0,'further data insights graphs'!$A$2:$A$3323,'tackle data and analsyis'!$AH543)</f>
        <v>0</v>
      </c>
      <c r="AO543">
        <f>SUMIFS('further data insights graphs'!$X$2:$X$3323,'further data insights graphs'!$X$2:$X$3323,"&lt;"&amp;0,'further data insights graphs'!$A$2:$A$3323,'tackle data and analsyis'!$AH543)</f>
        <v>-0.11892659776310889</v>
      </c>
      <c r="AP543">
        <f>COUNTIFS('further data insights graphs'!$X$2:$X$3323,"&lt;"&amp;0,'further data insights graphs'!$A$2:$A$3323,'tackle data and analsyis'!$AH543)</f>
        <v>1</v>
      </c>
      <c r="AQ543" s="3" t="e">
        <f t="shared" si="61"/>
        <v>#DIV/0!</v>
      </c>
      <c r="AR543" s="3">
        <f t="shared" si="62"/>
        <v>-0.11892659776310889</v>
      </c>
      <c r="AS543" s="3"/>
      <c r="AT543" s="3"/>
      <c r="AU543" s="3"/>
      <c r="AV543" s="3"/>
      <c r="AY543" t="s">
        <v>471</v>
      </c>
      <c r="AZ543">
        <v>1</v>
      </c>
      <c r="BA543">
        <v>1</v>
      </c>
      <c r="BD543" t="s">
        <v>471</v>
      </c>
      <c r="BE543">
        <f>SUMIFS('further data insights graphs'!S$2:S$3323,'further data insights graphs'!$A$2:$A$3323,'tackle data and analsyis'!$BD543)</f>
        <v>0</v>
      </c>
      <c r="BF543">
        <f>SUMIFS('further data insights graphs'!T$2:T$3323,'further data insights graphs'!$A$2:$A$3323,'tackle data and analsyis'!$BD543)</f>
        <v>0</v>
      </c>
      <c r="BG543">
        <f>SUMIFS('further data insights graphs'!U$2:U$3323,'further data insights graphs'!$A$2:$A$3323,'tackle data and analsyis'!$BD543)</f>
        <v>0</v>
      </c>
      <c r="BI543">
        <f>COUNTIFS('further data insights graphs'!S$2:S$3323,"&gt;"&amp;0,'further data insights graphs'!$A$2:$A$3323,'tackle data and analsyis'!$BD543)</f>
        <v>0</v>
      </c>
      <c r="BJ543">
        <f>COUNTIFS('further data insights graphs'!T$2:T$3323,"&gt;"&amp;0,'further data insights graphs'!$A$2:$A$3323,'tackle data and analsyis'!$BD543)</f>
        <v>0</v>
      </c>
      <c r="BK543">
        <f>COUNTIFS('further data insights graphs'!U$2:U$3323,"&gt;"&amp;0,'further data insights graphs'!$A$2:$A$3323,'tackle data and analsyis'!$BD543)</f>
        <v>0</v>
      </c>
      <c r="BN543" t="s">
        <v>14</v>
      </c>
      <c r="BO543">
        <v>0</v>
      </c>
      <c r="BP543">
        <v>0</v>
      </c>
      <c r="BQ543">
        <v>0</v>
      </c>
      <c r="BS543">
        <f>SUMIFS('further data insights graphs'!$K$2:$K$3323,'further data insights graphs'!$A$2:$A$3323,'tackle data and analsyis'!$BN543)</f>
        <v>0</v>
      </c>
      <c r="BT543">
        <f>SUMIFS('further data insights graphs'!$V$2:$V$3323,'further data insights graphs'!$A$2:$A$3323,'tackle data and analsyis'!$BN543)</f>
        <v>0</v>
      </c>
      <c r="BV543" t="s">
        <v>592</v>
      </c>
      <c r="BW543">
        <v>0</v>
      </c>
      <c r="BX543">
        <v>0</v>
      </c>
      <c r="BY543">
        <v>0</v>
      </c>
    </row>
    <row r="544" spans="1:77" x14ac:dyDescent="0.35">
      <c r="A544">
        <v>542</v>
      </c>
      <c r="B544">
        <v>2022110602</v>
      </c>
      <c r="C544">
        <v>3213</v>
      </c>
      <c r="D544">
        <v>52515</v>
      </c>
      <c r="E544">
        <v>0</v>
      </c>
      <c r="F544">
        <v>1</v>
      </c>
      <c r="G544">
        <v>0</v>
      </c>
      <c r="H544">
        <v>0</v>
      </c>
      <c r="I544" t="s">
        <v>98</v>
      </c>
      <c r="M544" t="s">
        <v>550</v>
      </c>
      <c r="N544">
        <f t="shared" si="56"/>
        <v>0</v>
      </c>
      <c r="O544">
        <f t="shared" si="57"/>
        <v>1</v>
      </c>
      <c r="P544">
        <f t="shared" si="58"/>
        <v>1</v>
      </c>
      <c r="R544">
        <f>SUMIFS('further data insights graphs'!$E$2:$E$3323,'further data insights graphs'!$A$2:$A$3323,'tackle data and analsyis'!$M544)</f>
        <v>0.99110972623854199</v>
      </c>
      <c r="S544">
        <f>COUNTIFS('further data insights graphs'!$E$2:$E$3323,"&gt;"&amp;0,'further data insights graphs'!$A$2:$A$3323,'tackle data and analsyis'!$M544)</f>
        <v>4</v>
      </c>
      <c r="V544">
        <f t="shared" si="59"/>
        <v>1</v>
      </c>
      <c r="W544" t="s">
        <v>513</v>
      </c>
      <c r="X544">
        <v>0</v>
      </c>
      <c r="Y544">
        <v>1</v>
      </c>
      <c r="Z544">
        <v>1</v>
      </c>
      <c r="AB544" t="s">
        <v>363</v>
      </c>
      <c r="AC544">
        <v>0</v>
      </c>
      <c r="AD544">
        <v>1</v>
      </c>
      <c r="AE544">
        <v>1</v>
      </c>
      <c r="AH544" t="s">
        <v>434</v>
      </c>
      <c r="AI544">
        <v>0.41355500207938201</v>
      </c>
      <c r="AJ544">
        <v>1</v>
      </c>
      <c r="AK544">
        <f>SUMIFS('further data insights graphs'!$X$2:$X$3323,'further data insights graphs'!$A$2:$A$3323,'tackle data and analsyis'!$AH544)</f>
        <v>-7.327817474684753E-2</v>
      </c>
      <c r="AL544" s="1">
        <f t="shared" si="60"/>
        <v>-7.327817474684753E-2</v>
      </c>
      <c r="AM544">
        <f>SUMIFS('further data insights graphs'!$X$2:$X$3323,'further data insights graphs'!$X$2:$X$3323,"&gt;="&amp;0,'further data insights graphs'!$A$2:$A$3323,'tackle data and analsyis'!$AH544)</f>
        <v>0</v>
      </c>
      <c r="AN544">
        <f>COUNTIFS('further data insights graphs'!$X$2:$X$3323,"&gt;="&amp;0,'further data insights graphs'!$A$2:$A$3323,'tackle data and analsyis'!$AH544)</f>
        <v>0</v>
      </c>
      <c r="AO544">
        <f>SUMIFS('further data insights graphs'!$X$2:$X$3323,'further data insights graphs'!$X$2:$X$3323,"&lt;"&amp;0,'further data insights graphs'!$A$2:$A$3323,'tackle data and analsyis'!$AH544)</f>
        <v>-7.327817474684753E-2</v>
      </c>
      <c r="AP544">
        <f>COUNTIFS('further data insights graphs'!$X$2:$X$3323,"&lt;"&amp;0,'further data insights graphs'!$A$2:$A$3323,'tackle data and analsyis'!$AH544)</f>
        <v>1</v>
      </c>
      <c r="AQ544" s="3" t="e">
        <f t="shared" si="61"/>
        <v>#DIV/0!</v>
      </c>
      <c r="AR544" s="3">
        <f t="shared" si="62"/>
        <v>-7.327817474684753E-2</v>
      </c>
      <c r="AS544" s="3"/>
      <c r="AT544" s="3"/>
      <c r="AU544" s="3"/>
      <c r="AV544" s="3"/>
      <c r="AY544" t="s">
        <v>474</v>
      </c>
      <c r="AZ544">
        <v>0.19799943919767199</v>
      </c>
      <c r="BA544">
        <v>1</v>
      </c>
      <c r="BD544" t="s">
        <v>474</v>
      </c>
      <c r="BE544">
        <f>SUMIFS('further data insights graphs'!S$2:S$3323,'further data insights graphs'!$A$2:$A$3323,'tackle data and analsyis'!$BD544)</f>
        <v>0</v>
      </c>
      <c r="BF544">
        <f>SUMIFS('further data insights graphs'!T$2:T$3323,'further data insights graphs'!$A$2:$A$3323,'tackle data and analsyis'!$BD544)</f>
        <v>0</v>
      </c>
      <c r="BG544">
        <f>SUMIFS('further data insights graphs'!U$2:U$3323,'further data insights graphs'!$A$2:$A$3323,'tackle data and analsyis'!$BD544)</f>
        <v>0</v>
      </c>
      <c r="BI544">
        <f>COUNTIFS('further data insights graphs'!S$2:S$3323,"&gt;"&amp;0,'further data insights graphs'!$A$2:$A$3323,'tackle data and analsyis'!$BD544)</f>
        <v>0</v>
      </c>
      <c r="BJ544">
        <f>COUNTIFS('further data insights graphs'!T$2:T$3323,"&gt;"&amp;0,'further data insights graphs'!$A$2:$A$3323,'tackle data and analsyis'!$BD544)</f>
        <v>0</v>
      </c>
      <c r="BK544">
        <f>COUNTIFS('further data insights graphs'!U$2:U$3323,"&gt;"&amp;0,'further data insights graphs'!$A$2:$A$3323,'tackle data and analsyis'!$BD544)</f>
        <v>0</v>
      </c>
      <c r="BN544" t="s">
        <v>45</v>
      </c>
      <c r="BO544">
        <v>0</v>
      </c>
      <c r="BP544">
        <v>0</v>
      </c>
      <c r="BQ544">
        <v>0</v>
      </c>
      <c r="BS544">
        <f>SUMIFS('further data insights graphs'!$K$2:$K$3323,'further data insights graphs'!$A$2:$A$3323,'tackle data and analsyis'!$BN544)</f>
        <v>0</v>
      </c>
      <c r="BT544">
        <f>SUMIFS('further data insights graphs'!$V$2:$V$3323,'further data insights graphs'!$A$2:$A$3323,'tackle data and analsyis'!$BN544)</f>
        <v>0</v>
      </c>
      <c r="BV544" t="s">
        <v>14</v>
      </c>
      <c r="BW544">
        <v>0</v>
      </c>
      <c r="BX544">
        <v>0</v>
      </c>
      <c r="BY544">
        <v>0</v>
      </c>
    </row>
    <row r="545" spans="1:77" x14ac:dyDescent="0.35">
      <c r="A545">
        <v>543</v>
      </c>
      <c r="B545">
        <v>2022102302</v>
      </c>
      <c r="C545">
        <v>1194</v>
      </c>
      <c r="D545">
        <v>46123</v>
      </c>
      <c r="E545">
        <v>0</v>
      </c>
      <c r="F545">
        <v>0</v>
      </c>
      <c r="G545">
        <v>0</v>
      </c>
      <c r="H545">
        <v>1</v>
      </c>
      <c r="I545" t="s">
        <v>99</v>
      </c>
      <c r="M545" t="s">
        <v>551</v>
      </c>
      <c r="N545">
        <f t="shared" si="56"/>
        <v>1</v>
      </c>
      <c r="O545">
        <f t="shared" si="57"/>
        <v>0</v>
      </c>
      <c r="P545">
        <f t="shared" si="58"/>
        <v>1</v>
      </c>
      <c r="R545">
        <f>SUMIFS('further data insights graphs'!$E$2:$E$3323,'further data insights graphs'!$A$2:$A$3323,'tackle data and analsyis'!$M545)</f>
        <v>0.34906692681166301</v>
      </c>
      <c r="S545">
        <f>COUNTIFS('further data insights graphs'!$E$2:$E$3323,"&gt;"&amp;0,'further data insights graphs'!$A$2:$A$3323,'tackle data and analsyis'!$M545)</f>
        <v>1</v>
      </c>
      <c r="V545">
        <f t="shared" si="59"/>
        <v>1</v>
      </c>
      <c r="W545" t="s">
        <v>521</v>
      </c>
      <c r="X545">
        <v>1</v>
      </c>
      <c r="Y545">
        <v>0</v>
      </c>
      <c r="Z545">
        <v>1</v>
      </c>
      <c r="AB545" t="s">
        <v>371</v>
      </c>
      <c r="AC545">
        <v>0</v>
      </c>
      <c r="AD545">
        <v>1</v>
      </c>
      <c r="AE545">
        <v>1</v>
      </c>
      <c r="AH545" t="s">
        <v>535</v>
      </c>
      <c r="AI545">
        <v>0.41080907414559598</v>
      </c>
      <c r="AJ545">
        <v>1</v>
      </c>
      <c r="AK545">
        <f>SUMIFS('further data insights graphs'!$X$2:$X$3323,'further data insights graphs'!$A$2:$A$3323,'tackle data and analsyis'!$AH545)</f>
        <v>0.31575695791738817</v>
      </c>
      <c r="AL545" s="1">
        <f t="shared" si="60"/>
        <v>0.31575695791738817</v>
      </c>
      <c r="AM545">
        <f>SUMIFS('further data insights graphs'!$X$2:$X$3323,'further data insights graphs'!$X$2:$X$3323,"&gt;="&amp;0,'further data insights graphs'!$A$2:$A$3323,'tackle data and analsyis'!$AH545)</f>
        <v>0.31575695791738817</v>
      </c>
      <c r="AN545">
        <f>COUNTIFS('further data insights graphs'!$X$2:$X$3323,"&gt;="&amp;0,'further data insights graphs'!$A$2:$A$3323,'tackle data and analsyis'!$AH545)</f>
        <v>1</v>
      </c>
      <c r="AO545">
        <f>SUMIFS('further data insights graphs'!$X$2:$X$3323,'further data insights graphs'!$X$2:$X$3323,"&lt;"&amp;0,'further data insights graphs'!$A$2:$A$3323,'tackle data and analsyis'!$AH545)</f>
        <v>0</v>
      </c>
      <c r="AP545">
        <f>COUNTIFS('further data insights graphs'!$X$2:$X$3323,"&lt;"&amp;0,'further data insights graphs'!$A$2:$A$3323,'tackle data and analsyis'!$AH545)</f>
        <v>0</v>
      </c>
      <c r="AQ545" s="3">
        <f t="shared" si="61"/>
        <v>0.31575695791738817</v>
      </c>
      <c r="AR545" s="3" t="e">
        <f t="shared" si="62"/>
        <v>#DIV/0!</v>
      </c>
      <c r="AS545" s="3"/>
      <c r="AT545" s="3"/>
      <c r="AU545" s="3"/>
      <c r="AV545" s="3"/>
      <c r="AY545" t="s">
        <v>490</v>
      </c>
      <c r="AZ545">
        <v>1</v>
      </c>
      <c r="BA545">
        <v>1</v>
      </c>
      <c r="BD545" t="s">
        <v>490</v>
      </c>
      <c r="BE545">
        <f>SUMIFS('further data insights graphs'!S$2:S$3323,'further data insights graphs'!$A$2:$A$3323,'tackle data and analsyis'!$BD545)</f>
        <v>1</v>
      </c>
      <c r="BF545">
        <f>SUMIFS('further data insights graphs'!T$2:T$3323,'further data insights graphs'!$A$2:$A$3323,'tackle data and analsyis'!$BD545)</f>
        <v>0</v>
      </c>
      <c r="BG545">
        <f>SUMIFS('further data insights graphs'!U$2:U$3323,'further data insights graphs'!$A$2:$A$3323,'tackle data and analsyis'!$BD545)</f>
        <v>0</v>
      </c>
      <c r="BI545">
        <f>COUNTIFS('further data insights graphs'!S$2:S$3323,"&gt;"&amp;0,'further data insights graphs'!$A$2:$A$3323,'tackle data and analsyis'!$BD545)</f>
        <v>1</v>
      </c>
      <c r="BJ545">
        <f>COUNTIFS('further data insights graphs'!T$2:T$3323,"&gt;"&amp;0,'further data insights graphs'!$A$2:$A$3323,'tackle data and analsyis'!$BD545)</f>
        <v>0</v>
      </c>
      <c r="BK545">
        <f>COUNTIFS('further data insights graphs'!U$2:U$3323,"&gt;"&amp;0,'further data insights graphs'!$A$2:$A$3323,'tackle data and analsyis'!$BD545)</f>
        <v>0</v>
      </c>
      <c r="BN545" t="s">
        <v>59</v>
      </c>
      <c r="BO545">
        <v>0</v>
      </c>
      <c r="BP545">
        <v>0</v>
      </c>
      <c r="BQ545">
        <v>0</v>
      </c>
      <c r="BS545">
        <f>SUMIFS('further data insights graphs'!$K$2:$K$3323,'further data insights graphs'!$A$2:$A$3323,'tackle data and analsyis'!$BN545)</f>
        <v>0</v>
      </c>
      <c r="BT545">
        <f>SUMIFS('further data insights graphs'!$V$2:$V$3323,'further data insights graphs'!$A$2:$A$3323,'tackle data and analsyis'!$BN545)</f>
        <v>0</v>
      </c>
      <c r="BV545" t="s">
        <v>45</v>
      </c>
      <c r="BW545">
        <v>0</v>
      </c>
      <c r="BX545">
        <v>0</v>
      </c>
      <c r="BY545">
        <v>0</v>
      </c>
    </row>
    <row r="546" spans="1:77" x14ac:dyDescent="0.35">
      <c r="A546">
        <v>544</v>
      </c>
      <c r="B546">
        <v>2022103100</v>
      </c>
      <c r="C546">
        <v>853</v>
      </c>
      <c r="D546">
        <v>46123</v>
      </c>
      <c r="E546">
        <v>0</v>
      </c>
      <c r="F546">
        <v>1</v>
      </c>
      <c r="G546">
        <v>0</v>
      </c>
      <c r="H546">
        <v>0</v>
      </c>
      <c r="I546" t="s">
        <v>99</v>
      </c>
      <c r="M546" t="s">
        <v>552</v>
      </c>
      <c r="N546">
        <f t="shared" si="56"/>
        <v>3</v>
      </c>
      <c r="O546">
        <f t="shared" si="57"/>
        <v>0</v>
      </c>
      <c r="P546">
        <f t="shared" si="58"/>
        <v>3</v>
      </c>
      <c r="R546">
        <f>SUMIFS('further data insights graphs'!$E$2:$E$3323,'further data insights graphs'!$A$2:$A$3323,'tackle data and analsyis'!$M546)</f>
        <v>0.64568400247761604</v>
      </c>
      <c r="S546">
        <f>COUNTIFS('further data insights graphs'!$E$2:$E$3323,"&gt;"&amp;0,'further data insights graphs'!$A$2:$A$3323,'tackle data and analsyis'!$M546)</f>
        <v>2</v>
      </c>
      <c r="V546">
        <f t="shared" si="59"/>
        <v>1</v>
      </c>
      <c r="W546" t="s">
        <v>524</v>
      </c>
      <c r="X546">
        <v>0</v>
      </c>
      <c r="Y546">
        <v>1</v>
      </c>
      <c r="Z546">
        <v>1</v>
      </c>
      <c r="AB546" t="s">
        <v>377</v>
      </c>
      <c r="AC546">
        <v>0</v>
      </c>
      <c r="AD546">
        <v>1</v>
      </c>
      <c r="AE546">
        <v>1</v>
      </c>
      <c r="AH546" t="s">
        <v>558</v>
      </c>
      <c r="AI546">
        <v>0.40880145881691599</v>
      </c>
      <c r="AJ546">
        <v>2</v>
      </c>
      <c r="AK546">
        <f>SUMIFS('further data insights graphs'!$X$2:$X$3323,'further data insights graphs'!$A$2:$A$3323,'tackle data and analsyis'!$AH546)</f>
        <v>0.12487043253480351</v>
      </c>
      <c r="AL546" s="1">
        <f t="shared" si="60"/>
        <v>6.2435216267401755E-2</v>
      </c>
      <c r="AM546">
        <f>SUMIFS('further data insights graphs'!$X$2:$X$3323,'further data insights graphs'!$X$2:$X$3323,"&gt;="&amp;0,'further data insights graphs'!$A$2:$A$3323,'tackle data and analsyis'!$AH546)</f>
        <v>0.13009747224977805</v>
      </c>
      <c r="AN546">
        <f>COUNTIFS('further data insights graphs'!$X$2:$X$3323,"&gt;="&amp;0,'further data insights graphs'!$A$2:$A$3323,'tackle data and analsyis'!$AH546)</f>
        <v>1</v>
      </c>
      <c r="AO546">
        <f>SUMIFS('further data insights graphs'!$X$2:$X$3323,'further data insights graphs'!$X$2:$X$3323,"&lt;"&amp;0,'further data insights graphs'!$A$2:$A$3323,'tackle data and analsyis'!$AH546)</f>
        <v>-5.2270397149745424E-3</v>
      </c>
      <c r="AP546">
        <f>COUNTIFS('further data insights graphs'!$X$2:$X$3323,"&lt;"&amp;0,'further data insights graphs'!$A$2:$A$3323,'tackle data and analsyis'!$AH546)</f>
        <v>1</v>
      </c>
      <c r="AQ546" s="3">
        <f t="shared" si="61"/>
        <v>0.13009747224977805</v>
      </c>
      <c r="AR546" s="3">
        <f t="shared" si="62"/>
        <v>-5.2270397149745424E-3</v>
      </c>
      <c r="AS546" s="3"/>
      <c r="AT546" s="3"/>
      <c r="AU546" s="3"/>
      <c r="AV546" s="3"/>
      <c r="AY546" t="s">
        <v>495</v>
      </c>
      <c r="AZ546">
        <v>0.42586865210204899</v>
      </c>
      <c r="BA546">
        <v>1</v>
      </c>
      <c r="BD546" t="s">
        <v>495</v>
      </c>
      <c r="BE546">
        <f>SUMIFS('further data insights graphs'!S$2:S$3323,'further data insights graphs'!$A$2:$A$3323,'tackle data and analsyis'!$BD546)</f>
        <v>0.42586865210204899</v>
      </c>
      <c r="BF546">
        <f>SUMIFS('further data insights graphs'!T$2:T$3323,'further data insights graphs'!$A$2:$A$3323,'tackle data and analsyis'!$BD546)</f>
        <v>0</v>
      </c>
      <c r="BG546">
        <f>SUMIFS('further data insights graphs'!U$2:U$3323,'further data insights graphs'!$A$2:$A$3323,'tackle data and analsyis'!$BD546)</f>
        <v>0</v>
      </c>
      <c r="BI546">
        <f>COUNTIFS('further data insights graphs'!S$2:S$3323,"&gt;"&amp;0,'further data insights graphs'!$A$2:$A$3323,'tackle data and analsyis'!$BD546)</f>
        <v>1</v>
      </c>
      <c r="BJ546">
        <f>COUNTIFS('further data insights graphs'!T$2:T$3323,"&gt;"&amp;0,'further data insights graphs'!$A$2:$A$3323,'tackle data and analsyis'!$BD546)</f>
        <v>0</v>
      </c>
      <c r="BK546">
        <f>COUNTIFS('further data insights graphs'!U$2:U$3323,"&gt;"&amp;0,'further data insights graphs'!$A$2:$A$3323,'tackle data and analsyis'!$BD546)</f>
        <v>0</v>
      </c>
      <c r="BN546" t="s">
        <v>120</v>
      </c>
      <c r="BO546">
        <v>0</v>
      </c>
      <c r="BP546">
        <v>0</v>
      </c>
      <c r="BQ546">
        <v>0</v>
      </c>
      <c r="BS546">
        <f>SUMIFS('further data insights graphs'!$K$2:$K$3323,'further data insights graphs'!$A$2:$A$3323,'tackle data and analsyis'!$BN546)</f>
        <v>0</v>
      </c>
      <c r="BT546">
        <f>SUMIFS('further data insights graphs'!$V$2:$V$3323,'further data insights graphs'!$A$2:$A$3323,'tackle data and analsyis'!$BN546)</f>
        <v>0</v>
      </c>
      <c r="BV546" t="s">
        <v>59</v>
      </c>
      <c r="BW546">
        <v>0</v>
      </c>
      <c r="BX546">
        <v>0</v>
      </c>
      <c r="BY546">
        <v>0</v>
      </c>
    </row>
    <row r="547" spans="1:77" x14ac:dyDescent="0.35">
      <c r="A547">
        <v>545</v>
      </c>
      <c r="B547">
        <v>2022103100</v>
      </c>
      <c r="C547">
        <v>1237</v>
      </c>
      <c r="D547">
        <v>46123</v>
      </c>
      <c r="E547">
        <v>0</v>
      </c>
      <c r="F547">
        <v>1</v>
      </c>
      <c r="G547">
        <v>0</v>
      </c>
      <c r="H547">
        <v>0</v>
      </c>
      <c r="I547" t="s">
        <v>99</v>
      </c>
      <c r="M547" t="s">
        <v>553</v>
      </c>
      <c r="N547">
        <f t="shared" si="56"/>
        <v>1</v>
      </c>
      <c r="O547">
        <f t="shared" si="57"/>
        <v>1</v>
      </c>
      <c r="P547">
        <f t="shared" si="58"/>
        <v>2</v>
      </c>
      <c r="R547">
        <f>SUMIFS('further data insights graphs'!$E$2:$E$3323,'further data insights graphs'!$A$2:$A$3323,'tackle data and analsyis'!$M547)</f>
        <v>0.57532358826469898</v>
      </c>
      <c r="S547">
        <f>COUNTIFS('further data insights graphs'!$E$2:$E$3323,"&gt;"&amp;0,'further data insights graphs'!$A$2:$A$3323,'tackle data and analsyis'!$M547)</f>
        <v>2</v>
      </c>
      <c r="V547">
        <f t="shared" si="59"/>
        <v>1</v>
      </c>
      <c r="W547" t="s">
        <v>525</v>
      </c>
      <c r="X547">
        <v>1</v>
      </c>
      <c r="Y547">
        <v>0</v>
      </c>
      <c r="Z547">
        <v>1</v>
      </c>
      <c r="AB547" t="s">
        <v>381</v>
      </c>
      <c r="AC547">
        <v>0</v>
      </c>
      <c r="AD547">
        <v>1</v>
      </c>
      <c r="AE547">
        <v>1</v>
      </c>
      <c r="AH547" t="s">
        <v>418</v>
      </c>
      <c r="AI547">
        <v>0.40331831864461298</v>
      </c>
      <c r="AJ547">
        <v>1</v>
      </c>
      <c r="AK547">
        <f>SUMIFS('further data insights graphs'!$X$2:$X$3323,'further data insights graphs'!$A$2:$A$3323,'tackle data and analsyis'!$AH547)</f>
        <v>-0.19494748271717688</v>
      </c>
      <c r="AL547" s="1">
        <f t="shared" si="60"/>
        <v>-0.19494748271717688</v>
      </c>
      <c r="AM547">
        <f>SUMIFS('further data insights graphs'!$X$2:$X$3323,'further data insights graphs'!$X$2:$X$3323,"&gt;="&amp;0,'further data insights graphs'!$A$2:$A$3323,'tackle data and analsyis'!$AH547)</f>
        <v>0</v>
      </c>
      <c r="AN547">
        <f>COUNTIFS('further data insights graphs'!$X$2:$X$3323,"&gt;="&amp;0,'further data insights graphs'!$A$2:$A$3323,'tackle data and analsyis'!$AH547)</f>
        <v>0</v>
      </c>
      <c r="AO547">
        <f>SUMIFS('further data insights graphs'!$X$2:$X$3323,'further data insights graphs'!$X$2:$X$3323,"&lt;"&amp;0,'further data insights graphs'!$A$2:$A$3323,'tackle data and analsyis'!$AH547)</f>
        <v>-0.19494748271717688</v>
      </c>
      <c r="AP547">
        <f>COUNTIFS('further data insights graphs'!$X$2:$X$3323,"&lt;"&amp;0,'further data insights graphs'!$A$2:$A$3323,'tackle data and analsyis'!$AH547)</f>
        <v>1</v>
      </c>
      <c r="AQ547" s="3" t="e">
        <f t="shared" si="61"/>
        <v>#DIV/0!</v>
      </c>
      <c r="AR547" s="3">
        <f t="shared" si="62"/>
        <v>-0.19494748271717688</v>
      </c>
      <c r="AS547" s="3"/>
      <c r="AT547" s="3"/>
      <c r="AU547" s="3"/>
      <c r="AV547" s="3"/>
      <c r="AY547" t="s">
        <v>497</v>
      </c>
      <c r="AZ547">
        <v>0.237258061911054</v>
      </c>
      <c r="BA547">
        <v>1</v>
      </c>
      <c r="BD547" t="s">
        <v>497</v>
      </c>
      <c r="BE547">
        <f>SUMIFS('further data insights graphs'!S$2:S$3323,'further data insights graphs'!$A$2:$A$3323,'tackle data and analsyis'!$BD547)</f>
        <v>0.237258061911054</v>
      </c>
      <c r="BF547">
        <f>SUMIFS('further data insights graphs'!T$2:T$3323,'further data insights graphs'!$A$2:$A$3323,'tackle data and analsyis'!$BD547)</f>
        <v>0</v>
      </c>
      <c r="BG547">
        <f>SUMIFS('further data insights graphs'!U$2:U$3323,'further data insights graphs'!$A$2:$A$3323,'tackle data and analsyis'!$BD547)</f>
        <v>0</v>
      </c>
      <c r="BI547">
        <f>COUNTIFS('further data insights graphs'!S$2:S$3323,"&gt;"&amp;0,'further data insights graphs'!$A$2:$A$3323,'tackle data and analsyis'!$BD547)</f>
        <v>1</v>
      </c>
      <c r="BJ547">
        <f>COUNTIFS('further data insights graphs'!T$2:T$3323,"&gt;"&amp;0,'further data insights graphs'!$A$2:$A$3323,'tackle data and analsyis'!$BD547)</f>
        <v>0</v>
      </c>
      <c r="BK547">
        <f>COUNTIFS('further data insights graphs'!U$2:U$3323,"&gt;"&amp;0,'further data insights graphs'!$A$2:$A$3323,'tackle data and analsyis'!$BD547)</f>
        <v>0</v>
      </c>
      <c r="BN547" t="s">
        <v>156</v>
      </c>
      <c r="BO547">
        <v>0</v>
      </c>
      <c r="BP547">
        <v>0</v>
      </c>
      <c r="BQ547">
        <v>0</v>
      </c>
      <c r="BS547">
        <f>SUMIFS('further data insights graphs'!$K$2:$K$3323,'further data insights graphs'!$A$2:$A$3323,'tackle data and analsyis'!$BN547)</f>
        <v>0</v>
      </c>
      <c r="BT547">
        <f>SUMIFS('further data insights graphs'!$V$2:$V$3323,'further data insights graphs'!$A$2:$A$3323,'tackle data and analsyis'!$BN547)</f>
        <v>0</v>
      </c>
      <c r="BV547" t="s">
        <v>120</v>
      </c>
      <c r="BW547">
        <v>0</v>
      </c>
      <c r="BX547">
        <v>0</v>
      </c>
      <c r="BY547">
        <v>0</v>
      </c>
    </row>
    <row r="548" spans="1:77" x14ac:dyDescent="0.35">
      <c r="A548">
        <v>546</v>
      </c>
      <c r="B548">
        <v>2022103100</v>
      </c>
      <c r="C548">
        <v>2235</v>
      </c>
      <c r="D548">
        <v>46123</v>
      </c>
      <c r="E548">
        <v>1</v>
      </c>
      <c r="F548">
        <v>0</v>
      </c>
      <c r="G548">
        <v>0</v>
      </c>
      <c r="H548">
        <v>0</v>
      </c>
      <c r="I548" t="s">
        <v>99</v>
      </c>
      <c r="M548" t="s">
        <v>554</v>
      </c>
      <c r="N548">
        <f t="shared" si="56"/>
        <v>0</v>
      </c>
      <c r="O548">
        <f t="shared" si="57"/>
        <v>1</v>
      </c>
      <c r="P548">
        <f t="shared" si="58"/>
        <v>1</v>
      </c>
      <c r="R548">
        <f>SUMIFS('further data insights graphs'!$E$2:$E$3323,'further data insights graphs'!$A$2:$A$3323,'tackle data and analsyis'!$M548)</f>
        <v>1.206277349763234</v>
      </c>
      <c r="S548">
        <f>COUNTIFS('further data insights graphs'!$E$2:$E$3323,"&gt;"&amp;0,'further data insights graphs'!$A$2:$A$3323,'tackle data and analsyis'!$M548)</f>
        <v>2</v>
      </c>
      <c r="V548">
        <f t="shared" si="59"/>
        <v>1</v>
      </c>
      <c r="W548" t="s">
        <v>528</v>
      </c>
      <c r="X548">
        <v>0</v>
      </c>
      <c r="Y548">
        <v>1</v>
      </c>
      <c r="Z548">
        <v>1</v>
      </c>
      <c r="AB548" t="s">
        <v>393</v>
      </c>
      <c r="AC548">
        <v>0</v>
      </c>
      <c r="AD548">
        <v>1</v>
      </c>
      <c r="AE548">
        <v>1</v>
      </c>
      <c r="AH548" t="s">
        <v>310</v>
      </c>
      <c r="AI548">
        <v>0.39998456590352499</v>
      </c>
      <c r="AJ548">
        <v>1</v>
      </c>
      <c r="AK548">
        <f>SUMIFS('further data insights graphs'!$X$2:$X$3323,'further data insights graphs'!$A$2:$A$3323,'tackle data and analsyis'!$AH548)</f>
        <v>0.33740012483245896</v>
      </c>
      <c r="AL548" s="1">
        <f t="shared" si="60"/>
        <v>0.33740012483245896</v>
      </c>
      <c r="AM548">
        <f>SUMIFS('further data insights graphs'!$X$2:$X$3323,'further data insights graphs'!$X$2:$X$3323,"&gt;="&amp;0,'further data insights graphs'!$A$2:$A$3323,'tackle data and analsyis'!$AH548)</f>
        <v>0.33740012483245896</v>
      </c>
      <c r="AN548">
        <f>COUNTIFS('further data insights graphs'!$X$2:$X$3323,"&gt;="&amp;0,'further data insights graphs'!$A$2:$A$3323,'tackle data and analsyis'!$AH548)</f>
        <v>1</v>
      </c>
      <c r="AO548">
        <f>SUMIFS('further data insights graphs'!$X$2:$X$3323,'further data insights graphs'!$X$2:$X$3323,"&lt;"&amp;0,'further data insights graphs'!$A$2:$A$3323,'tackle data and analsyis'!$AH548)</f>
        <v>0</v>
      </c>
      <c r="AP548">
        <f>COUNTIFS('further data insights graphs'!$X$2:$X$3323,"&lt;"&amp;0,'further data insights graphs'!$A$2:$A$3323,'tackle data and analsyis'!$AH548)</f>
        <v>0</v>
      </c>
      <c r="AQ548" s="3">
        <f t="shared" si="61"/>
        <v>0.33740012483245896</v>
      </c>
      <c r="AR548" s="3" t="e">
        <f t="shared" si="62"/>
        <v>#DIV/0!</v>
      </c>
      <c r="AS548" s="3"/>
      <c r="AT548" s="3"/>
      <c r="AU548" s="3"/>
      <c r="AV548" s="3"/>
      <c r="AY548" t="s">
        <v>512</v>
      </c>
      <c r="AZ548">
        <v>0.28339294808388399</v>
      </c>
      <c r="BA548">
        <v>1</v>
      </c>
      <c r="BD548" t="s">
        <v>512</v>
      </c>
      <c r="BE548">
        <f>SUMIFS('further data insights graphs'!S$2:S$3323,'further data insights graphs'!$A$2:$A$3323,'tackle data and analsyis'!$BD548)</f>
        <v>0</v>
      </c>
      <c r="BF548">
        <f>SUMIFS('further data insights graphs'!T$2:T$3323,'further data insights graphs'!$A$2:$A$3323,'tackle data and analsyis'!$BD548)</f>
        <v>0</v>
      </c>
      <c r="BG548">
        <f>SUMIFS('further data insights graphs'!U$2:U$3323,'further data insights graphs'!$A$2:$A$3323,'tackle data and analsyis'!$BD548)</f>
        <v>0</v>
      </c>
      <c r="BI548">
        <f>COUNTIFS('further data insights graphs'!S$2:S$3323,"&gt;"&amp;0,'further data insights graphs'!$A$2:$A$3323,'tackle data and analsyis'!$BD548)</f>
        <v>0</v>
      </c>
      <c r="BJ548">
        <f>COUNTIFS('further data insights graphs'!T$2:T$3323,"&gt;"&amp;0,'further data insights graphs'!$A$2:$A$3323,'tackle data and analsyis'!$BD548)</f>
        <v>0</v>
      </c>
      <c r="BK548">
        <f>COUNTIFS('further data insights graphs'!U$2:U$3323,"&gt;"&amp;0,'further data insights graphs'!$A$2:$A$3323,'tackle data and analsyis'!$BD548)</f>
        <v>0</v>
      </c>
      <c r="BN548" t="s">
        <v>183</v>
      </c>
      <c r="BO548">
        <v>0</v>
      </c>
      <c r="BP548">
        <v>0</v>
      </c>
      <c r="BQ548">
        <v>0</v>
      </c>
      <c r="BS548">
        <f>SUMIFS('further data insights graphs'!$K$2:$K$3323,'further data insights graphs'!$A$2:$A$3323,'tackle data and analsyis'!$BN548)</f>
        <v>0</v>
      </c>
      <c r="BT548">
        <f>SUMIFS('further data insights graphs'!$V$2:$V$3323,'further data insights graphs'!$A$2:$A$3323,'tackle data and analsyis'!$BN548)</f>
        <v>0</v>
      </c>
      <c r="BV548" t="s">
        <v>156</v>
      </c>
      <c r="BW548">
        <v>0</v>
      </c>
      <c r="BX548">
        <v>0</v>
      </c>
      <c r="BY548">
        <v>0</v>
      </c>
    </row>
    <row r="549" spans="1:77" x14ac:dyDescent="0.35">
      <c r="A549">
        <v>547</v>
      </c>
      <c r="B549">
        <v>2022103100</v>
      </c>
      <c r="C549">
        <v>2261</v>
      </c>
      <c r="D549">
        <v>46123</v>
      </c>
      <c r="E549">
        <v>1</v>
      </c>
      <c r="F549">
        <v>0</v>
      </c>
      <c r="G549">
        <v>0</v>
      </c>
      <c r="H549">
        <v>0</v>
      </c>
      <c r="I549" t="s">
        <v>99</v>
      </c>
      <c r="M549" t="s">
        <v>555</v>
      </c>
      <c r="N549">
        <f t="shared" si="56"/>
        <v>0</v>
      </c>
      <c r="O549">
        <f t="shared" si="57"/>
        <v>1</v>
      </c>
      <c r="P549">
        <f t="shared" si="58"/>
        <v>1</v>
      </c>
      <c r="R549">
        <f>SUMIFS('further data insights graphs'!$E$2:$E$3323,'further data insights graphs'!$A$2:$A$3323,'tackle data and analsyis'!$M549)</f>
        <v>0.47126929129667799</v>
      </c>
      <c r="S549">
        <f>COUNTIFS('further data insights graphs'!$E$2:$E$3323,"&gt;"&amp;0,'further data insights graphs'!$A$2:$A$3323,'tackle data and analsyis'!$M549)</f>
        <v>1</v>
      </c>
      <c r="V549">
        <f t="shared" si="59"/>
        <v>1</v>
      </c>
      <c r="W549" t="s">
        <v>530</v>
      </c>
      <c r="X549">
        <v>0</v>
      </c>
      <c r="Y549">
        <v>1</v>
      </c>
      <c r="Z549">
        <v>1</v>
      </c>
      <c r="AB549" t="s">
        <v>419</v>
      </c>
      <c r="AC549">
        <v>0</v>
      </c>
      <c r="AD549">
        <v>1</v>
      </c>
      <c r="AE549">
        <v>1</v>
      </c>
      <c r="AH549" t="s">
        <v>380</v>
      </c>
      <c r="AI549">
        <v>0.394753575468063</v>
      </c>
      <c r="AJ549">
        <v>1</v>
      </c>
      <c r="AK549">
        <f>SUMIFS('further data insights graphs'!$X$2:$X$3323,'further data insights graphs'!$A$2:$A$3323,'tackle data and analsyis'!$AH549)</f>
        <v>0.33728152084174035</v>
      </c>
      <c r="AL549" s="1">
        <f t="shared" si="60"/>
        <v>0.33728152084174035</v>
      </c>
      <c r="AM549">
        <f>SUMIFS('further data insights graphs'!$X$2:$X$3323,'further data insights graphs'!$X$2:$X$3323,"&gt;="&amp;0,'further data insights graphs'!$A$2:$A$3323,'tackle data and analsyis'!$AH549)</f>
        <v>0.33728152084174035</v>
      </c>
      <c r="AN549">
        <f>COUNTIFS('further data insights graphs'!$X$2:$X$3323,"&gt;="&amp;0,'further data insights graphs'!$A$2:$A$3323,'tackle data and analsyis'!$AH549)</f>
        <v>1</v>
      </c>
      <c r="AO549">
        <f>SUMIFS('further data insights graphs'!$X$2:$X$3323,'further data insights graphs'!$X$2:$X$3323,"&lt;"&amp;0,'further data insights graphs'!$A$2:$A$3323,'tackle data and analsyis'!$AH549)</f>
        <v>0</v>
      </c>
      <c r="AP549">
        <f>COUNTIFS('further data insights graphs'!$X$2:$X$3323,"&lt;"&amp;0,'further data insights graphs'!$A$2:$A$3323,'tackle data and analsyis'!$AH549)</f>
        <v>0</v>
      </c>
      <c r="AQ549" s="3">
        <f t="shared" si="61"/>
        <v>0.33728152084174035</v>
      </c>
      <c r="AR549" s="3" t="e">
        <f t="shared" si="62"/>
        <v>#DIV/0!</v>
      </c>
      <c r="AS549" s="3"/>
      <c r="AT549" s="3"/>
      <c r="AU549" s="3"/>
      <c r="AV549" s="3"/>
      <c r="AY549" t="s">
        <v>513</v>
      </c>
      <c r="AZ549">
        <v>0.36707694101841998</v>
      </c>
      <c r="BA549">
        <v>1</v>
      </c>
      <c r="BD549" t="s">
        <v>513</v>
      </c>
      <c r="BE549">
        <f>SUMIFS('further data insights graphs'!S$2:S$3323,'further data insights graphs'!$A$2:$A$3323,'tackle data and analsyis'!$BD549)</f>
        <v>0</v>
      </c>
      <c r="BF549">
        <f>SUMIFS('further data insights graphs'!T$2:T$3323,'further data insights graphs'!$A$2:$A$3323,'tackle data and analsyis'!$BD549)</f>
        <v>0</v>
      </c>
      <c r="BG549">
        <f>SUMIFS('further data insights graphs'!U$2:U$3323,'further data insights graphs'!$A$2:$A$3323,'tackle data and analsyis'!$BD549)</f>
        <v>0</v>
      </c>
      <c r="BI549">
        <f>COUNTIFS('further data insights graphs'!S$2:S$3323,"&gt;"&amp;0,'further data insights graphs'!$A$2:$A$3323,'tackle data and analsyis'!$BD549)</f>
        <v>0</v>
      </c>
      <c r="BJ549">
        <f>COUNTIFS('further data insights graphs'!T$2:T$3323,"&gt;"&amp;0,'further data insights graphs'!$A$2:$A$3323,'tackle data and analsyis'!$BD549)</f>
        <v>0</v>
      </c>
      <c r="BK549">
        <f>COUNTIFS('further data insights graphs'!U$2:U$3323,"&gt;"&amp;0,'further data insights graphs'!$A$2:$A$3323,'tackle data and analsyis'!$BD549)</f>
        <v>0</v>
      </c>
      <c r="BN549" t="s">
        <v>187</v>
      </c>
      <c r="BO549">
        <v>0</v>
      </c>
      <c r="BP549">
        <v>0</v>
      </c>
      <c r="BQ549">
        <v>0</v>
      </c>
      <c r="BS549">
        <f>SUMIFS('further data insights graphs'!$K$2:$K$3323,'further data insights graphs'!$A$2:$A$3323,'tackle data and analsyis'!$BN549)</f>
        <v>0</v>
      </c>
      <c r="BT549">
        <f>SUMIFS('further data insights graphs'!$V$2:$V$3323,'further data insights graphs'!$A$2:$A$3323,'tackle data and analsyis'!$BN549)</f>
        <v>0</v>
      </c>
      <c r="BV549" t="s">
        <v>183</v>
      </c>
      <c r="BW549">
        <v>0</v>
      </c>
      <c r="BX549">
        <v>0</v>
      </c>
      <c r="BY549">
        <v>0</v>
      </c>
    </row>
    <row r="550" spans="1:77" x14ac:dyDescent="0.35">
      <c r="A550">
        <v>548</v>
      </c>
      <c r="B550">
        <v>2022103100</v>
      </c>
      <c r="C550">
        <v>2473</v>
      </c>
      <c r="D550">
        <v>46123</v>
      </c>
      <c r="E550">
        <v>1</v>
      </c>
      <c r="F550">
        <v>0</v>
      </c>
      <c r="G550">
        <v>0</v>
      </c>
      <c r="H550">
        <v>0</v>
      </c>
      <c r="I550" t="s">
        <v>99</v>
      </c>
      <c r="M550" t="s">
        <v>556</v>
      </c>
      <c r="N550">
        <f t="shared" si="56"/>
        <v>0</v>
      </c>
      <c r="O550">
        <f t="shared" si="57"/>
        <v>0</v>
      </c>
      <c r="P550">
        <f t="shared" si="58"/>
        <v>0</v>
      </c>
      <c r="R550">
        <f>SUMIFS('further data insights graphs'!$E$2:$E$3323,'further data insights graphs'!$A$2:$A$3323,'tackle data and analsyis'!$M550)</f>
        <v>0</v>
      </c>
      <c r="S550">
        <f>COUNTIFS('further data insights graphs'!$E$2:$E$3323,"&gt;"&amp;0,'further data insights graphs'!$A$2:$A$3323,'tackle data and analsyis'!$M550)</f>
        <v>0</v>
      </c>
      <c r="V550">
        <f t="shared" si="59"/>
        <v>1</v>
      </c>
      <c r="W550" t="s">
        <v>531</v>
      </c>
      <c r="X550">
        <v>1</v>
      </c>
      <c r="Y550">
        <v>0</v>
      </c>
      <c r="Z550">
        <v>1</v>
      </c>
      <c r="AB550" t="s">
        <v>434</v>
      </c>
      <c r="AC550">
        <v>0</v>
      </c>
      <c r="AD550">
        <v>1</v>
      </c>
      <c r="AE550">
        <v>1</v>
      </c>
      <c r="AH550" t="s">
        <v>155</v>
      </c>
      <c r="AI550">
        <v>0.39360864700529702</v>
      </c>
      <c r="AJ550">
        <v>1</v>
      </c>
      <c r="AK550">
        <f>SUMIFS('further data insights graphs'!$X$2:$X$3323,'further data insights graphs'!$A$2:$A$3323,'tackle data and analsyis'!$AH550)</f>
        <v>-0.11536256154645901</v>
      </c>
      <c r="AL550" s="1">
        <f t="shared" si="60"/>
        <v>-0.11536256154645901</v>
      </c>
      <c r="AM550">
        <f>SUMIFS('further data insights graphs'!$X$2:$X$3323,'further data insights graphs'!$X$2:$X$3323,"&gt;="&amp;0,'further data insights graphs'!$A$2:$A$3323,'tackle data and analsyis'!$AH550)</f>
        <v>0</v>
      </c>
      <c r="AN550">
        <f>COUNTIFS('further data insights graphs'!$X$2:$X$3323,"&gt;="&amp;0,'further data insights graphs'!$A$2:$A$3323,'tackle data and analsyis'!$AH550)</f>
        <v>0</v>
      </c>
      <c r="AO550">
        <f>SUMIFS('further data insights graphs'!$X$2:$X$3323,'further data insights graphs'!$X$2:$X$3323,"&lt;"&amp;0,'further data insights graphs'!$A$2:$A$3323,'tackle data and analsyis'!$AH550)</f>
        <v>-0.11536256154645901</v>
      </c>
      <c r="AP550">
        <f>COUNTIFS('further data insights graphs'!$X$2:$X$3323,"&lt;"&amp;0,'further data insights graphs'!$A$2:$A$3323,'tackle data and analsyis'!$AH550)</f>
        <v>1</v>
      </c>
      <c r="AQ550" s="3" t="e">
        <f t="shared" si="61"/>
        <v>#DIV/0!</v>
      </c>
      <c r="AR550" s="3">
        <f t="shared" si="62"/>
        <v>-0.11536256154645901</v>
      </c>
      <c r="AS550" s="3"/>
      <c r="AT550" s="3"/>
      <c r="AU550" s="3"/>
      <c r="AV550" s="3"/>
      <c r="AY550" t="s">
        <v>514</v>
      </c>
      <c r="AZ550">
        <v>0.76332267651029795</v>
      </c>
      <c r="BA550">
        <v>1</v>
      </c>
      <c r="BD550" t="s">
        <v>514</v>
      </c>
      <c r="BE550">
        <f>SUMIFS('further data insights graphs'!S$2:S$3323,'further data insights graphs'!$A$2:$A$3323,'tackle data and analsyis'!$BD550)</f>
        <v>0.76332267651029795</v>
      </c>
      <c r="BF550">
        <f>SUMIFS('further data insights graphs'!T$2:T$3323,'further data insights graphs'!$A$2:$A$3323,'tackle data and analsyis'!$BD550)</f>
        <v>0</v>
      </c>
      <c r="BG550">
        <f>SUMIFS('further data insights graphs'!U$2:U$3323,'further data insights graphs'!$A$2:$A$3323,'tackle data and analsyis'!$BD550)</f>
        <v>0</v>
      </c>
      <c r="BI550">
        <f>COUNTIFS('further data insights graphs'!S$2:S$3323,"&gt;"&amp;0,'further data insights graphs'!$A$2:$A$3323,'tackle data and analsyis'!$BD550)</f>
        <v>1</v>
      </c>
      <c r="BJ550">
        <f>COUNTIFS('further data insights graphs'!T$2:T$3323,"&gt;"&amp;0,'further data insights graphs'!$A$2:$A$3323,'tackle data and analsyis'!$BD550)</f>
        <v>0</v>
      </c>
      <c r="BK550">
        <f>COUNTIFS('further data insights graphs'!U$2:U$3323,"&gt;"&amp;0,'further data insights graphs'!$A$2:$A$3323,'tackle data and analsyis'!$BD550)</f>
        <v>0</v>
      </c>
      <c r="BN550" t="s">
        <v>294</v>
      </c>
      <c r="BO550">
        <v>0</v>
      </c>
      <c r="BP550">
        <v>0</v>
      </c>
      <c r="BQ550">
        <v>0</v>
      </c>
      <c r="BS550">
        <f>SUMIFS('further data insights graphs'!$K$2:$K$3323,'further data insights graphs'!$A$2:$A$3323,'tackle data and analsyis'!$BN550)</f>
        <v>0</v>
      </c>
      <c r="BT550">
        <f>SUMIFS('further data insights graphs'!$V$2:$V$3323,'further data insights graphs'!$A$2:$A$3323,'tackle data and analsyis'!$BN550)</f>
        <v>0</v>
      </c>
      <c r="BV550" t="s">
        <v>187</v>
      </c>
      <c r="BW550">
        <v>0</v>
      </c>
      <c r="BX550">
        <v>0</v>
      </c>
      <c r="BY550">
        <v>0</v>
      </c>
    </row>
    <row r="551" spans="1:77" x14ac:dyDescent="0.35">
      <c r="A551">
        <v>549</v>
      </c>
      <c r="B551">
        <v>2022103100</v>
      </c>
      <c r="C551">
        <v>2494</v>
      </c>
      <c r="D551">
        <v>46123</v>
      </c>
      <c r="E551">
        <v>0</v>
      </c>
      <c r="F551">
        <v>1</v>
      </c>
      <c r="G551">
        <v>0</v>
      </c>
      <c r="H551">
        <v>0</v>
      </c>
      <c r="I551" t="s">
        <v>99</v>
      </c>
      <c r="M551" t="s">
        <v>557</v>
      </c>
      <c r="N551">
        <f t="shared" si="56"/>
        <v>0</v>
      </c>
      <c r="O551">
        <f t="shared" si="57"/>
        <v>2</v>
      </c>
      <c r="P551">
        <f t="shared" si="58"/>
        <v>2</v>
      </c>
      <c r="R551">
        <f>SUMIFS('further data insights graphs'!$E$2:$E$3323,'further data insights graphs'!$A$2:$A$3323,'tackle data and analsyis'!$M551)</f>
        <v>1.2722280199284539</v>
      </c>
      <c r="S551">
        <f>COUNTIFS('further data insights graphs'!$E$2:$E$3323,"&gt;"&amp;0,'further data insights graphs'!$A$2:$A$3323,'tackle data and analsyis'!$M551)</f>
        <v>3</v>
      </c>
      <c r="V551">
        <f t="shared" si="59"/>
        <v>1</v>
      </c>
      <c r="W551" t="s">
        <v>535</v>
      </c>
      <c r="X551">
        <v>0</v>
      </c>
      <c r="Y551">
        <v>1</v>
      </c>
      <c r="Z551">
        <v>1</v>
      </c>
      <c r="AB551" t="s">
        <v>446</v>
      </c>
      <c r="AC551">
        <v>0</v>
      </c>
      <c r="AD551">
        <v>1</v>
      </c>
      <c r="AE551">
        <v>1</v>
      </c>
      <c r="AH551" t="s">
        <v>398</v>
      </c>
      <c r="AI551">
        <v>0.39171532754197802</v>
      </c>
      <c r="AJ551">
        <v>1</v>
      </c>
      <c r="AK551">
        <f>SUMIFS('further data insights graphs'!$X$2:$X$3323,'further data insights graphs'!$A$2:$A$3323,'tackle data and analsyis'!$AH551)</f>
        <v>-1.2788335782277543E-2</v>
      </c>
      <c r="AL551" s="1">
        <f t="shared" si="60"/>
        <v>-1.2788335782277543E-2</v>
      </c>
      <c r="AM551">
        <f>SUMIFS('further data insights graphs'!$X$2:$X$3323,'further data insights graphs'!$X$2:$X$3323,"&gt;="&amp;0,'further data insights graphs'!$A$2:$A$3323,'tackle data and analsyis'!$AH551)</f>
        <v>0</v>
      </c>
      <c r="AN551">
        <f>COUNTIFS('further data insights graphs'!$X$2:$X$3323,"&gt;="&amp;0,'further data insights graphs'!$A$2:$A$3323,'tackle data and analsyis'!$AH551)</f>
        <v>0</v>
      </c>
      <c r="AO551">
        <f>SUMIFS('further data insights graphs'!$X$2:$X$3323,'further data insights graphs'!$X$2:$X$3323,"&lt;"&amp;0,'further data insights graphs'!$A$2:$A$3323,'tackle data and analsyis'!$AH551)</f>
        <v>-1.2788335782277543E-2</v>
      </c>
      <c r="AP551">
        <f>COUNTIFS('further data insights graphs'!$X$2:$X$3323,"&lt;"&amp;0,'further data insights graphs'!$A$2:$A$3323,'tackle data and analsyis'!$AH551)</f>
        <v>1</v>
      </c>
      <c r="AQ551" s="3" t="e">
        <f t="shared" si="61"/>
        <v>#DIV/0!</v>
      </c>
      <c r="AR551" s="3">
        <f t="shared" si="62"/>
        <v>-1.2788335782277543E-2</v>
      </c>
      <c r="AS551" s="3"/>
      <c r="AT551" s="3"/>
      <c r="AU551" s="3"/>
      <c r="AV551" s="3"/>
      <c r="AY551" t="s">
        <v>521</v>
      </c>
      <c r="AZ551">
        <v>0.79019012641615305</v>
      </c>
      <c r="BA551">
        <v>1</v>
      </c>
      <c r="BD551" t="s">
        <v>521</v>
      </c>
      <c r="BE551">
        <f>SUMIFS('further data insights graphs'!S$2:S$3323,'further data insights graphs'!$A$2:$A$3323,'tackle data and analsyis'!$BD551)</f>
        <v>0</v>
      </c>
      <c r="BF551">
        <f>SUMIFS('further data insights graphs'!T$2:T$3323,'further data insights graphs'!$A$2:$A$3323,'tackle data and analsyis'!$BD551)</f>
        <v>0</v>
      </c>
      <c r="BG551">
        <f>SUMIFS('further data insights graphs'!U$2:U$3323,'further data insights graphs'!$A$2:$A$3323,'tackle data and analsyis'!$BD551)</f>
        <v>0</v>
      </c>
      <c r="BI551">
        <f>COUNTIFS('further data insights graphs'!S$2:S$3323,"&gt;"&amp;0,'further data insights graphs'!$A$2:$A$3323,'tackle data and analsyis'!$BD551)</f>
        <v>0</v>
      </c>
      <c r="BJ551">
        <f>COUNTIFS('further data insights graphs'!T$2:T$3323,"&gt;"&amp;0,'further data insights graphs'!$A$2:$A$3323,'tackle data and analsyis'!$BD551)</f>
        <v>0</v>
      </c>
      <c r="BK551">
        <f>COUNTIFS('further data insights graphs'!U$2:U$3323,"&gt;"&amp;0,'further data insights graphs'!$A$2:$A$3323,'tackle data and analsyis'!$BD551)</f>
        <v>0</v>
      </c>
      <c r="BN551" t="s">
        <v>310</v>
      </c>
      <c r="BO551">
        <v>0</v>
      </c>
      <c r="BP551">
        <v>0</v>
      </c>
      <c r="BQ551">
        <v>0</v>
      </c>
      <c r="BS551">
        <f>SUMIFS('further data insights graphs'!$K$2:$K$3323,'further data insights graphs'!$A$2:$A$3323,'tackle data and analsyis'!$BN551)</f>
        <v>0</v>
      </c>
      <c r="BT551">
        <f>SUMIFS('further data insights graphs'!$V$2:$V$3323,'further data insights graphs'!$A$2:$A$3323,'tackle data and analsyis'!$BN551)</f>
        <v>0</v>
      </c>
      <c r="BV551" t="s">
        <v>294</v>
      </c>
      <c r="BW551">
        <v>0</v>
      </c>
      <c r="BX551">
        <v>0</v>
      </c>
      <c r="BY551">
        <v>0</v>
      </c>
    </row>
    <row r="552" spans="1:77" x14ac:dyDescent="0.35">
      <c r="A552">
        <v>550</v>
      </c>
      <c r="B552">
        <v>2022103100</v>
      </c>
      <c r="C552">
        <v>2570</v>
      </c>
      <c r="D552">
        <v>46123</v>
      </c>
      <c r="E552">
        <v>0</v>
      </c>
      <c r="F552">
        <v>1</v>
      </c>
      <c r="G552">
        <v>0</v>
      </c>
      <c r="H552">
        <v>0</v>
      </c>
      <c r="I552" t="s">
        <v>99</v>
      </c>
      <c r="M552" t="s">
        <v>558</v>
      </c>
      <c r="N552">
        <f t="shared" si="56"/>
        <v>0</v>
      </c>
      <c r="O552">
        <f t="shared" si="57"/>
        <v>1</v>
      </c>
      <c r="P552">
        <f t="shared" si="58"/>
        <v>1</v>
      </c>
      <c r="R552">
        <f>SUMIFS('further data insights graphs'!$E$2:$E$3323,'further data insights graphs'!$A$2:$A$3323,'tackle data and analsyis'!$M552)</f>
        <v>0.40880145881691599</v>
      </c>
      <c r="S552">
        <f>COUNTIFS('further data insights graphs'!$E$2:$E$3323,"&gt;"&amp;0,'further data insights graphs'!$A$2:$A$3323,'tackle data and analsyis'!$M552)</f>
        <v>2</v>
      </c>
      <c r="V552">
        <f t="shared" si="59"/>
        <v>1</v>
      </c>
      <c r="W552" t="s">
        <v>537</v>
      </c>
      <c r="X552">
        <v>0</v>
      </c>
      <c r="Y552">
        <v>1</v>
      </c>
      <c r="Z552">
        <v>1</v>
      </c>
      <c r="AB552" t="s">
        <v>454</v>
      </c>
      <c r="AC552">
        <v>0</v>
      </c>
      <c r="AD552">
        <v>1</v>
      </c>
      <c r="AE552">
        <v>1</v>
      </c>
      <c r="AH552" t="s">
        <v>430</v>
      </c>
      <c r="AI552">
        <v>0.384765285347824</v>
      </c>
      <c r="AJ552">
        <v>1</v>
      </c>
      <c r="AK552">
        <f>SUMIFS('further data insights graphs'!$X$2:$X$3323,'further data insights graphs'!$A$2:$A$3323,'tackle data and analsyis'!$AH552)</f>
        <v>0.2978650183287061</v>
      </c>
      <c r="AL552" s="1">
        <f t="shared" si="60"/>
        <v>0.2978650183287061</v>
      </c>
      <c r="AM552">
        <f>SUMIFS('further data insights graphs'!$X$2:$X$3323,'further data insights graphs'!$X$2:$X$3323,"&gt;="&amp;0,'further data insights graphs'!$A$2:$A$3323,'tackle data and analsyis'!$AH552)</f>
        <v>0.2978650183287061</v>
      </c>
      <c r="AN552">
        <f>COUNTIFS('further data insights graphs'!$X$2:$X$3323,"&gt;="&amp;0,'further data insights graphs'!$A$2:$A$3323,'tackle data and analsyis'!$AH552)</f>
        <v>1</v>
      </c>
      <c r="AO552">
        <f>SUMIFS('further data insights graphs'!$X$2:$X$3323,'further data insights graphs'!$X$2:$X$3323,"&lt;"&amp;0,'further data insights graphs'!$A$2:$A$3323,'tackle data and analsyis'!$AH552)</f>
        <v>0</v>
      </c>
      <c r="AP552">
        <f>COUNTIFS('further data insights graphs'!$X$2:$X$3323,"&lt;"&amp;0,'further data insights graphs'!$A$2:$A$3323,'tackle data and analsyis'!$AH552)</f>
        <v>0</v>
      </c>
      <c r="AQ552" s="3">
        <f t="shared" si="61"/>
        <v>0.2978650183287061</v>
      </c>
      <c r="AR552" s="3" t="e">
        <f t="shared" si="62"/>
        <v>#DIV/0!</v>
      </c>
      <c r="AS552" s="3"/>
      <c r="AT552" s="3"/>
      <c r="AU552" s="3"/>
      <c r="AV552" s="3"/>
      <c r="AY552" t="s">
        <v>524</v>
      </c>
      <c r="AZ552">
        <v>0.13362683264304701</v>
      </c>
      <c r="BA552">
        <v>1</v>
      </c>
      <c r="BD552" t="s">
        <v>524</v>
      </c>
      <c r="BE552">
        <f>SUMIFS('further data insights graphs'!S$2:S$3323,'further data insights graphs'!$A$2:$A$3323,'tackle data and analsyis'!$BD552)</f>
        <v>0</v>
      </c>
      <c r="BF552">
        <f>SUMIFS('further data insights graphs'!T$2:T$3323,'further data insights graphs'!$A$2:$A$3323,'tackle data and analsyis'!$BD552)</f>
        <v>0</v>
      </c>
      <c r="BG552">
        <f>SUMIFS('further data insights graphs'!U$2:U$3323,'further data insights graphs'!$A$2:$A$3323,'tackle data and analsyis'!$BD552)</f>
        <v>0</v>
      </c>
      <c r="BI552">
        <f>COUNTIFS('further data insights graphs'!S$2:S$3323,"&gt;"&amp;0,'further data insights graphs'!$A$2:$A$3323,'tackle data and analsyis'!$BD552)</f>
        <v>0</v>
      </c>
      <c r="BJ552">
        <f>COUNTIFS('further data insights graphs'!T$2:T$3323,"&gt;"&amp;0,'further data insights graphs'!$A$2:$A$3323,'tackle data and analsyis'!$BD552)</f>
        <v>0</v>
      </c>
      <c r="BK552">
        <f>COUNTIFS('further data insights graphs'!U$2:U$3323,"&gt;"&amp;0,'further data insights graphs'!$A$2:$A$3323,'tackle data and analsyis'!$BD552)</f>
        <v>0</v>
      </c>
      <c r="BN552" t="s">
        <v>353</v>
      </c>
      <c r="BO552">
        <v>0</v>
      </c>
      <c r="BP552">
        <v>0.17821696667096401</v>
      </c>
      <c r="BQ552">
        <v>0</v>
      </c>
      <c r="BS552">
        <f>SUMIFS('further data insights graphs'!$K$2:$K$3323,'further data insights graphs'!$A$2:$A$3323,'tackle data and analsyis'!$BN552)</f>
        <v>0</v>
      </c>
      <c r="BT552">
        <f>SUMIFS('further data insights graphs'!$V$2:$V$3323,'further data insights graphs'!$A$2:$A$3323,'tackle data and analsyis'!$BN552)</f>
        <v>0</v>
      </c>
      <c r="BV552" t="s">
        <v>310</v>
      </c>
      <c r="BW552">
        <v>0</v>
      </c>
      <c r="BX552">
        <v>0</v>
      </c>
      <c r="BY552">
        <v>0</v>
      </c>
    </row>
    <row r="553" spans="1:77" x14ac:dyDescent="0.35">
      <c r="A553">
        <v>551</v>
      </c>
      <c r="B553">
        <v>2022103100</v>
      </c>
      <c r="C553">
        <v>2974</v>
      </c>
      <c r="D553">
        <v>46123</v>
      </c>
      <c r="E553">
        <v>0</v>
      </c>
      <c r="F553">
        <v>1</v>
      </c>
      <c r="G553">
        <v>0</v>
      </c>
      <c r="H553">
        <v>0</v>
      </c>
      <c r="I553" t="s">
        <v>99</v>
      </c>
      <c r="M553" t="s">
        <v>559</v>
      </c>
      <c r="N553">
        <f t="shared" si="56"/>
        <v>5</v>
      </c>
      <c r="O553">
        <f t="shared" si="57"/>
        <v>1</v>
      </c>
      <c r="P553">
        <f t="shared" si="58"/>
        <v>6</v>
      </c>
      <c r="R553">
        <f>SUMIFS('further data insights graphs'!$E$2:$E$3323,'further data insights graphs'!$A$2:$A$3323,'tackle data and analsyis'!$M553)</f>
        <v>3.6416694927443558</v>
      </c>
      <c r="S553">
        <f>COUNTIFS('further data insights graphs'!$E$2:$E$3323,"&gt;"&amp;0,'further data insights graphs'!$A$2:$A$3323,'tackle data and analsyis'!$M553)</f>
        <v>8</v>
      </c>
      <c r="V553">
        <f t="shared" si="59"/>
        <v>1</v>
      </c>
      <c r="W553" t="s">
        <v>538</v>
      </c>
      <c r="X553">
        <v>1</v>
      </c>
      <c r="Y553">
        <v>0</v>
      </c>
      <c r="Z553">
        <v>1</v>
      </c>
      <c r="AB553" t="s">
        <v>468</v>
      </c>
      <c r="AC553">
        <v>0</v>
      </c>
      <c r="AD553">
        <v>1</v>
      </c>
      <c r="AE553">
        <v>1</v>
      </c>
      <c r="AH553" t="s">
        <v>390</v>
      </c>
      <c r="AI553">
        <v>0.37377693875381002</v>
      </c>
      <c r="AJ553">
        <v>1</v>
      </c>
      <c r="AK553">
        <f>SUMIFS('further data insights graphs'!$X$2:$X$3323,'further data insights graphs'!$A$2:$A$3323,'tackle data and analsyis'!$AH553)</f>
        <v>-0.23896856700508551</v>
      </c>
      <c r="AL553" s="1">
        <f t="shared" si="60"/>
        <v>-0.23896856700508551</v>
      </c>
      <c r="AM553">
        <f>SUMIFS('further data insights graphs'!$X$2:$X$3323,'further data insights graphs'!$X$2:$X$3323,"&gt;="&amp;0,'further data insights graphs'!$A$2:$A$3323,'tackle data and analsyis'!$AH553)</f>
        <v>0</v>
      </c>
      <c r="AN553">
        <f>COUNTIFS('further data insights graphs'!$X$2:$X$3323,"&gt;="&amp;0,'further data insights graphs'!$A$2:$A$3323,'tackle data and analsyis'!$AH553)</f>
        <v>0</v>
      </c>
      <c r="AO553">
        <f>SUMIFS('further data insights graphs'!$X$2:$X$3323,'further data insights graphs'!$X$2:$X$3323,"&lt;"&amp;0,'further data insights graphs'!$A$2:$A$3323,'tackle data and analsyis'!$AH553)</f>
        <v>-0.23896856700508551</v>
      </c>
      <c r="AP553">
        <f>COUNTIFS('further data insights graphs'!$X$2:$X$3323,"&lt;"&amp;0,'further data insights graphs'!$A$2:$A$3323,'tackle data and analsyis'!$AH553)</f>
        <v>1</v>
      </c>
      <c r="AQ553" s="3" t="e">
        <f t="shared" si="61"/>
        <v>#DIV/0!</v>
      </c>
      <c r="AR553" s="3">
        <f t="shared" si="62"/>
        <v>-0.23896856700508551</v>
      </c>
      <c r="AS553" s="3"/>
      <c r="AT553" s="3"/>
      <c r="AU553" s="3"/>
      <c r="AV553" s="3"/>
      <c r="AY553" t="s">
        <v>528</v>
      </c>
      <c r="AZ553">
        <v>1</v>
      </c>
      <c r="BA553">
        <v>1</v>
      </c>
      <c r="BD553" t="s">
        <v>528</v>
      </c>
      <c r="BE553">
        <f>SUMIFS('further data insights graphs'!S$2:S$3323,'further data insights graphs'!$A$2:$A$3323,'tackle data and analsyis'!$BD553)</f>
        <v>0</v>
      </c>
      <c r="BF553">
        <f>SUMIFS('further data insights graphs'!T$2:T$3323,'further data insights graphs'!$A$2:$A$3323,'tackle data and analsyis'!$BD553)</f>
        <v>0</v>
      </c>
      <c r="BG553">
        <f>SUMIFS('further data insights graphs'!U$2:U$3323,'further data insights graphs'!$A$2:$A$3323,'tackle data and analsyis'!$BD553)</f>
        <v>0</v>
      </c>
      <c r="BI553">
        <f>COUNTIFS('further data insights graphs'!S$2:S$3323,"&gt;"&amp;0,'further data insights graphs'!$A$2:$A$3323,'tackle data and analsyis'!$BD553)</f>
        <v>0</v>
      </c>
      <c r="BJ553">
        <f>COUNTIFS('further data insights graphs'!T$2:T$3323,"&gt;"&amp;0,'further data insights graphs'!$A$2:$A$3323,'tackle data and analsyis'!$BD553)</f>
        <v>0</v>
      </c>
      <c r="BK553">
        <f>COUNTIFS('further data insights graphs'!U$2:U$3323,"&gt;"&amp;0,'further data insights graphs'!$A$2:$A$3323,'tackle data and analsyis'!$BD553)</f>
        <v>0</v>
      </c>
      <c r="BN553" t="s">
        <v>358</v>
      </c>
      <c r="BO553">
        <v>0</v>
      </c>
      <c r="BP553">
        <v>0</v>
      </c>
      <c r="BQ553">
        <v>0</v>
      </c>
      <c r="BS553">
        <f>SUMIFS('further data insights graphs'!$K$2:$K$3323,'further data insights graphs'!$A$2:$A$3323,'tackle data and analsyis'!$BN553)</f>
        <v>0</v>
      </c>
      <c r="BT553">
        <f>SUMIFS('further data insights graphs'!$V$2:$V$3323,'further data insights graphs'!$A$2:$A$3323,'tackle data and analsyis'!$BN553)</f>
        <v>0</v>
      </c>
      <c r="BV553" t="s">
        <v>358</v>
      </c>
      <c r="BW553">
        <v>0</v>
      </c>
      <c r="BX553">
        <v>0</v>
      </c>
      <c r="BY553">
        <v>0</v>
      </c>
    </row>
    <row r="554" spans="1:77" x14ac:dyDescent="0.35">
      <c r="A554">
        <v>552</v>
      </c>
      <c r="B554">
        <v>2022103100</v>
      </c>
      <c r="C554">
        <v>3020</v>
      </c>
      <c r="D554">
        <v>46123</v>
      </c>
      <c r="E554">
        <v>1</v>
      </c>
      <c r="F554">
        <v>0</v>
      </c>
      <c r="G554">
        <v>0</v>
      </c>
      <c r="H554">
        <v>0</v>
      </c>
      <c r="I554" t="s">
        <v>99</v>
      </c>
      <c r="M554" t="s">
        <v>560</v>
      </c>
      <c r="N554">
        <f t="shared" si="56"/>
        <v>1</v>
      </c>
      <c r="O554">
        <f t="shared" si="57"/>
        <v>0</v>
      </c>
      <c r="P554">
        <f t="shared" si="58"/>
        <v>1</v>
      </c>
      <c r="R554">
        <f>SUMIFS('further data insights graphs'!$E$2:$E$3323,'further data insights graphs'!$A$2:$A$3323,'tackle data and analsyis'!$M554)</f>
        <v>0</v>
      </c>
      <c r="S554">
        <f>COUNTIFS('further data insights graphs'!$E$2:$E$3323,"&gt;"&amp;0,'further data insights graphs'!$A$2:$A$3323,'tackle data and analsyis'!$M554)</f>
        <v>0</v>
      </c>
      <c r="V554">
        <f t="shared" si="59"/>
        <v>1</v>
      </c>
      <c r="W554" t="s">
        <v>539</v>
      </c>
      <c r="X554">
        <v>0</v>
      </c>
      <c r="Y554">
        <v>1</v>
      </c>
      <c r="Z554">
        <v>1</v>
      </c>
      <c r="AB554" t="s">
        <v>474</v>
      </c>
      <c r="AC554">
        <v>0</v>
      </c>
      <c r="AD554">
        <v>1</v>
      </c>
      <c r="AE554">
        <v>1</v>
      </c>
      <c r="AH554" t="s">
        <v>513</v>
      </c>
      <c r="AI554">
        <v>0.36707694101841998</v>
      </c>
      <c r="AJ554">
        <v>1</v>
      </c>
      <c r="AK554">
        <f>SUMIFS('further data insights graphs'!$X$2:$X$3323,'further data insights graphs'!$A$2:$A$3323,'tackle data and analsyis'!$AH554)</f>
        <v>0.11481739804573772</v>
      </c>
      <c r="AL554" s="1">
        <f t="shared" si="60"/>
        <v>0.11481739804573772</v>
      </c>
      <c r="AM554">
        <f>SUMIFS('further data insights graphs'!$X$2:$X$3323,'further data insights graphs'!$X$2:$X$3323,"&gt;="&amp;0,'further data insights graphs'!$A$2:$A$3323,'tackle data and analsyis'!$AH554)</f>
        <v>0.11481739804573772</v>
      </c>
      <c r="AN554">
        <f>COUNTIFS('further data insights graphs'!$X$2:$X$3323,"&gt;="&amp;0,'further data insights graphs'!$A$2:$A$3323,'tackle data and analsyis'!$AH554)</f>
        <v>1</v>
      </c>
      <c r="AO554">
        <f>SUMIFS('further data insights graphs'!$X$2:$X$3323,'further data insights graphs'!$X$2:$X$3323,"&lt;"&amp;0,'further data insights graphs'!$A$2:$A$3323,'tackle data and analsyis'!$AH554)</f>
        <v>0</v>
      </c>
      <c r="AP554">
        <f>COUNTIFS('further data insights graphs'!$X$2:$X$3323,"&lt;"&amp;0,'further data insights graphs'!$A$2:$A$3323,'tackle data and analsyis'!$AH554)</f>
        <v>0</v>
      </c>
      <c r="AQ554" s="3">
        <f t="shared" si="61"/>
        <v>0.11481739804573772</v>
      </c>
      <c r="AR554" s="3" t="e">
        <f t="shared" si="62"/>
        <v>#DIV/0!</v>
      </c>
      <c r="AS554" s="3"/>
      <c r="AT554" s="3"/>
      <c r="AU554" s="3"/>
      <c r="AV554" s="3"/>
      <c r="AY554" t="s">
        <v>530</v>
      </c>
      <c r="AZ554">
        <v>0.15291637327383301</v>
      </c>
      <c r="BA554">
        <v>1</v>
      </c>
      <c r="BD554" t="s">
        <v>530</v>
      </c>
      <c r="BE554">
        <f>SUMIFS('further data insights graphs'!S$2:S$3323,'further data insights graphs'!$A$2:$A$3323,'tackle data and analsyis'!$BD554)</f>
        <v>0</v>
      </c>
      <c r="BF554">
        <f>SUMIFS('further data insights graphs'!T$2:T$3323,'further data insights graphs'!$A$2:$A$3323,'tackle data and analsyis'!$BD554)</f>
        <v>0</v>
      </c>
      <c r="BG554">
        <f>SUMIFS('further data insights graphs'!U$2:U$3323,'further data insights graphs'!$A$2:$A$3323,'tackle data and analsyis'!$BD554)</f>
        <v>0.15291637327383301</v>
      </c>
      <c r="BI554">
        <f>COUNTIFS('further data insights graphs'!S$2:S$3323,"&gt;"&amp;0,'further data insights graphs'!$A$2:$A$3323,'tackle data and analsyis'!$BD554)</f>
        <v>0</v>
      </c>
      <c r="BJ554">
        <f>COUNTIFS('further data insights graphs'!T$2:T$3323,"&gt;"&amp;0,'further data insights graphs'!$A$2:$A$3323,'tackle data and analsyis'!$BD554)</f>
        <v>0</v>
      </c>
      <c r="BK554">
        <f>COUNTIFS('further data insights graphs'!U$2:U$3323,"&gt;"&amp;0,'further data insights graphs'!$A$2:$A$3323,'tackle data and analsyis'!$BD554)</f>
        <v>1</v>
      </c>
      <c r="BN554" t="s">
        <v>380</v>
      </c>
      <c r="BO554">
        <v>0</v>
      </c>
      <c r="BP554">
        <v>0</v>
      </c>
      <c r="BQ554">
        <v>0</v>
      </c>
      <c r="BS554">
        <f>SUMIFS('further data insights graphs'!$K$2:$K$3323,'further data insights graphs'!$A$2:$A$3323,'tackle data and analsyis'!$BN554)</f>
        <v>0</v>
      </c>
      <c r="BT554">
        <f>SUMIFS('further data insights graphs'!$V$2:$V$3323,'further data insights graphs'!$A$2:$A$3323,'tackle data and analsyis'!$BN554)</f>
        <v>0</v>
      </c>
      <c r="BV554" t="s">
        <v>380</v>
      </c>
      <c r="BW554">
        <v>0</v>
      </c>
      <c r="BX554">
        <v>0</v>
      </c>
      <c r="BY554">
        <v>0</v>
      </c>
    </row>
    <row r="555" spans="1:77" x14ac:dyDescent="0.35">
      <c r="A555">
        <v>553</v>
      </c>
      <c r="B555">
        <v>2022103100</v>
      </c>
      <c r="C555">
        <v>3573</v>
      </c>
      <c r="D555">
        <v>46123</v>
      </c>
      <c r="E555">
        <v>0</v>
      </c>
      <c r="F555">
        <v>1</v>
      </c>
      <c r="G555">
        <v>0</v>
      </c>
      <c r="H555">
        <v>0</v>
      </c>
      <c r="I555" t="s">
        <v>99</v>
      </c>
      <c r="M555" t="s">
        <v>561</v>
      </c>
      <c r="N555">
        <f t="shared" si="56"/>
        <v>2</v>
      </c>
      <c r="O555">
        <f t="shared" si="57"/>
        <v>0</v>
      </c>
      <c r="P555">
        <f t="shared" si="58"/>
        <v>2</v>
      </c>
      <c r="R555">
        <f>SUMIFS('further data insights graphs'!$E$2:$E$3323,'further data insights graphs'!$A$2:$A$3323,'tackle data and analsyis'!$M555)</f>
        <v>1</v>
      </c>
      <c r="S555">
        <f>COUNTIFS('further data insights graphs'!$E$2:$E$3323,"&gt;"&amp;0,'further data insights graphs'!$A$2:$A$3323,'tackle data and analsyis'!$M555)</f>
        <v>1</v>
      </c>
      <c r="V555">
        <f t="shared" si="59"/>
        <v>1</v>
      </c>
      <c r="W555" t="s">
        <v>541</v>
      </c>
      <c r="X555">
        <v>1</v>
      </c>
      <c r="Y555">
        <v>0</v>
      </c>
      <c r="Z555">
        <v>1</v>
      </c>
      <c r="AB555" t="s">
        <v>485</v>
      </c>
      <c r="AC555">
        <v>0</v>
      </c>
      <c r="AD555">
        <v>1</v>
      </c>
      <c r="AE555">
        <v>1</v>
      </c>
      <c r="AH555" t="s">
        <v>294</v>
      </c>
      <c r="AI555">
        <v>0.36228694944603301</v>
      </c>
      <c r="AJ555">
        <v>1</v>
      </c>
      <c r="AK555">
        <f>SUMIFS('further data insights graphs'!$X$2:$X$3323,'further data insights graphs'!$A$2:$A$3323,'tackle data and analsyis'!$AH555)</f>
        <v>0.24279587371716482</v>
      </c>
      <c r="AL555" s="1">
        <f t="shared" si="60"/>
        <v>0.24279587371716482</v>
      </c>
      <c r="AM555">
        <f>SUMIFS('further data insights graphs'!$X$2:$X$3323,'further data insights graphs'!$X$2:$X$3323,"&gt;="&amp;0,'further data insights graphs'!$A$2:$A$3323,'tackle data and analsyis'!$AH555)</f>
        <v>0.24279587371716482</v>
      </c>
      <c r="AN555">
        <f>COUNTIFS('further data insights graphs'!$X$2:$X$3323,"&gt;="&amp;0,'further data insights graphs'!$A$2:$A$3323,'tackle data and analsyis'!$AH555)</f>
        <v>1</v>
      </c>
      <c r="AO555">
        <f>SUMIFS('further data insights graphs'!$X$2:$X$3323,'further data insights graphs'!$X$2:$X$3323,"&lt;"&amp;0,'further data insights graphs'!$A$2:$A$3323,'tackle data and analsyis'!$AH555)</f>
        <v>0</v>
      </c>
      <c r="AP555">
        <f>COUNTIFS('further data insights graphs'!$X$2:$X$3323,"&lt;"&amp;0,'further data insights graphs'!$A$2:$A$3323,'tackle data and analsyis'!$AH555)</f>
        <v>0</v>
      </c>
      <c r="AQ555" s="3">
        <f t="shared" si="61"/>
        <v>0.24279587371716482</v>
      </c>
      <c r="AR555" s="3" t="e">
        <f t="shared" si="62"/>
        <v>#DIV/0!</v>
      </c>
      <c r="AS555" s="3"/>
      <c r="AT555" s="3"/>
      <c r="AU555" s="3"/>
      <c r="AV555" s="3"/>
      <c r="AY555" t="s">
        <v>531</v>
      </c>
      <c r="AZ555">
        <v>0.27847086310059399</v>
      </c>
      <c r="BA555">
        <v>1</v>
      </c>
      <c r="BD555" t="s">
        <v>531</v>
      </c>
      <c r="BE555">
        <f>SUMIFS('further data insights graphs'!S$2:S$3323,'further data insights graphs'!$A$2:$A$3323,'tackle data and analsyis'!$BD555)</f>
        <v>0.27847086310059399</v>
      </c>
      <c r="BF555">
        <f>SUMIFS('further data insights graphs'!T$2:T$3323,'further data insights graphs'!$A$2:$A$3323,'tackle data and analsyis'!$BD555)</f>
        <v>0</v>
      </c>
      <c r="BG555">
        <f>SUMIFS('further data insights graphs'!U$2:U$3323,'further data insights graphs'!$A$2:$A$3323,'tackle data and analsyis'!$BD555)</f>
        <v>0</v>
      </c>
      <c r="BI555">
        <f>COUNTIFS('further data insights graphs'!S$2:S$3323,"&gt;"&amp;0,'further data insights graphs'!$A$2:$A$3323,'tackle data and analsyis'!$BD555)</f>
        <v>1</v>
      </c>
      <c r="BJ555">
        <f>COUNTIFS('further data insights graphs'!T$2:T$3323,"&gt;"&amp;0,'further data insights graphs'!$A$2:$A$3323,'tackle data and analsyis'!$BD555)</f>
        <v>0</v>
      </c>
      <c r="BK555">
        <f>COUNTIFS('further data insights graphs'!U$2:U$3323,"&gt;"&amp;0,'further data insights graphs'!$A$2:$A$3323,'tackle data and analsyis'!$BD555)</f>
        <v>0</v>
      </c>
      <c r="BN555" t="s">
        <v>420</v>
      </c>
      <c r="BO555">
        <v>0</v>
      </c>
      <c r="BP555">
        <v>0</v>
      </c>
      <c r="BQ555">
        <v>0</v>
      </c>
      <c r="BS555">
        <f>SUMIFS('further data insights graphs'!$K$2:$K$3323,'further data insights graphs'!$A$2:$A$3323,'tackle data and analsyis'!$BN555)</f>
        <v>0</v>
      </c>
      <c r="BT555">
        <f>SUMIFS('further data insights graphs'!$V$2:$V$3323,'further data insights graphs'!$A$2:$A$3323,'tackle data and analsyis'!$BN555)</f>
        <v>0</v>
      </c>
      <c r="BV555" t="s">
        <v>420</v>
      </c>
      <c r="BW555">
        <v>0</v>
      </c>
      <c r="BX555">
        <v>0</v>
      </c>
      <c r="BY555">
        <v>0</v>
      </c>
    </row>
    <row r="556" spans="1:77" x14ac:dyDescent="0.35">
      <c r="A556">
        <v>554</v>
      </c>
      <c r="B556">
        <v>2022110602</v>
      </c>
      <c r="C556">
        <v>1610</v>
      </c>
      <c r="D556">
        <v>46123</v>
      </c>
      <c r="E556">
        <v>0</v>
      </c>
      <c r="F556">
        <v>1</v>
      </c>
      <c r="G556">
        <v>0</v>
      </c>
      <c r="H556">
        <v>0</v>
      </c>
      <c r="I556" t="s">
        <v>99</v>
      </c>
      <c r="M556" t="s">
        <v>562</v>
      </c>
      <c r="N556">
        <f t="shared" si="56"/>
        <v>0</v>
      </c>
      <c r="O556">
        <f t="shared" si="57"/>
        <v>0</v>
      </c>
      <c r="P556">
        <f t="shared" si="58"/>
        <v>0</v>
      </c>
      <c r="R556">
        <f>SUMIFS('further data insights graphs'!$E$2:$E$3323,'further data insights graphs'!$A$2:$A$3323,'tackle data and analsyis'!$M556)</f>
        <v>1.1837893382679598</v>
      </c>
      <c r="S556">
        <f>COUNTIFS('further data insights graphs'!$E$2:$E$3323,"&gt;"&amp;0,'further data insights graphs'!$A$2:$A$3323,'tackle data and analsyis'!$M556)</f>
        <v>3</v>
      </c>
      <c r="V556">
        <f t="shared" si="59"/>
        <v>1</v>
      </c>
      <c r="W556" t="s">
        <v>544</v>
      </c>
      <c r="X556">
        <v>0</v>
      </c>
      <c r="Y556">
        <v>1</v>
      </c>
      <c r="Z556">
        <v>1</v>
      </c>
      <c r="AB556" t="s">
        <v>497</v>
      </c>
      <c r="AC556">
        <v>0</v>
      </c>
      <c r="AD556">
        <v>1</v>
      </c>
      <c r="AE556">
        <v>1</v>
      </c>
      <c r="AH556" t="s">
        <v>381</v>
      </c>
      <c r="AI556">
        <v>0.35174951993086101</v>
      </c>
      <c r="AJ556">
        <v>1</v>
      </c>
      <c r="AK556">
        <f>SUMIFS('further data insights graphs'!$X$2:$X$3323,'further data insights graphs'!$A$2:$A$3323,'tackle data and analsyis'!$AH556)</f>
        <v>-0.11174051622110055</v>
      </c>
      <c r="AL556" s="1">
        <f t="shared" si="60"/>
        <v>-0.11174051622110055</v>
      </c>
      <c r="AM556">
        <f>SUMIFS('further data insights graphs'!$X$2:$X$3323,'further data insights graphs'!$X$2:$X$3323,"&gt;="&amp;0,'further data insights graphs'!$A$2:$A$3323,'tackle data and analsyis'!$AH556)</f>
        <v>0</v>
      </c>
      <c r="AN556">
        <f>COUNTIFS('further data insights graphs'!$X$2:$X$3323,"&gt;="&amp;0,'further data insights graphs'!$A$2:$A$3323,'tackle data and analsyis'!$AH556)</f>
        <v>0</v>
      </c>
      <c r="AO556">
        <f>SUMIFS('further data insights graphs'!$X$2:$X$3323,'further data insights graphs'!$X$2:$X$3323,"&lt;"&amp;0,'further data insights graphs'!$A$2:$A$3323,'tackle data and analsyis'!$AH556)</f>
        <v>-0.11174051622110055</v>
      </c>
      <c r="AP556">
        <f>COUNTIFS('further data insights graphs'!$X$2:$X$3323,"&lt;"&amp;0,'further data insights graphs'!$A$2:$A$3323,'tackle data and analsyis'!$AH556)</f>
        <v>1</v>
      </c>
      <c r="AQ556" s="3" t="e">
        <f t="shared" si="61"/>
        <v>#DIV/0!</v>
      </c>
      <c r="AR556" s="3">
        <f t="shared" si="62"/>
        <v>-0.11174051622110055</v>
      </c>
      <c r="AS556" s="3"/>
      <c r="AT556" s="3"/>
      <c r="AU556" s="3"/>
      <c r="AV556" s="3"/>
      <c r="AY556" t="s">
        <v>535</v>
      </c>
      <c r="AZ556">
        <v>0.41080907414559598</v>
      </c>
      <c r="BA556">
        <v>1</v>
      </c>
      <c r="BD556" t="s">
        <v>535</v>
      </c>
      <c r="BE556">
        <f>SUMIFS('further data insights graphs'!S$2:S$3323,'further data insights graphs'!$A$2:$A$3323,'tackle data and analsyis'!$BD556)</f>
        <v>0</v>
      </c>
      <c r="BF556">
        <f>SUMIFS('further data insights graphs'!T$2:T$3323,'further data insights graphs'!$A$2:$A$3323,'tackle data and analsyis'!$BD556)</f>
        <v>0</v>
      </c>
      <c r="BG556">
        <f>SUMIFS('further data insights graphs'!U$2:U$3323,'further data insights graphs'!$A$2:$A$3323,'tackle data and analsyis'!$BD556)</f>
        <v>0</v>
      </c>
      <c r="BI556">
        <f>COUNTIFS('further data insights graphs'!S$2:S$3323,"&gt;"&amp;0,'further data insights graphs'!$A$2:$A$3323,'tackle data and analsyis'!$BD556)</f>
        <v>0</v>
      </c>
      <c r="BJ556">
        <f>COUNTIFS('further data insights graphs'!T$2:T$3323,"&gt;"&amp;0,'further data insights graphs'!$A$2:$A$3323,'tackle data and analsyis'!$BD556)</f>
        <v>0</v>
      </c>
      <c r="BK556">
        <f>COUNTIFS('further data insights graphs'!U$2:U$3323,"&gt;"&amp;0,'further data insights graphs'!$A$2:$A$3323,'tackle data and analsyis'!$BD556)</f>
        <v>0</v>
      </c>
      <c r="BN556" t="s">
        <v>430</v>
      </c>
      <c r="BO556">
        <v>0</v>
      </c>
      <c r="BP556">
        <v>0</v>
      </c>
      <c r="BQ556">
        <v>0</v>
      </c>
      <c r="BS556">
        <f>SUMIFS('further data insights graphs'!$K$2:$K$3323,'further data insights graphs'!$A$2:$A$3323,'tackle data and analsyis'!$BN556)</f>
        <v>0</v>
      </c>
      <c r="BT556">
        <f>SUMIFS('further data insights graphs'!$V$2:$V$3323,'further data insights graphs'!$A$2:$A$3323,'tackle data and analsyis'!$BN556)</f>
        <v>0</v>
      </c>
      <c r="BV556" t="s">
        <v>430</v>
      </c>
      <c r="BW556">
        <v>0</v>
      </c>
      <c r="BX556">
        <v>0</v>
      </c>
      <c r="BY556">
        <v>0</v>
      </c>
    </row>
    <row r="557" spans="1:77" x14ac:dyDescent="0.35">
      <c r="A557">
        <v>555</v>
      </c>
      <c r="B557">
        <v>2022110602</v>
      </c>
      <c r="C557">
        <v>3760</v>
      </c>
      <c r="D557">
        <v>46123</v>
      </c>
      <c r="E557">
        <v>0</v>
      </c>
      <c r="F557">
        <v>1</v>
      </c>
      <c r="G557">
        <v>0</v>
      </c>
      <c r="H557">
        <v>0</v>
      </c>
      <c r="I557" t="s">
        <v>99</v>
      </c>
      <c r="M557" t="s">
        <v>563</v>
      </c>
      <c r="N557">
        <f t="shared" si="56"/>
        <v>1</v>
      </c>
      <c r="O557">
        <f t="shared" si="57"/>
        <v>2</v>
      </c>
      <c r="P557">
        <f t="shared" si="58"/>
        <v>3</v>
      </c>
      <c r="R557">
        <f>SUMIFS('further data insights graphs'!$E$2:$E$3323,'further data insights graphs'!$A$2:$A$3323,'tackle data and analsyis'!$M557)</f>
        <v>3.5052267026804746</v>
      </c>
      <c r="S557">
        <f>COUNTIFS('further data insights graphs'!$E$2:$E$3323,"&gt;"&amp;0,'further data insights graphs'!$A$2:$A$3323,'tackle data and analsyis'!$M557)</f>
        <v>6</v>
      </c>
      <c r="V557">
        <f t="shared" si="59"/>
        <v>1</v>
      </c>
      <c r="W557" t="s">
        <v>547</v>
      </c>
      <c r="X557">
        <v>0</v>
      </c>
      <c r="Y557">
        <v>1</v>
      </c>
      <c r="Z557">
        <v>1</v>
      </c>
      <c r="AB557" t="s">
        <v>511</v>
      </c>
      <c r="AC557">
        <v>0</v>
      </c>
      <c r="AD557">
        <v>1</v>
      </c>
      <c r="AE557">
        <v>1</v>
      </c>
      <c r="AH557" t="s">
        <v>551</v>
      </c>
      <c r="AI557">
        <v>0.34906692681166301</v>
      </c>
      <c r="AJ557">
        <v>1</v>
      </c>
      <c r="AK557">
        <f>SUMIFS('further data insights graphs'!$X$2:$X$3323,'further data insights graphs'!$A$2:$A$3323,'tackle data and analsyis'!$AH557)</f>
        <v>2.2047461543051932E-3</v>
      </c>
      <c r="AL557" s="1">
        <f t="shared" si="60"/>
        <v>2.2047461543051932E-3</v>
      </c>
      <c r="AM557">
        <f>SUMIFS('further data insights graphs'!$X$2:$X$3323,'further data insights graphs'!$X$2:$X$3323,"&gt;="&amp;0,'further data insights graphs'!$A$2:$A$3323,'tackle data and analsyis'!$AH557)</f>
        <v>2.2047461543051932E-3</v>
      </c>
      <c r="AN557">
        <f>COUNTIFS('further data insights graphs'!$X$2:$X$3323,"&gt;="&amp;0,'further data insights graphs'!$A$2:$A$3323,'tackle data and analsyis'!$AH557)</f>
        <v>1</v>
      </c>
      <c r="AO557">
        <f>SUMIFS('further data insights graphs'!$X$2:$X$3323,'further data insights graphs'!$X$2:$X$3323,"&lt;"&amp;0,'further data insights graphs'!$A$2:$A$3323,'tackle data and analsyis'!$AH557)</f>
        <v>0</v>
      </c>
      <c r="AP557">
        <f>COUNTIFS('further data insights graphs'!$X$2:$X$3323,"&lt;"&amp;0,'further data insights graphs'!$A$2:$A$3323,'tackle data and analsyis'!$AH557)</f>
        <v>0</v>
      </c>
      <c r="AQ557" s="3">
        <f t="shared" si="61"/>
        <v>2.2047461543051932E-3</v>
      </c>
      <c r="AR557" s="3" t="e">
        <f t="shared" si="62"/>
        <v>#DIV/0!</v>
      </c>
      <c r="AS557" s="3"/>
      <c r="AT557" s="3"/>
      <c r="AU557" s="3"/>
      <c r="AV557" s="3"/>
      <c r="AY557" t="s">
        <v>539</v>
      </c>
      <c r="AZ557">
        <v>0.71325820778537297</v>
      </c>
      <c r="BA557">
        <v>1</v>
      </c>
      <c r="BD557" t="s">
        <v>539</v>
      </c>
      <c r="BE557">
        <f>SUMIFS('further data insights graphs'!S$2:S$3323,'further data insights graphs'!$A$2:$A$3323,'tackle data and analsyis'!$BD557)</f>
        <v>0.71325820778537297</v>
      </c>
      <c r="BF557">
        <f>SUMIFS('further data insights graphs'!T$2:T$3323,'further data insights graphs'!$A$2:$A$3323,'tackle data and analsyis'!$BD557)</f>
        <v>0</v>
      </c>
      <c r="BG557">
        <f>SUMIFS('further data insights graphs'!U$2:U$3323,'further data insights graphs'!$A$2:$A$3323,'tackle data and analsyis'!$BD557)</f>
        <v>0</v>
      </c>
      <c r="BI557">
        <f>COUNTIFS('further data insights graphs'!S$2:S$3323,"&gt;"&amp;0,'further data insights graphs'!$A$2:$A$3323,'tackle data and analsyis'!$BD557)</f>
        <v>1</v>
      </c>
      <c r="BJ557">
        <f>COUNTIFS('further data insights graphs'!T$2:T$3323,"&gt;"&amp;0,'further data insights graphs'!$A$2:$A$3323,'tackle data and analsyis'!$BD557)</f>
        <v>0</v>
      </c>
      <c r="BK557">
        <f>COUNTIFS('further data insights graphs'!U$2:U$3323,"&gt;"&amp;0,'further data insights graphs'!$A$2:$A$3323,'tackle data and analsyis'!$BD557)</f>
        <v>0</v>
      </c>
      <c r="BN557" t="s">
        <v>455</v>
      </c>
      <c r="BO557">
        <v>0</v>
      </c>
      <c r="BP557">
        <v>0</v>
      </c>
      <c r="BQ557">
        <v>0</v>
      </c>
      <c r="BS557">
        <f>SUMIFS('further data insights graphs'!$K$2:$K$3323,'further data insights graphs'!$A$2:$A$3323,'tackle data and analsyis'!$BN557)</f>
        <v>0</v>
      </c>
      <c r="BT557">
        <f>SUMIFS('further data insights graphs'!$V$2:$V$3323,'further data insights graphs'!$A$2:$A$3323,'tackle data and analsyis'!$BN557)</f>
        <v>0</v>
      </c>
      <c r="BV557" t="s">
        <v>455</v>
      </c>
      <c r="BW557">
        <v>0</v>
      </c>
      <c r="BX557">
        <v>0</v>
      </c>
      <c r="BY557">
        <v>0</v>
      </c>
    </row>
    <row r="558" spans="1:77" x14ac:dyDescent="0.35">
      <c r="A558">
        <v>556</v>
      </c>
      <c r="B558">
        <v>2022102302</v>
      </c>
      <c r="C558">
        <v>1215</v>
      </c>
      <c r="D558">
        <v>43350</v>
      </c>
      <c r="E558">
        <v>0</v>
      </c>
      <c r="F558">
        <v>1</v>
      </c>
      <c r="G558">
        <v>0</v>
      </c>
      <c r="H558">
        <v>0</v>
      </c>
      <c r="I558" t="s">
        <v>100</v>
      </c>
      <c r="M558" t="s">
        <v>564</v>
      </c>
      <c r="N558">
        <f t="shared" si="56"/>
        <v>0</v>
      </c>
      <c r="O558">
        <f t="shared" si="57"/>
        <v>3</v>
      </c>
      <c r="P558">
        <f t="shared" si="58"/>
        <v>3</v>
      </c>
      <c r="R558">
        <f>SUMIFS('further data insights graphs'!$E$2:$E$3323,'further data insights graphs'!$A$2:$A$3323,'tackle data and analsyis'!$M558)</f>
        <v>1.7170141789428179</v>
      </c>
      <c r="S558">
        <f>COUNTIFS('further data insights graphs'!$E$2:$E$3323,"&gt;"&amp;0,'further data insights graphs'!$A$2:$A$3323,'tackle data and analsyis'!$M558)</f>
        <v>4</v>
      </c>
      <c r="V558">
        <f t="shared" si="59"/>
        <v>1</v>
      </c>
      <c r="W558" t="s">
        <v>550</v>
      </c>
      <c r="X558">
        <v>0</v>
      </c>
      <c r="Y558">
        <v>1</v>
      </c>
      <c r="Z558">
        <v>1</v>
      </c>
      <c r="AB558" t="s">
        <v>513</v>
      </c>
      <c r="AC558">
        <v>0</v>
      </c>
      <c r="AD558">
        <v>1</v>
      </c>
      <c r="AE558">
        <v>1</v>
      </c>
      <c r="AH558" t="s">
        <v>547</v>
      </c>
      <c r="AI558">
        <v>0.34763234696661599</v>
      </c>
      <c r="AJ558">
        <v>1</v>
      </c>
      <c r="AK558">
        <f>SUMIFS('further data insights graphs'!$X$2:$X$3323,'further data insights graphs'!$A$2:$A$3323,'tackle data and analsyis'!$AH558)</f>
        <v>0.10518669983486277</v>
      </c>
      <c r="AL558" s="1">
        <f t="shared" si="60"/>
        <v>0.10518669983486277</v>
      </c>
      <c r="AM558">
        <f>SUMIFS('further data insights graphs'!$X$2:$X$3323,'further data insights graphs'!$X$2:$X$3323,"&gt;="&amp;0,'further data insights graphs'!$A$2:$A$3323,'tackle data and analsyis'!$AH558)</f>
        <v>0.10518669983486277</v>
      </c>
      <c r="AN558">
        <f>COUNTIFS('further data insights graphs'!$X$2:$X$3323,"&gt;="&amp;0,'further data insights graphs'!$A$2:$A$3323,'tackle data and analsyis'!$AH558)</f>
        <v>1</v>
      </c>
      <c r="AO558">
        <f>SUMIFS('further data insights graphs'!$X$2:$X$3323,'further data insights graphs'!$X$2:$X$3323,"&lt;"&amp;0,'further data insights graphs'!$A$2:$A$3323,'tackle data and analsyis'!$AH558)</f>
        <v>0</v>
      </c>
      <c r="AP558">
        <f>COUNTIFS('further data insights graphs'!$X$2:$X$3323,"&lt;"&amp;0,'further data insights graphs'!$A$2:$A$3323,'tackle data and analsyis'!$AH558)</f>
        <v>0</v>
      </c>
      <c r="AQ558" s="3">
        <f t="shared" si="61"/>
        <v>0.10518669983486277</v>
      </c>
      <c r="AR558" s="3" t="e">
        <f t="shared" si="62"/>
        <v>#DIV/0!</v>
      </c>
      <c r="AS558" s="3"/>
      <c r="AT558" s="3"/>
      <c r="AU558" s="3"/>
      <c r="AV558" s="3"/>
      <c r="AY558" t="s">
        <v>544</v>
      </c>
      <c r="AZ558">
        <v>0.78191380426077395</v>
      </c>
      <c r="BA558">
        <v>1</v>
      </c>
      <c r="BD558" t="s">
        <v>544</v>
      </c>
      <c r="BE558">
        <f>SUMIFS('further data insights graphs'!S$2:S$3323,'further data insights graphs'!$A$2:$A$3323,'tackle data and analsyis'!$BD558)</f>
        <v>0.78191380426077395</v>
      </c>
      <c r="BF558">
        <f>SUMIFS('further data insights graphs'!T$2:T$3323,'further data insights graphs'!$A$2:$A$3323,'tackle data and analsyis'!$BD558)</f>
        <v>0</v>
      </c>
      <c r="BG558">
        <f>SUMIFS('further data insights graphs'!U$2:U$3323,'further data insights graphs'!$A$2:$A$3323,'tackle data and analsyis'!$BD558)</f>
        <v>0</v>
      </c>
      <c r="BI558">
        <f>COUNTIFS('further data insights graphs'!S$2:S$3323,"&gt;"&amp;0,'further data insights graphs'!$A$2:$A$3323,'tackle data and analsyis'!$BD558)</f>
        <v>1</v>
      </c>
      <c r="BJ558">
        <f>COUNTIFS('further data insights graphs'!T$2:T$3323,"&gt;"&amp;0,'further data insights graphs'!$A$2:$A$3323,'tackle data and analsyis'!$BD558)</f>
        <v>0</v>
      </c>
      <c r="BK558">
        <f>COUNTIFS('further data insights graphs'!U$2:U$3323,"&gt;"&amp;0,'further data insights graphs'!$A$2:$A$3323,'tackle data and analsyis'!$BD558)</f>
        <v>0</v>
      </c>
      <c r="BN558" t="s">
        <v>471</v>
      </c>
      <c r="BO558">
        <v>0</v>
      </c>
      <c r="BP558">
        <v>0</v>
      </c>
      <c r="BQ558">
        <v>0</v>
      </c>
      <c r="BS558">
        <f>SUMIFS('further data insights graphs'!$K$2:$K$3323,'further data insights graphs'!$A$2:$A$3323,'tackle data and analsyis'!$BN558)</f>
        <v>0</v>
      </c>
      <c r="BT558">
        <f>SUMIFS('further data insights graphs'!$V$2:$V$3323,'further data insights graphs'!$A$2:$A$3323,'tackle data and analsyis'!$BN558)</f>
        <v>0</v>
      </c>
      <c r="BV558" t="s">
        <v>471</v>
      </c>
      <c r="BW558">
        <v>0</v>
      </c>
      <c r="BX558">
        <v>0</v>
      </c>
      <c r="BY558">
        <v>0</v>
      </c>
    </row>
    <row r="559" spans="1:77" x14ac:dyDescent="0.35">
      <c r="A559">
        <v>557</v>
      </c>
      <c r="B559">
        <v>2022102302</v>
      </c>
      <c r="C559">
        <v>1295</v>
      </c>
      <c r="D559">
        <v>43350</v>
      </c>
      <c r="E559">
        <v>0</v>
      </c>
      <c r="F559">
        <v>0</v>
      </c>
      <c r="G559">
        <v>0</v>
      </c>
      <c r="H559">
        <v>1</v>
      </c>
      <c r="I559" t="s">
        <v>100</v>
      </c>
      <c r="M559" t="s">
        <v>565</v>
      </c>
      <c r="N559">
        <f t="shared" si="56"/>
        <v>1</v>
      </c>
      <c r="O559">
        <f t="shared" si="57"/>
        <v>0</v>
      </c>
      <c r="P559">
        <f t="shared" si="58"/>
        <v>1</v>
      </c>
      <c r="R559">
        <f>SUMIFS('further data insights graphs'!$E$2:$E$3323,'further data insights graphs'!$A$2:$A$3323,'tackle data and analsyis'!$M559)</f>
        <v>0.260355206875239</v>
      </c>
      <c r="S559">
        <f>COUNTIFS('further data insights graphs'!$E$2:$E$3323,"&gt;"&amp;0,'further data insights graphs'!$A$2:$A$3323,'tackle data and analsyis'!$M559)</f>
        <v>1</v>
      </c>
      <c r="V559">
        <f t="shared" si="59"/>
        <v>1</v>
      </c>
      <c r="W559" t="s">
        <v>551</v>
      </c>
      <c r="X559">
        <v>1</v>
      </c>
      <c r="Y559">
        <v>0</v>
      </c>
      <c r="Z559">
        <v>1</v>
      </c>
      <c r="AB559" t="s">
        <v>524</v>
      </c>
      <c r="AC559">
        <v>0</v>
      </c>
      <c r="AD559">
        <v>1</v>
      </c>
      <c r="AE559">
        <v>1</v>
      </c>
      <c r="AH559" t="s">
        <v>460</v>
      </c>
      <c r="AI559">
        <v>0.34652096568052099</v>
      </c>
      <c r="AJ559">
        <v>1</v>
      </c>
      <c r="AK559">
        <f>SUMIFS('further data insights graphs'!$X$2:$X$3323,'further data insights graphs'!$A$2:$A$3323,'tackle data and analsyis'!$AH559)</f>
        <v>-1.1690562572241248</v>
      </c>
      <c r="AL559" s="1">
        <f t="shared" si="60"/>
        <v>-1.1690562572241248</v>
      </c>
      <c r="AM559">
        <f>SUMIFS('further data insights graphs'!$X$2:$X$3323,'further data insights graphs'!$X$2:$X$3323,"&gt;="&amp;0,'further data insights graphs'!$A$2:$A$3323,'tackle data and analsyis'!$AH559)</f>
        <v>0</v>
      </c>
      <c r="AN559">
        <f>COUNTIFS('further data insights graphs'!$X$2:$X$3323,"&gt;="&amp;0,'further data insights graphs'!$A$2:$A$3323,'tackle data and analsyis'!$AH559)</f>
        <v>0</v>
      </c>
      <c r="AO559">
        <f>SUMIFS('further data insights graphs'!$X$2:$X$3323,'further data insights graphs'!$X$2:$X$3323,"&lt;"&amp;0,'further data insights graphs'!$A$2:$A$3323,'tackle data and analsyis'!$AH559)</f>
        <v>-1.1690562572241248</v>
      </c>
      <c r="AP559">
        <f>COUNTIFS('further data insights graphs'!$X$2:$X$3323,"&lt;"&amp;0,'further data insights graphs'!$A$2:$A$3323,'tackle data and analsyis'!$AH559)</f>
        <v>1</v>
      </c>
      <c r="AQ559" s="3" t="e">
        <f t="shared" si="61"/>
        <v>#DIV/0!</v>
      </c>
      <c r="AR559" s="3">
        <f t="shared" si="62"/>
        <v>-1.1690562572241248</v>
      </c>
      <c r="AS559" s="3"/>
      <c r="AT559" s="3"/>
      <c r="AU559" s="3"/>
      <c r="AV559" s="3"/>
      <c r="AY559" t="s">
        <v>547</v>
      </c>
      <c r="AZ559">
        <v>0.34763234696661599</v>
      </c>
      <c r="BA559">
        <v>1</v>
      </c>
      <c r="BD559" t="s">
        <v>547</v>
      </c>
      <c r="BE559">
        <f>SUMIFS('further data insights graphs'!S$2:S$3323,'further data insights graphs'!$A$2:$A$3323,'tackle data and analsyis'!$BD559)</f>
        <v>0</v>
      </c>
      <c r="BF559">
        <f>SUMIFS('further data insights graphs'!T$2:T$3323,'further data insights graphs'!$A$2:$A$3323,'tackle data and analsyis'!$BD559)</f>
        <v>0</v>
      </c>
      <c r="BG559">
        <f>SUMIFS('further data insights graphs'!U$2:U$3323,'further data insights graphs'!$A$2:$A$3323,'tackle data and analsyis'!$BD559)</f>
        <v>0</v>
      </c>
      <c r="BI559">
        <f>COUNTIFS('further data insights graphs'!S$2:S$3323,"&gt;"&amp;0,'further data insights graphs'!$A$2:$A$3323,'tackle data and analsyis'!$BD559)</f>
        <v>0</v>
      </c>
      <c r="BJ559">
        <f>COUNTIFS('further data insights graphs'!T$2:T$3323,"&gt;"&amp;0,'further data insights graphs'!$A$2:$A$3323,'tackle data and analsyis'!$BD559)</f>
        <v>0</v>
      </c>
      <c r="BK559">
        <f>COUNTIFS('further data insights graphs'!U$2:U$3323,"&gt;"&amp;0,'further data insights graphs'!$A$2:$A$3323,'tackle data and analsyis'!$BD559)</f>
        <v>0</v>
      </c>
      <c r="BN559" t="s">
        <v>474</v>
      </c>
      <c r="BO559">
        <v>0</v>
      </c>
      <c r="BP559">
        <v>0</v>
      </c>
      <c r="BQ559">
        <v>0</v>
      </c>
      <c r="BS559">
        <f>SUMIFS('further data insights graphs'!$K$2:$K$3323,'further data insights graphs'!$A$2:$A$3323,'tackle data and analsyis'!$BN559)</f>
        <v>0</v>
      </c>
      <c r="BT559">
        <f>SUMIFS('further data insights graphs'!$V$2:$V$3323,'further data insights graphs'!$A$2:$A$3323,'tackle data and analsyis'!$BN559)</f>
        <v>0</v>
      </c>
      <c r="BV559" t="s">
        <v>474</v>
      </c>
      <c r="BW559">
        <v>0</v>
      </c>
      <c r="BX559">
        <v>0</v>
      </c>
      <c r="BY559">
        <v>0</v>
      </c>
    </row>
    <row r="560" spans="1:77" x14ac:dyDescent="0.35">
      <c r="A560">
        <v>558</v>
      </c>
      <c r="B560">
        <v>2022102302</v>
      </c>
      <c r="C560">
        <v>2167</v>
      </c>
      <c r="D560">
        <v>43350</v>
      </c>
      <c r="E560">
        <v>1</v>
      </c>
      <c r="F560">
        <v>0</v>
      </c>
      <c r="G560">
        <v>0</v>
      </c>
      <c r="H560">
        <v>0</v>
      </c>
      <c r="I560" t="s">
        <v>100</v>
      </c>
      <c r="M560" t="s">
        <v>566</v>
      </c>
      <c r="N560">
        <f t="shared" si="56"/>
        <v>2</v>
      </c>
      <c r="O560">
        <f t="shared" si="57"/>
        <v>0</v>
      </c>
      <c r="P560">
        <f t="shared" si="58"/>
        <v>2</v>
      </c>
      <c r="R560">
        <f>SUMIFS('further data insights graphs'!$E$2:$E$3323,'further data insights graphs'!$A$2:$A$3323,'tackle data and analsyis'!$M560)</f>
        <v>1.4697320363334629</v>
      </c>
      <c r="S560">
        <f>COUNTIFS('further data insights graphs'!$E$2:$E$3323,"&gt;"&amp;0,'further data insights graphs'!$A$2:$A$3323,'tackle data and analsyis'!$M560)</f>
        <v>4</v>
      </c>
      <c r="V560">
        <f t="shared" si="59"/>
        <v>1</v>
      </c>
      <c r="W560" t="s">
        <v>554</v>
      </c>
      <c r="X560">
        <v>0</v>
      </c>
      <c r="Y560">
        <v>1</v>
      </c>
      <c r="Z560">
        <v>1</v>
      </c>
      <c r="AB560" t="s">
        <v>528</v>
      </c>
      <c r="AC560">
        <v>0</v>
      </c>
      <c r="AD560">
        <v>1</v>
      </c>
      <c r="AE560">
        <v>1</v>
      </c>
      <c r="AH560" t="s">
        <v>371</v>
      </c>
      <c r="AI560">
        <v>0.33362676279138997</v>
      </c>
      <c r="AJ560">
        <v>1</v>
      </c>
      <c r="AK560">
        <f>SUMIFS('further data insights graphs'!$X$2:$X$3323,'further data insights graphs'!$A$2:$A$3323,'tackle data and analsyis'!$AH560)</f>
        <v>-0.11117036590966595</v>
      </c>
      <c r="AL560" s="1">
        <f t="shared" si="60"/>
        <v>-0.11117036590966595</v>
      </c>
      <c r="AM560">
        <f>SUMIFS('further data insights graphs'!$X$2:$X$3323,'further data insights graphs'!$X$2:$X$3323,"&gt;="&amp;0,'further data insights graphs'!$A$2:$A$3323,'tackle data and analsyis'!$AH560)</f>
        <v>0</v>
      </c>
      <c r="AN560">
        <f>COUNTIFS('further data insights graphs'!$X$2:$X$3323,"&gt;="&amp;0,'further data insights graphs'!$A$2:$A$3323,'tackle data and analsyis'!$AH560)</f>
        <v>0</v>
      </c>
      <c r="AO560">
        <f>SUMIFS('further data insights graphs'!$X$2:$X$3323,'further data insights graphs'!$X$2:$X$3323,"&lt;"&amp;0,'further data insights graphs'!$A$2:$A$3323,'tackle data and analsyis'!$AH560)</f>
        <v>-0.11117036590966595</v>
      </c>
      <c r="AP560">
        <f>COUNTIFS('further data insights graphs'!$X$2:$X$3323,"&lt;"&amp;0,'further data insights graphs'!$A$2:$A$3323,'tackle data and analsyis'!$AH560)</f>
        <v>1</v>
      </c>
      <c r="AQ560" s="3" t="e">
        <f t="shared" si="61"/>
        <v>#DIV/0!</v>
      </c>
      <c r="AR560" s="3">
        <f t="shared" si="62"/>
        <v>-0.11117036590966595</v>
      </c>
      <c r="AS560" s="3"/>
      <c r="AT560" s="3"/>
      <c r="AU560" s="3"/>
      <c r="AV560" s="3"/>
      <c r="AY560" t="s">
        <v>551</v>
      </c>
      <c r="AZ560">
        <v>0.34906692681166301</v>
      </c>
      <c r="BA560">
        <v>1</v>
      </c>
      <c r="BD560" t="s">
        <v>551</v>
      </c>
      <c r="BE560">
        <f>SUMIFS('further data insights graphs'!S$2:S$3323,'further data insights graphs'!$A$2:$A$3323,'tackle data and analsyis'!$BD560)</f>
        <v>0</v>
      </c>
      <c r="BF560">
        <f>SUMIFS('further data insights graphs'!T$2:T$3323,'further data insights graphs'!$A$2:$A$3323,'tackle data and analsyis'!$BD560)</f>
        <v>0</v>
      </c>
      <c r="BG560">
        <f>SUMIFS('further data insights graphs'!U$2:U$3323,'further data insights graphs'!$A$2:$A$3323,'tackle data and analsyis'!$BD560)</f>
        <v>0</v>
      </c>
      <c r="BI560">
        <f>COUNTIFS('further data insights graphs'!S$2:S$3323,"&gt;"&amp;0,'further data insights graphs'!$A$2:$A$3323,'tackle data and analsyis'!$BD560)</f>
        <v>0</v>
      </c>
      <c r="BJ560">
        <f>COUNTIFS('further data insights graphs'!T$2:T$3323,"&gt;"&amp;0,'further data insights graphs'!$A$2:$A$3323,'tackle data and analsyis'!$BD560)</f>
        <v>0</v>
      </c>
      <c r="BK560">
        <f>COUNTIFS('further data insights graphs'!U$2:U$3323,"&gt;"&amp;0,'further data insights graphs'!$A$2:$A$3323,'tackle data and analsyis'!$BD560)</f>
        <v>0</v>
      </c>
      <c r="BN560" t="s">
        <v>512</v>
      </c>
      <c r="BO560">
        <v>0</v>
      </c>
      <c r="BP560">
        <v>0</v>
      </c>
      <c r="BQ560">
        <v>0</v>
      </c>
      <c r="BS560">
        <f>SUMIFS('further data insights graphs'!$K$2:$K$3323,'further data insights graphs'!$A$2:$A$3323,'tackle data and analsyis'!$BN560)</f>
        <v>0</v>
      </c>
      <c r="BT560">
        <f>SUMIFS('further data insights graphs'!$V$2:$V$3323,'further data insights graphs'!$A$2:$A$3323,'tackle data and analsyis'!$BN560)</f>
        <v>0</v>
      </c>
      <c r="BV560" t="s">
        <v>512</v>
      </c>
      <c r="BW560">
        <v>0</v>
      </c>
      <c r="BX560">
        <v>0</v>
      </c>
      <c r="BY560">
        <v>0</v>
      </c>
    </row>
    <row r="561" spans="1:77" x14ac:dyDescent="0.35">
      <c r="A561">
        <v>559</v>
      </c>
      <c r="B561">
        <v>2022102302</v>
      </c>
      <c r="C561">
        <v>2516</v>
      </c>
      <c r="D561">
        <v>43350</v>
      </c>
      <c r="E561">
        <v>1</v>
      </c>
      <c r="F561">
        <v>0</v>
      </c>
      <c r="G561">
        <v>0</v>
      </c>
      <c r="H561">
        <v>0</v>
      </c>
      <c r="I561" t="s">
        <v>100</v>
      </c>
      <c r="M561" t="s">
        <v>567</v>
      </c>
      <c r="N561">
        <f t="shared" si="56"/>
        <v>0</v>
      </c>
      <c r="O561">
        <f t="shared" si="57"/>
        <v>2</v>
      </c>
      <c r="P561">
        <f t="shared" si="58"/>
        <v>2</v>
      </c>
      <c r="R561">
        <f>SUMIFS('further data insights graphs'!$E$2:$E$3323,'further data insights graphs'!$A$2:$A$3323,'tackle data and analsyis'!$M561)</f>
        <v>1.056570697811605</v>
      </c>
      <c r="S561">
        <f>COUNTIFS('further data insights graphs'!$E$2:$E$3323,"&gt;"&amp;0,'further data insights graphs'!$A$2:$A$3323,'tackle data and analsyis'!$M561)</f>
        <v>3</v>
      </c>
      <c r="V561">
        <f t="shared" si="59"/>
        <v>1</v>
      </c>
      <c r="W561" t="s">
        <v>555</v>
      </c>
      <c r="X561">
        <v>0</v>
      </c>
      <c r="Y561">
        <v>1</v>
      </c>
      <c r="Z561">
        <v>1</v>
      </c>
      <c r="AB561" t="s">
        <v>530</v>
      </c>
      <c r="AC561">
        <v>0</v>
      </c>
      <c r="AD561">
        <v>1</v>
      </c>
      <c r="AE561">
        <v>1</v>
      </c>
      <c r="AH561" t="s">
        <v>335</v>
      </c>
      <c r="AI561">
        <v>0.29549932712034599</v>
      </c>
      <c r="AJ561">
        <v>2</v>
      </c>
      <c r="AK561">
        <f>SUMIFS('further data insights graphs'!$X$2:$X$3323,'further data insights graphs'!$A$2:$A$3323,'tackle data and analsyis'!$AH561)</f>
        <v>-1.3772160216692867E-2</v>
      </c>
      <c r="AL561" s="1">
        <f t="shared" si="60"/>
        <v>-6.8860801083464335E-3</v>
      </c>
      <c r="AM561">
        <f>SUMIFS('further data insights graphs'!$X$2:$X$3323,'further data insights graphs'!$X$2:$X$3323,"&gt;="&amp;0,'further data insights graphs'!$A$2:$A$3323,'tackle data and analsyis'!$AH561)</f>
        <v>0</v>
      </c>
      <c r="AN561">
        <f>COUNTIFS('further data insights graphs'!$X$2:$X$3323,"&gt;="&amp;0,'further data insights graphs'!$A$2:$A$3323,'tackle data and analsyis'!$AH561)</f>
        <v>0</v>
      </c>
      <c r="AO561">
        <f>SUMIFS('further data insights graphs'!$X$2:$X$3323,'further data insights graphs'!$X$2:$X$3323,"&lt;"&amp;0,'further data insights graphs'!$A$2:$A$3323,'tackle data and analsyis'!$AH561)</f>
        <v>-1.3772160216692867E-2</v>
      </c>
      <c r="AP561">
        <f>COUNTIFS('further data insights graphs'!$X$2:$X$3323,"&lt;"&amp;0,'further data insights graphs'!$A$2:$A$3323,'tackle data and analsyis'!$AH561)</f>
        <v>2</v>
      </c>
      <c r="AQ561" s="3" t="e">
        <f t="shared" si="61"/>
        <v>#DIV/0!</v>
      </c>
      <c r="AR561" s="3">
        <f t="shared" si="62"/>
        <v>-6.8860801083464335E-3</v>
      </c>
      <c r="AS561" s="3"/>
      <c r="AT561" s="3"/>
      <c r="AU561" s="3"/>
      <c r="AV561" s="3"/>
      <c r="AY561" t="s">
        <v>555</v>
      </c>
      <c r="AZ561">
        <v>0.47126929129667799</v>
      </c>
      <c r="BA561">
        <v>1</v>
      </c>
      <c r="BD561" t="s">
        <v>555</v>
      </c>
      <c r="BE561">
        <f>SUMIFS('further data insights graphs'!S$2:S$3323,'further data insights graphs'!$A$2:$A$3323,'tackle data and analsyis'!$BD561)</f>
        <v>0</v>
      </c>
      <c r="BF561">
        <f>SUMIFS('further data insights graphs'!T$2:T$3323,'further data insights graphs'!$A$2:$A$3323,'tackle data and analsyis'!$BD561)</f>
        <v>0</v>
      </c>
      <c r="BG561">
        <f>SUMIFS('further data insights graphs'!U$2:U$3323,'further data insights graphs'!$A$2:$A$3323,'tackle data and analsyis'!$BD561)</f>
        <v>0</v>
      </c>
      <c r="BI561">
        <f>COUNTIFS('further data insights graphs'!S$2:S$3323,"&gt;"&amp;0,'further data insights graphs'!$A$2:$A$3323,'tackle data and analsyis'!$BD561)</f>
        <v>0</v>
      </c>
      <c r="BJ561">
        <f>COUNTIFS('further data insights graphs'!T$2:T$3323,"&gt;"&amp;0,'further data insights graphs'!$A$2:$A$3323,'tackle data and analsyis'!$BD561)</f>
        <v>0</v>
      </c>
      <c r="BK561">
        <f>COUNTIFS('further data insights graphs'!U$2:U$3323,"&gt;"&amp;0,'further data insights graphs'!$A$2:$A$3323,'tackle data and analsyis'!$BD561)</f>
        <v>0</v>
      </c>
      <c r="BN561" t="s">
        <v>513</v>
      </c>
      <c r="BO561">
        <v>0</v>
      </c>
      <c r="BP561">
        <v>0</v>
      </c>
      <c r="BQ561">
        <v>0</v>
      </c>
      <c r="BS561">
        <f>SUMIFS('further data insights graphs'!$K$2:$K$3323,'further data insights graphs'!$A$2:$A$3323,'tackle data and analsyis'!$BN561)</f>
        <v>0</v>
      </c>
      <c r="BT561">
        <f>SUMIFS('further data insights graphs'!$V$2:$V$3323,'further data insights graphs'!$A$2:$A$3323,'tackle data and analsyis'!$BN561)</f>
        <v>0</v>
      </c>
      <c r="BV561" t="s">
        <v>513</v>
      </c>
      <c r="BW561">
        <v>0</v>
      </c>
      <c r="BX561">
        <v>0</v>
      </c>
      <c r="BY561">
        <v>0</v>
      </c>
    </row>
    <row r="562" spans="1:77" x14ac:dyDescent="0.35">
      <c r="A562">
        <v>560</v>
      </c>
      <c r="B562">
        <v>2022103100</v>
      </c>
      <c r="C562">
        <v>1195</v>
      </c>
      <c r="D562">
        <v>43350</v>
      </c>
      <c r="E562">
        <v>0</v>
      </c>
      <c r="F562">
        <v>0</v>
      </c>
      <c r="G562">
        <v>0</v>
      </c>
      <c r="H562">
        <v>1</v>
      </c>
      <c r="I562" t="s">
        <v>100</v>
      </c>
      <c r="M562" t="s">
        <v>568</v>
      </c>
      <c r="N562">
        <f t="shared" si="56"/>
        <v>1</v>
      </c>
      <c r="O562">
        <f t="shared" si="57"/>
        <v>2</v>
      </c>
      <c r="P562">
        <f t="shared" si="58"/>
        <v>3</v>
      </c>
      <c r="R562">
        <f>SUMIFS('further data insights graphs'!$E$2:$E$3323,'further data insights graphs'!$A$2:$A$3323,'tackle data and analsyis'!$M562)</f>
        <v>3.375664219801664</v>
      </c>
      <c r="S562">
        <f>COUNTIFS('further data insights graphs'!$E$2:$E$3323,"&gt;"&amp;0,'further data insights graphs'!$A$2:$A$3323,'tackle data and analsyis'!$M562)</f>
        <v>5</v>
      </c>
      <c r="V562">
        <f t="shared" si="59"/>
        <v>1</v>
      </c>
      <c r="W562" t="s">
        <v>558</v>
      </c>
      <c r="X562">
        <v>0</v>
      </c>
      <c r="Y562">
        <v>1</v>
      </c>
      <c r="Z562">
        <v>1</v>
      </c>
      <c r="AB562" t="s">
        <v>535</v>
      </c>
      <c r="AC562">
        <v>0</v>
      </c>
      <c r="AD562">
        <v>1</v>
      </c>
      <c r="AE562">
        <v>1</v>
      </c>
      <c r="AH562" t="s">
        <v>512</v>
      </c>
      <c r="AI562">
        <v>0.28339294808388399</v>
      </c>
      <c r="AJ562">
        <v>1</v>
      </c>
      <c r="AK562">
        <f>SUMIFS('further data insights graphs'!$X$2:$X$3323,'further data insights graphs'!$A$2:$A$3323,'tackle data and analsyis'!$AH562)</f>
        <v>0.53003462014211078</v>
      </c>
      <c r="AL562" s="1">
        <f t="shared" si="60"/>
        <v>0.53003462014211078</v>
      </c>
      <c r="AM562">
        <f>SUMIFS('further data insights graphs'!$X$2:$X$3323,'further data insights graphs'!$X$2:$X$3323,"&gt;="&amp;0,'further data insights graphs'!$A$2:$A$3323,'tackle data and analsyis'!$AH562)</f>
        <v>0.53003462014211078</v>
      </c>
      <c r="AN562">
        <f>COUNTIFS('further data insights graphs'!$X$2:$X$3323,"&gt;="&amp;0,'further data insights graphs'!$A$2:$A$3323,'tackle data and analsyis'!$AH562)</f>
        <v>1</v>
      </c>
      <c r="AO562">
        <f>SUMIFS('further data insights graphs'!$X$2:$X$3323,'further data insights graphs'!$X$2:$X$3323,"&lt;"&amp;0,'further data insights graphs'!$A$2:$A$3323,'tackle data and analsyis'!$AH562)</f>
        <v>0</v>
      </c>
      <c r="AP562">
        <f>COUNTIFS('further data insights graphs'!$X$2:$X$3323,"&lt;"&amp;0,'further data insights graphs'!$A$2:$A$3323,'tackle data and analsyis'!$AH562)</f>
        <v>0</v>
      </c>
      <c r="AQ562" s="3">
        <f t="shared" si="61"/>
        <v>0.53003462014211078</v>
      </c>
      <c r="AR562" s="3" t="e">
        <f t="shared" si="62"/>
        <v>#DIV/0!</v>
      </c>
      <c r="AS562" s="3"/>
      <c r="AT562" s="3"/>
      <c r="AU562" s="3"/>
      <c r="AV562" s="3"/>
      <c r="AY562" t="s">
        <v>561</v>
      </c>
      <c r="AZ562">
        <v>1</v>
      </c>
      <c r="BA562">
        <v>1</v>
      </c>
      <c r="BD562" t="s">
        <v>561</v>
      </c>
      <c r="BE562">
        <f>SUMIFS('further data insights graphs'!S$2:S$3323,'further data insights graphs'!$A$2:$A$3323,'tackle data and analsyis'!$BD562)</f>
        <v>0</v>
      </c>
      <c r="BF562">
        <f>SUMIFS('further data insights graphs'!T$2:T$3323,'further data insights graphs'!$A$2:$A$3323,'tackle data and analsyis'!$BD562)</f>
        <v>0</v>
      </c>
      <c r="BG562">
        <f>SUMIFS('further data insights graphs'!U$2:U$3323,'further data insights graphs'!$A$2:$A$3323,'tackle data and analsyis'!$BD562)</f>
        <v>0</v>
      </c>
      <c r="BI562">
        <f>COUNTIFS('further data insights graphs'!S$2:S$3323,"&gt;"&amp;0,'further data insights graphs'!$A$2:$A$3323,'tackle data and analsyis'!$BD562)</f>
        <v>0</v>
      </c>
      <c r="BJ562">
        <f>COUNTIFS('further data insights graphs'!T$2:T$3323,"&gt;"&amp;0,'further data insights graphs'!$A$2:$A$3323,'tackle data and analsyis'!$BD562)</f>
        <v>0</v>
      </c>
      <c r="BK562">
        <f>COUNTIFS('further data insights graphs'!U$2:U$3323,"&gt;"&amp;0,'further data insights graphs'!$A$2:$A$3323,'tackle data and analsyis'!$BD562)</f>
        <v>0</v>
      </c>
      <c r="BN562" t="s">
        <v>521</v>
      </c>
      <c r="BO562">
        <v>0</v>
      </c>
      <c r="BP562">
        <v>0</v>
      </c>
      <c r="BQ562">
        <v>0</v>
      </c>
      <c r="BS562">
        <f>SUMIFS('further data insights graphs'!$K$2:$K$3323,'further data insights graphs'!$A$2:$A$3323,'tackle data and analsyis'!$BN562)</f>
        <v>0</v>
      </c>
      <c r="BT562">
        <f>SUMIFS('further data insights graphs'!$V$2:$V$3323,'further data insights graphs'!$A$2:$A$3323,'tackle data and analsyis'!$BN562)</f>
        <v>0</v>
      </c>
      <c r="BV562" t="s">
        <v>521</v>
      </c>
      <c r="BW562">
        <v>0</v>
      </c>
      <c r="BX562">
        <v>0</v>
      </c>
      <c r="BY562">
        <v>0</v>
      </c>
    </row>
    <row r="563" spans="1:77" x14ac:dyDescent="0.35">
      <c r="A563">
        <v>561</v>
      </c>
      <c r="B563">
        <v>2022102302</v>
      </c>
      <c r="C563">
        <v>1269</v>
      </c>
      <c r="D563">
        <v>54525</v>
      </c>
      <c r="E563">
        <v>1</v>
      </c>
      <c r="F563">
        <v>0</v>
      </c>
      <c r="G563">
        <v>0</v>
      </c>
      <c r="H563">
        <v>0</v>
      </c>
      <c r="I563" t="s">
        <v>101</v>
      </c>
      <c r="M563" t="s">
        <v>569</v>
      </c>
      <c r="N563">
        <f t="shared" si="56"/>
        <v>0</v>
      </c>
      <c r="O563">
        <f t="shared" si="57"/>
        <v>3</v>
      </c>
      <c r="P563">
        <f t="shared" si="58"/>
        <v>3</v>
      </c>
      <c r="R563">
        <f>SUMIFS('further data insights graphs'!$E$2:$E$3323,'further data insights graphs'!$A$2:$A$3323,'tackle data and analsyis'!$M563)</f>
        <v>1.810371224422832</v>
      </c>
      <c r="S563">
        <f>COUNTIFS('further data insights graphs'!$E$2:$E$3323,"&gt;"&amp;0,'further data insights graphs'!$A$2:$A$3323,'tackle data and analsyis'!$M563)</f>
        <v>4</v>
      </c>
      <c r="V563">
        <f t="shared" si="59"/>
        <v>1</v>
      </c>
      <c r="W563" t="s">
        <v>560</v>
      </c>
      <c r="X563">
        <v>1</v>
      </c>
      <c r="Y563">
        <v>0</v>
      </c>
      <c r="Z563">
        <v>1</v>
      </c>
      <c r="AB563" t="s">
        <v>537</v>
      </c>
      <c r="AC563">
        <v>0</v>
      </c>
      <c r="AD563">
        <v>1</v>
      </c>
      <c r="AE563">
        <v>1</v>
      </c>
      <c r="AH563" t="s">
        <v>531</v>
      </c>
      <c r="AI563">
        <v>0.27847086310059399</v>
      </c>
      <c r="AJ563">
        <v>1</v>
      </c>
      <c r="AK563">
        <f>SUMIFS('further data insights graphs'!$X$2:$X$3323,'further data insights graphs'!$A$2:$A$3323,'tackle data and analsyis'!$AH563)</f>
        <v>-0.37413496119664819</v>
      </c>
      <c r="AL563" s="1">
        <f t="shared" si="60"/>
        <v>-0.37413496119664819</v>
      </c>
      <c r="AM563">
        <f>SUMIFS('further data insights graphs'!$X$2:$X$3323,'further data insights graphs'!$X$2:$X$3323,"&gt;="&amp;0,'further data insights graphs'!$A$2:$A$3323,'tackle data and analsyis'!$AH563)</f>
        <v>0</v>
      </c>
      <c r="AN563">
        <f>COUNTIFS('further data insights graphs'!$X$2:$X$3323,"&gt;="&amp;0,'further data insights graphs'!$A$2:$A$3323,'tackle data and analsyis'!$AH563)</f>
        <v>0</v>
      </c>
      <c r="AO563">
        <f>SUMIFS('further data insights graphs'!$X$2:$X$3323,'further data insights graphs'!$X$2:$X$3323,"&lt;"&amp;0,'further data insights graphs'!$A$2:$A$3323,'tackle data and analsyis'!$AH563)</f>
        <v>-0.37413496119664819</v>
      </c>
      <c r="AP563">
        <f>COUNTIFS('further data insights graphs'!$X$2:$X$3323,"&lt;"&amp;0,'further data insights graphs'!$A$2:$A$3323,'tackle data and analsyis'!$AH563)</f>
        <v>1</v>
      </c>
      <c r="AQ563" s="3" t="e">
        <f t="shared" si="61"/>
        <v>#DIV/0!</v>
      </c>
      <c r="AR563" s="3">
        <f t="shared" si="62"/>
        <v>-0.37413496119664819</v>
      </c>
      <c r="AS563" s="3"/>
      <c r="AT563" s="3"/>
      <c r="AU563" s="3"/>
      <c r="AV563" s="3"/>
      <c r="AY563" t="s">
        <v>565</v>
      </c>
      <c r="AZ563">
        <v>0.260355206875239</v>
      </c>
      <c r="BA563">
        <v>1</v>
      </c>
      <c r="BD563" t="s">
        <v>565</v>
      </c>
      <c r="BE563">
        <f>SUMIFS('further data insights graphs'!S$2:S$3323,'further data insights graphs'!$A$2:$A$3323,'tackle data and analsyis'!$BD563)</f>
        <v>0.260355206875239</v>
      </c>
      <c r="BF563">
        <f>SUMIFS('further data insights graphs'!T$2:T$3323,'further data insights graphs'!$A$2:$A$3323,'tackle data and analsyis'!$BD563)</f>
        <v>0</v>
      </c>
      <c r="BG563">
        <f>SUMIFS('further data insights graphs'!U$2:U$3323,'further data insights graphs'!$A$2:$A$3323,'tackle data and analsyis'!$BD563)</f>
        <v>0</v>
      </c>
      <c r="BI563">
        <f>COUNTIFS('further data insights graphs'!S$2:S$3323,"&gt;"&amp;0,'further data insights graphs'!$A$2:$A$3323,'tackle data and analsyis'!$BD563)</f>
        <v>1</v>
      </c>
      <c r="BJ563">
        <f>COUNTIFS('further data insights graphs'!T$2:T$3323,"&gt;"&amp;0,'further data insights graphs'!$A$2:$A$3323,'tackle data and analsyis'!$BD563)</f>
        <v>0</v>
      </c>
      <c r="BK563">
        <f>COUNTIFS('further data insights graphs'!U$2:U$3323,"&gt;"&amp;0,'further data insights graphs'!$A$2:$A$3323,'tackle data and analsyis'!$BD563)</f>
        <v>0</v>
      </c>
      <c r="BN563" t="s">
        <v>524</v>
      </c>
      <c r="BO563">
        <v>0</v>
      </c>
      <c r="BP563">
        <v>0</v>
      </c>
      <c r="BQ563">
        <v>0</v>
      </c>
      <c r="BS563">
        <f>SUMIFS('further data insights graphs'!$K$2:$K$3323,'further data insights graphs'!$A$2:$A$3323,'tackle data and analsyis'!$BN563)</f>
        <v>0</v>
      </c>
      <c r="BT563">
        <f>SUMIFS('further data insights graphs'!$V$2:$V$3323,'further data insights graphs'!$A$2:$A$3323,'tackle data and analsyis'!$BN563)</f>
        <v>0</v>
      </c>
      <c r="BV563" t="s">
        <v>524</v>
      </c>
      <c r="BW563">
        <v>0</v>
      </c>
      <c r="BX563">
        <v>0</v>
      </c>
      <c r="BY563">
        <v>0</v>
      </c>
    </row>
    <row r="564" spans="1:77" x14ac:dyDescent="0.35">
      <c r="A564">
        <v>562</v>
      </c>
      <c r="B564">
        <v>2022103100</v>
      </c>
      <c r="C564">
        <v>3596</v>
      </c>
      <c r="D564">
        <v>54525</v>
      </c>
      <c r="E564">
        <v>0</v>
      </c>
      <c r="F564">
        <v>0</v>
      </c>
      <c r="G564">
        <v>0</v>
      </c>
      <c r="H564">
        <v>1</v>
      </c>
      <c r="I564" t="s">
        <v>101</v>
      </c>
      <c r="M564" t="s">
        <v>570</v>
      </c>
      <c r="N564">
        <f t="shared" si="56"/>
        <v>1</v>
      </c>
      <c r="O564">
        <f t="shared" si="57"/>
        <v>0</v>
      </c>
      <c r="P564">
        <f t="shared" si="58"/>
        <v>1</v>
      </c>
      <c r="R564">
        <f>SUMIFS('further data insights graphs'!$E$2:$E$3323,'further data insights graphs'!$A$2:$A$3323,'tackle data and analsyis'!$M564)</f>
        <v>0.64264352271806002</v>
      </c>
      <c r="S564">
        <f>COUNTIFS('further data insights graphs'!$E$2:$E$3323,"&gt;"&amp;0,'further data insights graphs'!$A$2:$A$3323,'tackle data and analsyis'!$M564)</f>
        <v>2</v>
      </c>
      <c r="V564">
        <f t="shared" si="59"/>
        <v>1</v>
      </c>
      <c r="W564" t="s">
        <v>565</v>
      </c>
      <c r="X564">
        <v>1</v>
      </c>
      <c r="Y564">
        <v>0</v>
      </c>
      <c r="Z564">
        <v>1</v>
      </c>
      <c r="AB564" t="s">
        <v>539</v>
      </c>
      <c r="AC564">
        <v>0</v>
      </c>
      <c r="AD564">
        <v>1</v>
      </c>
      <c r="AE564">
        <v>1</v>
      </c>
      <c r="AH564" t="s">
        <v>565</v>
      </c>
      <c r="AI564">
        <v>0.260355206875239</v>
      </c>
      <c r="AJ564">
        <v>1</v>
      </c>
      <c r="AK564">
        <f>SUMIFS('further data insights graphs'!$X$2:$X$3323,'further data insights graphs'!$A$2:$A$3323,'tackle data and analsyis'!$AH564)</f>
        <v>-1.1199623389721336E-2</v>
      </c>
      <c r="AL564" s="1">
        <f t="shared" si="60"/>
        <v>-1.1199623389721336E-2</v>
      </c>
      <c r="AM564">
        <f>SUMIFS('further data insights graphs'!$X$2:$X$3323,'further data insights graphs'!$X$2:$X$3323,"&gt;="&amp;0,'further data insights graphs'!$A$2:$A$3323,'tackle data and analsyis'!$AH564)</f>
        <v>0</v>
      </c>
      <c r="AN564">
        <f>COUNTIFS('further data insights graphs'!$X$2:$X$3323,"&gt;="&amp;0,'further data insights graphs'!$A$2:$A$3323,'tackle data and analsyis'!$AH564)</f>
        <v>0</v>
      </c>
      <c r="AO564">
        <f>SUMIFS('further data insights graphs'!$X$2:$X$3323,'further data insights graphs'!$X$2:$X$3323,"&lt;"&amp;0,'further data insights graphs'!$A$2:$A$3323,'tackle data and analsyis'!$AH564)</f>
        <v>-1.1199623389721336E-2</v>
      </c>
      <c r="AP564">
        <f>COUNTIFS('further data insights graphs'!$X$2:$X$3323,"&lt;"&amp;0,'further data insights graphs'!$A$2:$A$3323,'tackle data and analsyis'!$AH564)</f>
        <v>1</v>
      </c>
      <c r="AQ564" s="3" t="e">
        <f t="shared" si="61"/>
        <v>#DIV/0!</v>
      </c>
      <c r="AR564" s="3">
        <f t="shared" si="62"/>
        <v>-1.1199623389721336E-2</v>
      </c>
      <c r="AS564" s="3"/>
      <c r="AT564" s="3"/>
      <c r="AU564" s="3"/>
      <c r="AV564" s="3"/>
      <c r="AY564" t="s">
        <v>574</v>
      </c>
      <c r="AZ564">
        <v>0.129533602635341</v>
      </c>
      <c r="BA564">
        <v>1</v>
      </c>
      <c r="BD564" t="s">
        <v>574</v>
      </c>
      <c r="BE564">
        <f>SUMIFS('further data insights graphs'!S$2:S$3323,'further data insights graphs'!$A$2:$A$3323,'tackle data and analsyis'!$BD564)</f>
        <v>0</v>
      </c>
      <c r="BF564">
        <f>SUMIFS('further data insights graphs'!T$2:T$3323,'further data insights graphs'!$A$2:$A$3323,'tackle data and analsyis'!$BD564)</f>
        <v>0</v>
      </c>
      <c r="BG564">
        <f>SUMIFS('further data insights graphs'!U$2:U$3323,'further data insights graphs'!$A$2:$A$3323,'tackle data and analsyis'!$BD564)</f>
        <v>0</v>
      </c>
      <c r="BI564">
        <f>COUNTIFS('further data insights graphs'!S$2:S$3323,"&gt;"&amp;0,'further data insights graphs'!$A$2:$A$3323,'tackle data and analsyis'!$BD564)</f>
        <v>0</v>
      </c>
      <c r="BJ564">
        <f>COUNTIFS('further data insights graphs'!T$2:T$3323,"&gt;"&amp;0,'further data insights graphs'!$A$2:$A$3323,'tackle data and analsyis'!$BD564)</f>
        <v>0</v>
      </c>
      <c r="BK564">
        <f>COUNTIFS('further data insights graphs'!U$2:U$3323,"&gt;"&amp;0,'further data insights graphs'!$A$2:$A$3323,'tackle data and analsyis'!$BD564)</f>
        <v>0</v>
      </c>
      <c r="BN564" t="s">
        <v>528</v>
      </c>
      <c r="BO564">
        <v>0</v>
      </c>
      <c r="BP564">
        <v>0</v>
      </c>
      <c r="BQ564">
        <v>0</v>
      </c>
      <c r="BS564">
        <f>SUMIFS('further data insights graphs'!$K$2:$K$3323,'further data insights graphs'!$A$2:$A$3323,'tackle data and analsyis'!$BN564)</f>
        <v>0</v>
      </c>
      <c r="BT564">
        <f>SUMIFS('further data insights graphs'!$V$2:$V$3323,'further data insights graphs'!$A$2:$A$3323,'tackle data and analsyis'!$BN564)</f>
        <v>0</v>
      </c>
      <c r="BV564" t="s">
        <v>528</v>
      </c>
      <c r="BW564">
        <v>0</v>
      </c>
      <c r="BX564">
        <v>0</v>
      </c>
      <c r="BY564">
        <v>0</v>
      </c>
    </row>
    <row r="565" spans="1:77" x14ac:dyDescent="0.35">
      <c r="A565">
        <v>563</v>
      </c>
      <c r="B565">
        <v>2022102302</v>
      </c>
      <c r="C565">
        <v>1316</v>
      </c>
      <c r="D565">
        <v>46146</v>
      </c>
      <c r="E565">
        <v>1</v>
      </c>
      <c r="F565">
        <v>0</v>
      </c>
      <c r="G565">
        <v>0</v>
      </c>
      <c r="H565">
        <v>0</v>
      </c>
      <c r="I565" t="s">
        <v>102</v>
      </c>
      <c r="M565" t="s">
        <v>571</v>
      </c>
      <c r="N565">
        <f t="shared" si="56"/>
        <v>0</v>
      </c>
      <c r="O565">
        <f t="shared" si="57"/>
        <v>1</v>
      </c>
      <c r="P565">
        <f t="shared" si="58"/>
        <v>1</v>
      </c>
      <c r="R565">
        <f>SUMIFS('further data insights graphs'!$E$2:$E$3323,'further data insights graphs'!$A$2:$A$3323,'tackle data and analsyis'!$M565)</f>
        <v>0.82115170025928996</v>
      </c>
      <c r="S565">
        <f>COUNTIFS('further data insights graphs'!$E$2:$E$3323,"&gt;"&amp;0,'further data insights graphs'!$A$2:$A$3323,'tackle data and analsyis'!$M565)</f>
        <v>2</v>
      </c>
      <c r="V565">
        <f t="shared" si="59"/>
        <v>1</v>
      </c>
      <c r="W565" t="s">
        <v>570</v>
      </c>
      <c r="X565">
        <v>1</v>
      </c>
      <c r="Y565">
        <v>0</v>
      </c>
      <c r="Z565">
        <v>1</v>
      </c>
      <c r="AB565" t="s">
        <v>544</v>
      </c>
      <c r="AC565">
        <v>0</v>
      </c>
      <c r="AD565">
        <v>1</v>
      </c>
      <c r="AE565">
        <v>1</v>
      </c>
      <c r="AH565" t="s">
        <v>497</v>
      </c>
      <c r="AI565">
        <v>0.237258061911054</v>
      </c>
      <c r="AJ565">
        <v>1</v>
      </c>
      <c r="AK565">
        <f>SUMIFS('further data insights graphs'!$X$2:$X$3323,'further data insights graphs'!$A$2:$A$3323,'tackle data and analsyis'!$AH565)</f>
        <v>-0.21251817917463148</v>
      </c>
      <c r="AL565" s="1">
        <f t="shared" si="60"/>
        <v>-0.21251817917463148</v>
      </c>
      <c r="AM565">
        <f>SUMIFS('further data insights graphs'!$X$2:$X$3323,'further data insights graphs'!$X$2:$X$3323,"&gt;="&amp;0,'further data insights graphs'!$A$2:$A$3323,'tackle data and analsyis'!$AH565)</f>
        <v>0</v>
      </c>
      <c r="AN565">
        <f>COUNTIFS('further data insights graphs'!$X$2:$X$3323,"&gt;="&amp;0,'further data insights graphs'!$A$2:$A$3323,'tackle data and analsyis'!$AH565)</f>
        <v>0</v>
      </c>
      <c r="AO565">
        <f>SUMIFS('further data insights graphs'!$X$2:$X$3323,'further data insights graphs'!$X$2:$X$3323,"&lt;"&amp;0,'further data insights graphs'!$A$2:$A$3323,'tackle data and analsyis'!$AH565)</f>
        <v>-0.21251817917463148</v>
      </c>
      <c r="AP565">
        <f>COUNTIFS('further data insights graphs'!$X$2:$X$3323,"&lt;"&amp;0,'further data insights graphs'!$A$2:$A$3323,'tackle data and analsyis'!$AH565)</f>
        <v>1</v>
      </c>
      <c r="AQ565" s="3" t="e">
        <f t="shared" si="61"/>
        <v>#DIV/0!</v>
      </c>
      <c r="AR565" s="3">
        <f t="shared" si="62"/>
        <v>-0.21251817917463148</v>
      </c>
      <c r="AS565" s="3"/>
      <c r="AT565" s="3"/>
      <c r="AU565" s="3"/>
      <c r="AV565" s="3"/>
      <c r="AY565" t="s">
        <v>575</v>
      </c>
      <c r="AZ565">
        <v>1</v>
      </c>
      <c r="BA565">
        <v>1</v>
      </c>
      <c r="BD565" t="s">
        <v>575</v>
      </c>
      <c r="BE565">
        <f>SUMIFS('further data insights graphs'!S$2:S$3323,'further data insights graphs'!$A$2:$A$3323,'tackle data and analsyis'!$BD565)</f>
        <v>1</v>
      </c>
      <c r="BF565">
        <f>SUMIFS('further data insights graphs'!T$2:T$3323,'further data insights graphs'!$A$2:$A$3323,'tackle data and analsyis'!$BD565)</f>
        <v>0</v>
      </c>
      <c r="BG565">
        <f>SUMIFS('further data insights graphs'!U$2:U$3323,'further data insights graphs'!$A$2:$A$3323,'tackle data and analsyis'!$BD565)</f>
        <v>1</v>
      </c>
      <c r="BI565">
        <f>COUNTIFS('further data insights graphs'!S$2:S$3323,"&gt;"&amp;0,'further data insights graphs'!$A$2:$A$3323,'tackle data and analsyis'!$BD565)</f>
        <v>1</v>
      </c>
      <c r="BJ565">
        <f>COUNTIFS('further data insights graphs'!T$2:T$3323,"&gt;"&amp;0,'further data insights graphs'!$A$2:$A$3323,'tackle data and analsyis'!$BD565)</f>
        <v>0</v>
      </c>
      <c r="BK565">
        <f>COUNTIFS('further data insights graphs'!U$2:U$3323,"&gt;"&amp;0,'further data insights graphs'!$A$2:$A$3323,'tackle data and analsyis'!$BD565)</f>
        <v>1</v>
      </c>
      <c r="BN565" t="s">
        <v>530</v>
      </c>
      <c r="BO565">
        <v>0</v>
      </c>
      <c r="BP565">
        <v>0</v>
      </c>
      <c r="BQ565">
        <v>0.15291637327383301</v>
      </c>
      <c r="BS565">
        <f>SUMIFS('further data insights graphs'!$K$2:$K$3323,'further data insights graphs'!$A$2:$A$3323,'tackle data and analsyis'!$BN565)</f>
        <v>0</v>
      </c>
      <c r="BT565">
        <f>SUMIFS('further data insights graphs'!$V$2:$V$3323,'further data insights graphs'!$A$2:$A$3323,'tackle data and analsyis'!$BN565)</f>
        <v>0</v>
      </c>
      <c r="BV565" t="s">
        <v>530</v>
      </c>
      <c r="BW565">
        <v>0</v>
      </c>
      <c r="BX565">
        <v>0</v>
      </c>
      <c r="BY565">
        <v>0.15291637327383301</v>
      </c>
    </row>
    <row r="566" spans="1:77" x14ac:dyDescent="0.35">
      <c r="A566">
        <v>564</v>
      </c>
      <c r="B566">
        <v>2022103100</v>
      </c>
      <c r="C566">
        <v>389</v>
      </c>
      <c r="D566">
        <v>46146</v>
      </c>
      <c r="E566">
        <v>0</v>
      </c>
      <c r="F566">
        <v>1</v>
      </c>
      <c r="G566">
        <v>0</v>
      </c>
      <c r="H566">
        <v>0</v>
      </c>
      <c r="I566" t="s">
        <v>102</v>
      </c>
      <c r="M566" t="s">
        <v>572</v>
      </c>
      <c r="N566">
        <f t="shared" si="56"/>
        <v>2</v>
      </c>
      <c r="O566">
        <f t="shared" si="57"/>
        <v>2</v>
      </c>
      <c r="P566">
        <f t="shared" si="58"/>
        <v>4</v>
      </c>
      <c r="R566">
        <f>SUMIFS('further data insights graphs'!$E$2:$E$3323,'further data insights graphs'!$A$2:$A$3323,'tackle data and analsyis'!$M566)</f>
        <v>2.3810779028903237</v>
      </c>
      <c r="S566">
        <f>COUNTIFS('further data insights graphs'!$E$2:$E$3323,"&gt;"&amp;0,'further data insights graphs'!$A$2:$A$3323,'tackle data and analsyis'!$M566)</f>
        <v>3</v>
      </c>
      <c r="V566">
        <f t="shared" si="59"/>
        <v>1</v>
      </c>
      <c r="W566" t="s">
        <v>571</v>
      </c>
      <c r="X566">
        <v>0</v>
      </c>
      <c r="Y566">
        <v>1</v>
      </c>
      <c r="Z566">
        <v>1</v>
      </c>
      <c r="AB566" t="s">
        <v>547</v>
      </c>
      <c r="AC566">
        <v>0</v>
      </c>
      <c r="AD566">
        <v>1</v>
      </c>
      <c r="AE566">
        <v>1</v>
      </c>
      <c r="AH566" t="s">
        <v>184</v>
      </c>
      <c r="AI566">
        <v>0.23062124347450799</v>
      </c>
      <c r="AJ566">
        <v>1</v>
      </c>
      <c r="AK566">
        <f>SUMIFS('further data insights graphs'!$X$2:$X$3323,'further data insights graphs'!$A$2:$A$3323,'tackle data and analsyis'!$AH566)</f>
        <v>-2.4485034357564165E-2</v>
      </c>
      <c r="AL566" s="1">
        <f t="shared" si="60"/>
        <v>-2.4485034357564165E-2</v>
      </c>
      <c r="AM566">
        <f>SUMIFS('further data insights graphs'!$X$2:$X$3323,'further data insights graphs'!$X$2:$X$3323,"&gt;="&amp;0,'further data insights graphs'!$A$2:$A$3323,'tackle data and analsyis'!$AH566)</f>
        <v>0</v>
      </c>
      <c r="AN566">
        <f>COUNTIFS('further data insights graphs'!$X$2:$X$3323,"&gt;="&amp;0,'further data insights graphs'!$A$2:$A$3323,'tackle data and analsyis'!$AH566)</f>
        <v>0</v>
      </c>
      <c r="AO566">
        <f>SUMIFS('further data insights graphs'!$X$2:$X$3323,'further data insights graphs'!$X$2:$X$3323,"&lt;"&amp;0,'further data insights graphs'!$A$2:$A$3323,'tackle data and analsyis'!$AH566)</f>
        <v>-2.4485034357564165E-2</v>
      </c>
      <c r="AP566">
        <f>COUNTIFS('further data insights graphs'!$X$2:$X$3323,"&lt;"&amp;0,'further data insights graphs'!$A$2:$A$3323,'tackle data and analsyis'!$AH566)</f>
        <v>1</v>
      </c>
      <c r="AQ566" s="3" t="e">
        <f t="shared" si="61"/>
        <v>#DIV/0!</v>
      </c>
      <c r="AR566" s="3">
        <f t="shared" si="62"/>
        <v>-2.4485034357564165E-2</v>
      </c>
      <c r="AS566" s="3"/>
      <c r="AT566" s="3"/>
      <c r="AU566" s="3"/>
      <c r="AV566" s="3"/>
      <c r="AY566" t="s">
        <v>576</v>
      </c>
      <c r="AZ566">
        <v>0.58973129385946998</v>
      </c>
      <c r="BA566">
        <v>1</v>
      </c>
      <c r="BD566" t="s">
        <v>576</v>
      </c>
      <c r="BE566">
        <f>SUMIFS('further data insights graphs'!S$2:S$3323,'further data insights graphs'!$A$2:$A$3323,'tackle data and analsyis'!$BD566)</f>
        <v>0.58973129385946998</v>
      </c>
      <c r="BF566">
        <f>SUMIFS('further data insights graphs'!T$2:T$3323,'further data insights graphs'!$A$2:$A$3323,'tackle data and analsyis'!$BD566)</f>
        <v>0</v>
      </c>
      <c r="BG566">
        <f>SUMIFS('further data insights graphs'!U$2:U$3323,'further data insights graphs'!$A$2:$A$3323,'tackle data and analsyis'!$BD566)</f>
        <v>0</v>
      </c>
      <c r="BI566">
        <f>COUNTIFS('further data insights graphs'!S$2:S$3323,"&gt;"&amp;0,'further data insights graphs'!$A$2:$A$3323,'tackle data and analsyis'!$BD566)</f>
        <v>1</v>
      </c>
      <c r="BJ566">
        <f>COUNTIFS('further data insights graphs'!T$2:T$3323,"&gt;"&amp;0,'further data insights graphs'!$A$2:$A$3323,'tackle data and analsyis'!$BD566)</f>
        <v>0</v>
      </c>
      <c r="BK566">
        <f>COUNTIFS('further data insights graphs'!U$2:U$3323,"&gt;"&amp;0,'further data insights graphs'!$A$2:$A$3323,'tackle data and analsyis'!$BD566)</f>
        <v>0</v>
      </c>
      <c r="BN566" t="s">
        <v>535</v>
      </c>
      <c r="BO566">
        <v>0</v>
      </c>
      <c r="BP566">
        <v>0</v>
      </c>
      <c r="BQ566">
        <v>0</v>
      </c>
      <c r="BS566">
        <f>SUMIFS('further data insights graphs'!$K$2:$K$3323,'further data insights graphs'!$A$2:$A$3323,'tackle data and analsyis'!$BN566)</f>
        <v>0</v>
      </c>
      <c r="BT566">
        <f>SUMIFS('further data insights graphs'!$V$2:$V$3323,'further data insights graphs'!$A$2:$A$3323,'tackle data and analsyis'!$BN566)</f>
        <v>0</v>
      </c>
      <c r="BV566" t="s">
        <v>535</v>
      </c>
      <c r="BW566">
        <v>0</v>
      </c>
      <c r="BX566">
        <v>0</v>
      </c>
      <c r="BY566">
        <v>0</v>
      </c>
    </row>
    <row r="567" spans="1:77" x14ac:dyDescent="0.35">
      <c r="A567">
        <v>565</v>
      </c>
      <c r="B567">
        <v>2022103100</v>
      </c>
      <c r="C567">
        <v>895</v>
      </c>
      <c r="D567">
        <v>46146</v>
      </c>
      <c r="E567">
        <v>1</v>
      </c>
      <c r="F567">
        <v>0</v>
      </c>
      <c r="G567">
        <v>0</v>
      </c>
      <c r="H567">
        <v>0</v>
      </c>
      <c r="I567" t="s">
        <v>102</v>
      </c>
      <c r="M567" t="s">
        <v>573</v>
      </c>
      <c r="N567">
        <f t="shared" si="56"/>
        <v>1</v>
      </c>
      <c r="O567">
        <f t="shared" si="57"/>
        <v>1</v>
      </c>
      <c r="P567">
        <f t="shared" si="58"/>
        <v>2</v>
      </c>
      <c r="R567">
        <f>SUMIFS('further data insights graphs'!$E$2:$E$3323,'further data insights graphs'!$A$2:$A$3323,'tackle data and analsyis'!$M567)</f>
        <v>1.1987167682911961</v>
      </c>
      <c r="S567">
        <f>COUNTIFS('further data insights graphs'!$E$2:$E$3323,"&gt;"&amp;0,'further data insights graphs'!$A$2:$A$3323,'tackle data and analsyis'!$M567)</f>
        <v>2</v>
      </c>
      <c r="V567">
        <f t="shared" si="59"/>
        <v>1</v>
      </c>
      <c r="W567" t="s">
        <v>574</v>
      </c>
      <c r="X567">
        <v>0</v>
      </c>
      <c r="Y567">
        <v>1</v>
      </c>
      <c r="Z567">
        <v>1</v>
      </c>
      <c r="AB567" t="s">
        <v>550</v>
      </c>
      <c r="AC567">
        <v>0</v>
      </c>
      <c r="AD567">
        <v>1</v>
      </c>
      <c r="AE567">
        <v>1</v>
      </c>
      <c r="AH567" t="s">
        <v>584</v>
      </c>
      <c r="AI567">
        <v>0.22331966831126299</v>
      </c>
      <c r="AJ567">
        <v>1</v>
      </c>
      <c r="AK567">
        <f>SUMIFS('further data insights graphs'!$X$2:$X$3323,'further data insights graphs'!$A$2:$A$3323,'tackle data and analsyis'!$AH567)</f>
        <v>-4.0719891699797428E-3</v>
      </c>
      <c r="AL567" s="1">
        <f t="shared" si="60"/>
        <v>-4.0719891699797428E-3</v>
      </c>
      <c r="AM567">
        <f>SUMIFS('further data insights graphs'!$X$2:$X$3323,'further data insights graphs'!$X$2:$X$3323,"&gt;="&amp;0,'further data insights graphs'!$A$2:$A$3323,'tackle data and analsyis'!$AH567)</f>
        <v>0</v>
      </c>
      <c r="AN567">
        <f>COUNTIFS('further data insights graphs'!$X$2:$X$3323,"&gt;="&amp;0,'further data insights graphs'!$A$2:$A$3323,'tackle data and analsyis'!$AH567)</f>
        <v>0</v>
      </c>
      <c r="AO567">
        <f>SUMIFS('further data insights graphs'!$X$2:$X$3323,'further data insights graphs'!$X$2:$X$3323,"&lt;"&amp;0,'further data insights graphs'!$A$2:$A$3323,'tackle data and analsyis'!$AH567)</f>
        <v>-4.0719891699797428E-3</v>
      </c>
      <c r="AP567">
        <f>COUNTIFS('further data insights graphs'!$X$2:$X$3323,"&lt;"&amp;0,'further data insights graphs'!$A$2:$A$3323,'tackle data and analsyis'!$AH567)</f>
        <v>1</v>
      </c>
      <c r="AQ567" s="3" t="e">
        <f t="shared" si="61"/>
        <v>#DIV/0!</v>
      </c>
      <c r="AR567" s="3">
        <f t="shared" si="62"/>
        <v>-4.0719891699797428E-3</v>
      </c>
      <c r="AS567" s="3"/>
      <c r="AT567" s="3"/>
      <c r="AU567" s="3"/>
      <c r="AV567" s="3"/>
      <c r="AY567" t="s">
        <v>579</v>
      </c>
      <c r="AZ567">
        <v>1</v>
      </c>
      <c r="BA567">
        <v>1</v>
      </c>
      <c r="BD567" t="s">
        <v>579</v>
      </c>
      <c r="BE567">
        <f>SUMIFS('further data insights graphs'!S$2:S$3323,'further data insights graphs'!$A$2:$A$3323,'tackle data and analsyis'!$BD567)</f>
        <v>1</v>
      </c>
      <c r="BF567">
        <f>SUMIFS('further data insights graphs'!T$2:T$3323,'further data insights graphs'!$A$2:$A$3323,'tackle data and analsyis'!$BD567)</f>
        <v>0</v>
      </c>
      <c r="BG567">
        <f>SUMIFS('further data insights graphs'!U$2:U$3323,'further data insights graphs'!$A$2:$A$3323,'tackle data and analsyis'!$BD567)</f>
        <v>0</v>
      </c>
      <c r="BI567">
        <f>COUNTIFS('further data insights graphs'!S$2:S$3323,"&gt;"&amp;0,'further data insights graphs'!$A$2:$A$3323,'tackle data and analsyis'!$BD567)</f>
        <v>1</v>
      </c>
      <c r="BJ567">
        <f>COUNTIFS('further data insights graphs'!T$2:T$3323,"&gt;"&amp;0,'further data insights graphs'!$A$2:$A$3323,'tackle data and analsyis'!$BD567)</f>
        <v>0</v>
      </c>
      <c r="BK567">
        <f>COUNTIFS('further data insights graphs'!U$2:U$3323,"&gt;"&amp;0,'further data insights graphs'!$A$2:$A$3323,'tackle data and analsyis'!$BD567)</f>
        <v>0</v>
      </c>
      <c r="BN567" t="s">
        <v>547</v>
      </c>
      <c r="BO567">
        <v>0</v>
      </c>
      <c r="BP567">
        <v>0</v>
      </c>
      <c r="BQ567">
        <v>0</v>
      </c>
      <c r="BS567">
        <f>SUMIFS('further data insights graphs'!$K$2:$K$3323,'further data insights graphs'!$A$2:$A$3323,'tackle data and analsyis'!$BN567)</f>
        <v>0</v>
      </c>
      <c r="BT567">
        <f>SUMIFS('further data insights graphs'!$V$2:$V$3323,'further data insights graphs'!$A$2:$A$3323,'tackle data and analsyis'!$BN567)</f>
        <v>0</v>
      </c>
      <c r="BV567" t="s">
        <v>547</v>
      </c>
      <c r="BW567">
        <v>0</v>
      </c>
      <c r="BX567">
        <v>0</v>
      </c>
      <c r="BY567">
        <v>0</v>
      </c>
    </row>
    <row r="568" spans="1:77" x14ac:dyDescent="0.35">
      <c r="A568">
        <v>566</v>
      </c>
      <c r="B568">
        <v>2022103100</v>
      </c>
      <c r="C568">
        <v>2261</v>
      </c>
      <c r="D568">
        <v>46146</v>
      </c>
      <c r="E568">
        <v>0</v>
      </c>
      <c r="F568">
        <v>1</v>
      </c>
      <c r="G568">
        <v>0</v>
      </c>
      <c r="H568">
        <v>0</v>
      </c>
      <c r="I568" t="s">
        <v>102</v>
      </c>
      <c r="M568" t="s">
        <v>574</v>
      </c>
      <c r="N568">
        <f t="shared" si="56"/>
        <v>0</v>
      </c>
      <c r="O568">
        <f t="shared" si="57"/>
        <v>1</v>
      </c>
      <c r="P568">
        <f t="shared" si="58"/>
        <v>1</v>
      </c>
      <c r="R568">
        <f>SUMIFS('further data insights graphs'!$E$2:$E$3323,'further data insights graphs'!$A$2:$A$3323,'tackle data and analsyis'!$M568)</f>
        <v>0.129533602635341</v>
      </c>
      <c r="S568">
        <f>COUNTIFS('further data insights graphs'!$E$2:$E$3323,"&gt;"&amp;0,'further data insights graphs'!$A$2:$A$3323,'tackle data and analsyis'!$M568)</f>
        <v>1</v>
      </c>
      <c r="V568">
        <f t="shared" si="59"/>
        <v>1</v>
      </c>
      <c r="W568" t="s">
        <v>575</v>
      </c>
      <c r="X568">
        <v>1</v>
      </c>
      <c r="Y568">
        <v>0</v>
      </c>
      <c r="Z568">
        <v>1</v>
      </c>
      <c r="AB568" t="s">
        <v>554</v>
      </c>
      <c r="AC568">
        <v>0</v>
      </c>
      <c r="AD568">
        <v>1</v>
      </c>
      <c r="AE568">
        <v>1</v>
      </c>
      <c r="AH568" t="s">
        <v>474</v>
      </c>
      <c r="AI568">
        <v>0.19799943919767199</v>
      </c>
      <c r="AJ568">
        <v>1</v>
      </c>
      <c r="AK568">
        <f>SUMIFS('further data insights graphs'!$X$2:$X$3323,'further data insights graphs'!$A$2:$A$3323,'tackle data and analsyis'!$AH568)</f>
        <v>0.36313746587013607</v>
      </c>
      <c r="AL568" s="1">
        <f t="shared" si="60"/>
        <v>0.36313746587013607</v>
      </c>
      <c r="AM568">
        <f>SUMIFS('further data insights graphs'!$X$2:$X$3323,'further data insights graphs'!$X$2:$X$3323,"&gt;="&amp;0,'further data insights graphs'!$A$2:$A$3323,'tackle data and analsyis'!$AH568)</f>
        <v>0.36313746587013607</v>
      </c>
      <c r="AN568">
        <f>COUNTIFS('further data insights graphs'!$X$2:$X$3323,"&gt;="&amp;0,'further data insights graphs'!$A$2:$A$3323,'tackle data and analsyis'!$AH568)</f>
        <v>1</v>
      </c>
      <c r="AO568">
        <f>SUMIFS('further data insights graphs'!$X$2:$X$3323,'further data insights graphs'!$X$2:$X$3323,"&lt;"&amp;0,'further data insights graphs'!$A$2:$A$3323,'tackle data and analsyis'!$AH568)</f>
        <v>0</v>
      </c>
      <c r="AP568">
        <f>COUNTIFS('further data insights graphs'!$X$2:$X$3323,"&lt;"&amp;0,'further data insights graphs'!$A$2:$A$3323,'tackle data and analsyis'!$AH568)</f>
        <v>0</v>
      </c>
      <c r="AQ568" s="3">
        <f t="shared" si="61"/>
        <v>0.36313746587013607</v>
      </c>
      <c r="AR568" s="3" t="e">
        <f t="shared" si="62"/>
        <v>#DIV/0!</v>
      </c>
      <c r="AS568" s="3"/>
      <c r="AT568" s="3"/>
      <c r="AU568" s="3"/>
      <c r="AV568" s="3"/>
      <c r="AY568" t="s">
        <v>584</v>
      </c>
      <c r="AZ568">
        <v>0.22331966831126299</v>
      </c>
      <c r="BA568">
        <v>1</v>
      </c>
      <c r="BD568" t="s">
        <v>584</v>
      </c>
      <c r="BE568">
        <f>SUMIFS('further data insights graphs'!S$2:S$3323,'further data insights graphs'!$A$2:$A$3323,'tackle data and analsyis'!$BD568)</f>
        <v>0.22331966831126299</v>
      </c>
      <c r="BF568">
        <f>SUMIFS('further data insights graphs'!T$2:T$3323,'further data insights graphs'!$A$2:$A$3323,'tackle data and analsyis'!$BD568)</f>
        <v>0</v>
      </c>
      <c r="BG568">
        <f>SUMIFS('further data insights graphs'!U$2:U$3323,'further data insights graphs'!$A$2:$A$3323,'tackle data and analsyis'!$BD568)</f>
        <v>0</v>
      </c>
      <c r="BI568">
        <f>COUNTIFS('further data insights graphs'!S$2:S$3323,"&gt;"&amp;0,'further data insights graphs'!$A$2:$A$3323,'tackle data and analsyis'!$BD568)</f>
        <v>1</v>
      </c>
      <c r="BJ568">
        <f>COUNTIFS('further data insights graphs'!T$2:T$3323,"&gt;"&amp;0,'further data insights graphs'!$A$2:$A$3323,'tackle data and analsyis'!$BD568)</f>
        <v>0</v>
      </c>
      <c r="BK568">
        <f>COUNTIFS('further data insights graphs'!U$2:U$3323,"&gt;"&amp;0,'further data insights graphs'!$A$2:$A$3323,'tackle data and analsyis'!$BD568)</f>
        <v>0</v>
      </c>
      <c r="BN568" t="s">
        <v>551</v>
      </c>
      <c r="BO568">
        <v>0</v>
      </c>
      <c r="BP568">
        <v>0</v>
      </c>
      <c r="BQ568">
        <v>0</v>
      </c>
      <c r="BS568">
        <f>SUMIFS('further data insights graphs'!$K$2:$K$3323,'further data insights graphs'!$A$2:$A$3323,'tackle data and analsyis'!$BN568)</f>
        <v>0</v>
      </c>
      <c r="BT568">
        <f>SUMIFS('further data insights graphs'!$V$2:$V$3323,'further data insights graphs'!$A$2:$A$3323,'tackle data and analsyis'!$BN568)</f>
        <v>0</v>
      </c>
      <c r="BV568" t="s">
        <v>551</v>
      </c>
      <c r="BW568">
        <v>0</v>
      </c>
      <c r="BX568">
        <v>0</v>
      </c>
      <c r="BY568">
        <v>0</v>
      </c>
    </row>
    <row r="569" spans="1:77" x14ac:dyDescent="0.35">
      <c r="A569">
        <v>567</v>
      </c>
      <c r="B569">
        <v>2022103100</v>
      </c>
      <c r="C569">
        <v>2428</v>
      </c>
      <c r="D569">
        <v>46146</v>
      </c>
      <c r="E569">
        <v>0</v>
      </c>
      <c r="F569">
        <v>1</v>
      </c>
      <c r="G569">
        <v>0</v>
      </c>
      <c r="H569">
        <v>0</v>
      </c>
      <c r="I569" t="s">
        <v>102</v>
      </c>
      <c r="M569" t="s">
        <v>575</v>
      </c>
      <c r="N569">
        <f t="shared" si="56"/>
        <v>1</v>
      </c>
      <c r="O569">
        <f t="shared" si="57"/>
        <v>0</v>
      </c>
      <c r="P569">
        <f t="shared" si="58"/>
        <v>1</v>
      </c>
      <c r="R569">
        <f>SUMIFS('further data insights graphs'!$E$2:$E$3323,'further data insights graphs'!$A$2:$A$3323,'tackle data and analsyis'!$M569)</f>
        <v>1</v>
      </c>
      <c r="S569">
        <f>COUNTIFS('further data insights graphs'!$E$2:$E$3323,"&gt;"&amp;0,'further data insights graphs'!$A$2:$A$3323,'tackle data and analsyis'!$M569)</f>
        <v>1</v>
      </c>
      <c r="V569">
        <f t="shared" si="59"/>
        <v>1</v>
      </c>
      <c r="W569" t="s">
        <v>580</v>
      </c>
      <c r="X569">
        <v>0</v>
      </c>
      <c r="Y569">
        <v>1</v>
      </c>
      <c r="Z569">
        <v>1</v>
      </c>
      <c r="AB569" t="s">
        <v>555</v>
      </c>
      <c r="AC569">
        <v>0</v>
      </c>
      <c r="AD569">
        <v>1</v>
      </c>
      <c r="AE569">
        <v>1</v>
      </c>
      <c r="AH569" t="s">
        <v>353</v>
      </c>
      <c r="AI569">
        <v>0.17821696667096401</v>
      </c>
      <c r="AJ569">
        <v>1</v>
      </c>
      <c r="AK569">
        <f>SUMIFS('further data insights graphs'!$X$2:$X$3323,'further data insights graphs'!$A$2:$A$3323,'tackle data and analsyis'!$AH569)</f>
        <v>3.0379805124316546E-2</v>
      </c>
      <c r="AL569" s="1">
        <f t="shared" si="60"/>
        <v>3.0379805124316546E-2</v>
      </c>
      <c r="AM569">
        <f>SUMIFS('further data insights graphs'!$X$2:$X$3323,'further data insights graphs'!$X$2:$X$3323,"&gt;="&amp;0,'further data insights graphs'!$A$2:$A$3323,'tackle data and analsyis'!$AH569)</f>
        <v>3.0379805124316546E-2</v>
      </c>
      <c r="AN569">
        <f>COUNTIFS('further data insights graphs'!$X$2:$X$3323,"&gt;="&amp;0,'further data insights graphs'!$A$2:$A$3323,'tackle data and analsyis'!$AH569)</f>
        <v>1</v>
      </c>
      <c r="AO569">
        <f>SUMIFS('further data insights graphs'!$X$2:$X$3323,'further data insights graphs'!$X$2:$X$3323,"&lt;"&amp;0,'further data insights graphs'!$A$2:$A$3323,'tackle data and analsyis'!$AH569)</f>
        <v>0</v>
      </c>
      <c r="AP569">
        <f>COUNTIFS('further data insights graphs'!$X$2:$X$3323,"&lt;"&amp;0,'further data insights graphs'!$A$2:$A$3323,'tackle data and analsyis'!$AH569)</f>
        <v>0</v>
      </c>
      <c r="AQ569" s="3">
        <f t="shared" si="61"/>
        <v>3.0379805124316546E-2</v>
      </c>
      <c r="AR569" s="3" t="e">
        <f t="shared" si="62"/>
        <v>#DIV/0!</v>
      </c>
      <c r="AS569" s="3"/>
      <c r="AT569" s="3"/>
      <c r="AU569" s="3"/>
      <c r="AV569" s="3"/>
      <c r="AY569" t="s">
        <v>587</v>
      </c>
      <c r="AZ569">
        <v>0.871953074379615</v>
      </c>
      <c r="BA569">
        <v>1</v>
      </c>
      <c r="BD569" t="s">
        <v>587</v>
      </c>
      <c r="BE569">
        <f>SUMIFS('further data insights graphs'!S$2:S$3323,'further data insights graphs'!$A$2:$A$3323,'tackle data and analsyis'!$BD569)</f>
        <v>0.871953074379615</v>
      </c>
      <c r="BF569">
        <f>SUMIFS('further data insights graphs'!T$2:T$3323,'further data insights graphs'!$A$2:$A$3323,'tackle data and analsyis'!$BD569)</f>
        <v>0</v>
      </c>
      <c r="BG569">
        <f>SUMIFS('further data insights graphs'!U$2:U$3323,'further data insights graphs'!$A$2:$A$3323,'tackle data and analsyis'!$BD569)</f>
        <v>0.871953074379615</v>
      </c>
      <c r="BI569">
        <f>COUNTIFS('further data insights graphs'!S$2:S$3323,"&gt;"&amp;0,'further data insights graphs'!$A$2:$A$3323,'tackle data and analsyis'!$BD569)</f>
        <v>1</v>
      </c>
      <c r="BJ569">
        <f>COUNTIFS('further data insights graphs'!T$2:T$3323,"&gt;"&amp;0,'further data insights graphs'!$A$2:$A$3323,'tackle data and analsyis'!$BD569)</f>
        <v>0</v>
      </c>
      <c r="BK569">
        <f>COUNTIFS('further data insights graphs'!U$2:U$3323,"&gt;"&amp;0,'further data insights graphs'!$A$2:$A$3323,'tackle data and analsyis'!$BD569)</f>
        <v>1</v>
      </c>
      <c r="BN569" t="s">
        <v>555</v>
      </c>
      <c r="BO569">
        <v>0</v>
      </c>
      <c r="BP569">
        <v>0</v>
      </c>
      <c r="BQ569">
        <v>0</v>
      </c>
      <c r="BS569">
        <f>SUMIFS('further data insights graphs'!$K$2:$K$3323,'further data insights graphs'!$A$2:$A$3323,'tackle data and analsyis'!$BN569)</f>
        <v>0</v>
      </c>
      <c r="BT569">
        <f>SUMIFS('further data insights graphs'!$V$2:$V$3323,'further data insights graphs'!$A$2:$A$3323,'tackle data and analsyis'!$BN569)</f>
        <v>0</v>
      </c>
      <c r="BV569" t="s">
        <v>555</v>
      </c>
      <c r="BW569">
        <v>0</v>
      </c>
      <c r="BX569">
        <v>0</v>
      </c>
      <c r="BY569">
        <v>0</v>
      </c>
    </row>
    <row r="570" spans="1:77" x14ac:dyDescent="0.35">
      <c r="A570">
        <v>568</v>
      </c>
      <c r="B570">
        <v>2022103100</v>
      </c>
      <c r="C570">
        <v>3020</v>
      </c>
      <c r="D570">
        <v>46146</v>
      </c>
      <c r="E570">
        <v>0</v>
      </c>
      <c r="F570">
        <v>0</v>
      </c>
      <c r="G570">
        <v>0</v>
      </c>
      <c r="H570">
        <v>1</v>
      </c>
      <c r="I570" t="s">
        <v>102</v>
      </c>
      <c r="M570" t="s">
        <v>576</v>
      </c>
      <c r="N570">
        <f t="shared" si="56"/>
        <v>0</v>
      </c>
      <c r="O570">
        <f t="shared" si="57"/>
        <v>0</v>
      </c>
      <c r="P570">
        <f t="shared" si="58"/>
        <v>0</v>
      </c>
      <c r="R570">
        <f>SUMIFS('further data insights graphs'!$E$2:$E$3323,'further data insights graphs'!$A$2:$A$3323,'tackle data and analsyis'!$M570)</f>
        <v>0.58973129385946998</v>
      </c>
      <c r="S570">
        <f>COUNTIFS('further data insights graphs'!$E$2:$E$3323,"&gt;"&amp;0,'further data insights graphs'!$A$2:$A$3323,'tackle data and analsyis'!$M570)</f>
        <v>1</v>
      </c>
      <c r="V570">
        <f t="shared" si="59"/>
        <v>1</v>
      </c>
      <c r="W570" t="s">
        <v>586</v>
      </c>
      <c r="X570">
        <v>0</v>
      </c>
      <c r="Y570">
        <v>1</v>
      </c>
      <c r="Z570">
        <v>1</v>
      </c>
      <c r="AB570" t="s">
        <v>558</v>
      </c>
      <c r="AC570">
        <v>0</v>
      </c>
      <c r="AD570">
        <v>1</v>
      </c>
      <c r="AE570">
        <v>1</v>
      </c>
      <c r="AH570" t="s">
        <v>530</v>
      </c>
      <c r="AI570">
        <v>0.15291637327383301</v>
      </c>
      <c r="AJ570">
        <v>1</v>
      </c>
      <c r="AK570">
        <f>SUMIFS('further data insights graphs'!$X$2:$X$3323,'further data insights graphs'!$A$2:$A$3323,'tackle data and analsyis'!$AH570)</f>
        <v>9.4460595450781039E-3</v>
      </c>
      <c r="AL570" s="1">
        <f t="shared" si="60"/>
        <v>9.4460595450781039E-3</v>
      </c>
      <c r="AM570">
        <f>SUMIFS('further data insights graphs'!$X$2:$X$3323,'further data insights graphs'!$X$2:$X$3323,"&gt;="&amp;0,'further data insights graphs'!$A$2:$A$3323,'tackle data and analsyis'!$AH570)</f>
        <v>9.4460595450781039E-3</v>
      </c>
      <c r="AN570">
        <f>COUNTIFS('further data insights graphs'!$X$2:$X$3323,"&gt;="&amp;0,'further data insights graphs'!$A$2:$A$3323,'tackle data and analsyis'!$AH570)</f>
        <v>1</v>
      </c>
      <c r="AO570">
        <f>SUMIFS('further data insights graphs'!$X$2:$X$3323,'further data insights graphs'!$X$2:$X$3323,"&lt;"&amp;0,'further data insights graphs'!$A$2:$A$3323,'tackle data and analsyis'!$AH570)</f>
        <v>0</v>
      </c>
      <c r="AP570">
        <f>COUNTIFS('further data insights graphs'!$X$2:$X$3323,"&lt;"&amp;0,'further data insights graphs'!$A$2:$A$3323,'tackle data and analsyis'!$AH570)</f>
        <v>0</v>
      </c>
      <c r="AQ570" s="3">
        <f t="shared" si="61"/>
        <v>9.4460595450781039E-3</v>
      </c>
      <c r="AR570" s="3" t="e">
        <f t="shared" si="62"/>
        <v>#DIV/0!</v>
      </c>
      <c r="AS570" s="3"/>
      <c r="AT570" s="3"/>
      <c r="AU570" s="3"/>
      <c r="AV570" s="3"/>
      <c r="AY570" t="s">
        <v>589</v>
      </c>
      <c r="AZ570">
        <v>0.57577913164572703</v>
      </c>
      <c r="BA570">
        <v>1</v>
      </c>
      <c r="BD570" t="s">
        <v>589</v>
      </c>
      <c r="BE570">
        <f>SUMIFS('further data insights graphs'!S$2:S$3323,'further data insights graphs'!$A$2:$A$3323,'tackle data and analsyis'!$BD570)</f>
        <v>0.57577913164572703</v>
      </c>
      <c r="BF570">
        <f>SUMIFS('further data insights graphs'!T$2:T$3323,'further data insights graphs'!$A$2:$A$3323,'tackle data and analsyis'!$BD570)</f>
        <v>0</v>
      </c>
      <c r="BG570">
        <f>SUMIFS('further data insights graphs'!U$2:U$3323,'further data insights graphs'!$A$2:$A$3323,'tackle data and analsyis'!$BD570)</f>
        <v>0</v>
      </c>
      <c r="BI570">
        <f>COUNTIFS('further data insights graphs'!S$2:S$3323,"&gt;"&amp;0,'further data insights graphs'!$A$2:$A$3323,'tackle data and analsyis'!$BD570)</f>
        <v>1</v>
      </c>
      <c r="BJ570">
        <f>COUNTIFS('further data insights graphs'!T$2:T$3323,"&gt;"&amp;0,'further data insights graphs'!$A$2:$A$3323,'tackle data and analsyis'!$BD570)</f>
        <v>0</v>
      </c>
      <c r="BK570">
        <f>COUNTIFS('further data insights graphs'!U$2:U$3323,"&gt;"&amp;0,'further data insights graphs'!$A$2:$A$3323,'tackle data and analsyis'!$BD570)</f>
        <v>0</v>
      </c>
      <c r="BN570" t="s">
        <v>561</v>
      </c>
      <c r="BO570">
        <v>0</v>
      </c>
      <c r="BP570">
        <v>0</v>
      </c>
      <c r="BQ570">
        <v>0</v>
      </c>
      <c r="BS570">
        <f>SUMIFS('further data insights graphs'!$K$2:$K$3323,'further data insights graphs'!$A$2:$A$3323,'tackle data and analsyis'!$BN570)</f>
        <v>0</v>
      </c>
      <c r="BT570">
        <f>SUMIFS('further data insights graphs'!$V$2:$V$3323,'further data insights graphs'!$A$2:$A$3323,'tackle data and analsyis'!$BN570)</f>
        <v>0</v>
      </c>
      <c r="BV570" t="s">
        <v>561</v>
      </c>
      <c r="BW570">
        <v>0</v>
      </c>
      <c r="BX570">
        <v>0</v>
      </c>
      <c r="BY570">
        <v>0</v>
      </c>
    </row>
    <row r="571" spans="1:77" x14ac:dyDescent="0.35">
      <c r="A571">
        <v>569</v>
      </c>
      <c r="B571">
        <v>2022103100</v>
      </c>
      <c r="C571">
        <v>3406</v>
      </c>
      <c r="D571">
        <v>46146</v>
      </c>
      <c r="E571">
        <v>1</v>
      </c>
      <c r="F571">
        <v>0</v>
      </c>
      <c r="G571">
        <v>0</v>
      </c>
      <c r="H571">
        <v>0</v>
      </c>
      <c r="I571" t="s">
        <v>102</v>
      </c>
      <c r="M571" t="s">
        <v>577</v>
      </c>
      <c r="N571">
        <f t="shared" si="56"/>
        <v>2</v>
      </c>
      <c r="O571">
        <f t="shared" si="57"/>
        <v>0</v>
      </c>
      <c r="P571">
        <f t="shared" si="58"/>
        <v>2</v>
      </c>
      <c r="R571">
        <f>SUMIFS('further data insights graphs'!$E$2:$E$3323,'further data insights graphs'!$A$2:$A$3323,'tackle data and analsyis'!$M571)</f>
        <v>1.840204219520484</v>
      </c>
      <c r="S571">
        <f>COUNTIFS('further data insights graphs'!$E$2:$E$3323,"&gt;"&amp;0,'further data insights graphs'!$A$2:$A$3323,'tackle data and analsyis'!$M571)</f>
        <v>3</v>
      </c>
      <c r="V571">
        <f t="shared" si="59"/>
        <v>1</v>
      </c>
      <c r="W571" t="s">
        <v>588</v>
      </c>
      <c r="X571">
        <v>0</v>
      </c>
      <c r="Y571">
        <v>1</v>
      </c>
      <c r="Z571">
        <v>1</v>
      </c>
      <c r="AB571" t="s">
        <v>571</v>
      </c>
      <c r="AC571">
        <v>0</v>
      </c>
      <c r="AD571">
        <v>1</v>
      </c>
      <c r="AE571">
        <v>1</v>
      </c>
      <c r="AH571" t="s">
        <v>524</v>
      </c>
      <c r="AI571">
        <v>0.13362683264304701</v>
      </c>
      <c r="AJ571">
        <v>1</v>
      </c>
      <c r="AK571">
        <f>SUMIFS('further data insights graphs'!$X$2:$X$3323,'further data insights graphs'!$A$2:$A$3323,'tackle data and analsyis'!$AH571)</f>
        <v>1.7080217827679083E-2</v>
      </c>
      <c r="AL571" s="1">
        <f t="shared" si="60"/>
        <v>1.7080217827679083E-2</v>
      </c>
      <c r="AM571">
        <f>SUMIFS('further data insights graphs'!$X$2:$X$3323,'further data insights graphs'!$X$2:$X$3323,"&gt;="&amp;0,'further data insights graphs'!$A$2:$A$3323,'tackle data and analsyis'!$AH571)</f>
        <v>1.7080217827679083E-2</v>
      </c>
      <c r="AN571">
        <f>COUNTIFS('further data insights graphs'!$X$2:$X$3323,"&gt;="&amp;0,'further data insights graphs'!$A$2:$A$3323,'tackle data and analsyis'!$AH571)</f>
        <v>1</v>
      </c>
      <c r="AO571">
        <f>SUMIFS('further data insights graphs'!$X$2:$X$3323,'further data insights graphs'!$X$2:$X$3323,"&lt;"&amp;0,'further data insights graphs'!$A$2:$A$3323,'tackle data and analsyis'!$AH571)</f>
        <v>0</v>
      </c>
      <c r="AP571">
        <f>COUNTIFS('further data insights graphs'!$X$2:$X$3323,"&lt;"&amp;0,'further data insights graphs'!$A$2:$A$3323,'tackle data and analsyis'!$AH571)</f>
        <v>0</v>
      </c>
      <c r="AQ571" s="3">
        <f t="shared" si="61"/>
        <v>1.7080217827679083E-2</v>
      </c>
      <c r="AR571" s="3" t="e">
        <f t="shared" si="62"/>
        <v>#DIV/0!</v>
      </c>
      <c r="AS571" s="3"/>
      <c r="AT571" s="3"/>
      <c r="AU571" s="3"/>
      <c r="AV571" s="3"/>
      <c r="AY571" t="s">
        <v>590</v>
      </c>
      <c r="AZ571">
        <v>1</v>
      </c>
      <c r="BA571">
        <v>1</v>
      </c>
      <c r="BD571" t="s">
        <v>590</v>
      </c>
      <c r="BE571">
        <f>SUMIFS('further data insights graphs'!S$2:S$3323,'further data insights graphs'!$A$2:$A$3323,'tackle data and analsyis'!$BD571)</f>
        <v>1</v>
      </c>
      <c r="BF571">
        <f>SUMIFS('further data insights graphs'!T$2:T$3323,'further data insights graphs'!$A$2:$A$3323,'tackle data and analsyis'!$BD571)</f>
        <v>0</v>
      </c>
      <c r="BG571">
        <f>SUMIFS('further data insights graphs'!U$2:U$3323,'further data insights graphs'!$A$2:$A$3323,'tackle data and analsyis'!$BD571)</f>
        <v>0</v>
      </c>
      <c r="BI571">
        <f>COUNTIFS('further data insights graphs'!S$2:S$3323,"&gt;"&amp;0,'further data insights graphs'!$A$2:$A$3323,'tackle data and analsyis'!$BD571)</f>
        <v>1</v>
      </c>
      <c r="BJ571">
        <f>COUNTIFS('further data insights graphs'!T$2:T$3323,"&gt;"&amp;0,'further data insights graphs'!$A$2:$A$3323,'tackle data and analsyis'!$BD571)</f>
        <v>0</v>
      </c>
      <c r="BK571">
        <f>COUNTIFS('further data insights graphs'!U$2:U$3323,"&gt;"&amp;0,'further data insights graphs'!$A$2:$A$3323,'tackle data and analsyis'!$BD571)</f>
        <v>0</v>
      </c>
      <c r="BN571" t="s">
        <v>574</v>
      </c>
      <c r="BO571">
        <v>0</v>
      </c>
      <c r="BP571">
        <v>0</v>
      </c>
      <c r="BQ571">
        <v>0</v>
      </c>
      <c r="BS571">
        <f>SUMIFS('further data insights graphs'!$K$2:$K$3323,'further data insights graphs'!$A$2:$A$3323,'tackle data and analsyis'!$BN571)</f>
        <v>0</v>
      </c>
      <c r="BT571">
        <f>SUMIFS('further data insights graphs'!$V$2:$V$3323,'further data insights graphs'!$A$2:$A$3323,'tackle data and analsyis'!$BN571)</f>
        <v>0</v>
      </c>
      <c r="BV571" t="s">
        <v>574</v>
      </c>
      <c r="BW571">
        <v>0</v>
      </c>
      <c r="BX571">
        <v>0</v>
      </c>
      <c r="BY571">
        <v>0</v>
      </c>
    </row>
    <row r="572" spans="1:77" x14ac:dyDescent="0.35">
      <c r="A572">
        <v>570</v>
      </c>
      <c r="B572">
        <v>2022110602</v>
      </c>
      <c r="C572">
        <v>348</v>
      </c>
      <c r="D572">
        <v>46146</v>
      </c>
      <c r="E572">
        <v>0</v>
      </c>
      <c r="F572">
        <v>1</v>
      </c>
      <c r="G572">
        <v>0</v>
      </c>
      <c r="H572">
        <v>0</v>
      </c>
      <c r="I572" t="s">
        <v>102</v>
      </c>
      <c r="M572" t="s">
        <v>578</v>
      </c>
      <c r="N572">
        <f t="shared" si="56"/>
        <v>1</v>
      </c>
      <c r="O572">
        <f t="shared" si="57"/>
        <v>3</v>
      </c>
      <c r="P572">
        <f t="shared" si="58"/>
        <v>4</v>
      </c>
      <c r="R572">
        <f>SUMIFS('further data insights graphs'!$E$2:$E$3323,'further data insights graphs'!$A$2:$A$3323,'tackle data and analsyis'!$M572)</f>
        <v>1.823887158502858</v>
      </c>
      <c r="S572">
        <f>COUNTIFS('further data insights graphs'!$E$2:$E$3323,"&gt;"&amp;0,'further data insights graphs'!$A$2:$A$3323,'tackle data and analsyis'!$M572)</f>
        <v>4</v>
      </c>
      <c r="V572">
        <f t="shared" si="59"/>
        <v>1</v>
      </c>
      <c r="W572" t="s">
        <v>589</v>
      </c>
      <c r="X572">
        <v>1</v>
      </c>
      <c r="Y572">
        <v>0</v>
      </c>
      <c r="Z572">
        <v>1</v>
      </c>
      <c r="AB572" t="s">
        <v>574</v>
      </c>
      <c r="AC572">
        <v>0</v>
      </c>
      <c r="AD572">
        <v>1</v>
      </c>
      <c r="AE572">
        <v>1</v>
      </c>
      <c r="AH572" t="s">
        <v>574</v>
      </c>
      <c r="AI572">
        <v>0.129533602635341</v>
      </c>
      <c r="AJ572">
        <v>1</v>
      </c>
      <c r="AK572">
        <f>SUMIFS('further data insights graphs'!$X$2:$X$3323,'further data insights graphs'!$A$2:$A$3323,'tackle data and analsyis'!$AH572)</f>
        <v>0.13486375494346212</v>
      </c>
      <c r="AL572" s="1">
        <f t="shared" si="60"/>
        <v>0.13486375494346212</v>
      </c>
      <c r="AM572">
        <f>SUMIFS('further data insights graphs'!$X$2:$X$3323,'further data insights graphs'!$X$2:$X$3323,"&gt;="&amp;0,'further data insights graphs'!$A$2:$A$3323,'tackle data and analsyis'!$AH572)</f>
        <v>0.13486375494346212</v>
      </c>
      <c r="AN572">
        <f>COUNTIFS('further data insights graphs'!$X$2:$X$3323,"&gt;="&amp;0,'further data insights graphs'!$A$2:$A$3323,'tackle data and analsyis'!$AH572)</f>
        <v>1</v>
      </c>
      <c r="AO572">
        <f>SUMIFS('further data insights graphs'!$X$2:$X$3323,'further data insights graphs'!$X$2:$X$3323,"&lt;"&amp;0,'further data insights graphs'!$A$2:$A$3323,'tackle data and analsyis'!$AH572)</f>
        <v>0</v>
      </c>
      <c r="AP572">
        <f>COUNTIFS('further data insights graphs'!$X$2:$X$3323,"&lt;"&amp;0,'further data insights graphs'!$A$2:$A$3323,'tackle data and analsyis'!$AH572)</f>
        <v>0</v>
      </c>
      <c r="AQ572" s="3">
        <f t="shared" si="61"/>
        <v>0.13486375494346212</v>
      </c>
      <c r="AR572" s="3" t="e">
        <f t="shared" si="62"/>
        <v>#DIV/0!</v>
      </c>
      <c r="AS572" s="3"/>
      <c r="AT572" s="3"/>
      <c r="AU572" s="3"/>
      <c r="AV572" s="3"/>
      <c r="AY572" t="s">
        <v>593</v>
      </c>
      <c r="AZ572">
        <v>0.86386070466847098</v>
      </c>
      <c r="BA572">
        <v>1</v>
      </c>
      <c r="BD572" t="s">
        <v>593</v>
      </c>
      <c r="BE572">
        <f>SUMIFS('further data insights graphs'!S$2:S$3323,'further data insights graphs'!$A$2:$A$3323,'tackle data and analsyis'!$BD572)</f>
        <v>0</v>
      </c>
      <c r="BF572">
        <f>SUMIFS('further data insights graphs'!T$2:T$3323,'further data insights graphs'!$A$2:$A$3323,'tackle data and analsyis'!$BD572)</f>
        <v>0</v>
      </c>
      <c r="BG572">
        <f>SUMIFS('further data insights graphs'!U$2:U$3323,'further data insights graphs'!$A$2:$A$3323,'tackle data and analsyis'!$BD572)</f>
        <v>0</v>
      </c>
      <c r="BI572">
        <f>COUNTIFS('further data insights graphs'!S$2:S$3323,"&gt;"&amp;0,'further data insights graphs'!$A$2:$A$3323,'tackle data and analsyis'!$BD572)</f>
        <v>0</v>
      </c>
      <c r="BJ572">
        <f>COUNTIFS('further data insights graphs'!T$2:T$3323,"&gt;"&amp;0,'further data insights graphs'!$A$2:$A$3323,'tackle data and analsyis'!$BD572)</f>
        <v>0</v>
      </c>
      <c r="BK572">
        <f>COUNTIFS('further data insights graphs'!U$2:U$3323,"&gt;"&amp;0,'further data insights graphs'!$A$2:$A$3323,'tackle data and analsyis'!$BD572)</f>
        <v>0</v>
      </c>
      <c r="BN572" t="s">
        <v>593</v>
      </c>
      <c r="BO572">
        <v>0</v>
      </c>
      <c r="BP572">
        <v>0</v>
      </c>
      <c r="BQ572">
        <v>0</v>
      </c>
      <c r="BS572">
        <f>SUMIFS('further data insights graphs'!$K$2:$K$3323,'further data insights graphs'!$A$2:$A$3323,'tackle data and analsyis'!$BN572)</f>
        <v>0</v>
      </c>
      <c r="BT572">
        <f>SUMIFS('further data insights graphs'!$V$2:$V$3323,'further data insights graphs'!$A$2:$A$3323,'tackle data and analsyis'!$BN572)</f>
        <v>0</v>
      </c>
      <c r="BV572" t="s">
        <v>593</v>
      </c>
      <c r="BW572">
        <v>0</v>
      </c>
      <c r="BX572">
        <v>0</v>
      </c>
      <c r="BY572">
        <v>0</v>
      </c>
    </row>
    <row r="573" spans="1:77" x14ac:dyDescent="0.35">
      <c r="A573">
        <v>571</v>
      </c>
      <c r="B573">
        <v>2022110602</v>
      </c>
      <c r="C573">
        <v>2347</v>
      </c>
      <c r="D573">
        <v>46146</v>
      </c>
      <c r="E573">
        <v>1</v>
      </c>
      <c r="F573">
        <v>0</v>
      </c>
      <c r="G573">
        <v>0</v>
      </c>
      <c r="H573">
        <v>0</v>
      </c>
      <c r="I573" t="s">
        <v>102</v>
      </c>
      <c r="M573" t="s">
        <v>579</v>
      </c>
      <c r="N573">
        <f t="shared" si="56"/>
        <v>1</v>
      </c>
      <c r="O573">
        <f t="shared" si="57"/>
        <v>1</v>
      </c>
      <c r="P573">
        <f t="shared" si="58"/>
        <v>2</v>
      </c>
      <c r="R573">
        <f>SUMIFS('further data insights graphs'!$E$2:$E$3323,'further data insights graphs'!$A$2:$A$3323,'tackle data and analsyis'!$M573)</f>
        <v>1</v>
      </c>
      <c r="S573">
        <f>COUNTIFS('further data insights graphs'!$E$2:$E$3323,"&gt;"&amp;0,'further data insights graphs'!$A$2:$A$3323,'tackle data and analsyis'!$M573)</f>
        <v>1</v>
      </c>
      <c r="V573">
        <f t="shared" si="59"/>
        <v>1</v>
      </c>
      <c r="W573" t="s">
        <v>590</v>
      </c>
      <c r="X573">
        <v>1</v>
      </c>
      <c r="Y573">
        <v>0</v>
      </c>
      <c r="Z573">
        <v>1</v>
      </c>
      <c r="AB573" t="s">
        <v>580</v>
      </c>
      <c r="AC573">
        <v>0</v>
      </c>
      <c r="AD573">
        <v>1</v>
      </c>
      <c r="AE573">
        <v>1</v>
      </c>
      <c r="AH573" t="s">
        <v>50</v>
      </c>
      <c r="AI573">
        <v>0</v>
      </c>
      <c r="AJ573">
        <v>0</v>
      </c>
      <c r="AK573">
        <f>SUMIFS('further data insights graphs'!$X$2:$X$3323,'further data insights graphs'!$A$2:$A$3323,'tackle data and analsyis'!$AH573)</f>
        <v>0</v>
      </c>
      <c r="AL573" s="1" t="e">
        <f t="shared" si="60"/>
        <v>#DIV/0!</v>
      </c>
      <c r="AM573">
        <f>SUMIFS('further data insights graphs'!$X$2:$X$3323,'further data insights graphs'!$X$2:$X$3323,"&gt;="&amp;0,'further data insights graphs'!$A$2:$A$3323,'tackle data and analsyis'!$AH573)</f>
        <v>0</v>
      </c>
      <c r="AN573">
        <f>COUNTIFS('further data insights graphs'!$X$2:$X$3323,"&gt;="&amp;0,'further data insights graphs'!$A$2:$A$3323,'tackle data and analsyis'!$AH573)</f>
        <v>0</v>
      </c>
      <c r="AO573">
        <f>SUMIFS('further data insights graphs'!$X$2:$X$3323,'further data insights graphs'!$X$2:$X$3323,"&lt;"&amp;0,'further data insights graphs'!$A$2:$A$3323,'tackle data and analsyis'!$AH573)</f>
        <v>0</v>
      </c>
      <c r="AP573">
        <f>COUNTIFS('further data insights graphs'!$X$2:$X$3323,"&lt;"&amp;0,'further data insights graphs'!$A$2:$A$3323,'tackle data and analsyis'!$AH573)</f>
        <v>0</v>
      </c>
      <c r="AQ573" s="3" t="e">
        <f t="shared" si="61"/>
        <v>#DIV/0!</v>
      </c>
      <c r="AR573" s="3" t="e">
        <f t="shared" si="62"/>
        <v>#DIV/0!</v>
      </c>
      <c r="AS573" s="3"/>
      <c r="AT573" s="3"/>
      <c r="AU573" s="3"/>
      <c r="AV573" s="3"/>
      <c r="AY573" t="s">
        <v>50</v>
      </c>
      <c r="AZ573">
        <v>0</v>
      </c>
      <c r="BA573">
        <v>0</v>
      </c>
      <c r="BD573" t="s">
        <v>50</v>
      </c>
      <c r="BE573">
        <f>SUMIFS('further data insights graphs'!S$2:S$3323,'further data insights graphs'!$A$2:$A$3323,'tackle data and analsyis'!$BD573)</f>
        <v>0</v>
      </c>
      <c r="BF573">
        <f>SUMIFS('further data insights graphs'!T$2:T$3323,'further data insights graphs'!$A$2:$A$3323,'tackle data and analsyis'!$BD573)</f>
        <v>0</v>
      </c>
      <c r="BG573">
        <f>SUMIFS('further data insights graphs'!U$2:U$3323,'further data insights graphs'!$A$2:$A$3323,'tackle data and analsyis'!$BD573)</f>
        <v>0</v>
      </c>
      <c r="BI573">
        <f>COUNTIFS('further data insights graphs'!S$2:S$3323,"&gt;"&amp;0,'further data insights graphs'!$A$2:$A$3323,'tackle data and analsyis'!$BD573)</f>
        <v>0</v>
      </c>
      <c r="BJ573">
        <f>COUNTIFS('further data insights graphs'!T$2:T$3323,"&gt;"&amp;0,'further data insights graphs'!$A$2:$A$3323,'tackle data and analsyis'!$BD573)</f>
        <v>0</v>
      </c>
      <c r="BK573">
        <f>COUNTIFS('further data insights graphs'!U$2:U$3323,"&gt;"&amp;0,'further data insights graphs'!$A$2:$A$3323,'tackle data and analsyis'!$BD573)</f>
        <v>0</v>
      </c>
      <c r="BN573" t="s">
        <v>50</v>
      </c>
      <c r="BO573">
        <v>0</v>
      </c>
      <c r="BP573">
        <v>0</v>
      </c>
      <c r="BQ573">
        <v>0</v>
      </c>
      <c r="BS573">
        <f>SUMIFS('further data insights graphs'!$K$2:$K$3323,'further data insights graphs'!$A$2:$A$3323,'tackle data and analsyis'!$BN573)</f>
        <v>0</v>
      </c>
      <c r="BT573">
        <f>SUMIFS('further data insights graphs'!$V$2:$V$3323,'further data insights graphs'!$A$2:$A$3323,'tackle data and analsyis'!$BN573)</f>
        <v>0</v>
      </c>
      <c r="BV573" t="s">
        <v>50</v>
      </c>
      <c r="BW573">
        <v>0</v>
      </c>
      <c r="BX573">
        <v>0</v>
      </c>
      <c r="BY573">
        <v>0</v>
      </c>
    </row>
    <row r="574" spans="1:77" x14ac:dyDescent="0.35">
      <c r="A574">
        <v>572</v>
      </c>
      <c r="B574">
        <v>2022102302</v>
      </c>
      <c r="C574">
        <v>2079</v>
      </c>
      <c r="D574">
        <v>54523</v>
      </c>
      <c r="E574">
        <v>0</v>
      </c>
      <c r="F574">
        <v>1</v>
      </c>
      <c r="G574">
        <v>0</v>
      </c>
      <c r="H574">
        <v>0</v>
      </c>
      <c r="I574" t="s">
        <v>103</v>
      </c>
      <c r="M574" t="s">
        <v>580</v>
      </c>
      <c r="N574">
        <f t="shared" si="56"/>
        <v>0</v>
      </c>
      <c r="O574">
        <f t="shared" si="57"/>
        <v>1</v>
      </c>
      <c r="P574">
        <f t="shared" si="58"/>
        <v>1</v>
      </c>
      <c r="R574">
        <f>SUMIFS('further data insights graphs'!$E$2:$E$3323,'further data insights graphs'!$A$2:$A$3323,'tackle data and analsyis'!$M574)</f>
        <v>2.0523576058644051</v>
      </c>
      <c r="S574">
        <f>COUNTIFS('further data insights graphs'!$E$2:$E$3323,"&gt;"&amp;0,'further data insights graphs'!$A$2:$A$3323,'tackle data and analsyis'!$M574)</f>
        <v>3</v>
      </c>
      <c r="V574">
        <f t="shared" si="59"/>
        <v>1</v>
      </c>
      <c r="W574" t="s">
        <v>592</v>
      </c>
      <c r="X574">
        <v>1</v>
      </c>
      <c r="Y574">
        <v>0</v>
      </c>
      <c r="Z574">
        <v>1</v>
      </c>
      <c r="AB574" t="s">
        <v>586</v>
      </c>
      <c r="AC574">
        <v>0</v>
      </c>
      <c r="AD574">
        <v>1</v>
      </c>
      <c r="AE574">
        <v>1</v>
      </c>
      <c r="AH574" t="s">
        <v>96</v>
      </c>
      <c r="AI574">
        <v>0</v>
      </c>
      <c r="AJ574">
        <v>0</v>
      </c>
      <c r="AK574">
        <f>SUMIFS('further data insights graphs'!$X$2:$X$3323,'further data insights graphs'!$A$2:$A$3323,'tackle data and analsyis'!$AH574)</f>
        <v>0</v>
      </c>
      <c r="AL574" s="1" t="e">
        <f t="shared" si="60"/>
        <v>#DIV/0!</v>
      </c>
      <c r="AM574">
        <f>SUMIFS('further data insights graphs'!$X$2:$X$3323,'further data insights graphs'!$X$2:$X$3323,"&gt;="&amp;0,'further data insights graphs'!$A$2:$A$3323,'tackle data and analsyis'!$AH574)</f>
        <v>0</v>
      </c>
      <c r="AN574">
        <f>COUNTIFS('further data insights graphs'!$X$2:$X$3323,"&gt;="&amp;0,'further data insights graphs'!$A$2:$A$3323,'tackle data and analsyis'!$AH574)</f>
        <v>0</v>
      </c>
      <c r="AO574">
        <f>SUMIFS('further data insights graphs'!$X$2:$X$3323,'further data insights graphs'!$X$2:$X$3323,"&lt;"&amp;0,'further data insights graphs'!$A$2:$A$3323,'tackle data and analsyis'!$AH574)</f>
        <v>0</v>
      </c>
      <c r="AP574">
        <f>COUNTIFS('further data insights graphs'!$X$2:$X$3323,"&lt;"&amp;0,'further data insights graphs'!$A$2:$A$3323,'tackle data and analsyis'!$AH574)</f>
        <v>0</v>
      </c>
      <c r="AQ574" s="3" t="e">
        <f t="shared" si="61"/>
        <v>#DIV/0!</v>
      </c>
      <c r="AR574" s="3" t="e">
        <f t="shared" si="62"/>
        <v>#DIV/0!</v>
      </c>
      <c r="AS574" s="3"/>
      <c r="AT574" s="3"/>
      <c r="AU574" s="3"/>
      <c r="AV574" s="3"/>
      <c r="AY574" t="s">
        <v>96</v>
      </c>
      <c r="AZ574">
        <v>0</v>
      </c>
      <c r="BA574">
        <v>0</v>
      </c>
      <c r="BD574" t="s">
        <v>96</v>
      </c>
      <c r="BE574">
        <f>SUMIFS('further data insights graphs'!S$2:S$3323,'further data insights graphs'!$A$2:$A$3323,'tackle data and analsyis'!$BD574)</f>
        <v>0</v>
      </c>
      <c r="BF574">
        <f>SUMIFS('further data insights graphs'!T$2:T$3323,'further data insights graphs'!$A$2:$A$3323,'tackle data and analsyis'!$BD574)</f>
        <v>0</v>
      </c>
      <c r="BG574">
        <f>SUMIFS('further data insights graphs'!U$2:U$3323,'further data insights graphs'!$A$2:$A$3323,'tackle data and analsyis'!$BD574)</f>
        <v>0</v>
      </c>
      <c r="BI574">
        <f>COUNTIFS('further data insights graphs'!S$2:S$3323,"&gt;"&amp;0,'further data insights graphs'!$A$2:$A$3323,'tackle data and analsyis'!$BD574)</f>
        <v>0</v>
      </c>
      <c r="BJ574">
        <f>COUNTIFS('further data insights graphs'!T$2:T$3323,"&gt;"&amp;0,'further data insights graphs'!$A$2:$A$3323,'tackle data and analsyis'!$BD574)</f>
        <v>0</v>
      </c>
      <c r="BK574">
        <f>COUNTIFS('further data insights graphs'!U$2:U$3323,"&gt;"&amp;0,'further data insights graphs'!$A$2:$A$3323,'tackle data and analsyis'!$BD574)</f>
        <v>0</v>
      </c>
      <c r="BN574" t="s">
        <v>96</v>
      </c>
      <c r="BO574">
        <v>0</v>
      </c>
      <c r="BP574">
        <v>0</v>
      </c>
      <c r="BQ574">
        <v>0</v>
      </c>
      <c r="BS574">
        <f>SUMIFS('further data insights graphs'!$K$2:$K$3323,'further data insights graphs'!$A$2:$A$3323,'tackle data and analsyis'!$BN574)</f>
        <v>0</v>
      </c>
      <c r="BT574">
        <f>SUMIFS('further data insights graphs'!$V$2:$V$3323,'further data insights graphs'!$A$2:$A$3323,'tackle data and analsyis'!$BN574)</f>
        <v>0</v>
      </c>
      <c r="BV574" t="s">
        <v>96</v>
      </c>
      <c r="BW574">
        <v>0</v>
      </c>
      <c r="BX574">
        <v>0</v>
      </c>
      <c r="BY574">
        <v>0</v>
      </c>
    </row>
    <row r="575" spans="1:77" x14ac:dyDescent="0.35">
      <c r="A575">
        <v>573</v>
      </c>
      <c r="B575">
        <v>2022102302</v>
      </c>
      <c r="C575">
        <v>2353</v>
      </c>
      <c r="D575">
        <v>54523</v>
      </c>
      <c r="E575">
        <v>1</v>
      </c>
      <c r="F575">
        <v>0</v>
      </c>
      <c r="G575">
        <v>0</v>
      </c>
      <c r="H575">
        <v>0</v>
      </c>
      <c r="I575" t="s">
        <v>103</v>
      </c>
      <c r="M575" t="s">
        <v>581</v>
      </c>
      <c r="N575">
        <f t="shared" si="56"/>
        <v>4</v>
      </c>
      <c r="O575">
        <f t="shared" si="57"/>
        <v>0</v>
      </c>
      <c r="P575">
        <f t="shared" si="58"/>
        <v>4</v>
      </c>
      <c r="R575">
        <f>SUMIFS('further data insights graphs'!$E$2:$E$3323,'further data insights graphs'!$A$2:$A$3323,'tackle data and analsyis'!$M575)</f>
        <v>2.921009769143851</v>
      </c>
      <c r="S575">
        <f>COUNTIFS('further data insights graphs'!$E$2:$E$3323,"&gt;"&amp;0,'further data insights graphs'!$A$2:$A$3323,'tackle data and analsyis'!$M575)</f>
        <v>5</v>
      </c>
      <c r="V575">
        <f t="shared" si="59"/>
        <v>1</v>
      </c>
      <c r="W575" t="s">
        <v>594</v>
      </c>
      <c r="X575">
        <v>1</v>
      </c>
      <c r="Y575">
        <v>0</v>
      </c>
      <c r="Z575">
        <v>1</v>
      </c>
      <c r="AB575" t="s">
        <v>588</v>
      </c>
      <c r="AC575">
        <v>0</v>
      </c>
      <c r="AD575">
        <v>1</v>
      </c>
      <c r="AE575">
        <v>1</v>
      </c>
      <c r="AH575" t="s">
        <v>119</v>
      </c>
      <c r="AI575">
        <v>0</v>
      </c>
      <c r="AJ575">
        <v>0</v>
      </c>
      <c r="AK575">
        <f>SUMIFS('further data insights graphs'!$X$2:$X$3323,'further data insights graphs'!$A$2:$A$3323,'tackle data and analsyis'!$AH575)</f>
        <v>0</v>
      </c>
      <c r="AL575" s="1" t="e">
        <f t="shared" si="60"/>
        <v>#DIV/0!</v>
      </c>
      <c r="AM575">
        <f>SUMIFS('further data insights graphs'!$X$2:$X$3323,'further data insights graphs'!$X$2:$X$3323,"&gt;="&amp;0,'further data insights graphs'!$A$2:$A$3323,'tackle data and analsyis'!$AH575)</f>
        <v>0</v>
      </c>
      <c r="AN575">
        <f>COUNTIFS('further data insights graphs'!$X$2:$X$3323,"&gt;="&amp;0,'further data insights graphs'!$A$2:$A$3323,'tackle data and analsyis'!$AH575)</f>
        <v>0</v>
      </c>
      <c r="AO575">
        <f>SUMIFS('further data insights graphs'!$X$2:$X$3323,'further data insights graphs'!$X$2:$X$3323,"&lt;"&amp;0,'further data insights graphs'!$A$2:$A$3323,'tackle data and analsyis'!$AH575)</f>
        <v>0</v>
      </c>
      <c r="AP575">
        <f>COUNTIFS('further data insights graphs'!$X$2:$X$3323,"&lt;"&amp;0,'further data insights graphs'!$A$2:$A$3323,'tackle data and analsyis'!$AH575)</f>
        <v>0</v>
      </c>
      <c r="AQ575" s="3" t="e">
        <f t="shared" si="61"/>
        <v>#DIV/0!</v>
      </c>
      <c r="AR575" s="3" t="e">
        <f t="shared" si="62"/>
        <v>#DIV/0!</v>
      </c>
      <c r="AS575" s="3"/>
      <c r="AT575" s="3"/>
      <c r="AU575" s="3"/>
      <c r="AV575" s="3"/>
      <c r="AY575" t="s">
        <v>119</v>
      </c>
      <c r="AZ575">
        <v>0</v>
      </c>
      <c r="BA575">
        <v>0</v>
      </c>
      <c r="BD575" t="s">
        <v>119</v>
      </c>
      <c r="BE575">
        <f>SUMIFS('further data insights graphs'!S$2:S$3323,'further data insights graphs'!$A$2:$A$3323,'tackle data and analsyis'!$BD575)</f>
        <v>0</v>
      </c>
      <c r="BF575">
        <f>SUMIFS('further data insights graphs'!T$2:T$3323,'further data insights graphs'!$A$2:$A$3323,'tackle data and analsyis'!$BD575)</f>
        <v>0</v>
      </c>
      <c r="BG575">
        <f>SUMIFS('further data insights graphs'!U$2:U$3323,'further data insights graphs'!$A$2:$A$3323,'tackle data and analsyis'!$BD575)</f>
        <v>0</v>
      </c>
      <c r="BI575">
        <f>COUNTIFS('further data insights graphs'!S$2:S$3323,"&gt;"&amp;0,'further data insights graphs'!$A$2:$A$3323,'tackle data and analsyis'!$BD575)</f>
        <v>0</v>
      </c>
      <c r="BJ575">
        <f>COUNTIFS('further data insights graphs'!T$2:T$3323,"&gt;"&amp;0,'further data insights graphs'!$A$2:$A$3323,'tackle data and analsyis'!$BD575)</f>
        <v>0</v>
      </c>
      <c r="BK575">
        <f>COUNTIFS('further data insights graphs'!U$2:U$3323,"&gt;"&amp;0,'further data insights graphs'!$A$2:$A$3323,'tackle data and analsyis'!$BD575)</f>
        <v>0</v>
      </c>
      <c r="BN575" t="s">
        <v>119</v>
      </c>
      <c r="BO575">
        <v>0</v>
      </c>
      <c r="BP575">
        <v>0</v>
      </c>
      <c r="BQ575">
        <v>0</v>
      </c>
      <c r="BS575">
        <f>SUMIFS('further data insights graphs'!$K$2:$K$3323,'further data insights graphs'!$A$2:$A$3323,'tackle data and analsyis'!$BN575)</f>
        <v>0</v>
      </c>
      <c r="BT575">
        <f>SUMIFS('further data insights graphs'!$V$2:$V$3323,'further data insights graphs'!$A$2:$A$3323,'tackle data and analsyis'!$BN575)</f>
        <v>0</v>
      </c>
      <c r="BV575" t="s">
        <v>119</v>
      </c>
      <c r="BW575">
        <v>0</v>
      </c>
      <c r="BX575">
        <v>0</v>
      </c>
      <c r="BY575">
        <v>0</v>
      </c>
    </row>
    <row r="576" spans="1:77" x14ac:dyDescent="0.35">
      <c r="A576">
        <v>574</v>
      </c>
      <c r="B576">
        <v>2022103001</v>
      </c>
      <c r="C576">
        <v>1328</v>
      </c>
      <c r="D576">
        <v>54523</v>
      </c>
      <c r="E576">
        <v>0</v>
      </c>
      <c r="F576">
        <v>1</v>
      </c>
      <c r="G576">
        <v>0</v>
      </c>
      <c r="H576">
        <v>0</v>
      </c>
      <c r="I576" t="s">
        <v>103</v>
      </c>
      <c r="M576" t="s">
        <v>582</v>
      </c>
      <c r="N576">
        <f t="shared" si="56"/>
        <v>1</v>
      </c>
      <c r="O576">
        <f t="shared" si="57"/>
        <v>1</v>
      </c>
      <c r="P576">
        <f t="shared" si="58"/>
        <v>2</v>
      </c>
      <c r="R576">
        <f>SUMIFS('further data insights graphs'!$E$2:$E$3323,'further data insights graphs'!$A$2:$A$3323,'tackle data and analsyis'!$M576)</f>
        <v>1.6778912717531258</v>
      </c>
      <c r="S576">
        <f>COUNTIFS('further data insights graphs'!$E$2:$E$3323,"&gt;"&amp;0,'further data insights graphs'!$A$2:$A$3323,'tackle data and analsyis'!$M576)</f>
        <v>4</v>
      </c>
      <c r="V576">
        <f t="shared" si="59"/>
        <v>1</v>
      </c>
      <c r="W576" t="s">
        <v>119</v>
      </c>
      <c r="X576">
        <v>0</v>
      </c>
      <c r="Y576">
        <v>0</v>
      </c>
      <c r="Z576">
        <v>0</v>
      </c>
      <c r="AB576" t="s">
        <v>119</v>
      </c>
      <c r="AC576">
        <v>0</v>
      </c>
      <c r="AD576">
        <v>0</v>
      </c>
      <c r="AE576">
        <v>0</v>
      </c>
      <c r="AH576" t="s">
        <v>134</v>
      </c>
      <c r="AI576">
        <v>0</v>
      </c>
      <c r="AJ576">
        <v>0</v>
      </c>
      <c r="AK576">
        <f>SUMIFS('further data insights graphs'!$X$2:$X$3323,'further data insights graphs'!$A$2:$A$3323,'tackle data and analsyis'!$AH576)</f>
        <v>0</v>
      </c>
      <c r="AL576" s="1" t="e">
        <f t="shared" si="60"/>
        <v>#DIV/0!</v>
      </c>
      <c r="AM576">
        <f>SUMIFS('further data insights graphs'!$X$2:$X$3323,'further data insights graphs'!$X$2:$X$3323,"&gt;="&amp;0,'further data insights graphs'!$A$2:$A$3323,'tackle data and analsyis'!$AH576)</f>
        <v>0</v>
      </c>
      <c r="AN576">
        <f>COUNTIFS('further data insights graphs'!$X$2:$X$3323,"&gt;="&amp;0,'further data insights graphs'!$A$2:$A$3323,'tackle data and analsyis'!$AH576)</f>
        <v>0</v>
      </c>
      <c r="AO576">
        <f>SUMIFS('further data insights graphs'!$X$2:$X$3323,'further data insights graphs'!$X$2:$X$3323,"&lt;"&amp;0,'further data insights graphs'!$A$2:$A$3323,'tackle data and analsyis'!$AH576)</f>
        <v>0</v>
      </c>
      <c r="AP576">
        <f>COUNTIFS('further data insights graphs'!$X$2:$X$3323,"&lt;"&amp;0,'further data insights graphs'!$A$2:$A$3323,'tackle data and analsyis'!$AH576)</f>
        <v>0</v>
      </c>
      <c r="AQ576" s="3" t="e">
        <f t="shared" si="61"/>
        <v>#DIV/0!</v>
      </c>
      <c r="AR576" s="3" t="e">
        <f t="shared" si="62"/>
        <v>#DIV/0!</v>
      </c>
      <c r="AS576" s="3"/>
      <c r="AT576" s="3"/>
      <c r="AU576" s="3"/>
      <c r="AV576" s="3"/>
      <c r="AY576" t="s">
        <v>134</v>
      </c>
      <c r="AZ576">
        <v>0</v>
      </c>
      <c r="BA576">
        <v>0</v>
      </c>
      <c r="BD576" t="s">
        <v>134</v>
      </c>
      <c r="BE576">
        <f>SUMIFS('further data insights graphs'!S$2:S$3323,'further data insights graphs'!$A$2:$A$3323,'tackle data and analsyis'!$BD576)</f>
        <v>0</v>
      </c>
      <c r="BF576">
        <f>SUMIFS('further data insights graphs'!T$2:T$3323,'further data insights graphs'!$A$2:$A$3323,'tackle data and analsyis'!$BD576)</f>
        <v>0</v>
      </c>
      <c r="BG576">
        <f>SUMIFS('further data insights graphs'!U$2:U$3323,'further data insights graphs'!$A$2:$A$3323,'tackle data and analsyis'!$BD576)</f>
        <v>0</v>
      </c>
      <c r="BI576">
        <f>COUNTIFS('further data insights graphs'!S$2:S$3323,"&gt;"&amp;0,'further data insights graphs'!$A$2:$A$3323,'tackle data and analsyis'!$BD576)</f>
        <v>0</v>
      </c>
      <c r="BJ576">
        <f>COUNTIFS('further data insights graphs'!T$2:T$3323,"&gt;"&amp;0,'further data insights graphs'!$A$2:$A$3323,'tackle data and analsyis'!$BD576)</f>
        <v>0</v>
      </c>
      <c r="BK576">
        <f>COUNTIFS('further data insights graphs'!U$2:U$3323,"&gt;"&amp;0,'further data insights graphs'!$A$2:$A$3323,'tackle data and analsyis'!$BD576)</f>
        <v>0</v>
      </c>
      <c r="BN576" t="s">
        <v>134</v>
      </c>
      <c r="BO576">
        <v>0</v>
      </c>
      <c r="BP576">
        <v>0</v>
      </c>
      <c r="BQ576">
        <v>0</v>
      </c>
      <c r="BS576">
        <f>SUMIFS('further data insights graphs'!$K$2:$K$3323,'further data insights graphs'!$A$2:$A$3323,'tackle data and analsyis'!$BN576)</f>
        <v>0</v>
      </c>
      <c r="BT576">
        <f>SUMIFS('further data insights graphs'!$V$2:$V$3323,'further data insights graphs'!$A$2:$A$3323,'tackle data and analsyis'!$BN576)</f>
        <v>0</v>
      </c>
      <c r="BV576" t="s">
        <v>134</v>
      </c>
      <c r="BW576">
        <v>0</v>
      </c>
      <c r="BX576">
        <v>0</v>
      </c>
      <c r="BY576">
        <v>0</v>
      </c>
    </row>
    <row r="577" spans="1:77" x14ac:dyDescent="0.35">
      <c r="A577">
        <v>575</v>
      </c>
      <c r="B577">
        <v>2022110600</v>
      </c>
      <c r="C577">
        <v>1440</v>
      </c>
      <c r="D577">
        <v>54523</v>
      </c>
      <c r="E577">
        <v>0</v>
      </c>
      <c r="F577">
        <v>0</v>
      </c>
      <c r="G577">
        <v>0</v>
      </c>
      <c r="H577">
        <v>1</v>
      </c>
      <c r="I577" t="s">
        <v>103</v>
      </c>
      <c r="M577" t="s">
        <v>583</v>
      </c>
      <c r="N577">
        <f t="shared" si="56"/>
        <v>1</v>
      </c>
      <c r="O577">
        <f t="shared" si="57"/>
        <v>2</v>
      </c>
      <c r="P577">
        <f t="shared" si="58"/>
        <v>3</v>
      </c>
      <c r="R577">
        <f>SUMIFS('further data insights graphs'!$E$2:$E$3323,'further data insights graphs'!$A$2:$A$3323,'tackle data and analsyis'!$M577)</f>
        <v>1.0548412795756801</v>
      </c>
      <c r="S577">
        <f>COUNTIFS('further data insights graphs'!$E$2:$E$3323,"&gt;"&amp;0,'further data insights graphs'!$A$2:$A$3323,'tackle data and analsyis'!$M577)</f>
        <v>2</v>
      </c>
      <c r="V577">
        <f t="shared" si="59"/>
        <v>1</v>
      </c>
      <c r="W577" t="s">
        <v>216</v>
      </c>
      <c r="X577">
        <v>0</v>
      </c>
      <c r="Y577">
        <v>0</v>
      </c>
      <c r="Z577">
        <v>0</v>
      </c>
      <c r="AB577" t="s">
        <v>216</v>
      </c>
      <c r="AC577">
        <v>0</v>
      </c>
      <c r="AD577">
        <v>0</v>
      </c>
      <c r="AE577">
        <v>0</v>
      </c>
      <c r="AH577" t="s">
        <v>181</v>
      </c>
      <c r="AI577">
        <v>0</v>
      </c>
      <c r="AJ577">
        <v>0</v>
      </c>
      <c r="AK577">
        <f>SUMIFS('further data insights graphs'!$X$2:$X$3323,'further data insights graphs'!$A$2:$A$3323,'tackle data and analsyis'!$AH577)</f>
        <v>0</v>
      </c>
      <c r="AL577" s="1" t="e">
        <f t="shared" si="60"/>
        <v>#DIV/0!</v>
      </c>
      <c r="AM577">
        <f>SUMIFS('further data insights graphs'!$X$2:$X$3323,'further data insights graphs'!$X$2:$X$3323,"&gt;="&amp;0,'further data insights graphs'!$A$2:$A$3323,'tackle data and analsyis'!$AH577)</f>
        <v>0</v>
      </c>
      <c r="AN577">
        <f>COUNTIFS('further data insights graphs'!$X$2:$X$3323,"&gt;="&amp;0,'further data insights graphs'!$A$2:$A$3323,'tackle data and analsyis'!$AH577)</f>
        <v>0</v>
      </c>
      <c r="AO577">
        <f>SUMIFS('further data insights graphs'!$X$2:$X$3323,'further data insights graphs'!$X$2:$X$3323,"&lt;"&amp;0,'further data insights graphs'!$A$2:$A$3323,'tackle data and analsyis'!$AH577)</f>
        <v>0</v>
      </c>
      <c r="AP577">
        <f>COUNTIFS('further data insights graphs'!$X$2:$X$3323,"&lt;"&amp;0,'further data insights graphs'!$A$2:$A$3323,'tackle data and analsyis'!$AH577)</f>
        <v>0</v>
      </c>
      <c r="AQ577" s="3" t="e">
        <f t="shared" si="61"/>
        <v>#DIV/0!</v>
      </c>
      <c r="AR577" s="3" t="e">
        <f t="shared" si="62"/>
        <v>#DIV/0!</v>
      </c>
      <c r="AS577" s="3"/>
      <c r="AT577" s="3"/>
      <c r="AU577" s="3"/>
      <c r="AV577" s="3"/>
      <c r="AY577" t="s">
        <v>181</v>
      </c>
      <c r="AZ577">
        <v>0</v>
      </c>
      <c r="BA577">
        <v>0</v>
      </c>
      <c r="BD577" t="s">
        <v>181</v>
      </c>
      <c r="BE577">
        <f>SUMIFS('further data insights graphs'!S$2:S$3323,'further data insights graphs'!$A$2:$A$3323,'tackle data and analsyis'!$BD577)</f>
        <v>0</v>
      </c>
      <c r="BF577">
        <f>SUMIFS('further data insights graphs'!T$2:T$3323,'further data insights graphs'!$A$2:$A$3323,'tackle data and analsyis'!$BD577)</f>
        <v>0</v>
      </c>
      <c r="BG577">
        <f>SUMIFS('further data insights graphs'!U$2:U$3323,'further data insights graphs'!$A$2:$A$3323,'tackle data and analsyis'!$BD577)</f>
        <v>0</v>
      </c>
      <c r="BI577">
        <f>COUNTIFS('further data insights graphs'!S$2:S$3323,"&gt;"&amp;0,'further data insights graphs'!$A$2:$A$3323,'tackle data and analsyis'!$BD577)</f>
        <v>0</v>
      </c>
      <c r="BJ577">
        <f>COUNTIFS('further data insights graphs'!T$2:T$3323,"&gt;"&amp;0,'further data insights graphs'!$A$2:$A$3323,'tackle data and analsyis'!$BD577)</f>
        <v>0</v>
      </c>
      <c r="BK577">
        <f>COUNTIFS('further data insights graphs'!U$2:U$3323,"&gt;"&amp;0,'further data insights graphs'!$A$2:$A$3323,'tackle data and analsyis'!$BD577)</f>
        <v>0</v>
      </c>
      <c r="BN577" t="s">
        <v>181</v>
      </c>
      <c r="BO577">
        <v>0</v>
      </c>
      <c r="BP577">
        <v>0</v>
      </c>
      <c r="BQ577">
        <v>0</v>
      </c>
      <c r="BS577">
        <f>SUMIFS('further data insights graphs'!$K$2:$K$3323,'further data insights graphs'!$A$2:$A$3323,'tackle data and analsyis'!$BN577)</f>
        <v>0</v>
      </c>
      <c r="BT577">
        <f>SUMIFS('further data insights graphs'!$V$2:$V$3323,'further data insights graphs'!$A$2:$A$3323,'tackle data and analsyis'!$BN577)</f>
        <v>0</v>
      </c>
      <c r="BV577" t="s">
        <v>181</v>
      </c>
      <c r="BW577">
        <v>0</v>
      </c>
      <c r="BX577">
        <v>0</v>
      </c>
      <c r="BY577">
        <v>0</v>
      </c>
    </row>
    <row r="578" spans="1:77" x14ac:dyDescent="0.35">
      <c r="A578">
        <v>576</v>
      </c>
      <c r="B578">
        <v>2022102302</v>
      </c>
      <c r="C578">
        <v>3034</v>
      </c>
      <c r="D578">
        <v>53469</v>
      </c>
      <c r="E578">
        <v>1</v>
      </c>
      <c r="F578">
        <v>0</v>
      </c>
      <c r="G578">
        <v>0</v>
      </c>
      <c r="H578">
        <v>0</v>
      </c>
      <c r="I578" t="s">
        <v>104</v>
      </c>
      <c r="M578" t="s">
        <v>584</v>
      </c>
      <c r="N578">
        <f t="shared" si="56"/>
        <v>0</v>
      </c>
      <c r="O578">
        <f t="shared" si="57"/>
        <v>2</v>
      </c>
      <c r="P578">
        <f t="shared" si="58"/>
        <v>2</v>
      </c>
      <c r="R578">
        <f>SUMIFS('further data insights graphs'!$E$2:$E$3323,'further data insights graphs'!$A$2:$A$3323,'tackle data and analsyis'!$M578)</f>
        <v>0.22331966831126299</v>
      </c>
      <c r="S578">
        <f>COUNTIFS('further data insights graphs'!$E$2:$E$3323,"&gt;"&amp;0,'further data insights graphs'!$A$2:$A$3323,'tackle data and analsyis'!$M578)</f>
        <v>1</v>
      </c>
      <c r="V578">
        <f t="shared" si="59"/>
        <v>1</v>
      </c>
      <c r="W578" t="s">
        <v>234</v>
      </c>
      <c r="X578">
        <v>0</v>
      </c>
      <c r="Y578">
        <v>0</v>
      </c>
      <c r="Z578">
        <v>0</v>
      </c>
      <c r="AB578" t="s">
        <v>234</v>
      </c>
      <c r="AC578">
        <v>0</v>
      </c>
      <c r="AD578">
        <v>0</v>
      </c>
      <c r="AE578">
        <v>0</v>
      </c>
      <c r="AH578" t="s">
        <v>216</v>
      </c>
      <c r="AI578">
        <v>0</v>
      </c>
      <c r="AJ578">
        <v>0</v>
      </c>
      <c r="AK578">
        <f>SUMIFS('further data insights graphs'!$X$2:$X$3323,'further data insights graphs'!$A$2:$A$3323,'tackle data and analsyis'!$AH578)</f>
        <v>0</v>
      </c>
      <c r="AL578" s="1" t="e">
        <f t="shared" si="60"/>
        <v>#DIV/0!</v>
      </c>
      <c r="AM578">
        <f>SUMIFS('further data insights graphs'!$X$2:$X$3323,'further data insights graphs'!$X$2:$X$3323,"&gt;="&amp;0,'further data insights graphs'!$A$2:$A$3323,'tackle data and analsyis'!$AH578)</f>
        <v>0</v>
      </c>
      <c r="AN578">
        <f>COUNTIFS('further data insights graphs'!$X$2:$X$3323,"&gt;="&amp;0,'further data insights graphs'!$A$2:$A$3323,'tackle data and analsyis'!$AH578)</f>
        <v>0</v>
      </c>
      <c r="AO578">
        <f>SUMIFS('further data insights graphs'!$X$2:$X$3323,'further data insights graphs'!$X$2:$X$3323,"&lt;"&amp;0,'further data insights graphs'!$A$2:$A$3323,'tackle data and analsyis'!$AH578)</f>
        <v>0</v>
      </c>
      <c r="AP578">
        <f>COUNTIFS('further data insights graphs'!$X$2:$X$3323,"&lt;"&amp;0,'further data insights graphs'!$A$2:$A$3323,'tackle data and analsyis'!$AH578)</f>
        <v>0</v>
      </c>
      <c r="AQ578" s="3" t="e">
        <f t="shared" si="61"/>
        <v>#DIV/0!</v>
      </c>
      <c r="AR578" s="3" t="e">
        <f t="shared" si="62"/>
        <v>#DIV/0!</v>
      </c>
      <c r="AS578" s="3"/>
      <c r="AT578" s="3"/>
      <c r="AU578" s="3"/>
      <c r="AV578" s="3"/>
      <c r="AY578" t="s">
        <v>216</v>
      </c>
      <c r="AZ578">
        <v>0</v>
      </c>
      <c r="BA578">
        <v>0</v>
      </c>
      <c r="BD578" t="s">
        <v>216</v>
      </c>
      <c r="BE578">
        <f>SUMIFS('further data insights graphs'!S$2:S$3323,'further data insights graphs'!$A$2:$A$3323,'tackle data and analsyis'!$BD578)</f>
        <v>0</v>
      </c>
      <c r="BF578">
        <f>SUMIFS('further data insights graphs'!T$2:T$3323,'further data insights graphs'!$A$2:$A$3323,'tackle data and analsyis'!$BD578)</f>
        <v>0</v>
      </c>
      <c r="BG578">
        <f>SUMIFS('further data insights graphs'!U$2:U$3323,'further data insights graphs'!$A$2:$A$3323,'tackle data and analsyis'!$BD578)</f>
        <v>0</v>
      </c>
      <c r="BI578">
        <f>COUNTIFS('further data insights graphs'!S$2:S$3323,"&gt;"&amp;0,'further data insights graphs'!$A$2:$A$3323,'tackle data and analsyis'!$BD578)</f>
        <v>0</v>
      </c>
      <c r="BJ578">
        <f>COUNTIFS('further data insights graphs'!T$2:T$3323,"&gt;"&amp;0,'further data insights graphs'!$A$2:$A$3323,'tackle data and analsyis'!$BD578)</f>
        <v>0</v>
      </c>
      <c r="BK578">
        <f>COUNTIFS('further data insights graphs'!U$2:U$3323,"&gt;"&amp;0,'further data insights graphs'!$A$2:$A$3323,'tackle data and analsyis'!$BD578)</f>
        <v>0</v>
      </c>
      <c r="BN578" t="s">
        <v>216</v>
      </c>
      <c r="BO578">
        <v>0</v>
      </c>
      <c r="BP578">
        <v>0</v>
      </c>
      <c r="BQ578">
        <v>0</v>
      </c>
      <c r="BS578">
        <f>SUMIFS('further data insights graphs'!$K$2:$K$3323,'further data insights graphs'!$A$2:$A$3323,'tackle data and analsyis'!$BN578)</f>
        <v>0</v>
      </c>
      <c r="BT578">
        <f>SUMIFS('further data insights graphs'!$V$2:$V$3323,'further data insights graphs'!$A$2:$A$3323,'tackle data and analsyis'!$BN578)</f>
        <v>0</v>
      </c>
      <c r="BV578" t="s">
        <v>216</v>
      </c>
      <c r="BW578">
        <v>0</v>
      </c>
      <c r="BX578">
        <v>0</v>
      </c>
      <c r="BY578">
        <v>0</v>
      </c>
    </row>
    <row r="579" spans="1:77" x14ac:dyDescent="0.35">
      <c r="A579">
        <v>577</v>
      </c>
      <c r="B579">
        <v>2022102302</v>
      </c>
      <c r="C579">
        <v>3393</v>
      </c>
      <c r="D579">
        <v>53469</v>
      </c>
      <c r="E579">
        <v>1</v>
      </c>
      <c r="F579">
        <v>0</v>
      </c>
      <c r="G579">
        <v>0</v>
      </c>
      <c r="H579">
        <v>0</v>
      </c>
      <c r="I579" t="s">
        <v>104</v>
      </c>
      <c r="M579" t="s">
        <v>585</v>
      </c>
      <c r="N579">
        <f t="shared" ref="N579:N588" si="63">SUMIFS(E$2:E$2763,$I$2:$I$2763,$M579)</f>
        <v>2</v>
      </c>
      <c r="O579">
        <f t="shared" ref="O579:O588" si="64">SUMIFS(F$2:F$2763,$I$2:$I$2763,$M579)</f>
        <v>3</v>
      </c>
      <c r="P579">
        <f t="shared" ref="P579:P588" si="65">SUM(N579:O579)</f>
        <v>5</v>
      </c>
      <c r="R579">
        <f>SUMIFS('further data insights graphs'!$E$2:$E$3323,'further data insights graphs'!$A$2:$A$3323,'tackle data and analsyis'!$M579)</f>
        <v>3.3176599019516688</v>
      </c>
      <c r="S579">
        <f>COUNTIFS('further data insights graphs'!$E$2:$E$3323,"&gt;"&amp;0,'further data insights graphs'!$A$2:$A$3323,'tackle data and analsyis'!$M579)</f>
        <v>5</v>
      </c>
      <c r="V579">
        <f t="shared" ref="V579:V588" si="66">COUNTIFS($Z$596:$Z$1704,W579)</f>
        <v>1</v>
      </c>
      <c r="W579" t="s">
        <v>302</v>
      </c>
      <c r="X579">
        <v>0</v>
      </c>
      <c r="Y579">
        <v>0</v>
      </c>
      <c r="Z579">
        <v>0</v>
      </c>
      <c r="AB579" t="s">
        <v>302</v>
      </c>
      <c r="AC579">
        <v>0</v>
      </c>
      <c r="AD579">
        <v>0</v>
      </c>
      <c r="AE579">
        <v>0</v>
      </c>
      <c r="AH579" t="s">
        <v>234</v>
      </c>
      <c r="AI579">
        <v>0</v>
      </c>
      <c r="AJ579">
        <v>0</v>
      </c>
      <c r="AK579">
        <f>SUMIFS('further data insights graphs'!$X$2:$X$3323,'further data insights graphs'!$A$2:$A$3323,'tackle data and analsyis'!$AH579)</f>
        <v>0</v>
      </c>
      <c r="AL579" s="1" t="e">
        <f t="shared" ref="AL579:AL588" si="67">AK579/AJ579</f>
        <v>#DIV/0!</v>
      </c>
      <c r="AM579">
        <f>SUMIFS('further data insights graphs'!$X$2:$X$3323,'further data insights graphs'!$X$2:$X$3323,"&gt;="&amp;0,'further data insights graphs'!$A$2:$A$3323,'tackle data and analsyis'!$AH579)</f>
        <v>0</v>
      </c>
      <c r="AN579">
        <f>COUNTIFS('further data insights graphs'!$X$2:$X$3323,"&gt;="&amp;0,'further data insights graphs'!$A$2:$A$3323,'tackle data and analsyis'!$AH579)</f>
        <v>0</v>
      </c>
      <c r="AO579">
        <f>SUMIFS('further data insights graphs'!$X$2:$X$3323,'further data insights graphs'!$X$2:$X$3323,"&lt;"&amp;0,'further data insights graphs'!$A$2:$A$3323,'tackle data and analsyis'!$AH579)</f>
        <v>0</v>
      </c>
      <c r="AP579">
        <f>COUNTIFS('further data insights graphs'!$X$2:$X$3323,"&lt;"&amp;0,'further data insights graphs'!$A$2:$A$3323,'tackle data and analsyis'!$AH579)</f>
        <v>0</v>
      </c>
      <c r="AQ579" s="3" t="e">
        <f t="shared" ref="AQ579:AQ588" si="68">AM579/AN579</f>
        <v>#DIV/0!</v>
      </c>
      <c r="AR579" s="3" t="e">
        <f t="shared" ref="AR579:AR588" si="69">AO579/AP579</f>
        <v>#DIV/0!</v>
      </c>
      <c r="AS579" s="3"/>
      <c r="AT579" s="3"/>
      <c r="AU579" s="3"/>
      <c r="AV579" s="3"/>
      <c r="AY579" t="s">
        <v>234</v>
      </c>
      <c r="AZ579">
        <v>0</v>
      </c>
      <c r="BA579">
        <v>0</v>
      </c>
      <c r="BD579" t="s">
        <v>234</v>
      </c>
      <c r="BE579">
        <f>SUMIFS('further data insights graphs'!S$2:S$3323,'further data insights graphs'!$A$2:$A$3323,'tackle data and analsyis'!$BD579)</f>
        <v>0</v>
      </c>
      <c r="BF579">
        <f>SUMIFS('further data insights graphs'!T$2:T$3323,'further data insights graphs'!$A$2:$A$3323,'tackle data and analsyis'!$BD579)</f>
        <v>0</v>
      </c>
      <c r="BG579">
        <f>SUMIFS('further data insights graphs'!U$2:U$3323,'further data insights graphs'!$A$2:$A$3323,'tackle data and analsyis'!$BD579)</f>
        <v>0</v>
      </c>
      <c r="BI579">
        <f>COUNTIFS('further data insights graphs'!S$2:S$3323,"&gt;"&amp;0,'further data insights graphs'!$A$2:$A$3323,'tackle data and analsyis'!$BD579)</f>
        <v>0</v>
      </c>
      <c r="BJ579">
        <f>COUNTIFS('further data insights graphs'!T$2:T$3323,"&gt;"&amp;0,'further data insights graphs'!$A$2:$A$3323,'tackle data and analsyis'!$BD579)</f>
        <v>0</v>
      </c>
      <c r="BK579">
        <f>COUNTIFS('further data insights graphs'!U$2:U$3323,"&gt;"&amp;0,'further data insights graphs'!$A$2:$A$3323,'tackle data and analsyis'!$BD579)</f>
        <v>0</v>
      </c>
      <c r="BN579" t="s">
        <v>234</v>
      </c>
      <c r="BO579">
        <v>0</v>
      </c>
      <c r="BP579">
        <v>0</v>
      </c>
      <c r="BQ579">
        <v>0</v>
      </c>
      <c r="BS579">
        <f>SUMIFS('further data insights graphs'!$K$2:$K$3323,'further data insights graphs'!$A$2:$A$3323,'tackle data and analsyis'!$BN579)</f>
        <v>0</v>
      </c>
      <c r="BT579">
        <f>SUMIFS('further data insights graphs'!$V$2:$V$3323,'further data insights graphs'!$A$2:$A$3323,'tackle data and analsyis'!$BN579)</f>
        <v>0</v>
      </c>
      <c r="BV579" t="s">
        <v>234</v>
      </c>
      <c r="BW579">
        <v>0</v>
      </c>
      <c r="BX579">
        <v>0</v>
      </c>
      <c r="BY579">
        <v>0</v>
      </c>
    </row>
    <row r="580" spans="1:77" x14ac:dyDescent="0.35">
      <c r="A580">
        <v>578</v>
      </c>
      <c r="B580">
        <v>2022103001</v>
      </c>
      <c r="C580">
        <v>1646</v>
      </c>
      <c r="D580">
        <v>53469</v>
      </c>
      <c r="E580">
        <v>1</v>
      </c>
      <c r="F580">
        <v>0</v>
      </c>
      <c r="G580">
        <v>0</v>
      </c>
      <c r="H580">
        <v>0</v>
      </c>
      <c r="I580" t="s">
        <v>104</v>
      </c>
      <c r="M580" t="s">
        <v>586</v>
      </c>
      <c r="N580">
        <f t="shared" si="63"/>
        <v>0</v>
      </c>
      <c r="O580">
        <f t="shared" si="64"/>
        <v>1</v>
      </c>
      <c r="P580">
        <f t="shared" si="65"/>
        <v>1</v>
      </c>
      <c r="R580">
        <f>SUMIFS('further data insights graphs'!$E$2:$E$3323,'further data insights graphs'!$A$2:$A$3323,'tackle data and analsyis'!$M580)</f>
        <v>0.89648583914048297</v>
      </c>
      <c r="S580">
        <f>COUNTIFS('further data insights graphs'!$E$2:$E$3323,"&gt;"&amp;0,'further data insights graphs'!$A$2:$A$3323,'tackle data and analsyis'!$M580)</f>
        <v>2</v>
      </c>
      <c r="V580">
        <f t="shared" si="66"/>
        <v>1</v>
      </c>
      <c r="W580" t="s">
        <v>390</v>
      </c>
      <c r="X580">
        <v>0</v>
      </c>
      <c r="Y580">
        <v>0</v>
      </c>
      <c r="Z580">
        <v>0</v>
      </c>
      <c r="AB580" t="s">
        <v>390</v>
      </c>
      <c r="AC580">
        <v>0</v>
      </c>
      <c r="AD580">
        <v>0</v>
      </c>
      <c r="AE580">
        <v>0</v>
      </c>
      <c r="AH580" t="s">
        <v>293</v>
      </c>
      <c r="AI580">
        <v>0</v>
      </c>
      <c r="AJ580">
        <v>0</v>
      </c>
      <c r="AK580">
        <f>SUMIFS('further data insights graphs'!$X$2:$X$3323,'further data insights graphs'!$A$2:$A$3323,'tackle data and analsyis'!$AH580)</f>
        <v>0</v>
      </c>
      <c r="AL580" s="1" t="e">
        <f t="shared" si="67"/>
        <v>#DIV/0!</v>
      </c>
      <c r="AM580">
        <f>SUMIFS('further data insights graphs'!$X$2:$X$3323,'further data insights graphs'!$X$2:$X$3323,"&gt;="&amp;0,'further data insights graphs'!$A$2:$A$3323,'tackle data and analsyis'!$AH580)</f>
        <v>0</v>
      </c>
      <c r="AN580">
        <f>COUNTIFS('further data insights graphs'!$X$2:$X$3323,"&gt;="&amp;0,'further data insights graphs'!$A$2:$A$3323,'tackle data and analsyis'!$AH580)</f>
        <v>0</v>
      </c>
      <c r="AO580">
        <f>SUMIFS('further data insights graphs'!$X$2:$X$3323,'further data insights graphs'!$X$2:$X$3323,"&lt;"&amp;0,'further data insights graphs'!$A$2:$A$3323,'tackle data and analsyis'!$AH580)</f>
        <v>0</v>
      </c>
      <c r="AP580">
        <f>COUNTIFS('further data insights graphs'!$X$2:$X$3323,"&lt;"&amp;0,'further data insights graphs'!$A$2:$A$3323,'tackle data and analsyis'!$AH580)</f>
        <v>0</v>
      </c>
      <c r="AQ580" s="3" t="e">
        <f t="shared" si="68"/>
        <v>#DIV/0!</v>
      </c>
      <c r="AR580" s="3" t="e">
        <f t="shared" si="69"/>
        <v>#DIV/0!</v>
      </c>
      <c r="AS580" s="3"/>
      <c r="AT580" s="3"/>
      <c r="AU580" s="3"/>
      <c r="AV580" s="3"/>
      <c r="AY580" t="s">
        <v>293</v>
      </c>
      <c r="AZ580">
        <v>0</v>
      </c>
      <c r="BA580">
        <v>0</v>
      </c>
      <c r="BD580" t="s">
        <v>293</v>
      </c>
      <c r="BE580">
        <f>SUMIFS('further data insights graphs'!S$2:S$3323,'further data insights graphs'!$A$2:$A$3323,'tackle data and analsyis'!$BD580)</f>
        <v>0</v>
      </c>
      <c r="BF580">
        <f>SUMIFS('further data insights graphs'!T$2:T$3323,'further data insights graphs'!$A$2:$A$3323,'tackle data and analsyis'!$BD580)</f>
        <v>0</v>
      </c>
      <c r="BG580">
        <f>SUMIFS('further data insights graphs'!U$2:U$3323,'further data insights graphs'!$A$2:$A$3323,'tackle data and analsyis'!$BD580)</f>
        <v>0</v>
      </c>
      <c r="BI580">
        <f>COUNTIFS('further data insights graphs'!S$2:S$3323,"&gt;"&amp;0,'further data insights graphs'!$A$2:$A$3323,'tackle data and analsyis'!$BD580)</f>
        <v>0</v>
      </c>
      <c r="BJ580">
        <f>COUNTIFS('further data insights graphs'!T$2:T$3323,"&gt;"&amp;0,'further data insights graphs'!$A$2:$A$3323,'tackle data and analsyis'!$BD580)</f>
        <v>0</v>
      </c>
      <c r="BK580">
        <f>COUNTIFS('further data insights graphs'!U$2:U$3323,"&gt;"&amp;0,'further data insights graphs'!$A$2:$A$3323,'tackle data and analsyis'!$BD580)</f>
        <v>0</v>
      </c>
      <c r="BN580" t="s">
        <v>293</v>
      </c>
      <c r="BO580">
        <v>0</v>
      </c>
      <c r="BP580">
        <v>0</v>
      </c>
      <c r="BQ580">
        <v>0</v>
      </c>
      <c r="BS580">
        <f>SUMIFS('further data insights graphs'!$K$2:$K$3323,'further data insights graphs'!$A$2:$A$3323,'tackle data and analsyis'!$BN580)</f>
        <v>0</v>
      </c>
      <c r="BT580">
        <f>SUMIFS('further data insights graphs'!$V$2:$V$3323,'further data insights graphs'!$A$2:$A$3323,'tackle data and analsyis'!$BN580)</f>
        <v>0</v>
      </c>
      <c r="BV580" t="s">
        <v>293</v>
      </c>
      <c r="BW580">
        <v>0</v>
      </c>
      <c r="BX580">
        <v>0</v>
      </c>
      <c r="BY580">
        <v>0</v>
      </c>
    </row>
    <row r="581" spans="1:77" x14ac:dyDescent="0.35">
      <c r="A581">
        <v>579</v>
      </c>
      <c r="B581">
        <v>2022103001</v>
      </c>
      <c r="C581">
        <v>4261</v>
      </c>
      <c r="D581">
        <v>53469</v>
      </c>
      <c r="E581">
        <v>0</v>
      </c>
      <c r="F581">
        <v>1</v>
      </c>
      <c r="G581">
        <v>0</v>
      </c>
      <c r="H581">
        <v>0</v>
      </c>
      <c r="I581" t="s">
        <v>104</v>
      </c>
      <c r="M581" t="s">
        <v>587</v>
      </c>
      <c r="N581">
        <f t="shared" si="63"/>
        <v>1</v>
      </c>
      <c r="O581">
        <f t="shared" si="64"/>
        <v>1</v>
      </c>
      <c r="P581">
        <f t="shared" si="65"/>
        <v>2</v>
      </c>
      <c r="R581">
        <f>SUMIFS('further data insights graphs'!$E$2:$E$3323,'further data insights graphs'!$A$2:$A$3323,'tackle data and analsyis'!$M581)</f>
        <v>0.871953074379615</v>
      </c>
      <c r="S581">
        <f>COUNTIFS('further data insights graphs'!$E$2:$E$3323,"&gt;"&amp;0,'further data insights graphs'!$A$2:$A$3323,'tackle data and analsyis'!$M581)</f>
        <v>1</v>
      </c>
      <c r="V581">
        <f t="shared" si="66"/>
        <v>1</v>
      </c>
      <c r="W581" t="s">
        <v>398</v>
      </c>
      <c r="X581">
        <v>0</v>
      </c>
      <c r="Y581">
        <v>0</v>
      </c>
      <c r="Z581">
        <v>0</v>
      </c>
      <c r="AB581" t="s">
        <v>398</v>
      </c>
      <c r="AC581">
        <v>0</v>
      </c>
      <c r="AD581">
        <v>0</v>
      </c>
      <c r="AE581">
        <v>0</v>
      </c>
      <c r="AH581" t="s">
        <v>393</v>
      </c>
      <c r="AI581">
        <v>0</v>
      </c>
      <c r="AJ581">
        <v>0</v>
      </c>
      <c r="AK581">
        <f>SUMIFS('further data insights graphs'!$X$2:$X$3323,'further data insights graphs'!$A$2:$A$3323,'tackle data and analsyis'!$AH581)</f>
        <v>0</v>
      </c>
      <c r="AL581" s="1" t="e">
        <f t="shared" si="67"/>
        <v>#DIV/0!</v>
      </c>
      <c r="AM581">
        <f>SUMIFS('further data insights graphs'!$X$2:$X$3323,'further data insights graphs'!$X$2:$X$3323,"&gt;="&amp;0,'further data insights graphs'!$A$2:$A$3323,'tackle data and analsyis'!$AH581)</f>
        <v>0</v>
      </c>
      <c r="AN581">
        <f>COUNTIFS('further data insights graphs'!$X$2:$X$3323,"&gt;="&amp;0,'further data insights graphs'!$A$2:$A$3323,'tackle data and analsyis'!$AH581)</f>
        <v>0</v>
      </c>
      <c r="AO581">
        <f>SUMIFS('further data insights graphs'!$X$2:$X$3323,'further data insights graphs'!$X$2:$X$3323,"&lt;"&amp;0,'further data insights graphs'!$A$2:$A$3323,'tackle data and analsyis'!$AH581)</f>
        <v>0</v>
      </c>
      <c r="AP581">
        <f>COUNTIFS('further data insights graphs'!$X$2:$X$3323,"&lt;"&amp;0,'further data insights graphs'!$A$2:$A$3323,'tackle data and analsyis'!$AH581)</f>
        <v>0</v>
      </c>
      <c r="AQ581" s="3" t="e">
        <f t="shared" si="68"/>
        <v>#DIV/0!</v>
      </c>
      <c r="AR581" s="3" t="e">
        <f t="shared" si="69"/>
        <v>#DIV/0!</v>
      </c>
      <c r="AS581" s="3"/>
      <c r="AT581" s="3"/>
      <c r="AU581" s="3"/>
      <c r="AV581" s="3"/>
      <c r="AY581" t="s">
        <v>393</v>
      </c>
      <c r="AZ581">
        <v>0</v>
      </c>
      <c r="BA581">
        <v>0</v>
      </c>
      <c r="BD581" t="s">
        <v>393</v>
      </c>
      <c r="BE581">
        <f>SUMIFS('further data insights graphs'!S$2:S$3323,'further data insights graphs'!$A$2:$A$3323,'tackle data and analsyis'!$BD581)</f>
        <v>0</v>
      </c>
      <c r="BF581">
        <f>SUMIFS('further data insights graphs'!T$2:T$3323,'further data insights graphs'!$A$2:$A$3323,'tackle data and analsyis'!$BD581)</f>
        <v>0</v>
      </c>
      <c r="BG581">
        <f>SUMIFS('further data insights graphs'!U$2:U$3323,'further data insights graphs'!$A$2:$A$3323,'tackle data and analsyis'!$BD581)</f>
        <v>0</v>
      </c>
      <c r="BI581">
        <f>COUNTIFS('further data insights graphs'!S$2:S$3323,"&gt;"&amp;0,'further data insights graphs'!$A$2:$A$3323,'tackle data and analsyis'!$BD581)</f>
        <v>0</v>
      </c>
      <c r="BJ581">
        <f>COUNTIFS('further data insights graphs'!T$2:T$3323,"&gt;"&amp;0,'further data insights graphs'!$A$2:$A$3323,'tackle data and analsyis'!$BD581)</f>
        <v>0</v>
      </c>
      <c r="BK581">
        <f>COUNTIFS('further data insights graphs'!U$2:U$3323,"&gt;"&amp;0,'further data insights graphs'!$A$2:$A$3323,'tackle data and analsyis'!$BD581)</f>
        <v>0</v>
      </c>
      <c r="BN581" t="s">
        <v>393</v>
      </c>
      <c r="BO581">
        <v>0</v>
      </c>
      <c r="BP581">
        <v>0</v>
      </c>
      <c r="BQ581">
        <v>0</v>
      </c>
      <c r="BS581">
        <f>SUMIFS('further data insights graphs'!$K$2:$K$3323,'further data insights graphs'!$A$2:$A$3323,'tackle data and analsyis'!$BN581)</f>
        <v>0</v>
      </c>
      <c r="BT581">
        <f>SUMIFS('further data insights graphs'!$V$2:$V$3323,'further data insights graphs'!$A$2:$A$3323,'tackle data and analsyis'!$BN581)</f>
        <v>0</v>
      </c>
      <c r="BV581" t="s">
        <v>393</v>
      </c>
      <c r="BW581">
        <v>0</v>
      </c>
      <c r="BX581">
        <v>0</v>
      </c>
      <c r="BY581">
        <v>0</v>
      </c>
    </row>
    <row r="582" spans="1:77" x14ac:dyDescent="0.35">
      <c r="A582">
        <v>580</v>
      </c>
      <c r="B582">
        <v>2022110600</v>
      </c>
      <c r="C582">
        <v>984</v>
      </c>
      <c r="D582">
        <v>53469</v>
      </c>
      <c r="E582">
        <v>1</v>
      </c>
      <c r="F582">
        <v>0</v>
      </c>
      <c r="G582">
        <v>0</v>
      </c>
      <c r="H582">
        <v>0</v>
      </c>
      <c r="I582" t="s">
        <v>104</v>
      </c>
      <c r="M582" t="s">
        <v>588</v>
      </c>
      <c r="N582">
        <f t="shared" si="63"/>
        <v>0</v>
      </c>
      <c r="O582">
        <f t="shared" si="64"/>
        <v>1</v>
      </c>
      <c r="P582">
        <f t="shared" si="65"/>
        <v>1</v>
      </c>
      <c r="R582">
        <f>SUMIFS('further data insights graphs'!$E$2:$E$3323,'further data insights graphs'!$A$2:$A$3323,'tackle data and analsyis'!$M582)</f>
        <v>2.5951418203233647</v>
      </c>
      <c r="S582">
        <f>COUNTIFS('further data insights graphs'!$E$2:$E$3323,"&gt;"&amp;0,'further data insights graphs'!$A$2:$A$3323,'tackle data and analsyis'!$M582)</f>
        <v>5</v>
      </c>
      <c r="V582">
        <f t="shared" si="66"/>
        <v>1</v>
      </c>
      <c r="W582" t="s">
        <v>512</v>
      </c>
      <c r="X582">
        <v>0</v>
      </c>
      <c r="Y582">
        <v>0</v>
      </c>
      <c r="Z582">
        <v>0</v>
      </c>
      <c r="AB582" t="s">
        <v>512</v>
      </c>
      <c r="AC582">
        <v>0</v>
      </c>
      <c r="AD582">
        <v>0</v>
      </c>
      <c r="AE582">
        <v>0</v>
      </c>
      <c r="AH582" t="s">
        <v>465</v>
      </c>
      <c r="AI582">
        <v>0</v>
      </c>
      <c r="AJ582">
        <v>0</v>
      </c>
      <c r="AK582">
        <f>SUMIFS('further data insights graphs'!$X$2:$X$3323,'further data insights graphs'!$A$2:$A$3323,'tackle data and analsyis'!$AH582)</f>
        <v>0</v>
      </c>
      <c r="AL582" s="1" t="e">
        <f t="shared" si="67"/>
        <v>#DIV/0!</v>
      </c>
      <c r="AM582">
        <f>SUMIFS('further data insights graphs'!$X$2:$X$3323,'further data insights graphs'!$X$2:$X$3323,"&gt;="&amp;0,'further data insights graphs'!$A$2:$A$3323,'tackle data and analsyis'!$AH582)</f>
        <v>0</v>
      </c>
      <c r="AN582">
        <f>COUNTIFS('further data insights graphs'!$X$2:$X$3323,"&gt;="&amp;0,'further data insights graphs'!$A$2:$A$3323,'tackle data and analsyis'!$AH582)</f>
        <v>0</v>
      </c>
      <c r="AO582">
        <f>SUMIFS('further data insights graphs'!$X$2:$X$3323,'further data insights graphs'!$X$2:$X$3323,"&lt;"&amp;0,'further data insights graphs'!$A$2:$A$3323,'tackle data and analsyis'!$AH582)</f>
        <v>0</v>
      </c>
      <c r="AP582">
        <f>COUNTIFS('further data insights graphs'!$X$2:$X$3323,"&lt;"&amp;0,'further data insights graphs'!$A$2:$A$3323,'tackle data and analsyis'!$AH582)</f>
        <v>0</v>
      </c>
      <c r="AQ582" s="3" t="e">
        <f t="shared" si="68"/>
        <v>#DIV/0!</v>
      </c>
      <c r="AR582" s="3" t="e">
        <f t="shared" si="69"/>
        <v>#DIV/0!</v>
      </c>
      <c r="AS582" s="3"/>
      <c r="AT582" s="3"/>
      <c r="AU582" s="3"/>
      <c r="AV582" s="3"/>
      <c r="AY582" t="s">
        <v>465</v>
      </c>
      <c r="AZ582">
        <v>0</v>
      </c>
      <c r="BA582">
        <v>0</v>
      </c>
      <c r="BD582" t="s">
        <v>465</v>
      </c>
      <c r="BE582">
        <f>SUMIFS('further data insights graphs'!S$2:S$3323,'further data insights graphs'!$A$2:$A$3323,'tackle data and analsyis'!$BD582)</f>
        <v>0</v>
      </c>
      <c r="BF582">
        <f>SUMIFS('further data insights graphs'!T$2:T$3323,'further data insights graphs'!$A$2:$A$3323,'tackle data and analsyis'!$BD582)</f>
        <v>0</v>
      </c>
      <c r="BG582">
        <f>SUMIFS('further data insights graphs'!U$2:U$3323,'further data insights graphs'!$A$2:$A$3323,'tackle data and analsyis'!$BD582)</f>
        <v>0</v>
      </c>
      <c r="BI582">
        <f>COUNTIFS('further data insights graphs'!S$2:S$3323,"&gt;"&amp;0,'further data insights graphs'!$A$2:$A$3323,'tackle data and analsyis'!$BD582)</f>
        <v>0</v>
      </c>
      <c r="BJ582">
        <f>COUNTIFS('further data insights graphs'!T$2:T$3323,"&gt;"&amp;0,'further data insights graphs'!$A$2:$A$3323,'tackle data and analsyis'!$BD582)</f>
        <v>0</v>
      </c>
      <c r="BK582">
        <f>COUNTIFS('further data insights graphs'!U$2:U$3323,"&gt;"&amp;0,'further data insights graphs'!$A$2:$A$3323,'tackle data and analsyis'!$BD582)</f>
        <v>0</v>
      </c>
      <c r="BN582" t="s">
        <v>465</v>
      </c>
      <c r="BO582">
        <v>0</v>
      </c>
      <c r="BP582">
        <v>0</v>
      </c>
      <c r="BQ582">
        <v>0</v>
      </c>
      <c r="BS582">
        <f>SUMIFS('further data insights graphs'!$K$2:$K$3323,'further data insights graphs'!$A$2:$A$3323,'tackle data and analsyis'!$BN582)</f>
        <v>0</v>
      </c>
      <c r="BT582">
        <f>SUMIFS('further data insights graphs'!$V$2:$V$3323,'further data insights graphs'!$A$2:$A$3323,'tackle data and analsyis'!$BN582)</f>
        <v>0</v>
      </c>
      <c r="BV582" t="s">
        <v>465</v>
      </c>
      <c r="BW582">
        <v>0</v>
      </c>
      <c r="BX582">
        <v>0</v>
      </c>
      <c r="BY582">
        <v>0</v>
      </c>
    </row>
    <row r="583" spans="1:77" x14ac:dyDescent="0.35">
      <c r="A583">
        <v>581</v>
      </c>
      <c r="B583">
        <v>2022110600</v>
      </c>
      <c r="C583">
        <v>1606</v>
      </c>
      <c r="D583">
        <v>53469</v>
      </c>
      <c r="E583">
        <v>0</v>
      </c>
      <c r="F583">
        <v>1</v>
      </c>
      <c r="G583">
        <v>0</v>
      </c>
      <c r="H583">
        <v>0</v>
      </c>
      <c r="I583" t="s">
        <v>104</v>
      </c>
      <c r="M583" t="s">
        <v>589</v>
      </c>
      <c r="N583">
        <f t="shared" si="63"/>
        <v>1</v>
      </c>
      <c r="O583">
        <f t="shared" si="64"/>
        <v>0</v>
      </c>
      <c r="P583">
        <f t="shared" si="65"/>
        <v>1</v>
      </c>
      <c r="R583">
        <f>SUMIFS('further data insights graphs'!$E$2:$E$3323,'further data insights graphs'!$A$2:$A$3323,'tackle data and analsyis'!$M583)</f>
        <v>0.57577913164572703</v>
      </c>
      <c r="S583">
        <f>COUNTIFS('further data insights graphs'!$E$2:$E$3323,"&gt;"&amp;0,'further data insights graphs'!$A$2:$A$3323,'tackle data and analsyis'!$M583)</f>
        <v>1</v>
      </c>
      <c r="V583">
        <f t="shared" si="66"/>
        <v>2</v>
      </c>
      <c r="W583" t="s">
        <v>514</v>
      </c>
      <c r="X583">
        <v>0</v>
      </c>
      <c r="Y583">
        <v>0</v>
      </c>
      <c r="Z583">
        <v>0</v>
      </c>
      <c r="AB583" t="s">
        <v>514</v>
      </c>
      <c r="AC583">
        <v>0</v>
      </c>
      <c r="AD583">
        <v>0</v>
      </c>
      <c r="AE583">
        <v>0</v>
      </c>
      <c r="AH583" t="s">
        <v>519</v>
      </c>
      <c r="AI583">
        <v>0</v>
      </c>
      <c r="AJ583">
        <v>0</v>
      </c>
      <c r="AK583">
        <f>SUMIFS('further data insights graphs'!$X$2:$X$3323,'further data insights graphs'!$A$2:$A$3323,'tackle data and analsyis'!$AH583)</f>
        <v>0</v>
      </c>
      <c r="AL583" s="1" t="e">
        <f t="shared" si="67"/>
        <v>#DIV/0!</v>
      </c>
      <c r="AM583">
        <f>SUMIFS('further data insights graphs'!$X$2:$X$3323,'further data insights graphs'!$X$2:$X$3323,"&gt;="&amp;0,'further data insights graphs'!$A$2:$A$3323,'tackle data and analsyis'!$AH583)</f>
        <v>0</v>
      </c>
      <c r="AN583">
        <f>COUNTIFS('further data insights graphs'!$X$2:$X$3323,"&gt;="&amp;0,'further data insights graphs'!$A$2:$A$3323,'tackle data and analsyis'!$AH583)</f>
        <v>0</v>
      </c>
      <c r="AO583">
        <f>SUMIFS('further data insights graphs'!$X$2:$X$3323,'further data insights graphs'!$X$2:$X$3323,"&lt;"&amp;0,'further data insights graphs'!$A$2:$A$3323,'tackle data and analsyis'!$AH583)</f>
        <v>0</v>
      </c>
      <c r="AP583">
        <f>COUNTIFS('further data insights graphs'!$X$2:$X$3323,"&lt;"&amp;0,'further data insights graphs'!$A$2:$A$3323,'tackle data and analsyis'!$AH583)</f>
        <v>0</v>
      </c>
      <c r="AQ583" s="3" t="e">
        <f t="shared" si="68"/>
        <v>#DIV/0!</v>
      </c>
      <c r="AR583" s="3" t="e">
        <f t="shared" si="69"/>
        <v>#DIV/0!</v>
      </c>
      <c r="AS583" s="3"/>
      <c r="AT583" s="3"/>
      <c r="AU583" s="3"/>
      <c r="AV583" s="3"/>
      <c r="AY583" t="s">
        <v>519</v>
      </c>
      <c r="AZ583">
        <v>0</v>
      </c>
      <c r="BA583">
        <v>0</v>
      </c>
      <c r="BD583" t="s">
        <v>519</v>
      </c>
      <c r="BE583">
        <f>SUMIFS('further data insights graphs'!S$2:S$3323,'further data insights graphs'!$A$2:$A$3323,'tackle data and analsyis'!$BD583)</f>
        <v>0</v>
      </c>
      <c r="BF583">
        <f>SUMIFS('further data insights graphs'!T$2:T$3323,'further data insights graphs'!$A$2:$A$3323,'tackle data and analsyis'!$BD583)</f>
        <v>0</v>
      </c>
      <c r="BG583">
        <f>SUMIFS('further data insights graphs'!U$2:U$3323,'further data insights graphs'!$A$2:$A$3323,'tackle data and analsyis'!$BD583)</f>
        <v>0</v>
      </c>
      <c r="BI583">
        <f>COUNTIFS('further data insights graphs'!S$2:S$3323,"&gt;"&amp;0,'further data insights graphs'!$A$2:$A$3323,'tackle data and analsyis'!$BD583)</f>
        <v>0</v>
      </c>
      <c r="BJ583">
        <f>COUNTIFS('further data insights graphs'!T$2:T$3323,"&gt;"&amp;0,'further data insights graphs'!$A$2:$A$3323,'tackle data and analsyis'!$BD583)</f>
        <v>0</v>
      </c>
      <c r="BK583">
        <f>COUNTIFS('further data insights graphs'!U$2:U$3323,"&gt;"&amp;0,'further data insights graphs'!$A$2:$A$3323,'tackle data and analsyis'!$BD583)</f>
        <v>0</v>
      </c>
      <c r="BN583" t="s">
        <v>519</v>
      </c>
      <c r="BO583">
        <v>0</v>
      </c>
      <c r="BP583">
        <v>0</v>
      </c>
      <c r="BQ583">
        <v>0</v>
      </c>
      <c r="BS583">
        <f>SUMIFS('further data insights graphs'!$K$2:$K$3323,'further data insights graphs'!$A$2:$A$3323,'tackle data and analsyis'!$BN583)</f>
        <v>0</v>
      </c>
      <c r="BT583">
        <f>SUMIFS('further data insights graphs'!$V$2:$V$3323,'further data insights graphs'!$A$2:$A$3323,'tackle data and analsyis'!$BN583)</f>
        <v>0</v>
      </c>
      <c r="BV583" t="s">
        <v>519</v>
      </c>
      <c r="BW583">
        <v>0</v>
      </c>
      <c r="BX583">
        <v>0</v>
      </c>
      <c r="BY583">
        <v>0</v>
      </c>
    </row>
    <row r="584" spans="1:77" x14ac:dyDescent="0.35">
      <c r="A584">
        <v>582</v>
      </c>
      <c r="B584">
        <v>2022110600</v>
      </c>
      <c r="C584">
        <v>2548</v>
      </c>
      <c r="D584">
        <v>53469</v>
      </c>
      <c r="E584">
        <v>0</v>
      </c>
      <c r="F584">
        <v>1</v>
      </c>
      <c r="G584">
        <v>0</v>
      </c>
      <c r="H584">
        <v>0</v>
      </c>
      <c r="I584" t="s">
        <v>104</v>
      </c>
      <c r="M584" t="s">
        <v>590</v>
      </c>
      <c r="N584">
        <f t="shared" si="63"/>
        <v>1</v>
      </c>
      <c r="O584">
        <f t="shared" si="64"/>
        <v>0</v>
      </c>
      <c r="P584">
        <f t="shared" si="65"/>
        <v>1</v>
      </c>
      <c r="R584">
        <f>SUMIFS('further data insights graphs'!$E$2:$E$3323,'further data insights graphs'!$A$2:$A$3323,'tackle data and analsyis'!$M584)</f>
        <v>1</v>
      </c>
      <c r="S584">
        <f>COUNTIFS('further data insights graphs'!$E$2:$E$3323,"&gt;"&amp;0,'further data insights graphs'!$A$2:$A$3323,'tackle data and analsyis'!$M584)</f>
        <v>1</v>
      </c>
      <c r="V584">
        <f t="shared" si="66"/>
        <v>1</v>
      </c>
      <c r="W584" t="s">
        <v>536</v>
      </c>
      <c r="X584">
        <v>0</v>
      </c>
      <c r="Y584">
        <v>0</v>
      </c>
      <c r="Z584">
        <v>0</v>
      </c>
      <c r="AB584" t="s">
        <v>536</v>
      </c>
      <c r="AC584">
        <v>0</v>
      </c>
      <c r="AD584">
        <v>0</v>
      </c>
      <c r="AE584">
        <v>0</v>
      </c>
      <c r="AH584" t="s">
        <v>525</v>
      </c>
      <c r="AI584">
        <v>0</v>
      </c>
      <c r="AJ584">
        <v>0</v>
      </c>
      <c r="AK584">
        <f>SUMIFS('further data insights graphs'!$X$2:$X$3323,'further data insights graphs'!$A$2:$A$3323,'tackle data and analsyis'!$AH584)</f>
        <v>0</v>
      </c>
      <c r="AL584" s="1" t="e">
        <f t="shared" si="67"/>
        <v>#DIV/0!</v>
      </c>
      <c r="AM584">
        <f>SUMIFS('further data insights graphs'!$X$2:$X$3323,'further data insights graphs'!$X$2:$X$3323,"&gt;="&amp;0,'further data insights graphs'!$A$2:$A$3323,'tackle data and analsyis'!$AH584)</f>
        <v>0</v>
      </c>
      <c r="AN584">
        <f>COUNTIFS('further data insights graphs'!$X$2:$X$3323,"&gt;="&amp;0,'further data insights graphs'!$A$2:$A$3323,'tackle data and analsyis'!$AH584)</f>
        <v>0</v>
      </c>
      <c r="AO584">
        <f>SUMIFS('further data insights graphs'!$X$2:$X$3323,'further data insights graphs'!$X$2:$X$3323,"&lt;"&amp;0,'further data insights graphs'!$A$2:$A$3323,'tackle data and analsyis'!$AH584)</f>
        <v>0</v>
      </c>
      <c r="AP584">
        <f>COUNTIFS('further data insights graphs'!$X$2:$X$3323,"&lt;"&amp;0,'further data insights graphs'!$A$2:$A$3323,'tackle data and analsyis'!$AH584)</f>
        <v>0</v>
      </c>
      <c r="AQ584" s="3" t="e">
        <f t="shared" si="68"/>
        <v>#DIV/0!</v>
      </c>
      <c r="AR584" s="3" t="e">
        <f t="shared" si="69"/>
        <v>#DIV/0!</v>
      </c>
      <c r="AS584" s="3"/>
      <c r="AT584" s="3"/>
      <c r="AU584" s="3"/>
      <c r="AV584" s="3"/>
      <c r="AY584" t="s">
        <v>525</v>
      </c>
      <c r="AZ584">
        <v>0</v>
      </c>
      <c r="BA584">
        <v>0</v>
      </c>
      <c r="BD584" t="s">
        <v>525</v>
      </c>
      <c r="BE584">
        <f>SUMIFS('further data insights graphs'!S$2:S$3323,'further data insights graphs'!$A$2:$A$3323,'tackle data and analsyis'!$BD584)</f>
        <v>0</v>
      </c>
      <c r="BF584">
        <f>SUMIFS('further data insights graphs'!T$2:T$3323,'further data insights graphs'!$A$2:$A$3323,'tackle data and analsyis'!$BD584)</f>
        <v>0</v>
      </c>
      <c r="BG584">
        <f>SUMIFS('further data insights graphs'!U$2:U$3323,'further data insights graphs'!$A$2:$A$3323,'tackle data and analsyis'!$BD584)</f>
        <v>0</v>
      </c>
      <c r="BI584">
        <f>COUNTIFS('further data insights graphs'!S$2:S$3323,"&gt;"&amp;0,'further data insights graphs'!$A$2:$A$3323,'tackle data and analsyis'!$BD584)</f>
        <v>0</v>
      </c>
      <c r="BJ584">
        <f>COUNTIFS('further data insights graphs'!T$2:T$3323,"&gt;"&amp;0,'further data insights graphs'!$A$2:$A$3323,'tackle data and analsyis'!$BD584)</f>
        <v>0</v>
      </c>
      <c r="BK584">
        <f>COUNTIFS('further data insights graphs'!U$2:U$3323,"&gt;"&amp;0,'further data insights graphs'!$A$2:$A$3323,'tackle data and analsyis'!$BD584)</f>
        <v>0</v>
      </c>
      <c r="BN584" t="s">
        <v>525</v>
      </c>
      <c r="BO584">
        <v>0</v>
      </c>
      <c r="BP584">
        <v>0</v>
      </c>
      <c r="BQ584">
        <v>0</v>
      </c>
      <c r="BS584">
        <f>SUMIFS('further data insights graphs'!$K$2:$K$3323,'further data insights graphs'!$A$2:$A$3323,'tackle data and analsyis'!$BN584)</f>
        <v>0</v>
      </c>
      <c r="BT584">
        <f>SUMIFS('further data insights graphs'!$V$2:$V$3323,'further data insights graphs'!$A$2:$A$3323,'tackle data and analsyis'!$BN584)</f>
        <v>0</v>
      </c>
      <c r="BV584" t="s">
        <v>525</v>
      </c>
      <c r="BW584">
        <v>0</v>
      </c>
      <c r="BX584">
        <v>0</v>
      </c>
      <c r="BY584">
        <v>0</v>
      </c>
    </row>
    <row r="585" spans="1:77" x14ac:dyDescent="0.35">
      <c r="A585">
        <v>583</v>
      </c>
      <c r="B585">
        <v>2022110600</v>
      </c>
      <c r="C585">
        <v>2987</v>
      </c>
      <c r="D585">
        <v>53469</v>
      </c>
      <c r="E585">
        <v>0</v>
      </c>
      <c r="F585">
        <v>1</v>
      </c>
      <c r="G585">
        <v>0</v>
      </c>
      <c r="H585">
        <v>0</v>
      </c>
      <c r="I585" t="s">
        <v>104</v>
      </c>
      <c r="M585" t="s">
        <v>591</v>
      </c>
      <c r="N585">
        <f t="shared" si="63"/>
        <v>3</v>
      </c>
      <c r="O585">
        <f t="shared" si="64"/>
        <v>1</v>
      </c>
      <c r="P585">
        <f t="shared" si="65"/>
        <v>4</v>
      </c>
      <c r="R585">
        <f>SUMIFS('further data insights graphs'!$E$2:$E$3323,'further data insights graphs'!$A$2:$A$3323,'tackle data and analsyis'!$M585)</f>
        <v>1.378272680940775</v>
      </c>
      <c r="S585">
        <f>COUNTIFS('further data insights graphs'!$E$2:$E$3323,"&gt;"&amp;0,'further data insights graphs'!$A$2:$A$3323,'tackle data and analsyis'!$M585)</f>
        <v>3</v>
      </c>
      <c r="V585">
        <f t="shared" si="66"/>
        <v>1</v>
      </c>
      <c r="W585" t="s">
        <v>545</v>
      </c>
      <c r="X585">
        <v>0</v>
      </c>
      <c r="Y585">
        <v>0</v>
      </c>
      <c r="Z585">
        <v>0</v>
      </c>
      <c r="AB585" t="s">
        <v>545</v>
      </c>
      <c r="AC585">
        <v>0</v>
      </c>
      <c r="AD585">
        <v>0</v>
      </c>
      <c r="AE585">
        <v>0</v>
      </c>
      <c r="AH585" t="s">
        <v>536</v>
      </c>
      <c r="AI585">
        <v>0</v>
      </c>
      <c r="AJ585">
        <v>0</v>
      </c>
      <c r="AK585">
        <f>SUMIFS('further data insights graphs'!$X$2:$X$3323,'further data insights graphs'!$A$2:$A$3323,'tackle data and analsyis'!$AH585)</f>
        <v>0</v>
      </c>
      <c r="AL585" s="1" t="e">
        <f t="shared" si="67"/>
        <v>#DIV/0!</v>
      </c>
      <c r="AM585">
        <f>SUMIFS('further data insights graphs'!$X$2:$X$3323,'further data insights graphs'!$X$2:$X$3323,"&gt;="&amp;0,'further data insights graphs'!$A$2:$A$3323,'tackle data and analsyis'!$AH585)</f>
        <v>0</v>
      </c>
      <c r="AN585">
        <f>COUNTIFS('further data insights graphs'!$X$2:$X$3323,"&gt;="&amp;0,'further data insights graphs'!$A$2:$A$3323,'tackle data and analsyis'!$AH585)</f>
        <v>0</v>
      </c>
      <c r="AO585">
        <f>SUMIFS('further data insights graphs'!$X$2:$X$3323,'further data insights graphs'!$X$2:$X$3323,"&lt;"&amp;0,'further data insights graphs'!$A$2:$A$3323,'tackle data and analsyis'!$AH585)</f>
        <v>0</v>
      </c>
      <c r="AP585">
        <f>COUNTIFS('further data insights graphs'!$X$2:$X$3323,"&lt;"&amp;0,'further data insights graphs'!$A$2:$A$3323,'tackle data and analsyis'!$AH585)</f>
        <v>0</v>
      </c>
      <c r="AQ585" s="3" t="e">
        <f t="shared" si="68"/>
        <v>#DIV/0!</v>
      </c>
      <c r="AR585" s="3" t="e">
        <f t="shared" si="69"/>
        <v>#DIV/0!</v>
      </c>
      <c r="AS585" s="3"/>
      <c r="AT585" s="3"/>
      <c r="AU585" s="3"/>
      <c r="AV585" s="3"/>
      <c r="AY585" t="s">
        <v>536</v>
      </c>
      <c r="AZ585">
        <v>0</v>
      </c>
      <c r="BA585">
        <v>0</v>
      </c>
      <c r="BD585" t="s">
        <v>536</v>
      </c>
      <c r="BE585">
        <f>SUMIFS('further data insights graphs'!S$2:S$3323,'further data insights graphs'!$A$2:$A$3323,'tackle data and analsyis'!$BD585)</f>
        <v>0</v>
      </c>
      <c r="BF585">
        <f>SUMIFS('further data insights graphs'!T$2:T$3323,'further data insights graphs'!$A$2:$A$3323,'tackle data and analsyis'!$BD585)</f>
        <v>0</v>
      </c>
      <c r="BG585">
        <f>SUMIFS('further data insights graphs'!U$2:U$3323,'further data insights graphs'!$A$2:$A$3323,'tackle data and analsyis'!$BD585)</f>
        <v>0</v>
      </c>
      <c r="BI585">
        <f>COUNTIFS('further data insights graphs'!S$2:S$3323,"&gt;"&amp;0,'further data insights graphs'!$A$2:$A$3323,'tackle data and analsyis'!$BD585)</f>
        <v>0</v>
      </c>
      <c r="BJ585">
        <f>COUNTIFS('further data insights graphs'!T$2:T$3323,"&gt;"&amp;0,'further data insights graphs'!$A$2:$A$3323,'tackle data and analsyis'!$BD585)</f>
        <v>0</v>
      </c>
      <c r="BK585">
        <f>COUNTIFS('further data insights graphs'!U$2:U$3323,"&gt;"&amp;0,'further data insights graphs'!$A$2:$A$3323,'tackle data and analsyis'!$BD585)</f>
        <v>0</v>
      </c>
      <c r="BN585" t="s">
        <v>536</v>
      </c>
      <c r="BO585">
        <v>0</v>
      </c>
      <c r="BP585">
        <v>0</v>
      </c>
      <c r="BQ585">
        <v>0</v>
      </c>
      <c r="BS585">
        <f>SUMIFS('further data insights graphs'!$K$2:$K$3323,'further data insights graphs'!$A$2:$A$3323,'tackle data and analsyis'!$BN585)</f>
        <v>0</v>
      </c>
      <c r="BT585">
        <f>SUMIFS('further data insights graphs'!$V$2:$V$3323,'further data insights graphs'!$A$2:$A$3323,'tackle data and analsyis'!$BN585)</f>
        <v>0</v>
      </c>
      <c r="BV585" t="s">
        <v>536</v>
      </c>
      <c r="BW585">
        <v>0</v>
      </c>
      <c r="BX585">
        <v>0</v>
      </c>
      <c r="BY585">
        <v>0</v>
      </c>
    </row>
    <row r="586" spans="1:77" x14ac:dyDescent="0.35">
      <c r="A586">
        <v>584</v>
      </c>
      <c r="B586">
        <v>2022110600</v>
      </c>
      <c r="C586">
        <v>3598</v>
      </c>
      <c r="D586">
        <v>53469</v>
      </c>
      <c r="E586">
        <v>0</v>
      </c>
      <c r="F586">
        <v>1</v>
      </c>
      <c r="G586">
        <v>0</v>
      </c>
      <c r="H586">
        <v>0</v>
      </c>
      <c r="I586" t="s">
        <v>104</v>
      </c>
      <c r="M586" t="s">
        <v>592</v>
      </c>
      <c r="N586">
        <f t="shared" si="63"/>
        <v>1</v>
      </c>
      <c r="O586">
        <f t="shared" si="64"/>
        <v>0</v>
      </c>
      <c r="P586">
        <f t="shared" si="65"/>
        <v>1</v>
      </c>
      <c r="R586">
        <f>SUMIFS('further data insights graphs'!$E$2:$E$3323,'further data insights graphs'!$A$2:$A$3323,'tackle data and analsyis'!$M586)</f>
        <v>0.82072847088953593</v>
      </c>
      <c r="S586">
        <f>COUNTIFS('further data insights graphs'!$E$2:$E$3323,"&gt;"&amp;0,'further data insights graphs'!$A$2:$A$3323,'tackle data and analsyis'!$M586)</f>
        <v>2</v>
      </c>
      <c r="V586">
        <f t="shared" si="66"/>
        <v>1</v>
      </c>
      <c r="W586" t="s">
        <v>556</v>
      </c>
      <c r="X586">
        <v>0</v>
      </c>
      <c r="Y586">
        <v>0</v>
      </c>
      <c r="Z586">
        <v>0</v>
      </c>
      <c r="AB586" t="s">
        <v>556</v>
      </c>
      <c r="AC586">
        <v>0</v>
      </c>
      <c r="AD586">
        <v>0</v>
      </c>
      <c r="AE586">
        <v>0</v>
      </c>
      <c r="AH586" t="s">
        <v>545</v>
      </c>
      <c r="AI586">
        <v>0</v>
      </c>
      <c r="AJ586">
        <v>0</v>
      </c>
      <c r="AK586">
        <f>SUMIFS('further data insights graphs'!$X$2:$X$3323,'further data insights graphs'!$A$2:$A$3323,'tackle data and analsyis'!$AH586)</f>
        <v>0</v>
      </c>
      <c r="AL586" s="1" t="e">
        <f t="shared" si="67"/>
        <v>#DIV/0!</v>
      </c>
      <c r="AM586">
        <f>SUMIFS('further data insights graphs'!$X$2:$X$3323,'further data insights graphs'!$X$2:$X$3323,"&gt;="&amp;0,'further data insights graphs'!$A$2:$A$3323,'tackle data and analsyis'!$AH586)</f>
        <v>0</v>
      </c>
      <c r="AN586">
        <f>COUNTIFS('further data insights graphs'!$X$2:$X$3323,"&gt;="&amp;0,'further data insights graphs'!$A$2:$A$3323,'tackle data and analsyis'!$AH586)</f>
        <v>0</v>
      </c>
      <c r="AO586">
        <f>SUMIFS('further data insights graphs'!$X$2:$X$3323,'further data insights graphs'!$X$2:$X$3323,"&lt;"&amp;0,'further data insights graphs'!$A$2:$A$3323,'tackle data and analsyis'!$AH586)</f>
        <v>0</v>
      </c>
      <c r="AP586">
        <f>COUNTIFS('further data insights graphs'!$X$2:$X$3323,"&lt;"&amp;0,'further data insights graphs'!$A$2:$A$3323,'tackle data and analsyis'!$AH586)</f>
        <v>0</v>
      </c>
      <c r="AQ586" s="3" t="e">
        <f t="shared" si="68"/>
        <v>#DIV/0!</v>
      </c>
      <c r="AR586" s="3" t="e">
        <f t="shared" si="69"/>
        <v>#DIV/0!</v>
      </c>
      <c r="AS586" s="3"/>
      <c r="AT586" s="3"/>
      <c r="AU586" s="3"/>
      <c r="AV586" s="3"/>
      <c r="AY586" t="s">
        <v>545</v>
      </c>
      <c r="AZ586">
        <v>0</v>
      </c>
      <c r="BA586">
        <v>0</v>
      </c>
      <c r="BD586" t="s">
        <v>545</v>
      </c>
      <c r="BE586">
        <f>SUMIFS('further data insights graphs'!S$2:S$3323,'further data insights graphs'!$A$2:$A$3323,'tackle data and analsyis'!$BD586)</f>
        <v>0</v>
      </c>
      <c r="BF586">
        <f>SUMIFS('further data insights graphs'!T$2:T$3323,'further data insights graphs'!$A$2:$A$3323,'tackle data and analsyis'!$BD586)</f>
        <v>0</v>
      </c>
      <c r="BG586">
        <f>SUMIFS('further data insights graphs'!U$2:U$3323,'further data insights graphs'!$A$2:$A$3323,'tackle data and analsyis'!$BD586)</f>
        <v>0</v>
      </c>
      <c r="BI586">
        <f>COUNTIFS('further data insights graphs'!S$2:S$3323,"&gt;"&amp;0,'further data insights graphs'!$A$2:$A$3323,'tackle data and analsyis'!$BD586)</f>
        <v>0</v>
      </c>
      <c r="BJ586">
        <f>COUNTIFS('further data insights graphs'!T$2:T$3323,"&gt;"&amp;0,'further data insights graphs'!$A$2:$A$3323,'tackle data and analsyis'!$BD586)</f>
        <v>0</v>
      </c>
      <c r="BK586">
        <f>COUNTIFS('further data insights graphs'!U$2:U$3323,"&gt;"&amp;0,'further data insights graphs'!$A$2:$A$3323,'tackle data and analsyis'!$BD586)</f>
        <v>0</v>
      </c>
      <c r="BN586" t="s">
        <v>545</v>
      </c>
      <c r="BO586">
        <v>0</v>
      </c>
      <c r="BP586">
        <v>0</v>
      </c>
      <c r="BQ586">
        <v>0</v>
      </c>
      <c r="BS586">
        <f>SUMIFS('further data insights graphs'!$K$2:$K$3323,'further data insights graphs'!$A$2:$A$3323,'tackle data and analsyis'!$BN586)</f>
        <v>0</v>
      </c>
      <c r="BT586">
        <f>SUMIFS('further data insights graphs'!$V$2:$V$3323,'further data insights graphs'!$A$2:$A$3323,'tackle data and analsyis'!$BN586)</f>
        <v>0</v>
      </c>
      <c r="BV586" t="s">
        <v>545</v>
      </c>
      <c r="BW586">
        <v>0</v>
      </c>
      <c r="BX586">
        <v>0</v>
      </c>
      <c r="BY586">
        <v>0</v>
      </c>
    </row>
    <row r="587" spans="1:77" x14ac:dyDescent="0.35">
      <c r="A587">
        <v>585</v>
      </c>
      <c r="B587">
        <v>2022102302</v>
      </c>
      <c r="C587">
        <v>3105</v>
      </c>
      <c r="D587">
        <v>53577</v>
      </c>
      <c r="E587">
        <v>0</v>
      </c>
      <c r="F587">
        <v>1</v>
      </c>
      <c r="G587">
        <v>0</v>
      </c>
      <c r="H587">
        <v>0</v>
      </c>
      <c r="I587" t="s">
        <v>105</v>
      </c>
      <c r="M587" t="s">
        <v>593</v>
      </c>
      <c r="N587">
        <f t="shared" si="63"/>
        <v>1</v>
      </c>
      <c r="O587">
        <f t="shared" si="64"/>
        <v>1</v>
      </c>
      <c r="P587">
        <f t="shared" si="65"/>
        <v>2</v>
      </c>
      <c r="R587">
        <f>SUMIFS('further data insights graphs'!$E$2:$E$3323,'further data insights graphs'!$A$2:$A$3323,'tackle data and analsyis'!$M587)</f>
        <v>0.86386070466847098</v>
      </c>
      <c r="S587">
        <f>COUNTIFS('further data insights graphs'!$E$2:$E$3323,"&gt;"&amp;0,'further data insights graphs'!$A$2:$A$3323,'tackle data and analsyis'!$M587)</f>
        <v>1</v>
      </c>
      <c r="V587">
        <f t="shared" si="66"/>
        <v>1</v>
      </c>
      <c r="W587" t="s">
        <v>562</v>
      </c>
      <c r="X587">
        <v>0</v>
      </c>
      <c r="Y587">
        <v>0</v>
      </c>
      <c r="Z587">
        <v>0</v>
      </c>
      <c r="AB587" t="s">
        <v>562</v>
      </c>
      <c r="AC587">
        <v>0</v>
      </c>
      <c r="AD587">
        <v>0</v>
      </c>
      <c r="AE587">
        <v>0</v>
      </c>
      <c r="AH587" t="s">
        <v>556</v>
      </c>
      <c r="AI587">
        <v>0</v>
      </c>
      <c r="AJ587">
        <v>0</v>
      </c>
      <c r="AK587">
        <f>SUMIFS('further data insights graphs'!$X$2:$X$3323,'further data insights graphs'!$A$2:$A$3323,'tackle data and analsyis'!$AH587)</f>
        <v>0</v>
      </c>
      <c r="AL587" s="1" t="e">
        <f t="shared" si="67"/>
        <v>#DIV/0!</v>
      </c>
      <c r="AM587">
        <f>SUMIFS('further data insights graphs'!$X$2:$X$3323,'further data insights graphs'!$X$2:$X$3323,"&gt;="&amp;0,'further data insights graphs'!$A$2:$A$3323,'tackle data and analsyis'!$AH587)</f>
        <v>0</v>
      </c>
      <c r="AN587">
        <f>COUNTIFS('further data insights graphs'!$X$2:$X$3323,"&gt;="&amp;0,'further data insights graphs'!$A$2:$A$3323,'tackle data and analsyis'!$AH587)</f>
        <v>0</v>
      </c>
      <c r="AO587">
        <f>SUMIFS('further data insights graphs'!$X$2:$X$3323,'further data insights graphs'!$X$2:$X$3323,"&lt;"&amp;0,'further data insights graphs'!$A$2:$A$3323,'tackle data and analsyis'!$AH587)</f>
        <v>0</v>
      </c>
      <c r="AP587">
        <f>COUNTIFS('further data insights graphs'!$X$2:$X$3323,"&lt;"&amp;0,'further data insights graphs'!$A$2:$A$3323,'tackle data and analsyis'!$AH587)</f>
        <v>0</v>
      </c>
      <c r="AQ587" s="3" t="e">
        <f t="shared" si="68"/>
        <v>#DIV/0!</v>
      </c>
      <c r="AR587" s="3" t="e">
        <f t="shared" si="69"/>
        <v>#DIV/0!</v>
      </c>
      <c r="AS587" s="3"/>
      <c r="AT587" s="3"/>
      <c r="AU587" s="3"/>
      <c r="AV587" s="3"/>
      <c r="AY587" t="s">
        <v>556</v>
      </c>
      <c r="AZ587">
        <v>0</v>
      </c>
      <c r="BA587">
        <v>0</v>
      </c>
      <c r="BD587" t="s">
        <v>556</v>
      </c>
      <c r="BE587">
        <f>SUMIFS('further data insights graphs'!S$2:S$3323,'further data insights graphs'!$A$2:$A$3323,'tackle data and analsyis'!$BD587)</f>
        <v>0</v>
      </c>
      <c r="BF587">
        <f>SUMIFS('further data insights graphs'!T$2:T$3323,'further data insights graphs'!$A$2:$A$3323,'tackle data and analsyis'!$BD587)</f>
        <v>0</v>
      </c>
      <c r="BG587">
        <f>SUMIFS('further data insights graphs'!U$2:U$3323,'further data insights graphs'!$A$2:$A$3323,'tackle data and analsyis'!$BD587)</f>
        <v>0</v>
      </c>
      <c r="BI587">
        <f>COUNTIFS('further data insights graphs'!S$2:S$3323,"&gt;"&amp;0,'further data insights graphs'!$A$2:$A$3323,'tackle data and analsyis'!$BD587)</f>
        <v>0</v>
      </c>
      <c r="BJ587">
        <f>COUNTIFS('further data insights graphs'!T$2:T$3323,"&gt;"&amp;0,'further data insights graphs'!$A$2:$A$3323,'tackle data and analsyis'!$BD587)</f>
        <v>0</v>
      </c>
      <c r="BK587">
        <f>COUNTIFS('further data insights graphs'!U$2:U$3323,"&gt;"&amp;0,'further data insights graphs'!$A$2:$A$3323,'tackle data and analsyis'!$BD587)</f>
        <v>0</v>
      </c>
      <c r="BN587" t="s">
        <v>556</v>
      </c>
      <c r="BO587">
        <v>0</v>
      </c>
      <c r="BP587">
        <v>0</v>
      </c>
      <c r="BQ587">
        <v>0</v>
      </c>
      <c r="BS587">
        <f>SUMIFS('further data insights graphs'!$K$2:$K$3323,'further data insights graphs'!$A$2:$A$3323,'tackle data and analsyis'!$BN587)</f>
        <v>0</v>
      </c>
      <c r="BT587">
        <f>SUMIFS('further data insights graphs'!$V$2:$V$3323,'further data insights graphs'!$A$2:$A$3323,'tackle data and analsyis'!$BN587)</f>
        <v>0</v>
      </c>
      <c r="BV587" t="s">
        <v>556</v>
      </c>
      <c r="BW587">
        <v>0</v>
      </c>
      <c r="BX587">
        <v>0</v>
      </c>
      <c r="BY587">
        <v>0</v>
      </c>
    </row>
    <row r="588" spans="1:77" x14ac:dyDescent="0.35">
      <c r="A588">
        <v>586</v>
      </c>
      <c r="B588">
        <v>2022102302</v>
      </c>
      <c r="C588">
        <v>3126</v>
      </c>
      <c r="D588">
        <v>53577</v>
      </c>
      <c r="E588">
        <v>1</v>
      </c>
      <c r="F588">
        <v>0</v>
      </c>
      <c r="G588">
        <v>0</v>
      </c>
      <c r="H588">
        <v>0</v>
      </c>
      <c r="I588" t="s">
        <v>105</v>
      </c>
      <c r="M588" t="s">
        <v>594</v>
      </c>
      <c r="N588">
        <f t="shared" si="63"/>
        <v>1</v>
      </c>
      <c r="O588">
        <f t="shared" si="64"/>
        <v>0</v>
      </c>
      <c r="P588">
        <f t="shared" si="65"/>
        <v>1</v>
      </c>
      <c r="R588">
        <f>SUMIFS('further data insights graphs'!$E$2:$E$3323,'further data insights graphs'!$A$2:$A$3323,'tackle data and analsyis'!$M588)</f>
        <v>2.0608620041288663</v>
      </c>
      <c r="S588">
        <f>COUNTIFS('further data insights graphs'!$E$2:$E$3323,"&gt;"&amp;0,'further data insights graphs'!$A$2:$A$3323,'tackle data and analsyis'!$M588)</f>
        <v>3</v>
      </c>
      <c r="V588">
        <f t="shared" si="66"/>
        <v>1</v>
      </c>
      <c r="W588" t="s">
        <v>576</v>
      </c>
      <c r="X588">
        <v>0</v>
      </c>
      <c r="Y588">
        <v>0</v>
      </c>
      <c r="Z588">
        <v>0</v>
      </c>
      <c r="AB588" t="s">
        <v>576</v>
      </c>
      <c r="AC588">
        <v>0</v>
      </c>
      <c r="AD588">
        <v>0</v>
      </c>
      <c r="AE588">
        <v>0</v>
      </c>
      <c r="AH588" t="s">
        <v>560</v>
      </c>
      <c r="AI588">
        <v>0</v>
      </c>
      <c r="AJ588">
        <v>0</v>
      </c>
      <c r="AK588">
        <f>SUMIFS('further data insights graphs'!$X$2:$X$3323,'further data insights graphs'!$A$2:$A$3323,'tackle data and analsyis'!$AH588)</f>
        <v>0</v>
      </c>
      <c r="AL588" s="1" t="e">
        <f t="shared" si="67"/>
        <v>#DIV/0!</v>
      </c>
      <c r="AM588">
        <f>SUMIFS('further data insights graphs'!$X$2:$X$3323,'further data insights graphs'!$X$2:$X$3323,"&gt;="&amp;0,'further data insights graphs'!$A$2:$A$3323,'tackle data and analsyis'!$AH588)</f>
        <v>0</v>
      </c>
      <c r="AN588">
        <f>COUNTIFS('further data insights graphs'!$X$2:$X$3323,"&gt;="&amp;0,'further data insights graphs'!$A$2:$A$3323,'tackle data and analsyis'!$AH588)</f>
        <v>0</v>
      </c>
      <c r="AO588">
        <f>SUMIFS('further data insights graphs'!$X$2:$X$3323,'further data insights graphs'!$X$2:$X$3323,"&lt;"&amp;0,'further data insights graphs'!$A$2:$A$3323,'tackle data and analsyis'!$AH588)</f>
        <v>0</v>
      </c>
      <c r="AP588">
        <f>COUNTIFS('further data insights graphs'!$X$2:$X$3323,"&lt;"&amp;0,'further data insights graphs'!$A$2:$A$3323,'tackle data and analsyis'!$AH588)</f>
        <v>0</v>
      </c>
      <c r="AQ588" s="3" t="e">
        <f t="shared" si="68"/>
        <v>#DIV/0!</v>
      </c>
      <c r="AR588" s="3" t="e">
        <f t="shared" si="69"/>
        <v>#DIV/0!</v>
      </c>
      <c r="AS588" s="3"/>
      <c r="AT588" s="3"/>
      <c r="AU588" s="3"/>
      <c r="AV588" s="3"/>
      <c r="AY588" t="s">
        <v>560</v>
      </c>
      <c r="AZ588">
        <v>0</v>
      </c>
      <c r="BA588">
        <v>0</v>
      </c>
      <c r="BD588" t="s">
        <v>560</v>
      </c>
      <c r="BE588">
        <f>SUMIFS('further data insights graphs'!S$2:S$3323,'further data insights graphs'!$A$2:$A$3323,'tackle data and analsyis'!$BD588)</f>
        <v>0</v>
      </c>
      <c r="BF588">
        <f>SUMIFS('further data insights graphs'!T$2:T$3323,'further data insights graphs'!$A$2:$A$3323,'tackle data and analsyis'!$BD588)</f>
        <v>0</v>
      </c>
      <c r="BG588">
        <f>SUMIFS('further data insights graphs'!U$2:U$3323,'further data insights graphs'!$A$2:$A$3323,'tackle data and analsyis'!$BD588)</f>
        <v>0</v>
      </c>
      <c r="BI588">
        <f>COUNTIFS('further data insights graphs'!S$2:S$3323,"&gt;"&amp;0,'further data insights graphs'!$A$2:$A$3323,'tackle data and analsyis'!$BD588)</f>
        <v>0</v>
      </c>
      <c r="BJ588">
        <f>COUNTIFS('further data insights graphs'!T$2:T$3323,"&gt;"&amp;0,'further data insights graphs'!$A$2:$A$3323,'tackle data and analsyis'!$BD588)</f>
        <v>0</v>
      </c>
      <c r="BK588">
        <f>COUNTIFS('further data insights graphs'!U$2:U$3323,"&gt;"&amp;0,'further data insights graphs'!$A$2:$A$3323,'tackle data and analsyis'!$BD588)</f>
        <v>0</v>
      </c>
      <c r="BN588" t="s">
        <v>560</v>
      </c>
      <c r="BO588">
        <v>0</v>
      </c>
      <c r="BP588">
        <v>0</v>
      </c>
      <c r="BQ588">
        <v>0</v>
      </c>
      <c r="BS588">
        <f>SUMIFS('further data insights graphs'!$K$2:$K$3323,'further data insights graphs'!$A$2:$A$3323,'tackle data and analsyis'!$BN588)</f>
        <v>0</v>
      </c>
      <c r="BT588">
        <f>SUMIFS('further data insights graphs'!$V$2:$V$3323,'further data insights graphs'!$A$2:$A$3323,'tackle data and analsyis'!$BN588)</f>
        <v>0</v>
      </c>
      <c r="BV588" t="s">
        <v>560</v>
      </c>
      <c r="BW588">
        <v>0</v>
      </c>
      <c r="BX588">
        <v>0</v>
      </c>
      <c r="BY588">
        <v>0</v>
      </c>
    </row>
    <row r="589" spans="1:77" x14ac:dyDescent="0.35">
      <c r="A589">
        <v>587</v>
      </c>
      <c r="B589">
        <v>2022103001</v>
      </c>
      <c r="C589">
        <v>111</v>
      </c>
      <c r="D589">
        <v>53577</v>
      </c>
      <c r="E589">
        <v>0</v>
      </c>
      <c r="F589">
        <v>0</v>
      </c>
      <c r="G589">
        <v>0</v>
      </c>
      <c r="H589">
        <v>1</v>
      </c>
      <c r="I589" t="s">
        <v>105</v>
      </c>
    </row>
    <row r="590" spans="1:77" x14ac:dyDescent="0.35">
      <c r="A590">
        <v>588</v>
      </c>
      <c r="B590">
        <v>2022103001</v>
      </c>
      <c r="C590">
        <v>189</v>
      </c>
      <c r="D590">
        <v>53577</v>
      </c>
      <c r="E590">
        <v>0</v>
      </c>
      <c r="F590">
        <v>1</v>
      </c>
      <c r="G590">
        <v>0</v>
      </c>
      <c r="H590">
        <v>0</v>
      </c>
      <c r="I590" t="s">
        <v>105</v>
      </c>
    </row>
    <row r="591" spans="1:77" x14ac:dyDescent="0.35">
      <c r="A591">
        <v>589</v>
      </c>
      <c r="B591">
        <v>2022103001</v>
      </c>
      <c r="C591">
        <v>478</v>
      </c>
      <c r="D591">
        <v>53577</v>
      </c>
      <c r="E591">
        <v>0</v>
      </c>
      <c r="F591">
        <v>1</v>
      </c>
      <c r="G591">
        <v>0</v>
      </c>
      <c r="H591">
        <v>0</v>
      </c>
      <c r="I591" t="s">
        <v>105</v>
      </c>
    </row>
    <row r="592" spans="1:77" x14ac:dyDescent="0.35">
      <c r="A592">
        <v>590</v>
      </c>
      <c r="B592">
        <v>2022103001</v>
      </c>
      <c r="C592">
        <v>1150</v>
      </c>
      <c r="D592">
        <v>53577</v>
      </c>
      <c r="E592">
        <v>0</v>
      </c>
      <c r="F592">
        <v>1</v>
      </c>
      <c r="G592">
        <v>0</v>
      </c>
      <c r="H592">
        <v>0</v>
      </c>
      <c r="I592" t="s">
        <v>105</v>
      </c>
    </row>
    <row r="593" spans="1:26" x14ac:dyDescent="0.35">
      <c r="A593">
        <v>591</v>
      </c>
      <c r="B593">
        <v>2022103001</v>
      </c>
      <c r="C593">
        <v>1691</v>
      </c>
      <c r="D593">
        <v>53577</v>
      </c>
      <c r="E593">
        <v>1</v>
      </c>
      <c r="F593">
        <v>0</v>
      </c>
      <c r="G593">
        <v>0</v>
      </c>
      <c r="H593">
        <v>0</v>
      </c>
      <c r="I593" t="s">
        <v>105</v>
      </c>
    </row>
    <row r="594" spans="1:26" x14ac:dyDescent="0.35">
      <c r="A594">
        <v>592</v>
      </c>
      <c r="B594">
        <v>2022103001</v>
      </c>
      <c r="C594">
        <v>4240</v>
      </c>
      <c r="D594">
        <v>53577</v>
      </c>
      <c r="E594">
        <v>1</v>
      </c>
      <c r="F594">
        <v>0</v>
      </c>
      <c r="G594">
        <v>0</v>
      </c>
      <c r="H594">
        <v>0</v>
      </c>
      <c r="I594" t="s">
        <v>105</v>
      </c>
    </row>
    <row r="595" spans="1:26" x14ac:dyDescent="0.35">
      <c r="A595">
        <v>593</v>
      </c>
      <c r="B595">
        <v>2022103001</v>
      </c>
      <c r="C595">
        <v>4282</v>
      </c>
      <c r="D595">
        <v>53577</v>
      </c>
      <c r="E595">
        <v>1</v>
      </c>
      <c r="F595">
        <v>0</v>
      </c>
      <c r="G595">
        <v>0</v>
      </c>
      <c r="H595">
        <v>0</v>
      </c>
      <c r="I595" t="s">
        <v>105</v>
      </c>
      <c r="O595" t="s">
        <v>0</v>
      </c>
      <c r="P595" t="s">
        <v>1</v>
      </c>
      <c r="Q595" t="s">
        <v>2</v>
      </c>
      <c r="R595" t="s">
        <v>3</v>
      </c>
      <c r="S595" t="s">
        <v>4</v>
      </c>
      <c r="T595" t="s">
        <v>5</v>
      </c>
      <c r="U595" t="s">
        <v>6</v>
      </c>
      <c r="V595" t="s">
        <v>7</v>
      </c>
      <c r="Y595" t="s">
        <v>0</v>
      </c>
      <c r="Z595" t="s">
        <v>7</v>
      </c>
    </row>
    <row r="596" spans="1:26" x14ac:dyDescent="0.35">
      <c r="A596">
        <v>594</v>
      </c>
      <c r="B596">
        <v>2022110600</v>
      </c>
      <c r="C596">
        <v>691</v>
      </c>
      <c r="D596">
        <v>53577</v>
      </c>
      <c r="E596">
        <v>0</v>
      </c>
      <c r="F596">
        <v>1</v>
      </c>
      <c r="G596">
        <v>0</v>
      </c>
      <c r="H596">
        <v>0</v>
      </c>
      <c r="I596" t="s">
        <v>105</v>
      </c>
      <c r="O596">
        <v>2022102000</v>
      </c>
      <c r="P596">
        <v>80</v>
      </c>
      <c r="Q596">
        <v>44848</v>
      </c>
      <c r="R596">
        <v>1</v>
      </c>
      <c r="S596">
        <v>0</v>
      </c>
      <c r="T596">
        <v>0</v>
      </c>
      <c r="U596">
        <v>0</v>
      </c>
      <c r="V596" t="s">
        <v>8</v>
      </c>
      <c r="Y596">
        <v>2022102000</v>
      </c>
      <c r="Z596" t="s">
        <v>8</v>
      </c>
    </row>
    <row r="597" spans="1:26" x14ac:dyDescent="0.35">
      <c r="A597">
        <v>595</v>
      </c>
      <c r="B597">
        <v>2022110600</v>
      </c>
      <c r="C597">
        <v>3152</v>
      </c>
      <c r="D597">
        <v>53577</v>
      </c>
      <c r="E597">
        <v>1</v>
      </c>
      <c r="F597">
        <v>0</v>
      </c>
      <c r="G597">
        <v>0</v>
      </c>
      <c r="H597">
        <v>0</v>
      </c>
      <c r="I597" t="s">
        <v>105</v>
      </c>
      <c r="O597">
        <v>2022102000</v>
      </c>
      <c r="P597">
        <v>681</v>
      </c>
      <c r="Q597">
        <v>44848</v>
      </c>
      <c r="R597">
        <v>1</v>
      </c>
      <c r="S597">
        <v>0</v>
      </c>
      <c r="T597">
        <v>0</v>
      </c>
      <c r="U597">
        <v>0</v>
      </c>
      <c r="V597" t="s">
        <v>8</v>
      </c>
      <c r="Y597">
        <v>2022103005</v>
      </c>
      <c r="Z597" t="s">
        <v>8</v>
      </c>
    </row>
    <row r="598" spans="1:26" x14ac:dyDescent="0.35">
      <c r="A598">
        <v>596</v>
      </c>
      <c r="B598">
        <v>2022102302</v>
      </c>
      <c r="C598">
        <v>3175</v>
      </c>
      <c r="D598">
        <v>46278</v>
      </c>
      <c r="E598">
        <v>0</v>
      </c>
      <c r="F598">
        <v>1</v>
      </c>
      <c r="G598">
        <v>0</v>
      </c>
      <c r="H598">
        <v>0</v>
      </c>
      <c r="I598" t="s">
        <v>106</v>
      </c>
      <c r="O598">
        <v>2022103005</v>
      </c>
      <c r="P598">
        <v>79</v>
      </c>
      <c r="Q598">
        <v>44848</v>
      </c>
      <c r="R598">
        <v>1</v>
      </c>
      <c r="S598">
        <v>0</v>
      </c>
      <c r="T598">
        <v>0</v>
      </c>
      <c r="U598">
        <v>0</v>
      </c>
      <c r="V598" t="s">
        <v>8</v>
      </c>
      <c r="Y598">
        <v>2022110608</v>
      </c>
      <c r="Z598" t="s">
        <v>8</v>
      </c>
    </row>
    <row r="599" spans="1:26" x14ac:dyDescent="0.35">
      <c r="A599">
        <v>597</v>
      </c>
      <c r="B599">
        <v>2022103001</v>
      </c>
      <c r="C599">
        <v>393</v>
      </c>
      <c r="D599">
        <v>46278</v>
      </c>
      <c r="E599">
        <v>1</v>
      </c>
      <c r="F599">
        <v>0</v>
      </c>
      <c r="G599">
        <v>0</v>
      </c>
      <c r="H599">
        <v>0</v>
      </c>
      <c r="I599" t="s">
        <v>106</v>
      </c>
      <c r="O599">
        <v>2022103005</v>
      </c>
      <c r="P599">
        <v>599</v>
      </c>
      <c r="Q599">
        <v>44848</v>
      </c>
      <c r="R599">
        <v>0</v>
      </c>
      <c r="S599">
        <v>1</v>
      </c>
      <c r="T599">
        <v>0</v>
      </c>
      <c r="U599">
        <v>0</v>
      </c>
      <c r="V599" t="s">
        <v>8</v>
      </c>
      <c r="Y599">
        <v>2022102000</v>
      </c>
      <c r="Z599" t="s">
        <v>9</v>
      </c>
    </row>
    <row r="600" spans="1:26" x14ac:dyDescent="0.35">
      <c r="A600">
        <v>598</v>
      </c>
      <c r="B600">
        <v>2022103001</v>
      </c>
      <c r="C600">
        <v>2814</v>
      </c>
      <c r="D600">
        <v>46278</v>
      </c>
      <c r="E600">
        <v>1</v>
      </c>
      <c r="F600">
        <v>0</v>
      </c>
      <c r="G600">
        <v>0</v>
      </c>
      <c r="H600">
        <v>0</v>
      </c>
      <c r="I600" t="s">
        <v>106</v>
      </c>
      <c r="O600">
        <v>2022103005</v>
      </c>
      <c r="P600">
        <v>620</v>
      </c>
      <c r="Q600">
        <v>44848</v>
      </c>
      <c r="R600">
        <v>1</v>
      </c>
      <c r="S600">
        <v>0</v>
      </c>
      <c r="T600">
        <v>0</v>
      </c>
      <c r="U600">
        <v>0</v>
      </c>
      <c r="V600" t="s">
        <v>8</v>
      </c>
      <c r="Y600">
        <v>2022102000</v>
      </c>
      <c r="Z600" t="s">
        <v>10</v>
      </c>
    </row>
    <row r="601" spans="1:26" x14ac:dyDescent="0.35">
      <c r="A601">
        <v>599</v>
      </c>
      <c r="B601">
        <v>2022110600</v>
      </c>
      <c r="C601">
        <v>1186</v>
      </c>
      <c r="D601">
        <v>46278</v>
      </c>
      <c r="E601">
        <v>0</v>
      </c>
      <c r="F601">
        <v>1</v>
      </c>
      <c r="G601">
        <v>0</v>
      </c>
      <c r="H601">
        <v>0</v>
      </c>
      <c r="I601" t="s">
        <v>106</v>
      </c>
      <c r="O601">
        <v>2022103005</v>
      </c>
      <c r="P601">
        <v>999</v>
      </c>
      <c r="Q601">
        <v>44848</v>
      </c>
      <c r="R601">
        <v>0</v>
      </c>
      <c r="S601">
        <v>0</v>
      </c>
      <c r="T601">
        <v>0</v>
      </c>
      <c r="U601">
        <v>1</v>
      </c>
      <c r="V601" t="s">
        <v>8</v>
      </c>
      <c r="Y601">
        <v>2022103005</v>
      </c>
      <c r="Z601" t="s">
        <v>10</v>
      </c>
    </row>
    <row r="602" spans="1:26" x14ac:dyDescent="0.35">
      <c r="A602">
        <v>600</v>
      </c>
      <c r="B602">
        <v>2022102302</v>
      </c>
      <c r="C602">
        <v>3175</v>
      </c>
      <c r="D602">
        <v>53537</v>
      </c>
      <c r="E602">
        <v>0</v>
      </c>
      <c r="F602">
        <v>1</v>
      </c>
      <c r="G602">
        <v>0</v>
      </c>
      <c r="H602">
        <v>0</v>
      </c>
      <c r="I602" t="s">
        <v>107</v>
      </c>
      <c r="O602">
        <v>2022103005</v>
      </c>
      <c r="P602">
        <v>1020</v>
      </c>
      <c r="Q602">
        <v>44848</v>
      </c>
      <c r="R602">
        <v>1</v>
      </c>
      <c r="S602">
        <v>0</v>
      </c>
      <c r="T602">
        <v>0</v>
      </c>
      <c r="U602">
        <v>0</v>
      </c>
      <c r="V602" t="s">
        <v>8</v>
      </c>
      <c r="Y602">
        <v>2022110608</v>
      </c>
      <c r="Z602" t="s">
        <v>10</v>
      </c>
    </row>
    <row r="603" spans="1:26" x14ac:dyDescent="0.35">
      <c r="A603">
        <v>601</v>
      </c>
      <c r="B603">
        <v>2022102302</v>
      </c>
      <c r="C603">
        <v>3225</v>
      </c>
      <c r="D603">
        <v>42480</v>
      </c>
      <c r="E603">
        <v>0</v>
      </c>
      <c r="F603">
        <v>1</v>
      </c>
      <c r="G603">
        <v>0</v>
      </c>
      <c r="H603">
        <v>0</v>
      </c>
      <c r="I603" t="s">
        <v>108</v>
      </c>
      <c r="O603">
        <v>2022103005</v>
      </c>
      <c r="P603">
        <v>1177</v>
      </c>
      <c r="Q603">
        <v>44848</v>
      </c>
      <c r="R603">
        <v>0</v>
      </c>
      <c r="S603">
        <v>1</v>
      </c>
      <c r="T603">
        <v>0</v>
      </c>
      <c r="U603">
        <v>0</v>
      </c>
      <c r="V603" t="s">
        <v>8</v>
      </c>
      <c r="Y603">
        <v>2022102000</v>
      </c>
      <c r="Z603" t="s">
        <v>11</v>
      </c>
    </row>
    <row r="604" spans="1:26" x14ac:dyDescent="0.35">
      <c r="A604">
        <v>602</v>
      </c>
      <c r="B604">
        <v>2022103001</v>
      </c>
      <c r="C604">
        <v>457</v>
      </c>
      <c r="D604">
        <v>42480</v>
      </c>
      <c r="E604">
        <v>1</v>
      </c>
      <c r="F604">
        <v>0</v>
      </c>
      <c r="G604">
        <v>0</v>
      </c>
      <c r="H604">
        <v>0</v>
      </c>
      <c r="I604" t="s">
        <v>108</v>
      </c>
      <c r="O604">
        <v>2022103005</v>
      </c>
      <c r="P604">
        <v>1498</v>
      </c>
      <c r="Q604">
        <v>44848</v>
      </c>
      <c r="R604">
        <v>0</v>
      </c>
      <c r="S604">
        <v>0</v>
      </c>
      <c r="T604">
        <v>0</v>
      </c>
      <c r="U604">
        <v>1</v>
      </c>
      <c r="V604" t="s">
        <v>8</v>
      </c>
      <c r="Y604">
        <v>2022103006</v>
      </c>
      <c r="Z604" t="s">
        <v>11</v>
      </c>
    </row>
    <row r="605" spans="1:26" x14ac:dyDescent="0.35">
      <c r="A605">
        <v>603</v>
      </c>
      <c r="B605">
        <v>2022103001</v>
      </c>
      <c r="C605">
        <v>1150</v>
      </c>
      <c r="D605">
        <v>42480</v>
      </c>
      <c r="E605">
        <v>0</v>
      </c>
      <c r="F605">
        <v>1</v>
      </c>
      <c r="G605">
        <v>0</v>
      </c>
      <c r="H605">
        <v>0</v>
      </c>
      <c r="I605" t="s">
        <v>108</v>
      </c>
      <c r="O605">
        <v>2022103005</v>
      </c>
      <c r="P605">
        <v>3183</v>
      </c>
      <c r="Q605">
        <v>44848</v>
      </c>
      <c r="R605">
        <v>1</v>
      </c>
      <c r="S605">
        <v>0</v>
      </c>
      <c r="T605">
        <v>0</v>
      </c>
      <c r="U605">
        <v>0</v>
      </c>
      <c r="V605" t="s">
        <v>8</v>
      </c>
      <c r="Y605">
        <v>2022110700</v>
      </c>
      <c r="Z605" t="s">
        <v>11</v>
      </c>
    </row>
    <row r="606" spans="1:26" x14ac:dyDescent="0.35">
      <c r="A606">
        <v>604</v>
      </c>
      <c r="B606">
        <v>2022103001</v>
      </c>
      <c r="C606">
        <v>2845</v>
      </c>
      <c r="D606">
        <v>42480</v>
      </c>
      <c r="E606">
        <v>1</v>
      </c>
      <c r="F606">
        <v>0</v>
      </c>
      <c r="G606">
        <v>0</v>
      </c>
      <c r="H606">
        <v>0</v>
      </c>
      <c r="I606" t="s">
        <v>108</v>
      </c>
      <c r="O606">
        <v>2022103005</v>
      </c>
      <c r="P606">
        <v>4232</v>
      </c>
      <c r="Q606">
        <v>44848</v>
      </c>
      <c r="R606">
        <v>1</v>
      </c>
      <c r="S606">
        <v>0</v>
      </c>
      <c r="T606">
        <v>0</v>
      </c>
      <c r="U606">
        <v>0</v>
      </c>
      <c r="V606" t="s">
        <v>8</v>
      </c>
      <c r="Y606">
        <v>2022102000</v>
      </c>
      <c r="Z606" t="s">
        <v>12</v>
      </c>
    </row>
    <row r="607" spans="1:26" x14ac:dyDescent="0.35">
      <c r="A607">
        <v>605</v>
      </c>
      <c r="B607">
        <v>2022110600</v>
      </c>
      <c r="C607">
        <v>2987</v>
      </c>
      <c r="D607">
        <v>42480</v>
      </c>
      <c r="E607">
        <v>0</v>
      </c>
      <c r="F607">
        <v>1</v>
      </c>
      <c r="G607">
        <v>0</v>
      </c>
      <c r="H607">
        <v>0</v>
      </c>
      <c r="I607" t="s">
        <v>108</v>
      </c>
      <c r="O607">
        <v>2022110608</v>
      </c>
      <c r="P607">
        <v>907</v>
      </c>
      <c r="Q607">
        <v>44848</v>
      </c>
      <c r="R607">
        <v>0</v>
      </c>
      <c r="S607">
        <v>1</v>
      </c>
      <c r="T607">
        <v>0</v>
      </c>
      <c r="U607">
        <v>0</v>
      </c>
      <c r="V607" t="s">
        <v>8</v>
      </c>
      <c r="Y607">
        <v>2022103005</v>
      </c>
      <c r="Z607" t="s">
        <v>12</v>
      </c>
    </row>
    <row r="608" spans="1:26" x14ac:dyDescent="0.35">
      <c r="A608">
        <v>606</v>
      </c>
      <c r="B608">
        <v>2022102302</v>
      </c>
      <c r="C608">
        <v>3225</v>
      </c>
      <c r="D608">
        <v>46771</v>
      </c>
      <c r="E608">
        <v>0</v>
      </c>
      <c r="F608">
        <v>1</v>
      </c>
      <c r="G608">
        <v>0</v>
      </c>
      <c r="H608">
        <v>0</v>
      </c>
      <c r="I608" t="s">
        <v>109</v>
      </c>
      <c r="O608">
        <v>2022110608</v>
      </c>
      <c r="P608">
        <v>2772</v>
      </c>
      <c r="Q608">
        <v>44848</v>
      </c>
      <c r="R608">
        <v>0</v>
      </c>
      <c r="S608">
        <v>1</v>
      </c>
      <c r="T608">
        <v>0</v>
      </c>
      <c r="U608">
        <v>0</v>
      </c>
      <c r="V608" t="s">
        <v>8</v>
      </c>
      <c r="Y608">
        <v>2022110608</v>
      </c>
      <c r="Z608" t="s">
        <v>12</v>
      </c>
    </row>
    <row r="609" spans="1:26" x14ac:dyDescent="0.35">
      <c r="A609">
        <v>607</v>
      </c>
      <c r="B609">
        <v>2022103001</v>
      </c>
      <c r="C609">
        <v>1370</v>
      </c>
      <c r="D609">
        <v>46771</v>
      </c>
      <c r="E609">
        <v>1</v>
      </c>
      <c r="F609">
        <v>0</v>
      </c>
      <c r="G609">
        <v>0</v>
      </c>
      <c r="H609">
        <v>0</v>
      </c>
      <c r="I609" t="s">
        <v>109</v>
      </c>
      <c r="O609">
        <v>2022110608</v>
      </c>
      <c r="P609">
        <v>3176</v>
      </c>
      <c r="Q609">
        <v>44848</v>
      </c>
      <c r="R609">
        <v>1</v>
      </c>
      <c r="S609">
        <v>0</v>
      </c>
      <c r="T609">
        <v>0</v>
      </c>
      <c r="U609">
        <v>0</v>
      </c>
      <c r="V609" t="s">
        <v>8</v>
      </c>
      <c r="Y609">
        <v>2022102000</v>
      </c>
      <c r="Z609" t="s">
        <v>13</v>
      </c>
    </row>
    <row r="610" spans="1:26" x14ac:dyDescent="0.35">
      <c r="A610">
        <v>608</v>
      </c>
      <c r="B610">
        <v>2022110600</v>
      </c>
      <c r="C610">
        <v>2548</v>
      </c>
      <c r="D610">
        <v>46771</v>
      </c>
      <c r="E610">
        <v>0</v>
      </c>
      <c r="F610">
        <v>0</v>
      </c>
      <c r="G610">
        <v>0</v>
      </c>
      <c r="H610">
        <v>1</v>
      </c>
      <c r="I610" t="s">
        <v>109</v>
      </c>
      <c r="O610">
        <v>2022110608</v>
      </c>
      <c r="P610">
        <v>4055</v>
      </c>
      <c r="Q610">
        <v>44848</v>
      </c>
      <c r="R610">
        <v>1</v>
      </c>
      <c r="S610">
        <v>0</v>
      </c>
      <c r="T610">
        <v>0</v>
      </c>
      <c r="U610">
        <v>0</v>
      </c>
      <c r="V610" t="s">
        <v>8</v>
      </c>
      <c r="Y610">
        <v>2022110608</v>
      </c>
      <c r="Z610" t="s">
        <v>13</v>
      </c>
    </row>
    <row r="611" spans="1:26" x14ac:dyDescent="0.35">
      <c r="A611">
        <v>609</v>
      </c>
      <c r="B611">
        <v>2022110600</v>
      </c>
      <c r="C611">
        <v>2569</v>
      </c>
      <c r="D611">
        <v>46771</v>
      </c>
      <c r="E611">
        <v>1</v>
      </c>
      <c r="F611">
        <v>0</v>
      </c>
      <c r="G611">
        <v>0</v>
      </c>
      <c r="H611">
        <v>0</v>
      </c>
      <c r="I611" t="s">
        <v>109</v>
      </c>
      <c r="O611">
        <v>2022102000</v>
      </c>
      <c r="P611">
        <v>101</v>
      </c>
      <c r="Q611">
        <v>52539</v>
      </c>
      <c r="R611">
        <v>1</v>
      </c>
      <c r="S611">
        <v>0</v>
      </c>
      <c r="T611">
        <v>0</v>
      </c>
      <c r="U611">
        <v>0</v>
      </c>
      <c r="V611" t="s">
        <v>9</v>
      </c>
      <c r="Y611">
        <v>2022102000</v>
      </c>
      <c r="Z611" t="s">
        <v>14</v>
      </c>
    </row>
    <row r="612" spans="1:26" x14ac:dyDescent="0.35">
      <c r="A612">
        <v>610</v>
      </c>
      <c r="B612">
        <v>2022102302</v>
      </c>
      <c r="C612">
        <v>3393</v>
      </c>
      <c r="D612">
        <v>55173</v>
      </c>
      <c r="E612">
        <v>0</v>
      </c>
      <c r="F612">
        <v>1</v>
      </c>
      <c r="G612">
        <v>0</v>
      </c>
      <c r="H612">
        <v>0</v>
      </c>
      <c r="I612" t="s">
        <v>110</v>
      </c>
      <c r="O612">
        <v>2022102000</v>
      </c>
      <c r="P612">
        <v>361</v>
      </c>
      <c r="Q612">
        <v>52539</v>
      </c>
      <c r="R612">
        <v>0</v>
      </c>
      <c r="S612">
        <v>0</v>
      </c>
      <c r="T612">
        <v>0</v>
      </c>
      <c r="U612">
        <v>1</v>
      </c>
      <c r="V612" t="s">
        <v>9</v>
      </c>
      <c r="Y612">
        <v>2022102000</v>
      </c>
      <c r="Z612" t="s">
        <v>15</v>
      </c>
    </row>
    <row r="613" spans="1:26" x14ac:dyDescent="0.35">
      <c r="A613">
        <v>611</v>
      </c>
      <c r="B613">
        <v>2022103001</v>
      </c>
      <c r="C613">
        <v>414</v>
      </c>
      <c r="D613">
        <v>55173</v>
      </c>
      <c r="E613">
        <v>1</v>
      </c>
      <c r="F613">
        <v>0</v>
      </c>
      <c r="G613">
        <v>0</v>
      </c>
      <c r="H613">
        <v>0</v>
      </c>
      <c r="I613" t="s">
        <v>110</v>
      </c>
      <c r="O613">
        <v>2022102000</v>
      </c>
      <c r="P613">
        <v>101</v>
      </c>
      <c r="Q613">
        <v>53445</v>
      </c>
      <c r="R613">
        <v>0</v>
      </c>
      <c r="S613">
        <v>1</v>
      </c>
      <c r="T613">
        <v>0</v>
      </c>
      <c r="U613">
        <v>0</v>
      </c>
      <c r="V613" t="s">
        <v>10</v>
      </c>
      <c r="Y613">
        <v>2022103005</v>
      </c>
      <c r="Z613" t="s">
        <v>15</v>
      </c>
    </row>
    <row r="614" spans="1:26" x14ac:dyDescent="0.35">
      <c r="A614">
        <v>612</v>
      </c>
      <c r="B614">
        <v>2022103001</v>
      </c>
      <c r="C614">
        <v>2222</v>
      </c>
      <c r="D614">
        <v>55173</v>
      </c>
      <c r="E614">
        <v>1</v>
      </c>
      <c r="F614">
        <v>0</v>
      </c>
      <c r="G614">
        <v>0</v>
      </c>
      <c r="H614">
        <v>0</v>
      </c>
      <c r="I614" t="s">
        <v>110</v>
      </c>
      <c r="O614">
        <v>2022102000</v>
      </c>
      <c r="P614">
        <v>475</v>
      </c>
      <c r="Q614">
        <v>53445</v>
      </c>
      <c r="R614">
        <v>1</v>
      </c>
      <c r="S614">
        <v>0</v>
      </c>
      <c r="T614">
        <v>0</v>
      </c>
      <c r="U614">
        <v>0</v>
      </c>
      <c r="V614" t="s">
        <v>10</v>
      </c>
      <c r="Y614">
        <v>2022110608</v>
      </c>
      <c r="Z614" t="s">
        <v>15</v>
      </c>
    </row>
    <row r="615" spans="1:26" x14ac:dyDescent="0.35">
      <c r="A615">
        <v>613</v>
      </c>
      <c r="B615">
        <v>2022103001</v>
      </c>
      <c r="C615">
        <v>2679</v>
      </c>
      <c r="D615">
        <v>55173</v>
      </c>
      <c r="E615">
        <v>0</v>
      </c>
      <c r="F615">
        <v>1</v>
      </c>
      <c r="G615">
        <v>0</v>
      </c>
      <c r="H615">
        <v>0</v>
      </c>
      <c r="I615" t="s">
        <v>110</v>
      </c>
      <c r="O615">
        <v>2022102000</v>
      </c>
      <c r="P615">
        <v>983</v>
      </c>
      <c r="Q615">
        <v>53445</v>
      </c>
      <c r="R615">
        <v>0</v>
      </c>
      <c r="S615">
        <v>1</v>
      </c>
      <c r="T615">
        <v>0</v>
      </c>
      <c r="U615">
        <v>0</v>
      </c>
      <c r="V615" t="s">
        <v>10</v>
      </c>
      <c r="Y615">
        <v>2022102000</v>
      </c>
      <c r="Z615" t="s">
        <v>16</v>
      </c>
    </row>
    <row r="616" spans="1:26" x14ac:dyDescent="0.35">
      <c r="A616">
        <v>614</v>
      </c>
      <c r="B616">
        <v>2022103001</v>
      </c>
      <c r="C616">
        <v>2700</v>
      </c>
      <c r="D616">
        <v>55173</v>
      </c>
      <c r="E616">
        <v>1</v>
      </c>
      <c r="F616">
        <v>0</v>
      </c>
      <c r="G616">
        <v>0</v>
      </c>
      <c r="H616">
        <v>0</v>
      </c>
      <c r="I616" t="s">
        <v>110</v>
      </c>
      <c r="O616">
        <v>2022103005</v>
      </c>
      <c r="P616">
        <v>1041</v>
      </c>
      <c r="Q616">
        <v>53445</v>
      </c>
      <c r="R616">
        <v>0</v>
      </c>
      <c r="S616">
        <v>1</v>
      </c>
      <c r="T616">
        <v>0</v>
      </c>
      <c r="U616">
        <v>0</v>
      </c>
      <c r="V616" t="s">
        <v>10</v>
      </c>
      <c r="Y616">
        <v>2022110608</v>
      </c>
      <c r="Z616" t="s">
        <v>16</v>
      </c>
    </row>
    <row r="617" spans="1:26" x14ac:dyDescent="0.35">
      <c r="A617">
        <v>615</v>
      </c>
      <c r="B617">
        <v>2022102303</v>
      </c>
      <c r="C617">
        <v>78</v>
      </c>
      <c r="D617">
        <v>46259</v>
      </c>
      <c r="E617">
        <v>0</v>
      </c>
      <c r="F617">
        <v>1</v>
      </c>
      <c r="G617">
        <v>0</v>
      </c>
      <c r="H617">
        <v>0</v>
      </c>
      <c r="I617" t="s">
        <v>111</v>
      </c>
      <c r="O617">
        <v>2022103005</v>
      </c>
      <c r="P617">
        <v>1477</v>
      </c>
      <c r="Q617">
        <v>53445</v>
      </c>
      <c r="R617">
        <v>0</v>
      </c>
      <c r="S617">
        <v>1</v>
      </c>
      <c r="T617">
        <v>0</v>
      </c>
      <c r="U617">
        <v>0</v>
      </c>
      <c r="V617" t="s">
        <v>10</v>
      </c>
      <c r="Y617">
        <v>2022102000</v>
      </c>
      <c r="Z617" t="s">
        <v>17</v>
      </c>
    </row>
    <row r="618" spans="1:26" x14ac:dyDescent="0.35">
      <c r="A618">
        <v>616</v>
      </c>
      <c r="B618">
        <v>2022102303</v>
      </c>
      <c r="C618">
        <v>763</v>
      </c>
      <c r="D618">
        <v>46259</v>
      </c>
      <c r="E618">
        <v>1</v>
      </c>
      <c r="F618">
        <v>0</v>
      </c>
      <c r="G618">
        <v>0</v>
      </c>
      <c r="H618">
        <v>0</v>
      </c>
      <c r="I618" t="s">
        <v>111</v>
      </c>
      <c r="O618">
        <v>2022110608</v>
      </c>
      <c r="P618">
        <v>822</v>
      </c>
      <c r="Q618">
        <v>53445</v>
      </c>
      <c r="R618">
        <v>0</v>
      </c>
      <c r="S618">
        <v>0</v>
      </c>
      <c r="T618">
        <v>0</v>
      </c>
      <c r="U618">
        <v>1</v>
      </c>
      <c r="V618" t="s">
        <v>10</v>
      </c>
      <c r="Y618">
        <v>2022103006</v>
      </c>
      <c r="Z618" t="s">
        <v>17</v>
      </c>
    </row>
    <row r="619" spans="1:26" x14ac:dyDescent="0.35">
      <c r="A619">
        <v>617</v>
      </c>
      <c r="B619">
        <v>2022102303</v>
      </c>
      <c r="C619">
        <v>1587</v>
      </c>
      <c r="D619">
        <v>46259</v>
      </c>
      <c r="E619">
        <v>1</v>
      </c>
      <c r="F619">
        <v>0</v>
      </c>
      <c r="G619">
        <v>0</v>
      </c>
      <c r="H619">
        <v>0</v>
      </c>
      <c r="I619" t="s">
        <v>111</v>
      </c>
      <c r="O619">
        <v>2022110608</v>
      </c>
      <c r="P619">
        <v>2772</v>
      </c>
      <c r="Q619">
        <v>53445</v>
      </c>
      <c r="R619">
        <v>0</v>
      </c>
      <c r="S619">
        <v>1</v>
      </c>
      <c r="T619">
        <v>0</v>
      </c>
      <c r="U619">
        <v>0</v>
      </c>
      <c r="V619" t="s">
        <v>10</v>
      </c>
      <c r="Y619">
        <v>2022110700</v>
      </c>
      <c r="Z619" t="s">
        <v>17</v>
      </c>
    </row>
    <row r="620" spans="1:26" x14ac:dyDescent="0.35">
      <c r="A620">
        <v>618</v>
      </c>
      <c r="B620">
        <v>2022102303</v>
      </c>
      <c r="C620">
        <v>1919</v>
      </c>
      <c r="D620">
        <v>46259</v>
      </c>
      <c r="E620">
        <v>0</v>
      </c>
      <c r="F620">
        <v>0</v>
      </c>
      <c r="G620">
        <v>0</v>
      </c>
      <c r="H620">
        <v>1</v>
      </c>
      <c r="I620" t="s">
        <v>111</v>
      </c>
      <c r="O620">
        <v>2022110608</v>
      </c>
      <c r="P620">
        <v>3351</v>
      </c>
      <c r="Q620">
        <v>53445</v>
      </c>
      <c r="R620">
        <v>0</v>
      </c>
      <c r="S620">
        <v>1</v>
      </c>
      <c r="T620">
        <v>0</v>
      </c>
      <c r="U620">
        <v>0</v>
      </c>
      <c r="V620" t="s">
        <v>10</v>
      </c>
      <c r="Y620">
        <v>2022102000</v>
      </c>
      <c r="Z620" t="s">
        <v>18</v>
      </c>
    </row>
    <row r="621" spans="1:26" x14ac:dyDescent="0.35">
      <c r="A621">
        <v>619</v>
      </c>
      <c r="B621">
        <v>2022102303</v>
      </c>
      <c r="C621">
        <v>1989</v>
      </c>
      <c r="D621">
        <v>46259</v>
      </c>
      <c r="E621">
        <v>0</v>
      </c>
      <c r="F621">
        <v>1</v>
      </c>
      <c r="G621">
        <v>0</v>
      </c>
      <c r="H621">
        <v>0</v>
      </c>
      <c r="I621" t="s">
        <v>111</v>
      </c>
      <c r="O621">
        <v>2022110608</v>
      </c>
      <c r="P621">
        <v>3983</v>
      </c>
      <c r="Q621">
        <v>53445</v>
      </c>
      <c r="R621">
        <v>0</v>
      </c>
      <c r="S621">
        <v>0</v>
      </c>
      <c r="T621">
        <v>0</v>
      </c>
      <c r="U621">
        <v>1</v>
      </c>
      <c r="V621" t="s">
        <v>10</v>
      </c>
      <c r="Y621">
        <v>2022110608</v>
      </c>
      <c r="Z621" t="s">
        <v>18</v>
      </c>
    </row>
    <row r="622" spans="1:26" x14ac:dyDescent="0.35">
      <c r="A622">
        <v>620</v>
      </c>
      <c r="B622">
        <v>2022102303</v>
      </c>
      <c r="C622">
        <v>2268</v>
      </c>
      <c r="D622">
        <v>46259</v>
      </c>
      <c r="E622">
        <v>1</v>
      </c>
      <c r="F622">
        <v>0</v>
      </c>
      <c r="G622">
        <v>0</v>
      </c>
      <c r="H622">
        <v>0</v>
      </c>
      <c r="I622" t="s">
        <v>111</v>
      </c>
      <c r="O622">
        <v>2022102000</v>
      </c>
      <c r="P622">
        <v>201</v>
      </c>
      <c r="Q622">
        <v>40017</v>
      </c>
      <c r="R622">
        <v>1</v>
      </c>
      <c r="S622">
        <v>0</v>
      </c>
      <c r="T622">
        <v>0</v>
      </c>
      <c r="U622">
        <v>0</v>
      </c>
      <c r="V622" t="s">
        <v>11</v>
      </c>
      <c r="Y622">
        <v>2022102000</v>
      </c>
      <c r="Z622" t="s">
        <v>19</v>
      </c>
    </row>
    <row r="623" spans="1:26" x14ac:dyDescent="0.35">
      <c r="A623">
        <v>621</v>
      </c>
      <c r="B623">
        <v>2022102303</v>
      </c>
      <c r="C623">
        <v>2741</v>
      </c>
      <c r="D623">
        <v>46259</v>
      </c>
      <c r="E623">
        <v>0</v>
      </c>
      <c r="F623">
        <v>1</v>
      </c>
      <c r="G623">
        <v>0</v>
      </c>
      <c r="H623">
        <v>0</v>
      </c>
      <c r="I623" t="s">
        <v>111</v>
      </c>
      <c r="O623">
        <v>2022102000</v>
      </c>
      <c r="P623">
        <v>755</v>
      </c>
      <c r="Q623">
        <v>40017</v>
      </c>
      <c r="R623">
        <v>1</v>
      </c>
      <c r="S623">
        <v>0</v>
      </c>
      <c r="T623">
        <v>0</v>
      </c>
      <c r="U623">
        <v>0</v>
      </c>
      <c r="V623" t="s">
        <v>11</v>
      </c>
      <c r="Y623">
        <v>2022103006</v>
      </c>
      <c r="Z623" t="s">
        <v>19</v>
      </c>
    </row>
    <row r="624" spans="1:26" x14ac:dyDescent="0.35">
      <c r="A624">
        <v>622</v>
      </c>
      <c r="B624">
        <v>2022102303</v>
      </c>
      <c r="C624">
        <v>2786</v>
      </c>
      <c r="D624">
        <v>46259</v>
      </c>
      <c r="E624">
        <v>0</v>
      </c>
      <c r="F624">
        <v>1</v>
      </c>
      <c r="G624">
        <v>0</v>
      </c>
      <c r="H624">
        <v>0</v>
      </c>
      <c r="I624" t="s">
        <v>111</v>
      </c>
      <c r="O624">
        <v>2022102000</v>
      </c>
      <c r="P624">
        <v>2532</v>
      </c>
      <c r="Q624">
        <v>40017</v>
      </c>
      <c r="R624">
        <v>0</v>
      </c>
      <c r="S624">
        <v>1</v>
      </c>
      <c r="T624">
        <v>0</v>
      </c>
      <c r="U624">
        <v>0</v>
      </c>
      <c r="V624" t="s">
        <v>11</v>
      </c>
      <c r="Y624">
        <v>2022102000</v>
      </c>
      <c r="Z624" t="s">
        <v>20</v>
      </c>
    </row>
    <row r="625" spans="1:26" x14ac:dyDescent="0.35">
      <c r="A625">
        <v>623</v>
      </c>
      <c r="B625">
        <v>2022110603</v>
      </c>
      <c r="C625">
        <v>420</v>
      </c>
      <c r="D625">
        <v>46259</v>
      </c>
      <c r="E625">
        <v>0</v>
      </c>
      <c r="F625">
        <v>1</v>
      </c>
      <c r="G625">
        <v>0</v>
      </c>
      <c r="H625">
        <v>0</v>
      </c>
      <c r="I625" t="s">
        <v>111</v>
      </c>
      <c r="O625">
        <v>2022103006</v>
      </c>
      <c r="P625">
        <v>353</v>
      </c>
      <c r="Q625">
        <v>40017</v>
      </c>
      <c r="R625">
        <v>1</v>
      </c>
      <c r="S625">
        <v>0</v>
      </c>
      <c r="T625">
        <v>0</v>
      </c>
      <c r="U625">
        <v>0</v>
      </c>
      <c r="V625" t="s">
        <v>11</v>
      </c>
      <c r="Y625">
        <v>2022103006</v>
      </c>
      <c r="Z625" t="s">
        <v>20</v>
      </c>
    </row>
    <row r="626" spans="1:26" x14ac:dyDescent="0.35">
      <c r="A626">
        <v>624</v>
      </c>
      <c r="B626">
        <v>2022110603</v>
      </c>
      <c r="C626">
        <v>2168</v>
      </c>
      <c r="D626">
        <v>46259</v>
      </c>
      <c r="E626">
        <v>0</v>
      </c>
      <c r="F626">
        <v>1</v>
      </c>
      <c r="G626">
        <v>0</v>
      </c>
      <c r="H626">
        <v>0</v>
      </c>
      <c r="I626" t="s">
        <v>111</v>
      </c>
      <c r="O626">
        <v>2022103006</v>
      </c>
      <c r="P626">
        <v>874</v>
      </c>
      <c r="Q626">
        <v>40017</v>
      </c>
      <c r="R626">
        <v>0</v>
      </c>
      <c r="S626">
        <v>0</v>
      </c>
      <c r="T626">
        <v>0</v>
      </c>
      <c r="U626">
        <v>1</v>
      </c>
      <c r="V626" t="s">
        <v>11</v>
      </c>
      <c r="Y626">
        <v>2022102000</v>
      </c>
      <c r="Z626" t="s">
        <v>21</v>
      </c>
    </row>
    <row r="627" spans="1:26" x14ac:dyDescent="0.35">
      <c r="A627">
        <v>625</v>
      </c>
      <c r="B627">
        <v>2022110603</v>
      </c>
      <c r="C627">
        <v>3106</v>
      </c>
      <c r="D627">
        <v>46259</v>
      </c>
      <c r="E627">
        <v>1</v>
      </c>
      <c r="F627">
        <v>0</v>
      </c>
      <c r="G627">
        <v>0</v>
      </c>
      <c r="H627">
        <v>0</v>
      </c>
      <c r="I627" t="s">
        <v>111</v>
      </c>
      <c r="O627">
        <v>2022103006</v>
      </c>
      <c r="P627">
        <v>1504</v>
      </c>
      <c r="Q627">
        <v>40017</v>
      </c>
      <c r="R627">
        <v>0</v>
      </c>
      <c r="S627">
        <v>1</v>
      </c>
      <c r="T627">
        <v>0</v>
      </c>
      <c r="U627">
        <v>0</v>
      </c>
      <c r="V627" t="s">
        <v>11</v>
      </c>
      <c r="Y627">
        <v>2022110700</v>
      </c>
      <c r="Z627" t="s">
        <v>21</v>
      </c>
    </row>
    <row r="628" spans="1:26" x14ac:dyDescent="0.35">
      <c r="A628">
        <v>626</v>
      </c>
      <c r="B628">
        <v>2022102303</v>
      </c>
      <c r="C628">
        <v>78</v>
      </c>
      <c r="D628">
        <v>52411</v>
      </c>
      <c r="E628">
        <v>0</v>
      </c>
      <c r="F628">
        <v>1</v>
      </c>
      <c r="G628">
        <v>0</v>
      </c>
      <c r="H628">
        <v>0</v>
      </c>
      <c r="I628" t="s">
        <v>112</v>
      </c>
      <c r="O628">
        <v>2022110700</v>
      </c>
      <c r="P628">
        <v>167</v>
      </c>
      <c r="Q628">
        <v>40017</v>
      </c>
      <c r="R628">
        <v>1</v>
      </c>
      <c r="S628">
        <v>0</v>
      </c>
      <c r="T628">
        <v>0</v>
      </c>
      <c r="U628">
        <v>0</v>
      </c>
      <c r="V628" t="s">
        <v>11</v>
      </c>
      <c r="Y628">
        <v>2022102000</v>
      </c>
      <c r="Z628" t="s">
        <v>22</v>
      </c>
    </row>
    <row r="629" spans="1:26" x14ac:dyDescent="0.35">
      <c r="A629">
        <v>627</v>
      </c>
      <c r="B629">
        <v>2022102303</v>
      </c>
      <c r="C629">
        <v>327</v>
      </c>
      <c r="D629">
        <v>52411</v>
      </c>
      <c r="E629">
        <v>1</v>
      </c>
      <c r="F629">
        <v>0</v>
      </c>
      <c r="G629">
        <v>0</v>
      </c>
      <c r="H629">
        <v>0</v>
      </c>
      <c r="I629" t="s">
        <v>112</v>
      </c>
      <c r="O629">
        <v>2022110700</v>
      </c>
      <c r="P629">
        <v>546</v>
      </c>
      <c r="Q629">
        <v>40017</v>
      </c>
      <c r="R629">
        <v>0</v>
      </c>
      <c r="S629">
        <v>1</v>
      </c>
      <c r="T629">
        <v>0</v>
      </c>
      <c r="U629">
        <v>0</v>
      </c>
      <c r="V629" t="s">
        <v>11</v>
      </c>
      <c r="Y629">
        <v>2022103006</v>
      </c>
      <c r="Z629" t="s">
        <v>22</v>
      </c>
    </row>
    <row r="630" spans="1:26" x14ac:dyDescent="0.35">
      <c r="A630">
        <v>628</v>
      </c>
      <c r="B630">
        <v>2022102303</v>
      </c>
      <c r="C630">
        <v>625</v>
      </c>
      <c r="D630">
        <v>52411</v>
      </c>
      <c r="E630">
        <v>1</v>
      </c>
      <c r="F630">
        <v>0</v>
      </c>
      <c r="G630">
        <v>0</v>
      </c>
      <c r="H630">
        <v>0</v>
      </c>
      <c r="I630" t="s">
        <v>112</v>
      </c>
      <c r="O630">
        <v>2022110700</v>
      </c>
      <c r="P630">
        <v>2944</v>
      </c>
      <c r="Q630">
        <v>40017</v>
      </c>
      <c r="R630">
        <v>0</v>
      </c>
      <c r="S630">
        <v>1</v>
      </c>
      <c r="T630">
        <v>0</v>
      </c>
      <c r="U630">
        <v>0</v>
      </c>
      <c r="V630" t="s">
        <v>11</v>
      </c>
      <c r="Y630">
        <v>2022110700</v>
      </c>
      <c r="Z630" t="s">
        <v>22</v>
      </c>
    </row>
    <row r="631" spans="1:26" x14ac:dyDescent="0.35">
      <c r="A631">
        <v>629</v>
      </c>
      <c r="B631">
        <v>2022102303</v>
      </c>
      <c r="C631">
        <v>646</v>
      </c>
      <c r="D631">
        <v>52411</v>
      </c>
      <c r="E631">
        <v>1</v>
      </c>
      <c r="F631">
        <v>0</v>
      </c>
      <c r="G631">
        <v>0</v>
      </c>
      <c r="H631">
        <v>0</v>
      </c>
      <c r="I631" t="s">
        <v>112</v>
      </c>
      <c r="O631">
        <v>2022102000</v>
      </c>
      <c r="P631">
        <v>361</v>
      </c>
      <c r="Q631">
        <v>45008</v>
      </c>
      <c r="R631">
        <v>1</v>
      </c>
      <c r="S631">
        <v>0</v>
      </c>
      <c r="T631">
        <v>0</v>
      </c>
      <c r="U631">
        <v>0</v>
      </c>
      <c r="V631" t="s">
        <v>12</v>
      </c>
      <c r="Y631">
        <v>2022102000</v>
      </c>
      <c r="Z631" t="s">
        <v>23</v>
      </c>
    </row>
    <row r="632" spans="1:26" x14ac:dyDescent="0.35">
      <c r="A632">
        <v>630</v>
      </c>
      <c r="B632">
        <v>2022102303</v>
      </c>
      <c r="C632">
        <v>871</v>
      </c>
      <c r="D632">
        <v>52411</v>
      </c>
      <c r="E632">
        <v>1</v>
      </c>
      <c r="F632">
        <v>0</v>
      </c>
      <c r="G632">
        <v>0</v>
      </c>
      <c r="H632">
        <v>0</v>
      </c>
      <c r="I632" t="s">
        <v>112</v>
      </c>
      <c r="O632">
        <v>2022102000</v>
      </c>
      <c r="P632">
        <v>983</v>
      </c>
      <c r="Q632">
        <v>45008</v>
      </c>
      <c r="R632">
        <v>0</v>
      </c>
      <c r="S632">
        <v>1</v>
      </c>
      <c r="T632">
        <v>0</v>
      </c>
      <c r="U632">
        <v>0</v>
      </c>
      <c r="V632" t="s">
        <v>12</v>
      </c>
      <c r="Y632">
        <v>2022110700</v>
      </c>
      <c r="Z632" t="s">
        <v>23</v>
      </c>
    </row>
    <row r="633" spans="1:26" x14ac:dyDescent="0.35">
      <c r="A633">
        <v>631</v>
      </c>
      <c r="B633">
        <v>2022102303</v>
      </c>
      <c r="C633">
        <v>1243</v>
      </c>
      <c r="D633">
        <v>52411</v>
      </c>
      <c r="E633">
        <v>1</v>
      </c>
      <c r="F633">
        <v>0</v>
      </c>
      <c r="G633">
        <v>0</v>
      </c>
      <c r="H633">
        <v>0</v>
      </c>
      <c r="I633" t="s">
        <v>112</v>
      </c>
      <c r="O633">
        <v>2022103005</v>
      </c>
      <c r="P633">
        <v>599</v>
      </c>
      <c r="Q633">
        <v>45008</v>
      </c>
      <c r="R633">
        <v>1</v>
      </c>
      <c r="S633">
        <v>0</v>
      </c>
      <c r="T633">
        <v>0</v>
      </c>
      <c r="U633">
        <v>0</v>
      </c>
      <c r="V633" t="s">
        <v>12</v>
      </c>
      <c r="Y633">
        <v>2022102000</v>
      </c>
      <c r="Z633" t="s">
        <v>24</v>
      </c>
    </row>
    <row r="634" spans="1:26" x14ac:dyDescent="0.35">
      <c r="A634">
        <v>632</v>
      </c>
      <c r="B634">
        <v>2022102303</v>
      </c>
      <c r="C634">
        <v>1868</v>
      </c>
      <c r="D634">
        <v>52411</v>
      </c>
      <c r="E634">
        <v>1</v>
      </c>
      <c r="F634">
        <v>0</v>
      </c>
      <c r="G634">
        <v>0</v>
      </c>
      <c r="H634">
        <v>0</v>
      </c>
      <c r="I634" t="s">
        <v>112</v>
      </c>
      <c r="O634">
        <v>2022110608</v>
      </c>
      <c r="P634">
        <v>777</v>
      </c>
      <c r="Q634">
        <v>45008</v>
      </c>
      <c r="R634">
        <v>1</v>
      </c>
      <c r="S634">
        <v>0</v>
      </c>
      <c r="T634">
        <v>0</v>
      </c>
      <c r="U634">
        <v>0</v>
      </c>
      <c r="V634" t="s">
        <v>12</v>
      </c>
      <c r="Y634">
        <v>2022103005</v>
      </c>
      <c r="Z634" t="s">
        <v>24</v>
      </c>
    </row>
    <row r="635" spans="1:26" x14ac:dyDescent="0.35">
      <c r="A635">
        <v>633</v>
      </c>
      <c r="B635">
        <v>2022102303</v>
      </c>
      <c r="C635">
        <v>1919</v>
      </c>
      <c r="D635">
        <v>52411</v>
      </c>
      <c r="E635">
        <v>1</v>
      </c>
      <c r="F635">
        <v>0</v>
      </c>
      <c r="G635">
        <v>0</v>
      </c>
      <c r="H635">
        <v>0</v>
      </c>
      <c r="I635" t="s">
        <v>112</v>
      </c>
      <c r="O635">
        <v>2022110608</v>
      </c>
      <c r="P635">
        <v>2517</v>
      </c>
      <c r="Q635">
        <v>45008</v>
      </c>
      <c r="R635">
        <v>1</v>
      </c>
      <c r="S635">
        <v>0</v>
      </c>
      <c r="T635">
        <v>0</v>
      </c>
      <c r="U635">
        <v>0</v>
      </c>
      <c r="V635" t="s">
        <v>12</v>
      </c>
      <c r="Y635">
        <v>2022110608</v>
      </c>
      <c r="Z635" t="s">
        <v>24</v>
      </c>
    </row>
    <row r="636" spans="1:26" x14ac:dyDescent="0.35">
      <c r="A636">
        <v>634</v>
      </c>
      <c r="B636">
        <v>2022102303</v>
      </c>
      <c r="C636">
        <v>1989</v>
      </c>
      <c r="D636">
        <v>52411</v>
      </c>
      <c r="E636">
        <v>0</v>
      </c>
      <c r="F636">
        <v>1</v>
      </c>
      <c r="G636">
        <v>0</v>
      </c>
      <c r="H636">
        <v>0</v>
      </c>
      <c r="I636" t="s">
        <v>112</v>
      </c>
      <c r="O636">
        <v>2022102000</v>
      </c>
      <c r="P636">
        <v>433</v>
      </c>
      <c r="Q636">
        <v>54552</v>
      </c>
      <c r="R636">
        <v>1</v>
      </c>
      <c r="S636">
        <v>0</v>
      </c>
      <c r="T636">
        <v>0</v>
      </c>
      <c r="U636">
        <v>0</v>
      </c>
      <c r="V636" t="s">
        <v>13</v>
      </c>
      <c r="Y636">
        <v>2022102000</v>
      </c>
      <c r="Z636" t="s">
        <v>25</v>
      </c>
    </row>
    <row r="637" spans="1:26" x14ac:dyDescent="0.35">
      <c r="A637">
        <v>635</v>
      </c>
      <c r="B637">
        <v>2022102303</v>
      </c>
      <c r="C637">
        <v>2741</v>
      </c>
      <c r="D637">
        <v>52411</v>
      </c>
      <c r="E637">
        <v>0</v>
      </c>
      <c r="F637">
        <v>1</v>
      </c>
      <c r="G637">
        <v>0</v>
      </c>
      <c r="H637">
        <v>0</v>
      </c>
      <c r="I637" t="s">
        <v>112</v>
      </c>
      <c r="O637">
        <v>2022110608</v>
      </c>
      <c r="P637">
        <v>3218</v>
      </c>
      <c r="Q637">
        <v>54552</v>
      </c>
      <c r="R637">
        <v>1</v>
      </c>
      <c r="S637">
        <v>0</v>
      </c>
      <c r="T637">
        <v>0</v>
      </c>
      <c r="U637">
        <v>0</v>
      </c>
      <c r="V637" t="s">
        <v>13</v>
      </c>
      <c r="Y637">
        <v>2022103005</v>
      </c>
      <c r="Z637" t="s">
        <v>25</v>
      </c>
    </row>
    <row r="638" spans="1:26" x14ac:dyDescent="0.35">
      <c r="A638">
        <v>636</v>
      </c>
      <c r="B638">
        <v>2022102303</v>
      </c>
      <c r="C638">
        <v>2922</v>
      </c>
      <c r="D638">
        <v>52411</v>
      </c>
      <c r="E638">
        <v>1</v>
      </c>
      <c r="F638">
        <v>0</v>
      </c>
      <c r="G638">
        <v>0</v>
      </c>
      <c r="H638">
        <v>0</v>
      </c>
      <c r="I638" t="s">
        <v>112</v>
      </c>
      <c r="O638">
        <v>2022102000</v>
      </c>
      <c r="P638">
        <v>475</v>
      </c>
      <c r="Q638">
        <v>48032</v>
      </c>
      <c r="R638">
        <v>0</v>
      </c>
      <c r="S638">
        <v>1</v>
      </c>
      <c r="T638">
        <v>0</v>
      </c>
      <c r="U638">
        <v>0</v>
      </c>
      <c r="V638" t="s">
        <v>14</v>
      </c>
      <c r="Y638">
        <v>2022110608</v>
      </c>
      <c r="Z638" t="s">
        <v>25</v>
      </c>
    </row>
    <row r="639" spans="1:26" x14ac:dyDescent="0.35">
      <c r="A639">
        <v>637</v>
      </c>
      <c r="B639">
        <v>2022102303</v>
      </c>
      <c r="C639">
        <v>2943</v>
      </c>
      <c r="D639">
        <v>52411</v>
      </c>
      <c r="E639">
        <v>1</v>
      </c>
      <c r="F639">
        <v>0</v>
      </c>
      <c r="G639">
        <v>0</v>
      </c>
      <c r="H639">
        <v>0</v>
      </c>
      <c r="I639" t="s">
        <v>112</v>
      </c>
      <c r="O639">
        <v>2022102000</v>
      </c>
      <c r="P639">
        <v>570</v>
      </c>
      <c r="Q639">
        <v>47848</v>
      </c>
      <c r="R639">
        <v>1</v>
      </c>
      <c r="S639">
        <v>0</v>
      </c>
      <c r="T639">
        <v>0</v>
      </c>
      <c r="U639">
        <v>0</v>
      </c>
      <c r="V639" t="s">
        <v>15</v>
      </c>
      <c r="Y639">
        <v>2022102000</v>
      </c>
      <c r="Z639" t="s">
        <v>26</v>
      </c>
    </row>
    <row r="640" spans="1:26" x14ac:dyDescent="0.35">
      <c r="A640">
        <v>638</v>
      </c>
      <c r="B640">
        <v>2022103003</v>
      </c>
      <c r="C640">
        <v>233</v>
      </c>
      <c r="D640">
        <v>52411</v>
      </c>
      <c r="E640">
        <v>1</v>
      </c>
      <c r="F640">
        <v>0</v>
      </c>
      <c r="G640">
        <v>0</v>
      </c>
      <c r="H640">
        <v>0</v>
      </c>
      <c r="I640" t="s">
        <v>112</v>
      </c>
      <c r="O640">
        <v>2022102000</v>
      </c>
      <c r="P640">
        <v>2357</v>
      </c>
      <c r="Q640">
        <v>47848</v>
      </c>
      <c r="R640">
        <v>1</v>
      </c>
      <c r="S640">
        <v>0</v>
      </c>
      <c r="T640">
        <v>0</v>
      </c>
      <c r="U640">
        <v>0</v>
      </c>
      <c r="V640" t="s">
        <v>15</v>
      </c>
      <c r="Y640">
        <v>2022103005</v>
      </c>
      <c r="Z640" t="s">
        <v>26</v>
      </c>
    </row>
    <row r="641" spans="1:26" x14ac:dyDescent="0.35">
      <c r="A641">
        <v>639</v>
      </c>
      <c r="B641">
        <v>2022110603</v>
      </c>
      <c r="C641">
        <v>1333</v>
      </c>
      <c r="D641">
        <v>52411</v>
      </c>
      <c r="E641">
        <v>1</v>
      </c>
      <c r="F641">
        <v>0</v>
      </c>
      <c r="G641">
        <v>0</v>
      </c>
      <c r="H641">
        <v>0</v>
      </c>
      <c r="I641" t="s">
        <v>112</v>
      </c>
      <c r="O641">
        <v>2022103005</v>
      </c>
      <c r="P641">
        <v>1477</v>
      </c>
      <c r="Q641">
        <v>47848</v>
      </c>
      <c r="R641">
        <v>0</v>
      </c>
      <c r="S641">
        <v>1</v>
      </c>
      <c r="T641">
        <v>0</v>
      </c>
      <c r="U641">
        <v>0</v>
      </c>
      <c r="V641" t="s">
        <v>15</v>
      </c>
      <c r="Y641">
        <v>2022110608</v>
      </c>
      <c r="Z641" t="s">
        <v>26</v>
      </c>
    </row>
    <row r="642" spans="1:26" x14ac:dyDescent="0.35">
      <c r="A642">
        <v>640</v>
      </c>
      <c r="B642">
        <v>2022102303</v>
      </c>
      <c r="C642">
        <v>172</v>
      </c>
      <c r="D642">
        <v>53504</v>
      </c>
      <c r="E642">
        <v>1</v>
      </c>
      <c r="F642">
        <v>0</v>
      </c>
      <c r="G642">
        <v>0</v>
      </c>
      <c r="H642">
        <v>0</v>
      </c>
      <c r="I642" t="s">
        <v>113</v>
      </c>
      <c r="O642">
        <v>2022103005</v>
      </c>
      <c r="P642">
        <v>3883</v>
      </c>
      <c r="Q642">
        <v>47848</v>
      </c>
      <c r="R642">
        <v>1</v>
      </c>
      <c r="S642">
        <v>0</v>
      </c>
      <c r="T642">
        <v>0</v>
      </c>
      <c r="U642">
        <v>0</v>
      </c>
      <c r="V642" t="s">
        <v>15</v>
      </c>
      <c r="Y642">
        <v>2022102000</v>
      </c>
      <c r="Z642" t="s">
        <v>27</v>
      </c>
    </row>
    <row r="643" spans="1:26" x14ac:dyDescent="0.35">
      <c r="A643">
        <v>641</v>
      </c>
      <c r="B643">
        <v>2022102303</v>
      </c>
      <c r="C643">
        <v>2451</v>
      </c>
      <c r="D643">
        <v>53504</v>
      </c>
      <c r="E643">
        <v>0</v>
      </c>
      <c r="F643">
        <v>1</v>
      </c>
      <c r="G643">
        <v>0</v>
      </c>
      <c r="H643">
        <v>0</v>
      </c>
      <c r="I643" t="s">
        <v>113</v>
      </c>
      <c r="O643">
        <v>2022103005</v>
      </c>
      <c r="P643">
        <v>4232</v>
      </c>
      <c r="Q643">
        <v>47848</v>
      </c>
      <c r="R643">
        <v>0</v>
      </c>
      <c r="S643">
        <v>1</v>
      </c>
      <c r="T643">
        <v>0</v>
      </c>
      <c r="U643">
        <v>0</v>
      </c>
      <c r="V643" t="s">
        <v>15</v>
      </c>
      <c r="Y643">
        <v>2022102000</v>
      </c>
      <c r="Z643" t="s">
        <v>28</v>
      </c>
    </row>
    <row r="644" spans="1:26" x14ac:dyDescent="0.35">
      <c r="A644">
        <v>642</v>
      </c>
      <c r="B644">
        <v>2022103002</v>
      </c>
      <c r="C644">
        <v>2249</v>
      </c>
      <c r="D644">
        <v>53504</v>
      </c>
      <c r="E644">
        <v>0</v>
      </c>
      <c r="F644">
        <v>0</v>
      </c>
      <c r="G644">
        <v>0</v>
      </c>
      <c r="H644">
        <v>1</v>
      </c>
      <c r="I644" t="s">
        <v>113</v>
      </c>
      <c r="O644">
        <v>2022110608</v>
      </c>
      <c r="P644">
        <v>777</v>
      </c>
      <c r="Q644">
        <v>47848</v>
      </c>
      <c r="R644">
        <v>0</v>
      </c>
      <c r="S644">
        <v>1</v>
      </c>
      <c r="T644">
        <v>0</v>
      </c>
      <c r="U644">
        <v>0</v>
      </c>
      <c r="V644" t="s">
        <v>15</v>
      </c>
      <c r="Y644">
        <v>2022103006</v>
      </c>
      <c r="Z644" t="s">
        <v>28</v>
      </c>
    </row>
    <row r="645" spans="1:26" x14ac:dyDescent="0.35">
      <c r="A645">
        <v>643</v>
      </c>
      <c r="B645">
        <v>2022103002</v>
      </c>
      <c r="C645">
        <v>3182</v>
      </c>
      <c r="D645">
        <v>53504</v>
      </c>
      <c r="E645">
        <v>0</v>
      </c>
      <c r="F645">
        <v>0</v>
      </c>
      <c r="G645">
        <v>0</v>
      </c>
      <c r="H645">
        <v>1</v>
      </c>
      <c r="I645" t="s">
        <v>113</v>
      </c>
      <c r="O645">
        <v>2022110608</v>
      </c>
      <c r="P645">
        <v>2635</v>
      </c>
      <c r="Q645">
        <v>47848</v>
      </c>
      <c r="R645">
        <v>0</v>
      </c>
      <c r="S645">
        <v>1</v>
      </c>
      <c r="T645">
        <v>0</v>
      </c>
      <c r="U645">
        <v>0</v>
      </c>
      <c r="V645" t="s">
        <v>15</v>
      </c>
      <c r="Y645">
        <v>2022110700</v>
      </c>
      <c r="Z645" t="s">
        <v>28</v>
      </c>
    </row>
    <row r="646" spans="1:26" x14ac:dyDescent="0.35">
      <c r="A646">
        <v>644</v>
      </c>
      <c r="B646">
        <v>2022102303</v>
      </c>
      <c r="C646">
        <v>193</v>
      </c>
      <c r="D646">
        <v>47996</v>
      </c>
      <c r="E646">
        <v>1</v>
      </c>
      <c r="F646">
        <v>0</v>
      </c>
      <c r="G646">
        <v>1</v>
      </c>
      <c r="H646">
        <v>0</v>
      </c>
      <c r="I646" t="s">
        <v>114</v>
      </c>
      <c r="O646">
        <v>2022110608</v>
      </c>
      <c r="P646">
        <v>3983</v>
      </c>
      <c r="Q646">
        <v>47848</v>
      </c>
      <c r="R646">
        <v>1</v>
      </c>
      <c r="S646">
        <v>0</v>
      </c>
      <c r="T646">
        <v>0</v>
      </c>
      <c r="U646">
        <v>0</v>
      </c>
      <c r="V646" t="s">
        <v>15</v>
      </c>
      <c r="Y646">
        <v>2022102000</v>
      </c>
      <c r="Z646" t="s">
        <v>29</v>
      </c>
    </row>
    <row r="647" spans="1:26" x14ac:dyDescent="0.35">
      <c r="A647">
        <v>645</v>
      </c>
      <c r="B647">
        <v>2022102303</v>
      </c>
      <c r="C647">
        <v>1362</v>
      </c>
      <c r="D647">
        <v>47996</v>
      </c>
      <c r="E647">
        <v>1</v>
      </c>
      <c r="F647">
        <v>0</v>
      </c>
      <c r="G647">
        <v>0</v>
      </c>
      <c r="H647">
        <v>0</v>
      </c>
      <c r="I647" t="s">
        <v>114</v>
      </c>
      <c r="O647">
        <v>2022102000</v>
      </c>
      <c r="P647">
        <v>639</v>
      </c>
      <c r="Q647">
        <v>52416</v>
      </c>
      <c r="R647">
        <v>1</v>
      </c>
      <c r="S647">
        <v>0</v>
      </c>
      <c r="T647">
        <v>0</v>
      </c>
      <c r="U647">
        <v>0</v>
      </c>
      <c r="V647" t="s">
        <v>16</v>
      </c>
      <c r="Y647">
        <v>2022110700</v>
      </c>
      <c r="Z647" t="s">
        <v>29</v>
      </c>
    </row>
    <row r="648" spans="1:26" x14ac:dyDescent="0.35">
      <c r="A648">
        <v>646</v>
      </c>
      <c r="B648">
        <v>2022102303</v>
      </c>
      <c r="C648">
        <v>2369</v>
      </c>
      <c r="D648">
        <v>47996</v>
      </c>
      <c r="E648">
        <v>0</v>
      </c>
      <c r="F648">
        <v>0</v>
      </c>
      <c r="G648">
        <v>0</v>
      </c>
      <c r="H648">
        <v>1</v>
      </c>
      <c r="I648" t="s">
        <v>114</v>
      </c>
      <c r="O648">
        <v>2022102000</v>
      </c>
      <c r="P648">
        <v>1083</v>
      </c>
      <c r="Q648">
        <v>52416</v>
      </c>
      <c r="R648">
        <v>0</v>
      </c>
      <c r="S648">
        <v>1</v>
      </c>
      <c r="T648">
        <v>0</v>
      </c>
      <c r="U648">
        <v>0</v>
      </c>
      <c r="V648" t="s">
        <v>16</v>
      </c>
      <c r="Y648">
        <v>2022102000</v>
      </c>
      <c r="Z648" t="s">
        <v>30</v>
      </c>
    </row>
    <row r="649" spans="1:26" x14ac:dyDescent="0.35">
      <c r="A649">
        <v>647</v>
      </c>
      <c r="B649">
        <v>2022103002</v>
      </c>
      <c r="C649">
        <v>822</v>
      </c>
      <c r="D649">
        <v>47996</v>
      </c>
      <c r="E649">
        <v>1</v>
      </c>
      <c r="F649">
        <v>0</v>
      </c>
      <c r="G649">
        <v>0</v>
      </c>
      <c r="H649">
        <v>0</v>
      </c>
      <c r="I649" t="s">
        <v>114</v>
      </c>
      <c r="O649">
        <v>2022102000</v>
      </c>
      <c r="P649">
        <v>1597</v>
      </c>
      <c r="Q649">
        <v>52416</v>
      </c>
      <c r="R649">
        <v>0</v>
      </c>
      <c r="S649">
        <v>0</v>
      </c>
      <c r="T649">
        <v>0</v>
      </c>
      <c r="U649">
        <v>1</v>
      </c>
      <c r="V649" t="s">
        <v>16</v>
      </c>
      <c r="Y649">
        <v>2022102000</v>
      </c>
      <c r="Z649" t="s">
        <v>31</v>
      </c>
    </row>
    <row r="650" spans="1:26" x14ac:dyDescent="0.35">
      <c r="A650">
        <v>648</v>
      </c>
      <c r="B650">
        <v>2022103002</v>
      </c>
      <c r="C650">
        <v>2891</v>
      </c>
      <c r="D650">
        <v>47996</v>
      </c>
      <c r="E650">
        <v>0</v>
      </c>
      <c r="F650">
        <v>1</v>
      </c>
      <c r="G650">
        <v>0</v>
      </c>
      <c r="H650">
        <v>0</v>
      </c>
      <c r="I650" t="s">
        <v>114</v>
      </c>
      <c r="O650">
        <v>2022110608</v>
      </c>
      <c r="P650">
        <v>91</v>
      </c>
      <c r="Q650">
        <v>52416</v>
      </c>
      <c r="R650">
        <v>0</v>
      </c>
      <c r="S650">
        <v>1</v>
      </c>
      <c r="T650">
        <v>0</v>
      </c>
      <c r="U650">
        <v>0</v>
      </c>
      <c r="V650" t="s">
        <v>16</v>
      </c>
      <c r="Y650">
        <v>2022102300</v>
      </c>
      <c r="Z650" t="s">
        <v>32</v>
      </c>
    </row>
    <row r="651" spans="1:26" x14ac:dyDescent="0.35">
      <c r="A651">
        <v>649</v>
      </c>
      <c r="B651">
        <v>2022103002</v>
      </c>
      <c r="C651">
        <v>3065</v>
      </c>
      <c r="D651">
        <v>47996</v>
      </c>
      <c r="E651">
        <v>0</v>
      </c>
      <c r="F651">
        <v>0</v>
      </c>
      <c r="G651">
        <v>0</v>
      </c>
      <c r="H651">
        <v>1</v>
      </c>
      <c r="I651" t="s">
        <v>114</v>
      </c>
      <c r="O651">
        <v>2022110608</v>
      </c>
      <c r="P651">
        <v>2793</v>
      </c>
      <c r="Q651">
        <v>52416</v>
      </c>
      <c r="R651">
        <v>1</v>
      </c>
      <c r="S651">
        <v>0</v>
      </c>
      <c r="T651">
        <v>0</v>
      </c>
      <c r="U651">
        <v>0</v>
      </c>
      <c r="V651" t="s">
        <v>16</v>
      </c>
      <c r="Y651">
        <v>2022102700</v>
      </c>
      <c r="Z651" t="s">
        <v>32</v>
      </c>
    </row>
    <row r="652" spans="1:26" x14ac:dyDescent="0.35">
      <c r="A652">
        <v>650</v>
      </c>
      <c r="B652">
        <v>2022103002</v>
      </c>
      <c r="C652">
        <v>3182</v>
      </c>
      <c r="D652">
        <v>47996</v>
      </c>
      <c r="E652">
        <v>1</v>
      </c>
      <c r="F652">
        <v>0</v>
      </c>
      <c r="G652">
        <v>0</v>
      </c>
      <c r="H652">
        <v>0</v>
      </c>
      <c r="I652" t="s">
        <v>114</v>
      </c>
      <c r="O652">
        <v>2022110608</v>
      </c>
      <c r="P652">
        <v>3197</v>
      </c>
      <c r="Q652">
        <v>52416</v>
      </c>
      <c r="R652">
        <v>0</v>
      </c>
      <c r="S652">
        <v>1</v>
      </c>
      <c r="T652">
        <v>0</v>
      </c>
      <c r="U652">
        <v>0</v>
      </c>
      <c r="V652" t="s">
        <v>16</v>
      </c>
      <c r="Y652">
        <v>2022110700</v>
      </c>
      <c r="Z652" t="s">
        <v>32</v>
      </c>
    </row>
    <row r="653" spans="1:26" x14ac:dyDescent="0.35">
      <c r="A653">
        <v>651</v>
      </c>
      <c r="B653">
        <v>2022103002</v>
      </c>
      <c r="C653">
        <v>3243</v>
      </c>
      <c r="D653">
        <v>47996</v>
      </c>
      <c r="E653">
        <v>0</v>
      </c>
      <c r="F653">
        <v>0</v>
      </c>
      <c r="G653">
        <v>0</v>
      </c>
      <c r="H653">
        <v>1</v>
      </c>
      <c r="I653" t="s">
        <v>114</v>
      </c>
      <c r="O653">
        <v>2022102000</v>
      </c>
      <c r="P653">
        <v>866</v>
      </c>
      <c r="Q653">
        <v>53489</v>
      </c>
      <c r="R653">
        <v>1</v>
      </c>
      <c r="S653">
        <v>0</v>
      </c>
      <c r="T653">
        <v>0</v>
      </c>
      <c r="U653">
        <v>0</v>
      </c>
      <c r="V653" t="s">
        <v>17</v>
      </c>
      <c r="Y653">
        <v>2022102300</v>
      </c>
      <c r="Z653" t="s">
        <v>33</v>
      </c>
    </row>
    <row r="654" spans="1:26" x14ac:dyDescent="0.35">
      <c r="A654">
        <v>652</v>
      </c>
      <c r="B654">
        <v>2022103002</v>
      </c>
      <c r="C654">
        <v>3283</v>
      </c>
      <c r="D654">
        <v>47996</v>
      </c>
      <c r="E654">
        <v>1</v>
      </c>
      <c r="F654">
        <v>0</v>
      </c>
      <c r="G654">
        <v>0</v>
      </c>
      <c r="H654">
        <v>0</v>
      </c>
      <c r="I654" t="s">
        <v>114</v>
      </c>
      <c r="O654">
        <v>2022102000</v>
      </c>
      <c r="P654">
        <v>2532</v>
      </c>
      <c r="Q654">
        <v>53489</v>
      </c>
      <c r="R654">
        <v>0</v>
      </c>
      <c r="S654">
        <v>1</v>
      </c>
      <c r="T654">
        <v>0</v>
      </c>
      <c r="U654">
        <v>0</v>
      </c>
      <c r="V654" t="s">
        <v>17</v>
      </c>
      <c r="Y654">
        <v>2022102700</v>
      </c>
      <c r="Z654" t="s">
        <v>33</v>
      </c>
    </row>
    <row r="655" spans="1:26" x14ac:dyDescent="0.35">
      <c r="A655">
        <v>653</v>
      </c>
      <c r="B655">
        <v>2022102303</v>
      </c>
      <c r="C655">
        <v>230</v>
      </c>
      <c r="D655">
        <v>41263</v>
      </c>
      <c r="E655">
        <v>1</v>
      </c>
      <c r="F655">
        <v>0</v>
      </c>
      <c r="G655">
        <v>0</v>
      </c>
      <c r="H655">
        <v>0</v>
      </c>
      <c r="I655" t="s">
        <v>115</v>
      </c>
      <c r="O655">
        <v>2022102000</v>
      </c>
      <c r="P655">
        <v>3319</v>
      </c>
      <c r="Q655">
        <v>53489</v>
      </c>
      <c r="R655">
        <v>0</v>
      </c>
      <c r="S655">
        <v>1</v>
      </c>
      <c r="T655">
        <v>0</v>
      </c>
      <c r="U655">
        <v>0</v>
      </c>
      <c r="V655" t="s">
        <v>17</v>
      </c>
      <c r="Y655">
        <v>2022110700</v>
      </c>
      <c r="Z655" t="s">
        <v>33</v>
      </c>
    </row>
    <row r="656" spans="1:26" x14ac:dyDescent="0.35">
      <c r="A656">
        <v>654</v>
      </c>
      <c r="B656">
        <v>2022102303</v>
      </c>
      <c r="C656">
        <v>400</v>
      </c>
      <c r="D656">
        <v>41263</v>
      </c>
      <c r="E656">
        <v>0</v>
      </c>
      <c r="F656">
        <v>1</v>
      </c>
      <c r="G656">
        <v>0</v>
      </c>
      <c r="H656">
        <v>0</v>
      </c>
      <c r="I656" t="s">
        <v>115</v>
      </c>
      <c r="O656">
        <v>2022102000</v>
      </c>
      <c r="P656">
        <v>3351</v>
      </c>
      <c r="Q656">
        <v>53489</v>
      </c>
      <c r="R656">
        <v>0</v>
      </c>
      <c r="S656">
        <v>1</v>
      </c>
      <c r="T656">
        <v>0</v>
      </c>
      <c r="U656">
        <v>0</v>
      </c>
      <c r="V656" t="s">
        <v>17</v>
      </c>
      <c r="Y656">
        <v>2022102300</v>
      </c>
      <c r="Z656" t="s">
        <v>34</v>
      </c>
    </row>
    <row r="657" spans="1:26" x14ac:dyDescent="0.35">
      <c r="A657">
        <v>655</v>
      </c>
      <c r="B657">
        <v>2022103002</v>
      </c>
      <c r="C657">
        <v>427</v>
      </c>
      <c r="D657">
        <v>41263</v>
      </c>
      <c r="E657">
        <v>1</v>
      </c>
      <c r="F657">
        <v>0</v>
      </c>
      <c r="G657">
        <v>0</v>
      </c>
      <c r="H657">
        <v>0</v>
      </c>
      <c r="I657" t="s">
        <v>115</v>
      </c>
      <c r="O657">
        <v>2022103006</v>
      </c>
      <c r="P657">
        <v>255</v>
      </c>
      <c r="Q657">
        <v>53489</v>
      </c>
      <c r="R657">
        <v>1</v>
      </c>
      <c r="S657">
        <v>0</v>
      </c>
      <c r="T657">
        <v>0</v>
      </c>
      <c r="U657">
        <v>0</v>
      </c>
      <c r="V657" t="s">
        <v>17</v>
      </c>
      <c r="Y657">
        <v>2022110700</v>
      </c>
      <c r="Z657" t="s">
        <v>34</v>
      </c>
    </row>
    <row r="658" spans="1:26" x14ac:dyDescent="0.35">
      <c r="A658">
        <v>656</v>
      </c>
      <c r="B658">
        <v>2022103002</v>
      </c>
      <c r="C658">
        <v>1727</v>
      </c>
      <c r="D658">
        <v>41263</v>
      </c>
      <c r="E658">
        <v>1</v>
      </c>
      <c r="F658">
        <v>0</v>
      </c>
      <c r="G658">
        <v>0</v>
      </c>
      <c r="H658">
        <v>0</v>
      </c>
      <c r="I658" t="s">
        <v>115</v>
      </c>
      <c r="O658">
        <v>2022103006</v>
      </c>
      <c r="P658">
        <v>1504</v>
      </c>
      <c r="Q658">
        <v>53489</v>
      </c>
      <c r="R658">
        <v>0</v>
      </c>
      <c r="S658">
        <v>1</v>
      </c>
      <c r="T658">
        <v>0</v>
      </c>
      <c r="U658">
        <v>0</v>
      </c>
      <c r="V658" t="s">
        <v>17</v>
      </c>
      <c r="Y658">
        <v>2022102300</v>
      </c>
      <c r="Z658" t="s">
        <v>35</v>
      </c>
    </row>
    <row r="659" spans="1:26" x14ac:dyDescent="0.35">
      <c r="A659">
        <v>657</v>
      </c>
      <c r="B659">
        <v>2022102303</v>
      </c>
      <c r="C659">
        <v>282</v>
      </c>
      <c r="D659">
        <v>54511</v>
      </c>
      <c r="E659">
        <v>1</v>
      </c>
      <c r="F659">
        <v>0</v>
      </c>
      <c r="G659">
        <v>0</v>
      </c>
      <c r="H659">
        <v>0</v>
      </c>
      <c r="I659" t="s">
        <v>116</v>
      </c>
      <c r="O659">
        <v>2022103006</v>
      </c>
      <c r="P659">
        <v>1549</v>
      </c>
      <c r="Q659">
        <v>53489</v>
      </c>
      <c r="R659">
        <v>1</v>
      </c>
      <c r="S659">
        <v>0</v>
      </c>
      <c r="T659">
        <v>0</v>
      </c>
      <c r="U659">
        <v>0</v>
      </c>
      <c r="V659" t="s">
        <v>17</v>
      </c>
      <c r="Y659">
        <v>2022102700</v>
      </c>
      <c r="Z659" t="s">
        <v>35</v>
      </c>
    </row>
    <row r="660" spans="1:26" x14ac:dyDescent="0.35">
      <c r="A660">
        <v>658</v>
      </c>
      <c r="B660">
        <v>2022102303</v>
      </c>
      <c r="C660">
        <v>667</v>
      </c>
      <c r="D660">
        <v>54511</v>
      </c>
      <c r="E660">
        <v>1</v>
      </c>
      <c r="F660">
        <v>0</v>
      </c>
      <c r="G660">
        <v>0</v>
      </c>
      <c r="H660">
        <v>0</v>
      </c>
      <c r="I660" t="s">
        <v>116</v>
      </c>
      <c r="O660">
        <v>2022110700</v>
      </c>
      <c r="P660">
        <v>546</v>
      </c>
      <c r="Q660">
        <v>53489</v>
      </c>
      <c r="R660">
        <v>0</v>
      </c>
      <c r="S660">
        <v>1</v>
      </c>
      <c r="T660">
        <v>0</v>
      </c>
      <c r="U660">
        <v>0</v>
      </c>
      <c r="V660" t="s">
        <v>17</v>
      </c>
      <c r="Y660">
        <v>2022102300</v>
      </c>
      <c r="Z660" t="s">
        <v>36</v>
      </c>
    </row>
    <row r="661" spans="1:26" x14ac:dyDescent="0.35">
      <c r="A661">
        <v>659</v>
      </c>
      <c r="B661">
        <v>2022103003</v>
      </c>
      <c r="C661">
        <v>3832</v>
      </c>
      <c r="D661">
        <v>54511</v>
      </c>
      <c r="E661">
        <v>0</v>
      </c>
      <c r="F661">
        <v>1</v>
      </c>
      <c r="G661">
        <v>0</v>
      </c>
      <c r="H661">
        <v>0</v>
      </c>
      <c r="I661" t="s">
        <v>116</v>
      </c>
      <c r="O661">
        <v>2022102000</v>
      </c>
      <c r="P661">
        <v>1083</v>
      </c>
      <c r="Q661">
        <v>37084</v>
      </c>
      <c r="R661">
        <v>0</v>
      </c>
      <c r="S661">
        <v>1</v>
      </c>
      <c r="T661">
        <v>0</v>
      </c>
      <c r="U661">
        <v>0</v>
      </c>
      <c r="V661" t="s">
        <v>18</v>
      </c>
      <c r="Y661">
        <v>2022102700</v>
      </c>
      <c r="Z661" t="s">
        <v>36</v>
      </c>
    </row>
    <row r="662" spans="1:26" x14ac:dyDescent="0.35">
      <c r="A662">
        <v>660</v>
      </c>
      <c r="B662">
        <v>2022110603</v>
      </c>
      <c r="C662">
        <v>718</v>
      </c>
      <c r="D662">
        <v>54511</v>
      </c>
      <c r="E662">
        <v>0</v>
      </c>
      <c r="F662">
        <v>1</v>
      </c>
      <c r="G662">
        <v>0</v>
      </c>
      <c r="H662">
        <v>0</v>
      </c>
      <c r="I662" t="s">
        <v>116</v>
      </c>
      <c r="O662">
        <v>2022102000</v>
      </c>
      <c r="P662">
        <v>2031</v>
      </c>
      <c r="Q662">
        <v>37084</v>
      </c>
      <c r="R662">
        <v>1</v>
      </c>
      <c r="S662">
        <v>0</v>
      </c>
      <c r="T662">
        <v>0</v>
      </c>
      <c r="U662">
        <v>0</v>
      </c>
      <c r="V662" t="s">
        <v>18</v>
      </c>
      <c r="Y662">
        <v>2022102300</v>
      </c>
      <c r="Z662" t="s">
        <v>37</v>
      </c>
    </row>
    <row r="663" spans="1:26" x14ac:dyDescent="0.35">
      <c r="A663">
        <v>661</v>
      </c>
      <c r="B663">
        <v>2022110603</v>
      </c>
      <c r="C663">
        <v>1378</v>
      </c>
      <c r="D663">
        <v>54511</v>
      </c>
      <c r="E663">
        <v>1</v>
      </c>
      <c r="F663">
        <v>0</v>
      </c>
      <c r="G663">
        <v>0</v>
      </c>
      <c r="H663">
        <v>0</v>
      </c>
      <c r="I663" t="s">
        <v>116</v>
      </c>
      <c r="O663">
        <v>2022110608</v>
      </c>
      <c r="P663">
        <v>907</v>
      </c>
      <c r="Q663">
        <v>37084</v>
      </c>
      <c r="R663">
        <v>0</v>
      </c>
      <c r="S663">
        <v>1</v>
      </c>
      <c r="T663">
        <v>0</v>
      </c>
      <c r="U663">
        <v>0</v>
      </c>
      <c r="V663" t="s">
        <v>18</v>
      </c>
      <c r="Y663">
        <v>2022102700</v>
      </c>
      <c r="Z663" t="s">
        <v>37</v>
      </c>
    </row>
    <row r="664" spans="1:26" x14ac:dyDescent="0.35">
      <c r="A664">
        <v>662</v>
      </c>
      <c r="B664">
        <v>2022110603</v>
      </c>
      <c r="C664">
        <v>3085</v>
      </c>
      <c r="D664">
        <v>54511</v>
      </c>
      <c r="E664">
        <v>1</v>
      </c>
      <c r="F664">
        <v>0</v>
      </c>
      <c r="G664">
        <v>0</v>
      </c>
      <c r="H664">
        <v>0</v>
      </c>
      <c r="I664" t="s">
        <v>116</v>
      </c>
      <c r="O664">
        <v>2022110608</v>
      </c>
      <c r="P664">
        <v>1361</v>
      </c>
      <c r="Q664">
        <v>37084</v>
      </c>
      <c r="R664">
        <v>1</v>
      </c>
      <c r="S664">
        <v>0</v>
      </c>
      <c r="T664">
        <v>0</v>
      </c>
      <c r="U664">
        <v>0</v>
      </c>
      <c r="V664" t="s">
        <v>18</v>
      </c>
      <c r="Y664">
        <v>2022102300</v>
      </c>
      <c r="Z664" t="s">
        <v>38</v>
      </c>
    </row>
    <row r="665" spans="1:26" x14ac:dyDescent="0.35">
      <c r="A665">
        <v>663</v>
      </c>
      <c r="B665">
        <v>2022102303</v>
      </c>
      <c r="C665">
        <v>379</v>
      </c>
      <c r="D665">
        <v>46088</v>
      </c>
      <c r="E665">
        <v>1</v>
      </c>
      <c r="F665">
        <v>0</v>
      </c>
      <c r="G665">
        <v>0</v>
      </c>
      <c r="H665">
        <v>0</v>
      </c>
      <c r="I665" t="s">
        <v>117</v>
      </c>
      <c r="O665">
        <v>2022110608</v>
      </c>
      <c r="P665">
        <v>2614</v>
      </c>
      <c r="Q665">
        <v>37084</v>
      </c>
      <c r="R665">
        <v>1</v>
      </c>
      <c r="S665">
        <v>0</v>
      </c>
      <c r="T665">
        <v>0</v>
      </c>
      <c r="U665">
        <v>0</v>
      </c>
      <c r="V665" t="s">
        <v>18</v>
      </c>
      <c r="Y665">
        <v>2022102300</v>
      </c>
      <c r="Z665" t="s">
        <v>39</v>
      </c>
    </row>
    <row r="666" spans="1:26" x14ac:dyDescent="0.35">
      <c r="A666">
        <v>664</v>
      </c>
      <c r="B666">
        <v>2022102303</v>
      </c>
      <c r="C666">
        <v>1821</v>
      </c>
      <c r="D666">
        <v>46088</v>
      </c>
      <c r="E666">
        <v>1</v>
      </c>
      <c r="F666">
        <v>0</v>
      </c>
      <c r="G666">
        <v>0</v>
      </c>
      <c r="H666">
        <v>0</v>
      </c>
      <c r="I666" t="s">
        <v>117</v>
      </c>
      <c r="O666">
        <v>2022102000</v>
      </c>
      <c r="P666">
        <v>1206</v>
      </c>
      <c r="Q666">
        <v>43409</v>
      </c>
      <c r="R666">
        <v>1</v>
      </c>
      <c r="S666">
        <v>0</v>
      </c>
      <c r="T666">
        <v>0</v>
      </c>
      <c r="U666">
        <v>0</v>
      </c>
      <c r="V666" t="s">
        <v>19</v>
      </c>
      <c r="Y666">
        <v>2022102300</v>
      </c>
      <c r="Z666" t="s">
        <v>40</v>
      </c>
    </row>
    <row r="667" spans="1:26" x14ac:dyDescent="0.35">
      <c r="A667">
        <v>665</v>
      </c>
      <c r="B667">
        <v>2022102303</v>
      </c>
      <c r="C667">
        <v>2419</v>
      </c>
      <c r="D667">
        <v>46088</v>
      </c>
      <c r="E667">
        <v>1</v>
      </c>
      <c r="F667">
        <v>0</v>
      </c>
      <c r="G667">
        <v>0</v>
      </c>
      <c r="H667">
        <v>0</v>
      </c>
      <c r="I667" t="s">
        <v>117</v>
      </c>
      <c r="O667">
        <v>2022102000</v>
      </c>
      <c r="P667">
        <v>3319</v>
      </c>
      <c r="Q667">
        <v>43409</v>
      </c>
      <c r="R667">
        <v>0</v>
      </c>
      <c r="S667">
        <v>1</v>
      </c>
      <c r="T667">
        <v>0</v>
      </c>
      <c r="U667">
        <v>0</v>
      </c>
      <c r="V667" t="s">
        <v>19</v>
      </c>
      <c r="Y667">
        <v>2022103100</v>
      </c>
      <c r="Z667" t="s">
        <v>40</v>
      </c>
    </row>
    <row r="668" spans="1:26" x14ac:dyDescent="0.35">
      <c r="A668">
        <v>666</v>
      </c>
      <c r="B668">
        <v>2022102303</v>
      </c>
      <c r="C668">
        <v>2536</v>
      </c>
      <c r="D668">
        <v>46088</v>
      </c>
      <c r="E668">
        <v>0</v>
      </c>
      <c r="F668">
        <v>1</v>
      </c>
      <c r="G668">
        <v>0</v>
      </c>
      <c r="H668">
        <v>0</v>
      </c>
      <c r="I668" t="s">
        <v>117</v>
      </c>
      <c r="O668">
        <v>2022103006</v>
      </c>
      <c r="P668">
        <v>1483</v>
      </c>
      <c r="Q668">
        <v>43409</v>
      </c>
      <c r="R668">
        <v>0</v>
      </c>
      <c r="S668">
        <v>1</v>
      </c>
      <c r="T668">
        <v>0</v>
      </c>
      <c r="U668">
        <v>0</v>
      </c>
      <c r="V668" t="s">
        <v>19</v>
      </c>
      <c r="Y668">
        <v>2022102300</v>
      </c>
      <c r="Z668" t="s">
        <v>41</v>
      </c>
    </row>
    <row r="669" spans="1:26" x14ac:dyDescent="0.35">
      <c r="A669">
        <v>667</v>
      </c>
      <c r="B669">
        <v>2022102303</v>
      </c>
      <c r="C669">
        <v>2576</v>
      </c>
      <c r="D669">
        <v>46088</v>
      </c>
      <c r="E669">
        <v>0</v>
      </c>
      <c r="F669">
        <v>1</v>
      </c>
      <c r="G669">
        <v>0</v>
      </c>
      <c r="H669">
        <v>0</v>
      </c>
      <c r="I669" t="s">
        <v>117</v>
      </c>
      <c r="O669">
        <v>2022102000</v>
      </c>
      <c r="P669">
        <v>1206</v>
      </c>
      <c r="Q669">
        <v>37724</v>
      </c>
      <c r="R669">
        <v>0</v>
      </c>
      <c r="S669">
        <v>1</v>
      </c>
      <c r="T669">
        <v>0</v>
      </c>
      <c r="U669">
        <v>0</v>
      </c>
      <c r="V669" t="s">
        <v>20</v>
      </c>
      <c r="Y669">
        <v>2022102300</v>
      </c>
      <c r="Z669" t="s">
        <v>42</v>
      </c>
    </row>
    <row r="670" spans="1:26" x14ac:dyDescent="0.35">
      <c r="A670">
        <v>668</v>
      </c>
      <c r="B670">
        <v>2022102303</v>
      </c>
      <c r="C670">
        <v>2618</v>
      </c>
      <c r="D670">
        <v>46088</v>
      </c>
      <c r="E670">
        <v>1</v>
      </c>
      <c r="F670">
        <v>0</v>
      </c>
      <c r="G670">
        <v>0</v>
      </c>
      <c r="H670">
        <v>0</v>
      </c>
      <c r="I670" t="s">
        <v>117</v>
      </c>
      <c r="O670">
        <v>2022103006</v>
      </c>
      <c r="P670">
        <v>2317</v>
      </c>
      <c r="Q670">
        <v>37724</v>
      </c>
      <c r="R670">
        <v>1</v>
      </c>
      <c r="S670">
        <v>0</v>
      </c>
      <c r="T670">
        <v>0</v>
      </c>
      <c r="U670">
        <v>0</v>
      </c>
      <c r="V670" t="s">
        <v>20</v>
      </c>
      <c r="Y670">
        <v>2022102300</v>
      </c>
      <c r="Z670" t="s">
        <v>43</v>
      </c>
    </row>
    <row r="671" spans="1:26" x14ac:dyDescent="0.35">
      <c r="A671">
        <v>669</v>
      </c>
      <c r="B671">
        <v>2022103002</v>
      </c>
      <c r="C671">
        <v>718</v>
      </c>
      <c r="D671">
        <v>46088</v>
      </c>
      <c r="E671">
        <v>0</v>
      </c>
      <c r="F671">
        <v>1</v>
      </c>
      <c r="G671">
        <v>0</v>
      </c>
      <c r="H671">
        <v>0</v>
      </c>
      <c r="I671" t="s">
        <v>117</v>
      </c>
      <c r="O671">
        <v>2022102000</v>
      </c>
      <c r="P671">
        <v>1256</v>
      </c>
      <c r="Q671">
        <v>37097</v>
      </c>
      <c r="R671">
        <v>1</v>
      </c>
      <c r="S671">
        <v>0</v>
      </c>
      <c r="T671">
        <v>0</v>
      </c>
      <c r="U671">
        <v>0</v>
      </c>
      <c r="V671" t="s">
        <v>21</v>
      </c>
      <c r="Y671">
        <v>2022103100</v>
      </c>
      <c r="Z671" t="s">
        <v>43</v>
      </c>
    </row>
    <row r="672" spans="1:26" x14ac:dyDescent="0.35">
      <c r="A672">
        <v>670</v>
      </c>
      <c r="B672">
        <v>2022103002</v>
      </c>
      <c r="C672">
        <v>890</v>
      </c>
      <c r="D672">
        <v>46088</v>
      </c>
      <c r="E672">
        <v>0</v>
      </c>
      <c r="F672">
        <v>1</v>
      </c>
      <c r="G672">
        <v>0</v>
      </c>
      <c r="H672">
        <v>0</v>
      </c>
      <c r="I672" t="s">
        <v>117</v>
      </c>
      <c r="O672">
        <v>2022102000</v>
      </c>
      <c r="P672">
        <v>3319</v>
      </c>
      <c r="Q672">
        <v>37097</v>
      </c>
      <c r="R672">
        <v>0</v>
      </c>
      <c r="S672">
        <v>0</v>
      </c>
      <c r="T672">
        <v>0</v>
      </c>
      <c r="U672">
        <v>1</v>
      </c>
      <c r="V672" t="s">
        <v>21</v>
      </c>
      <c r="Y672">
        <v>2022102300</v>
      </c>
      <c r="Z672" t="s">
        <v>44</v>
      </c>
    </row>
    <row r="673" spans="1:26" x14ac:dyDescent="0.35">
      <c r="A673">
        <v>671</v>
      </c>
      <c r="B673">
        <v>2022103002</v>
      </c>
      <c r="C673">
        <v>956</v>
      </c>
      <c r="D673">
        <v>46088</v>
      </c>
      <c r="E673">
        <v>0</v>
      </c>
      <c r="F673">
        <v>1</v>
      </c>
      <c r="G673">
        <v>0</v>
      </c>
      <c r="H673">
        <v>0</v>
      </c>
      <c r="I673" t="s">
        <v>117</v>
      </c>
      <c r="O673">
        <v>2022102000</v>
      </c>
      <c r="P673">
        <v>3939</v>
      </c>
      <c r="Q673">
        <v>37097</v>
      </c>
      <c r="R673">
        <v>0</v>
      </c>
      <c r="S673">
        <v>0</v>
      </c>
      <c r="T673">
        <v>0</v>
      </c>
      <c r="U673">
        <v>1</v>
      </c>
      <c r="V673" t="s">
        <v>21</v>
      </c>
      <c r="Y673">
        <v>2022102300</v>
      </c>
      <c r="Z673" t="s">
        <v>45</v>
      </c>
    </row>
    <row r="674" spans="1:26" x14ac:dyDescent="0.35">
      <c r="A674">
        <v>672</v>
      </c>
      <c r="B674">
        <v>2022103002</v>
      </c>
      <c r="C674">
        <v>1680</v>
      </c>
      <c r="D674">
        <v>46088</v>
      </c>
      <c r="E674">
        <v>1</v>
      </c>
      <c r="F674">
        <v>0</v>
      </c>
      <c r="G674">
        <v>0</v>
      </c>
      <c r="H674">
        <v>0</v>
      </c>
      <c r="I674" t="s">
        <v>117</v>
      </c>
      <c r="O674">
        <v>2022110700</v>
      </c>
      <c r="P674">
        <v>950</v>
      </c>
      <c r="Q674">
        <v>37097</v>
      </c>
      <c r="R674">
        <v>0</v>
      </c>
      <c r="S674">
        <v>1</v>
      </c>
      <c r="T674">
        <v>0</v>
      </c>
      <c r="U674">
        <v>0</v>
      </c>
      <c r="V674" t="s">
        <v>21</v>
      </c>
      <c r="Y674">
        <v>2022102300</v>
      </c>
      <c r="Z674" t="s">
        <v>46</v>
      </c>
    </row>
    <row r="675" spans="1:26" x14ac:dyDescent="0.35">
      <c r="A675">
        <v>673</v>
      </c>
      <c r="B675">
        <v>2022103002</v>
      </c>
      <c r="C675">
        <v>2591</v>
      </c>
      <c r="D675">
        <v>46088</v>
      </c>
      <c r="E675">
        <v>0</v>
      </c>
      <c r="F675">
        <v>1</v>
      </c>
      <c r="G675">
        <v>0</v>
      </c>
      <c r="H675">
        <v>0</v>
      </c>
      <c r="I675" t="s">
        <v>117</v>
      </c>
      <c r="O675">
        <v>2022110700</v>
      </c>
      <c r="P675">
        <v>2923</v>
      </c>
      <c r="Q675">
        <v>37097</v>
      </c>
      <c r="R675">
        <v>1</v>
      </c>
      <c r="S675">
        <v>0</v>
      </c>
      <c r="T675">
        <v>0</v>
      </c>
      <c r="U675">
        <v>0</v>
      </c>
      <c r="V675" t="s">
        <v>21</v>
      </c>
      <c r="Y675">
        <v>2022102700</v>
      </c>
      <c r="Z675" t="s">
        <v>46</v>
      </c>
    </row>
    <row r="676" spans="1:26" x14ac:dyDescent="0.35">
      <c r="A676">
        <v>674</v>
      </c>
      <c r="B676">
        <v>2022103002</v>
      </c>
      <c r="C676">
        <v>3243</v>
      </c>
      <c r="D676">
        <v>46088</v>
      </c>
      <c r="E676">
        <v>0</v>
      </c>
      <c r="F676">
        <v>0</v>
      </c>
      <c r="G676">
        <v>0</v>
      </c>
      <c r="H676">
        <v>1</v>
      </c>
      <c r="I676" t="s">
        <v>117</v>
      </c>
      <c r="O676">
        <v>2022102000</v>
      </c>
      <c r="P676">
        <v>1256</v>
      </c>
      <c r="Q676">
        <v>46083</v>
      </c>
      <c r="R676">
        <v>0</v>
      </c>
      <c r="S676">
        <v>1</v>
      </c>
      <c r="T676">
        <v>0</v>
      </c>
      <c r="U676">
        <v>0</v>
      </c>
      <c r="V676" t="s">
        <v>22</v>
      </c>
      <c r="Y676">
        <v>2022110700</v>
      </c>
      <c r="Z676" t="s">
        <v>46</v>
      </c>
    </row>
    <row r="677" spans="1:26" x14ac:dyDescent="0.35">
      <c r="A677">
        <v>675</v>
      </c>
      <c r="B677">
        <v>2022103002</v>
      </c>
      <c r="C677">
        <v>3567</v>
      </c>
      <c r="D677">
        <v>46088</v>
      </c>
      <c r="E677">
        <v>1</v>
      </c>
      <c r="F677">
        <v>0</v>
      </c>
      <c r="G677">
        <v>0</v>
      </c>
      <c r="H677">
        <v>0</v>
      </c>
      <c r="I677" t="s">
        <v>117</v>
      </c>
      <c r="O677">
        <v>2022102000</v>
      </c>
      <c r="P677">
        <v>1364</v>
      </c>
      <c r="Q677">
        <v>46083</v>
      </c>
      <c r="R677">
        <v>0</v>
      </c>
      <c r="S677">
        <v>1</v>
      </c>
      <c r="T677">
        <v>0</v>
      </c>
      <c r="U677">
        <v>0</v>
      </c>
      <c r="V677" t="s">
        <v>22</v>
      </c>
      <c r="Y677">
        <v>2022102300</v>
      </c>
      <c r="Z677" t="s">
        <v>47</v>
      </c>
    </row>
    <row r="678" spans="1:26" x14ac:dyDescent="0.35">
      <c r="A678">
        <v>676</v>
      </c>
      <c r="B678">
        <v>2022102303</v>
      </c>
      <c r="C678">
        <v>379</v>
      </c>
      <c r="D678">
        <v>44955</v>
      </c>
      <c r="E678">
        <v>0</v>
      </c>
      <c r="F678">
        <v>1</v>
      </c>
      <c r="G678">
        <v>0</v>
      </c>
      <c r="H678">
        <v>0</v>
      </c>
      <c r="I678" t="s">
        <v>118</v>
      </c>
      <c r="O678">
        <v>2022103006</v>
      </c>
      <c r="P678">
        <v>918</v>
      </c>
      <c r="Q678">
        <v>46083</v>
      </c>
      <c r="R678">
        <v>1</v>
      </c>
      <c r="S678">
        <v>0</v>
      </c>
      <c r="T678">
        <v>0</v>
      </c>
      <c r="U678">
        <v>0</v>
      </c>
      <c r="V678" t="s">
        <v>22</v>
      </c>
      <c r="Y678">
        <v>2022102300</v>
      </c>
      <c r="Z678" t="s">
        <v>48</v>
      </c>
    </row>
    <row r="679" spans="1:26" x14ac:dyDescent="0.35">
      <c r="A679">
        <v>677</v>
      </c>
      <c r="B679">
        <v>2022102303</v>
      </c>
      <c r="C679">
        <v>503</v>
      </c>
      <c r="D679">
        <v>44955</v>
      </c>
      <c r="E679">
        <v>1</v>
      </c>
      <c r="F679">
        <v>0</v>
      </c>
      <c r="G679">
        <v>0</v>
      </c>
      <c r="H679">
        <v>0</v>
      </c>
      <c r="I679" t="s">
        <v>118</v>
      </c>
      <c r="O679">
        <v>2022110700</v>
      </c>
      <c r="P679">
        <v>2286</v>
      </c>
      <c r="Q679">
        <v>46083</v>
      </c>
      <c r="R679">
        <v>1</v>
      </c>
      <c r="S679">
        <v>0</v>
      </c>
      <c r="T679">
        <v>0</v>
      </c>
      <c r="U679">
        <v>0</v>
      </c>
      <c r="V679" t="s">
        <v>22</v>
      </c>
      <c r="Y679">
        <v>2022102300</v>
      </c>
      <c r="Z679" t="s">
        <v>49</v>
      </c>
    </row>
    <row r="680" spans="1:26" x14ac:dyDescent="0.35">
      <c r="A680">
        <v>678</v>
      </c>
      <c r="B680">
        <v>2022102303</v>
      </c>
      <c r="C680">
        <v>2536</v>
      </c>
      <c r="D680">
        <v>44955</v>
      </c>
      <c r="E680">
        <v>0</v>
      </c>
      <c r="F680">
        <v>1</v>
      </c>
      <c r="G680">
        <v>0</v>
      </c>
      <c r="H680">
        <v>0</v>
      </c>
      <c r="I680" t="s">
        <v>118</v>
      </c>
      <c r="O680">
        <v>2022102000</v>
      </c>
      <c r="P680">
        <v>1364</v>
      </c>
      <c r="Q680">
        <v>44851</v>
      </c>
      <c r="R680">
        <v>0</v>
      </c>
      <c r="S680">
        <v>1</v>
      </c>
      <c r="T680">
        <v>0</v>
      </c>
      <c r="U680">
        <v>0</v>
      </c>
      <c r="V680" t="s">
        <v>23</v>
      </c>
      <c r="Y680">
        <v>2022103100</v>
      </c>
      <c r="Z680" t="s">
        <v>49</v>
      </c>
    </row>
    <row r="681" spans="1:26" x14ac:dyDescent="0.35">
      <c r="A681">
        <v>679</v>
      </c>
      <c r="B681">
        <v>2022102303</v>
      </c>
      <c r="C681">
        <v>2597</v>
      </c>
      <c r="D681">
        <v>44955</v>
      </c>
      <c r="E681">
        <v>0</v>
      </c>
      <c r="F681">
        <v>0</v>
      </c>
      <c r="G681">
        <v>0</v>
      </c>
      <c r="H681">
        <v>1</v>
      </c>
      <c r="I681" t="s">
        <v>118</v>
      </c>
      <c r="O681">
        <v>2022102000</v>
      </c>
      <c r="P681">
        <v>3319</v>
      </c>
      <c r="Q681">
        <v>44851</v>
      </c>
      <c r="R681">
        <v>0</v>
      </c>
      <c r="S681">
        <v>0</v>
      </c>
      <c r="T681">
        <v>0</v>
      </c>
      <c r="U681">
        <v>1</v>
      </c>
      <c r="V681" t="s">
        <v>23</v>
      </c>
      <c r="Y681">
        <v>2022102300</v>
      </c>
      <c r="Z681" t="s">
        <v>50</v>
      </c>
    </row>
    <row r="682" spans="1:26" x14ac:dyDescent="0.35">
      <c r="A682">
        <v>680</v>
      </c>
      <c r="B682">
        <v>2022103002</v>
      </c>
      <c r="C682">
        <v>718</v>
      </c>
      <c r="D682">
        <v>44955</v>
      </c>
      <c r="E682">
        <v>0</v>
      </c>
      <c r="F682">
        <v>1</v>
      </c>
      <c r="G682">
        <v>0</v>
      </c>
      <c r="H682">
        <v>0</v>
      </c>
      <c r="I682" t="s">
        <v>118</v>
      </c>
      <c r="O682">
        <v>2022110700</v>
      </c>
      <c r="P682">
        <v>1004</v>
      </c>
      <c r="Q682">
        <v>44851</v>
      </c>
      <c r="R682">
        <v>1</v>
      </c>
      <c r="S682">
        <v>0</v>
      </c>
      <c r="T682">
        <v>0</v>
      </c>
      <c r="U682">
        <v>0</v>
      </c>
      <c r="V682" t="s">
        <v>23</v>
      </c>
      <c r="Y682">
        <v>2022102300</v>
      </c>
      <c r="Z682" t="s">
        <v>51</v>
      </c>
    </row>
    <row r="683" spans="1:26" x14ac:dyDescent="0.35">
      <c r="A683">
        <v>681</v>
      </c>
      <c r="B683">
        <v>2022103002</v>
      </c>
      <c r="C683">
        <v>890</v>
      </c>
      <c r="D683">
        <v>44955</v>
      </c>
      <c r="E683">
        <v>0</v>
      </c>
      <c r="F683">
        <v>1</v>
      </c>
      <c r="G683">
        <v>0</v>
      </c>
      <c r="H683">
        <v>0</v>
      </c>
      <c r="I683" t="s">
        <v>118</v>
      </c>
      <c r="O683">
        <v>2022110700</v>
      </c>
      <c r="P683">
        <v>2043</v>
      </c>
      <c r="Q683">
        <v>44851</v>
      </c>
      <c r="R683">
        <v>1</v>
      </c>
      <c r="S683">
        <v>0</v>
      </c>
      <c r="T683">
        <v>0</v>
      </c>
      <c r="U683">
        <v>0</v>
      </c>
      <c r="V683" t="s">
        <v>23</v>
      </c>
      <c r="Y683">
        <v>2022102700</v>
      </c>
      <c r="Z683" t="s">
        <v>51</v>
      </c>
    </row>
    <row r="684" spans="1:26" x14ac:dyDescent="0.35">
      <c r="A684">
        <v>682</v>
      </c>
      <c r="B684">
        <v>2022103002</v>
      </c>
      <c r="C684">
        <v>916</v>
      </c>
      <c r="D684">
        <v>44955</v>
      </c>
      <c r="E684">
        <v>1</v>
      </c>
      <c r="F684">
        <v>0</v>
      </c>
      <c r="G684">
        <v>0</v>
      </c>
      <c r="H684">
        <v>0</v>
      </c>
      <c r="I684" t="s">
        <v>118</v>
      </c>
      <c r="O684">
        <v>2022110700</v>
      </c>
      <c r="P684">
        <v>2902</v>
      </c>
      <c r="Q684">
        <v>44851</v>
      </c>
      <c r="R684">
        <v>1</v>
      </c>
      <c r="S684">
        <v>0</v>
      </c>
      <c r="T684">
        <v>0</v>
      </c>
      <c r="U684">
        <v>0</v>
      </c>
      <c r="V684" t="s">
        <v>23</v>
      </c>
      <c r="Y684">
        <v>2022102300</v>
      </c>
      <c r="Z684" t="s">
        <v>52</v>
      </c>
    </row>
    <row r="685" spans="1:26" x14ac:dyDescent="0.35">
      <c r="A685">
        <v>683</v>
      </c>
      <c r="B685">
        <v>2022102303</v>
      </c>
      <c r="C685">
        <v>379</v>
      </c>
      <c r="D685">
        <v>43478</v>
      </c>
      <c r="E685">
        <v>0</v>
      </c>
      <c r="F685">
        <v>0</v>
      </c>
      <c r="G685">
        <v>0</v>
      </c>
      <c r="H685">
        <v>1</v>
      </c>
      <c r="I685" t="s">
        <v>119</v>
      </c>
      <c r="O685">
        <v>2022110700</v>
      </c>
      <c r="P685">
        <v>3630</v>
      </c>
      <c r="Q685">
        <v>44851</v>
      </c>
      <c r="R685">
        <v>0</v>
      </c>
      <c r="S685">
        <v>1</v>
      </c>
      <c r="T685">
        <v>0</v>
      </c>
      <c r="U685">
        <v>0</v>
      </c>
      <c r="V685" t="s">
        <v>23</v>
      </c>
      <c r="Y685">
        <v>2022102700</v>
      </c>
      <c r="Z685" t="s">
        <v>52</v>
      </c>
    </row>
    <row r="686" spans="1:26" x14ac:dyDescent="0.35">
      <c r="A686">
        <v>684</v>
      </c>
      <c r="B686">
        <v>2022102303</v>
      </c>
      <c r="C686">
        <v>1700</v>
      </c>
      <c r="D686">
        <v>43478</v>
      </c>
      <c r="E686">
        <v>0</v>
      </c>
      <c r="F686">
        <v>0</v>
      </c>
      <c r="G686">
        <v>0</v>
      </c>
      <c r="H686">
        <v>1</v>
      </c>
      <c r="I686" t="s">
        <v>119</v>
      </c>
      <c r="O686">
        <v>2022102000</v>
      </c>
      <c r="P686">
        <v>1597</v>
      </c>
      <c r="Q686">
        <v>52522</v>
      </c>
      <c r="R686">
        <v>1</v>
      </c>
      <c r="S686">
        <v>0</v>
      </c>
      <c r="T686">
        <v>0</v>
      </c>
      <c r="U686">
        <v>0</v>
      </c>
      <c r="V686" t="s">
        <v>24</v>
      </c>
      <c r="Y686">
        <v>2022102300</v>
      </c>
      <c r="Z686" t="s">
        <v>53</v>
      </c>
    </row>
    <row r="687" spans="1:26" x14ac:dyDescent="0.35">
      <c r="A687">
        <v>685</v>
      </c>
      <c r="B687">
        <v>2022102303</v>
      </c>
      <c r="C687">
        <v>400</v>
      </c>
      <c r="D687">
        <v>46185</v>
      </c>
      <c r="E687">
        <v>0</v>
      </c>
      <c r="F687">
        <v>1</v>
      </c>
      <c r="G687">
        <v>0</v>
      </c>
      <c r="H687">
        <v>0</v>
      </c>
      <c r="I687" t="s">
        <v>120</v>
      </c>
      <c r="O687">
        <v>2022103005</v>
      </c>
      <c r="P687">
        <v>1020</v>
      </c>
      <c r="Q687">
        <v>52522</v>
      </c>
      <c r="R687">
        <v>0</v>
      </c>
      <c r="S687">
        <v>0</v>
      </c>
      <c r="T687">
        <v>0</v>
      </c>
      <c r="U687">
        <v>1</v>
      </c>
      <c r="V687" t="s">
        <v>24</v>
      </c>
      <c r="Y687">
        <v>2022102700</v>
      </c>
      <c r="Z687" t="s">
        <v>53</v>
      </c>
    </row>
    <row r="688" spans="1:26" x14ac:dyDescent="0.35">
      <c r="A688">
        <v>686</v>
      </c>
      <c r="B688">
        <v>2022102303</v>
      </c>
      <c r="C688">
        <v>524</v>
      </c>
      <c r="D688">
        <v>43533</v>
      </c>
      <c r="E688">
        <v>1</v>
      </c>
      <c r="F688">
        <v>0</v>
      </c>
      <c r="G688">
        <v>0</v>
      </c>
      <c r="H688">
        <v>0</v>
      </c>
      <c r="I688" t="s">
        <v>121</v>
      </c>
      <c r="O688">
        <v>2022103005</v>
      </c>
      <c r="P688">
        <v>1041</v>
      </c>
      <c r="Q688">
        <v>52522</v>
      </c>
      <c r="R688">
        <v>1</v>
      </c>
      <c r="S688">
        <v>0</v>
      </c>
      <c r="T688">
        <v>0</v>
      </c>
      <c r="U688">
        <v>0</v>
      </c>
      <c r="V688" t="s">
        <v>24</v>
      </c>
      <c r="Y688">
        <v>2022110700</v>
      </c>
      <c r="Z688" t="s">
        <v>53</v>
      </c>
    </row>
    <row r="689" spans="1:26" x14ac:dyDescent="0.35">
      <c r="A689">
        <v>687</v>
      </c>
      <c r="B689">
        <v>2022102303</v>
      </c>
      <c r="C689">
        <v>1019</v>
      </c>
      <c r="D689">
        <v>43533</v>
      </c>
      <c r="E689">
        <v>1</v>
      </c>
      <c r="F689">
        <v>0</v>
      </c>
      <c r="G689">
        <v>0</v>
      </c>
      <c r="H689">
        <v>0</v>
      </c>
      <c r="I689" t="s">
        <v>121</v>
      </c>
      <c r="O689">
        <v>2022103005</v>
      </c>
      <c r="P689">
        <v>2663</v>
      </c>
      <c r="Q689">
        <v>52522</v>
      </c>
      <c r="R689">
        <v>1</v>
      </c>
      <c r="S689">
        <v>0</v>
      </c>
      <c r="T689">
        <v>0</v>
      </c>
      <c r="U689">
        <v>0</v>
      </c>
      <c r="V689" t="s">
        <v>24</v>
      </c>
      <c r="Y689">
        <v>2022102300</v>
      </c>
      <c r="Z689" t="s">
        <v>54</v>
      </c>
    </row>
    <row r="690" spans="1:26" x14ac:dyDescent="0.35">
      <c r="A690">
        <v>688</v>
      </c>
      <c r="B690">
        <v>2022102303</v>
      </c>
      <c r="C690">
        <v>1821</v>
      </c>
      <c r="D690">
        <v>43533</v>
      </c>
      <c r="E690">
        <v>0</v>
      </c>
      <c r="F690">
        <v>0</v>
      </c>
      <c r="G690">
        <v>0</v>
      </c>
      <c r="H690">
        <v>1</v>
      </c>
      <c r="I690" t="s">
        <v>121</v>
      </c>
      <c r="O690">
        <v>2022103005</v>
      </c>
      <c r="P690">
        <v>4200</v>
      </c>
      <c r="Q690">
        <v>52522</v>
      </c>
      <c r="R690">
        <v>0</v>
      </c>
      <c r="S690">
        <v>1</v>
      </c>
      <c r="T690">
        <v>0</v>
      </c>
      <c r="U690">
        <v>0</v>
      </c>
      <c r="V690" t="s">
        <v>24</v>
      </c>
      <c r="Y690">
        <v>2022102700</v>
      </c>
      <c r="Z690" t="s">
        <v>54</v>
      </c>
    </row>
    <row r="691" spans="1:26" x14ac:dyDescent="0.35">
      <c r="A691">
        <v>689</v>
      </c>
      <c r="B691">
        <v>2022103002</v>
      </c>
      <c r="C691">
        <v>2249</v>
      </c>
      <c r="D691">
        <v>43533</v>
      </c>
      <c r="E691">
        <v>0</v>
      </c>
      <c r="F691">
        <v>1</v>
      </c>
      <c r="G691">
        <v>0</v>
      </c>
      <c r="H691">
        <v>0</v>
      </c>
      <c r="I691" t="s">
        <v>121</v>
      </c>
      <c r="O691">
        <v>2022110608</v>
      </c>
      <c r="P691">
        <v>4034</v>
      </c>
      <c r="Q691">
        <v>52522</v>
      </c>
      <c r="R691">
        <v>0</v>
      </c>
      <c r="S691">
        <v>1</v>
      </c>
      <c r="T691">
        <v>0</v>
      </c>
      <c r="U691">
        <v>0</v>
      </c>
      <c r="V691" t="s">
        <v>24</v>
      </c>
      <c r="Y691">
        <v>2022110700</v>
      </c>
      <c r="Z691" t="s">
        <v>54</v>
      </c>
    </row>
    <row r="692" spans="1:26" x14ac:dyDescent="0.35">
      <c r="A692">
        <v>690</v>
      </c>
      <c r="B692">
        <v>2022103002</v>
      </c>
      <c r="C692">
        <v>2458</v>
      </c>
      <c r="D692">
        <v>43533</v>
      </c>
      <c r="E692">
        <v>1</v>
      </c>
      <c r="F692">
        <v>0</v>
      </c>
      <c r="G692">
        <v>0</v>
      </c>
      <c r="H692">
        <v>0</v>
      </c>
      <c r="I692" t="s">
        <v>121</v>
      </c>
      <c r="O692">
        <v>2022102000</v>
      </c>
      <c r="P692">
        <v>1597</v>
      </c>
      <c r="Q692">
        <v>53565</v>
      </c>
      <c r="R692">
        <v>0</v>
      </c>
      <c r="S692">
        <v>0</v>
      </c>
      <c r="T692">
        <v>0</v>
      </c>
      <c r="U692">
        <v>1</v>
      </c>
      <c r="V692" t="s">
        <v>25</v>
      </c>
      <c r="Y692">
        <v>2022102300</v>
      </c>
      <c r="Z692" t="s">
        <v>55</v>
      </c>
    </row>
    <row r="693" spans="1:26" x14ac:dyDescent="0.35">
      <c r="A693">
        <v>691</v>
      </c>
      <c r="B693">
        <v>2022103002</v>
      </c>
      <c r="C693">
        <v>3161</v>
      </c>
      <c r="D693">
        <v>43533</v>
      </c>
      <c r="E693">
        <v>1</v>
      </c>
      <c r="F693">
        <v>0</v>
      </c>
      <c r="G693">
        <v>0</v>
      </c>
      <c r="H693">
        <v>0</v>
      </c>
      <c r="I693" t="s">
        <v>121</v>
      </c>
      <c r="O693">
        <v>2022103005</v>
      </c>
      <c r="P693">
        <v>230</v>
      </c>
      <c r="Q693">
        <v>53565</v>
      </c>
      <c r="R693">
        <v>1</v>
      </c>
      <c r="S693">
        <v>0</v>
      </c>
      <c r="T693">
        <v>0</v>
      </c>
      <c r="U693">
        <v>0</v>
      </c>
      <c r="V693" t="s">
        <v>25</v>
      </c>
      <c r="Y693">
        <v>2022103100</v>
      </c>
      <c r="Z693" t="s">
        <v>55</v>
      </c>
    </row>
    <row r="694" spans="1:26" x14ac:dyDescent="0.35">
      <c r="A694">
        <v>692</v>
      </c>
      <c r="B694">
        <v>2022103002</v>
      </c>
      <c r="C694">
        <v>3243</v>
      </c>
      <c r="D694">
        <v>43533</v>
      </c>
      <c r="E694">
        <v>1</v>
      </c>
      <c r="F694">
        <v>0</v>
      </c>
      <c r="G694">
        <v>0</v>
      </c>
      <c r="H694">
        <v>0</v>
      </c>
      <c r="I694" t="s">
        <v>121</v>
      </c>
      <c r="O694">
        <v>2022103005</v>
      </c>
      <c r="P694">
        <v>3904</v>
      </c>
      <c r="Q694">
        <v>53565</v>
      </c>
      <c r="R694">
        <v>1</v>
      </c>
      <c r="S694">
        <v>0</v>
      </c>
      <c r="T694">
        <v>0</v>
      </c>
      <c r="U694">
        <v>0</v>
      </c>
      <c r="V694" t="s">
        <v>25</v>
      </c>
      <c r="Y694">
        <v>2022102300</v>
      </c>
      <c r="Z694" t="s">
        <v>56</v>
      </c>
    </row>
    <row r="695" spans="1:26" x14ac:dyDescent="0.35">
      <c r="A695">
        <v>693</v>
      </c>
      <c r="B695">
        <v>2022102303</v>
      </c>
      <c r="C695">
        <v>524</v>
      </c>
      <c r="D695">
        <v>42346</v>
      </c>
      <c r="E695">
        <v>0</v>
      </c>
      <c r="F695">
        <v>0</v>
      </c>
      <c r="G695">
        <v>0</v>
      </c>
      <c r="H695">
        <v>1</v>
      </c>
      <c r="I695" t="s">
        <v>122</v>
      </c>
      <c r="O695">
        <v>2022110608</v>
      </c>
      <c r="P695">
        <v>221</v>
      </c>
      <c r="Q695">
        <v>53565</v>
      </c>
      <c r="R695">
        <v>1</v>
      </c>
      <c r="S695">
        <v>0</v>
      </c>
      <c r="T695">
        <v>0</v>
      </c>
      <c r="U695">
        <v>0</v>
      </c>
      <c r="V695" t="s">
        <v>25</v>
      </c>
      <c r="Y695">
        <v>2022102300</v>
      </c>
      <c r="Z695" t="s">
        <v>57</v>
      </c>
    </row>
    <row r="696" spans="1:26" x14ac:dyDescent="0.35">
      <c r="A696">
        <v>694</v>
      </c>
      <c r="B696">
        <v>2022102303</v>
      </c>
      <c r="C696">
        <v>2369</v>
      </c>
      <c r="D696">
        <v>42346</v>
      </c>
      <c r="E696">
        <v>1</v>
      </c>
      <c r="F696">
        <v>0</v>
      </c>
      <c r="G696">
        <v>0</v>
      </c>
      <c r="H696">
        <v>0</v>
      </c>
      <c r="I696" t="s">
        <v>122</v>
      </c>
      <c r="O696">
        <v>2022110608</v>
      </c>
      <c r="P696">
        <v>822</v>
      </c>
      <c r="Q696">
        <v>53565</v>
      </c>
      <c r="R696">
        <v>1</v>
      </c>
      <c r="S696">
        <v>0</v>
      </c>
      <c r="T696">
        <v>0</v>
      </c>
      <c r="U696">
        <v>0</v>
      </c>
      <c r="V696" t="s">
        <v>25</v>
      </c>
      <c r="Y696">
        <v>2022110700</v>
      </c>
      <c r="Z696" t="s">
        <v>57</v>
      </c>
    </row>
    <row r="697" spans="1:26" x14ac:dyDescent="0.35">
      <c r="A697">
        <v>695</v>
      </c>
      <c r="B697">
        <v>2022103002</v>
      </c>
      <c r="C697">
        <v>2891</v>
      </c>
      <c r="D697">
        <v>42346</v>
      </c>
      <c r="E697">
        <v>0</v>
      </c>
      <c r="F697">
        <v>0</v>
      </c>
      <c r="G697">
        <v>0</v>
      </c>
      <c r="H697">
        <v>1</v>
      </c>
      <c r="I697" t="s">
        <v>122</v>
      </c>
      <c r="O697">
        <v>2022110608</v>
      </c>
      <c r="P697">
        <v>3100</v>
      </c>
      <c r="Q697">
        <v>53565</v>
      </c>
      <c r="R697">
        <v>1</v>
      </c>
      <c r="S697">
        <v>0</v>
      </c>
      <c r="T697">
        <v>0</v>
      </c>
      <c r="U697">
        <v>0</v>
      </c>
      <c r="V697" t="s">
        <v>25</v>
      </c>
      <c r="Y697">
        <v>2022102300</v>
      </c>
      <c r="Z697" t="s">
        <v>58</v>
      </c>
    </row>
    <row r="698" spans="1:26" x14ac:dyDescent="0.35">
      <c r="A698">
        <v>696</v>
      </c>
      <c r="B698">
        <v>2022103002</v>
      </c>
      <c r="C698">
        <v>3593</v>
      </c>
      <c r="D698">
        <v>42346</v>
      </c>
      <c r="E698">
        <v>1</v>
      </c>
      <c r="F698">
        <v>0</v>
      </c>
      <c r="G698">
        <v>0</v>
      </c>
      <c r="H698">
        <v>0</v>
      </c>
      <c r="I698" t="s">
        <v>122</v>
      </c>
      <c r="O698">
        <v>2022102000</v>
      </c>
      <c r="P698">
        <v>1597</v>
      </c>
      <c r="Q698">
        <v>42401</v>
      </c>
      <c r="R698">
        <v>0</v>
      </c>
      <c r="S698">
        <v>0</v>
      </c>
      <c r="T698">
        <v>0</v>
      </c>
      <c r="U698">
        <v>1</v>
      </c>
      <c r="V698" t="s">
        <v>26</v>
      </c>
      <c r="Y698">
        <v>2022102700</v>
      </c>
      <c r="Z698" t="s">
        <v>58</v>
      </c>
    </row>
    <row r="699" spans="1:26" x14ac:dyDescent="0.35">
      <c r="A699">
        <v>697</v>
      </c>
      <c r="B699">
        <v>2022103002</v>
      </c>
      <c r="C699">
        <v>3614</v>
      </c>
      <c r="D699">
        <v>42346</v>
      </c>
      <c r="E699">
        <v>1</v>
      </c>
      <c r="F699">
        <v>0</v>
      </c>
      <c r="G699">
        <v>0</v>
      </c>
      <c r="H699">
        <v>0</v>
      </c>
      <c r="I699" t="s">
        <v>122</v>
      </c>
      <c r="O699">
        <v>2022102000</v>
      </c>
      <c r="P699">
        <v>2357</v>
      </c>
      <c r="Q699">
        <v>42401</v>
      </c>
      <c r="R699">
        <v>0</v>
      </c>
      <c r="S699">
        <v>1</v>
      </c>
      <c r="T699">
        <v>0</v>
      </c>
      <c r="U699">
        <v>0</v>
      </c>
      <c r="V699" t="s">
        <v>26</v>
      </c>
      <c r="Y699">
        <v>2022102300</v>
      </c>
      <c r="Z699" t="s">
        <v>59</v>
      </c>
    </row>
    <row r="700" spans="1:26" x14ac:dyDescent="0.35">
      <c r="A700">
        <v>698</v>
      </c>
      <c r="B700">
        <v>2022103002</v>
      </c>
      <c r="C700">
        <v>4100</v>
      </c>
      <c r="D700">
        <v>42346</v>
      </c>
      <c r="E700">
        <v>1</v>
      </c>
      <c r="F700">
        <v>0</v>
      </c>
      <c r="G700">
        <v>0</v>
      </c>
      <c r="H700">
        <v>0</v>
      </c>
      <c r="I700" t="s">
        <v>122</v>
      </c>
      <c r="O700">
        <v>2022103005</v>
      </c>
      <c r="P700">
        <v>1498</v>
      </c>
      <c r="Q700">
        <v>42401</v>
      </c>
      <c r="R700">
        <v>1</v>
      </c>
      <c r="S700">
        <v>0</v>
      </c>
      <c r="T700">
        <v>0</v>
      </c>
      <c r="U700">
        <v>0</v>
      </c>
      <c r="V700" t="s">
        <v>26</v>
      </c>
      <c r="Y700">
        <v>2022102301</v>
      </c>
      <c r="Z700" t="s">
        <v>60</v>
      </c>
    </row>
    <row r="701" spans="1:26" x14ac:dyDescent="0.35">
      <c r="A701">
        <v>699</v>
      </c>
      <c r="B701">
        <v>2022102303</v>
      </c>
      <c r="C701">
        <v>850</v>
      </c>
      <c r="D701">
        <v>54653</v>
      </c>
      <c r="E701">
        <v>1</v>
      </c>
      <c r="F701">
        <v>0</v>
      </c>
      <c r="G701">
        <v>0</v>
      </c>
      <c r="H701">
        <v>0</v>
      </c>
      <c r="I701" t="s">
        <v>123</v>
      </c>
      <c r="O701">
        <v>2022103005</v>
      </c>
      <c r="P701">
        <v>2386</v>
      </c>
      <c r="Q701">
        <v>42401</v>
      </c>
      <c r="R701">
        <v>1</v>
      </c>
      <c r="S701">
        <v>0</v>
      </c>
      <c r="T701">
        <v>0</v>
      </c>
      <c r="U701">
        <v>0</v>
      </c>
      <c r="V701" t="s">
        <v>26</v>
      </c>
      <c r="Y701">
        <v>2022103001</v>
      </c>
      <c r="Z701" t="s">
        <v>60</v>
      </c>
    </row>
    <row r="702" spans="1:26" x14ac:dyDescent="0.35">
      <c r="A702">
        <v>700</v>
      </c>
      <c r="B702">
        <v>2022103003</v>
      </c>
      <c r="C702">
        <v>1711</v>
      </c>
      <c r="D702">
        <v>54653</v>
      </c>
      <c r="E702">
        <v>0</v>
      </c>
      <c r="F702">
        <v>1</v>
      </c>
      <c r="G702">
        <v>0</v>
      </c>
      <c r="H702">
        <v>0</v>
      </c>
      <c r="I702" t="s">
        <v>123</v>
      </c>
      <c r="O702">
        <v>2022103005</v>
      </c>
      <c r="P702">
        <v>3183</v>
      </c>
      <c r="Q702">
        <v>42401</v>
      </c>
      <c r="R702">
        <v>0</v>
      </c>
      <c r="S702">
        <v>1</v>
      </c>
      <c r="T702">
        <v>0</v>
      </c>
      <c r="U702">
        <v>0</v>
      </c>
      <c r="V702" t="s">
        <v>26</v>
      </c>
      <c r="Y702">
        <v>2022110602</v>
      </c>
      <c r="Z702" t="s">
        <v>60</v>
      </c>
    </row>
    <row r="703" spans="1:26" x14ac:dyDescent="0.35">
      <c r="A703">
        <v>701</v>
      </c>
      <c r="B703">
        <v>2022103003</v>
      </c>
      <c r="C703">
        <v>2964</v>
      </c>
      <c r="D703">
        <v>54653</v>
      </c>
      <c r="E703">
        <v>0</v>
      </c>
      <c r="F703">
        <v>1</v>
      </c>
      <c r="G703">
        <v>0</v>
      </c>
      <c r="H703">
        <v>0</v>
      </c>
      <c r="I703" t="s">
        <v>123</v>
      </c>
      <c r="O703">
        <v>2022103005</v>
      </c>
      <c r="P703">
        <v>4200</v>
      </c>
      <c r="Q703">
        <v>42401</v>
      </c>
      <c r="R703">
        <v>0</v>
      </c>
      <c r="S703">
        <v>1</v>
      </c>
      <c r="T703">
        <v>0</v>
      </c>
      <c r="U703">
        <v>0</v>
      </c>
      <c r="V703" t="s">
        <v>26</v>
      </c>
      <c r="Y703">
        <v>2022102301</v>
      </c>
      <c r="Z703" t="s">
        <v>61</v>
      </c>
    </row>
    <row r="704" spans="1:26" x14ac:dyDescent="0.35">
      <c r="A704">
        <v>702</v>
      </c>
      <c r="B704">
        <v>2022110603</v>
      </c>
      <c r="C704">
        <v>441</v>
      </c>
      <c r="D704">
        <v>54653</v>
      </c>
      <c r="E704">
        <v>1</v>
      </c>
      <c r="F704">
        <v>0</v>
      </c>
      <c r="G704">
        <v>0</v>
      </c>
      <c r="H704">
        <v>1</v>
      </c>
      <c r="I704" t="s">
        <v>123</v>
      </c>
      <c r="O704">
        <v>2022110608</v>
      </c>
      <c r="P704">
        <v>91</v>
      </c>
      <c r="Q704">
        <v>42401</v>
      </c>
      <c r="R704">
        <v>1</v>
      </c>
      <c r="S704">
        <v>0</v>
      </c>
      <c r="T704">
        <v>0</v>
      </c>
      <c r="U704">
        <v>0</v>
      </c>
      <c r="V704" t="s">
        <v>26</v>
      </c>
      <c r="Y704">
        <v>2022103001</v>
      </c>
      <c r="Z704" t="s">
        <v>61</v>
      </c>
    </row>
    <row r="705" spans="1:26" x14ac:dyDescent="0.35">
      <c r="A705">
        <v>703</v>
      </c>
      <c r="B705">
        <v>2022110603</v>
      </c>
      <c r="C705">
        <v>462</v>
      </c>
      <c r="D705">
        <v>54653</v>
      </c>
      <c r="E705">
        <v>0</v>
      </c>
      <c r="F705">
        <v>1</v>
      </c>
      <c r="G705">
        <v>0</v>
      </c>
      <c r="H705">
        <v>0</v>
      </c>
      <c r="I705" t="s">
        <v>123</v>
      </c>
      <c r="O705">
        <v>2022110608</v>
      </c>
      <c r="P705">
        <v>1382</v>
      </c>
      <c r="Q705">
        <v>42401</v>
      </c>
      <c r="R705">
        <v>1</v>
      </c>
      <c r="S705">
        <v>0</v>
      </c>
      <c r="T705">
        <v>0</v>
      </c>
      <c r="U705">
        <v>0</v>
      </c>
      <c r="V705" t="s">
        <v>26</v>
      </c>
      <c r="Y705">
        <v>2022110602</v>
      </c>
      <c r="Z705" t="s">
        <v>61</v>
      </c>
    </row>
    <row r="706" spans="1:26" x14ac:dyDescent="0.35">
      <c r="A706">
        <v>704</v>
      </c>
      <c r="B706">
        <v>2022110603</v>
      </c>
      <c r="C706">
        <v>1217</v>
      </c>
      <c r="D706">
        <v>54653</v>
      </c>
      <c r="E706">
        <v>0</v>
      </c>
      <c r="F706">
        <v>1</v>
      </c>
      <c r="G706">
        <v>0</v>
      </c>
      <c r="H706">
        <v>0</v>
      </c>
      <c r="I706" t="s">
        <v>123</v>
      </c>
      <c r="O706">
        <v>2022110608</v>
      </c>
      <c r="P706">
        <v>4034</v>
      </c>
      <c r="Q706">
        <v>42401</v>
      </c>
      <c r="R706">
        <v>0</v>
      </c>
      <c r="S706">
        <v>1</v>
      </c>
      <c r="T706">
        <v>0</v>
      </c>
      <c r="U706">
        <v>0</v>
      </c>
      <c r="V706" t="s">
        <v>26</v>
      </c>
      <c r="Y706">
        <v>2022102301</v>
      </c>
      <c r="Z706" t="s">
        <v>62</v>
      </c>
    </row>
    <row r="707" spans="1:26" x14ac:dyDescent="0.35">
      <c r="A707">
        <v>705</v>
      </c>
      <c r="B707">
        <v>2022110603</v>
      </c>
      <c r="C707">
        <v>1267</v>
      </c>
      <c r="D707">
        <v>54653</v>
      </c>
      <c r="E707">
        <v>0</v>
      </c>
      <c r="F707">
        <v>0</v>
      </c>
      <c r="G707">
        <v>0</v>
      </c>
      <c r="H707">
        <v>1</v>
      </c>
      <c r="I707" t="s">
        <v>123</v>
      </c>
      <c r="O707">
        <v>2022102000</v>
      </c>
      <c r="P707">
        <v>2119</v>
      </c>
      <c r="Q707">
        <v>54721</v>
      </c>
      <c r="R707">
        <v>1</v>
      </c>
      <c r="S707">
        <v>0</v>
      </c>
      <c r="T707">
        <v>0</v>
      </c>
      <c r="U707">
        <v>0</v>
      </c>
      <c r="V707" t="s">
        <v>27</v>
      </c>
      <c r="Y707">
        <v>2022103001</v>
      </c>
      <c r="Z707" t="s">
        <v>62</v>
      </c>
    </row>
    <row r="708" spans="1:26" x14ac:dyDescent="0.35">
      <c r="A708">
        <v>706</v>
      </c>
      <c r="B708">
        <v>2022102303</v>
      </c>
      <c r="C708">
        <v>974</v>
      </c>
      <c r="D708">
        <v>41235</v>
      </c>
      <c r="E708">
        <v>1</v>
      </c>
      <c r="F708">
        <v>0</v>
      </c>
      <c r="G708">
        <v>0</v>
      </c>
      <c r="H708">
        <v>0</v>
      </c>
      <c r="I708" t="s">
        <v>124</v>
      </c>
      <c r="O708">
        <v>2022102000</v>
      </c>
      <c r="P708">
        <v>2220</v>
      </c>
      <c r="Q708">
        <v>52665</v>
      </c>
      <c r="R708">
        <v>1</v>
      </c>
      <c r="S708">
        <v>0</v>
      </c>
      <c r="T708">
        <v>0</v>
      </c>
      <c r="U708">
        <v>0</v>
      </c>
      <c r="V708" t="s">
        <v>28</v>
      </c>
      <c r="Y708">
        <v>2022110602</v>
      </c>
      <c r="Z708" t="s">
        <v>62</v>
      </c>
    </row>
    <row r="709" spans="1:26" x14ac:dyDescent="0.35">
      <c r="A709">
        <v>707</v>
      </c>
      <c r="B709">
        <v>2022102303</v>
      </c>
      <c r="C709">
        <v>1742</v>
      </c>
      <c r="D709">
        <v>41235</v>
      </c>
      <c r="E709">
        <v>1</v>
      </c>
      <c r="F709">
        <v>0</v>
      </c>
      <c r="G709">
        <v>0</v>
      </c>
      <c r="H709">
        <v>0</v>
      </c>
      <c r="I709" t="s">
        <v>124</v>
      </c>
      <c r="O709">
        <v>2022103006</v>
      </c>
      <c r="P709">
        <v>353</v>
      </c>
      <c r="Q709">
        <v>52665</v>
      </c>
      <c r="R709">
        <v>0</v>
      </c>
      <c r="S709">
        <v>0</v>
      </c>
      <c r="T709">
        <v>0</v>
      </c>
      <c r="U709">
        <v>1</v>
      </c>
      <c r="V709" t="s">
        <v>28</v>
      </c>
      <c r="Y709">
        <v>2022102301</v>
      </c>
      <c r="Z709" t="s">
        <v>63</v>
      </c>
    </row>
    <row r="710" spans="1:26" x14ac:dyDescent="0.35">
      <c r="A710">
        <v>708</v>
      </c>
      <c r="B710">
        <v>2022102303</v>
      </c>
      <c r="C710">
        <v>2348</v>
      </c>
      <c r="D710">
        <v>41235</v>
      </c>
      <c r="E710">
        <v>1</v>
      </c>
      <c r="F710">
        <v>0</v>
      </c>
      <c r="G710">
        <v>0</v>
      </c>
      <c r="H710">
        <v>0</v>
      </c>
      <c r="I710" t="s">
        <v>124</v>
      </c>
      <c r="O710">
        <v>2022103006</v>
      </c>
      <c r="P710">
        <v>874</v>
      </c>
      <c r="Q710">
        <v>52665</v>
      </c>
      <c r="R710">
        <v>0</v>
      </c>
      <c r="S710">
        <v>1</v>
      </c>
      <c r="T710">
        <v>0</v>
      </c>
      <c r="U710">
        <v>0</v>
      </c>
      <c r="V710" t="s">
        <v>28</v>
      </c>
      <c r="Y710">
        <v>2022103001</v>
      </c>
      <c r="Z710" t="s">
        <v>63</v>
      </c>
    </row>
    <row r="711" spans="1:26" x14ac:dyDescent="0.35">
      <c r="A711">
        <v>709</v>
      </c>
      <c r="B711">
        <v>2022103002</v>
      </c>
      <c r="C711">
        <v>739</v>
      </c>
      <c r="D711">
        <v>41235</v>
      </c>
      <c r="E711">
        <v>1</v>
      </c>
      <c r="F711">
        <v>0</v>
      </c>
      <c r="G711">
        <v>0</v>
      </c>
      <c r="H711">
        <v>0</v>
      </c>
      <c r="I711" t="s">
        <v>124</v>
      </c>
      <c r="O711">
        <v>2022110700</v>
      </c>
      <c r="P711">
        <v>950</v>
      </c>
      <c r="Q711">
        <v>52665</v>
      </c>
      <c r="R711">
        <v>0</v>
      </c>
      <c r="S711">
        <v>1</v>
      </c>
      <c r="T711">
        <v>0</v>
      </c>
      <c r="U711">
        <v>0</v>
      </c>
      <c r="V711" t="s">
        <v>28</v>
      </c>
      <c r="Y711">
        <v>2022110602</v>
      </c>
      <c r="Z711" t="s">
        <v>63</v>
      </c>
    </row>
    <row r="712" spans="1:26" x14ac:dyDescent="0.35">
      <c r="A712">
        <v>710</v>
      </c>
      <c r="B712">
        <v>2022103002</v>
      </c>
      <c r="C712">
        <v>956</v>
      </c>
      <c r="D712">
        <v>41235</v>
      </c>
      <c r="E712">
        <v>0</v>
      </c>
      <c r="F712">
        <v>1</v>
      </c>
      <c r="G712">
        <v>0</v>
      </c>
      <c r="H712">
        <v>0</v>
      </c>
      <c r="I712" t="s">
        <v>124</v>
      </c>
      <c r="O712">
        <v>2022110700</v>
      </c>
      <c r="P712">
        <v>2902</v>
      </c>
      <c r="Q712">
        <v>52665</v>
      </c>
      <c r="R712">
        <v>0</v>
      </c>
      <c r="S712">
        <v>0</v>
      </c>
      <c r="T712">
        <v>0</v>
      </c>
      <c r="U712">
        <v>1</v>
      </c>
      <c r="V712" t="s">
        <v>28</v>
      </c>
      <c r="Y712">
        <v>2022102301</v>
      </c>
      <c r="Z712" t="s">
        <v>64</v>
      </c>
    </row>
    <row r="713" spans="1:26" x14ac:dyDescent="0.35">
      <c r="A713">
        <v>711</v>
      </c>
      <c r="B713">
        <v>2022102303</v>
      </c>
      <c r="C713">
        <v>1474</v>
      </c>
      <c r="D713">
        <v>52743</v>
      </c>
      <c r="E713">
        <v>1</v>
      </c>
      <c r="F713">
        <v>0</v>
      </c>
      <c r="G713">
        <v>0</v>
      </c>
      <c r="H713">
        <v>0</v>
      </c>
      <c r="I713" t="s">
        <v>125</v>
      </c>
      <c r="O713">
        <v>2022102000</v>
      </c>
      <c r="P713">
        <v>2418</v>
      </c>
      <c r="Q713">
        <v>44871</v>
      </c>
      <c r="R713">
        <v>1</v>
      </c>
      <c r="S713">
        <v>0</v>
      </c>
      <c r="T713">
        <v>0</v>
      </c>
      <c r="U713">
        <v>0</v>
      </c>
      <c r="V713" t="s">
        <v>29</v>
      </c>
      <c r="Y713">
        <v>2022102700</v>
      </c>
      <c r="Z713" t="s">
        <v>64</v>
      </c>
    </row>
    <row r="714" spans="1:26" x14ac:dyDescent="0.35">
      <c r="A714">
        <v>712</v>
      </c>
      <c r="B714">
        <v>2022110603</v>
      </c>
      <c r="C714">
        <v>875</v>
      </c>
      <c r="D714">
        <v>52743</v>
      </c>
      <c r="E714">
        <v>0</v>
      </c>
      <c r="F714">
        <v>1</v>
      </c>
      <c r="G714">
        <v>0</v>
      </c>
      <c r="H714">
        <v>0</v>
      </c>
      <c r="I714" t="s">
        <v>125</v>
      </c>
      <c r="O714">
        <v>2022102000</v>
      </c>
      <c r="P714">
        <v>3351</v>
      </c>
      <c r="Q714">
        <v>44871</v>
      </c>
      <c r="R714">
        <v>0</v>
      </c>
      <c r="S714">
        <v>1</v>
      </c>
      <c r="T714">
        <v>0</v>
      </c>
      <c r="U714">
        <v>0</v>
      </c>
      <c r="V714" t="s">
        <v>29</v>
      </c>
      <c r="Y714">
        <v>2022110609</v>
      </c>
      <c r="Z714" t="s">
        <v>64</v>
      </c>
    </row>
    <row r="715" spans="1:26" x14ac:dyDescent="0.35">
      <c r="A715">
        <v>713</v>
      </c>
      <c r="B715">
        <v>2022102303</v>
      </c>
      <c r="C715">
        <v>1700</v>
      </c>
      <c r="D715">
        <v>44827</v>
      </c>
      <c r="E715">
        <v>1</v>
      </c>
      <c r="F715">
        <v>0</v>
      </c>
      <c r="G715">
        <v>0</v>
      </c>
      <c r="H715">
        <v>0</v>
      </c>
      <c r="I715" t="s">
        <v>126</v>
      </c>
      <c r="O715">
        <v>2022110700</v>
      </c>
      <c r="P715">
        <v>3153</v>
      </c>
      <c r="Q715">
        <v>44871</v>
      </c>
      <c r="R715">
        <v>1</v>
      </c>
      <c r="S715">
        <v>0</v>
      </c>
      <c r="T715">
        <v>0</v>
      </c>
      <c r="U715">
        <v>0</v>
      </c>
      <c r="V715" t="s">
        <v>29</v>
      </c>
      <c r="Y715">
        <v>2022102301</v>
      </c>
      <c r="Z715" t="s">
        <v>65</v>
      </c>
    </row>
    <row r="716" spans="1:26" x14ac:dyDescent="0.35">
      <c r="A716">
        <v>714</v>
      </c>
      <c r="B716">
        <v>2022102303</v>
      </c>
      <c r="C716">
        <v>1721</v>
      </c>
      <c r="D716">
        <v>44904</v>
      </c>
      <c r="E716">
        <v>1</v>
      </c>
      <c r="F716">
        <v>0</v>
      </c>
      <c r="G716">
        <v>0</v>
      </c>
      <c r="H716">
        <v>0</v>
      </c>
      <c r="I716" t="s">
        <v>127</v>
      </c>
      <c r="O716">
        <v>2022110700</v>
      </c>
      <c r="P716">
        <v>3602</v>
      </c>
      <c r="Q716">
        <v>44871</v>
      </c>
      <c r="R716">
        <v>1</v>
      </c>
      <c r="S716">
        <v>0</v>
      </c>
      <c r="T716">
        <v>0</v>
      </c>
      <c r="U716">
        <v>0</v>
      </c>
      <c r="V716" t="s">
        <v>29</v>
      </c>
      <c r="Y716">
        <v>2022102700</v>
      </c>
      <c r="Z716" t="s">
        <v>65</v>
      </c>
    </row>
    <row r="717" spans="1:26" x14ac:dyDescent="0.35">
      <c r="A717">
        <v>715</v>
      </c>
      <c r="B717">
        <v>2022102303</v>
      </c>
      <c r="C717">
        <v>2576</v>
      </c>
      <c r="D717">
        <v>44904</v>
      </c>
      <c r="E717">
        <v>0</v>
      </c>
      <c r="F717">
        <v>1</v>
      </c>
      <c r="G717">
        <v>0</v>
      </c>
      <c r="H717">
        <v>0</v>
      </c>
      <c r="I717" t="s">
        <v>127</v>
      </c>
      <c r="O717">
        <v>2022110700</v>
      </c>
      <c r="P717">
        <v>3658</v>
      </c>
      <c r="Q717">
        <v>44871</v>
      </c>
      <c r="R717">
        <v>1</v>
      </c>
      <c r="S717">
        <v>0</v>
      </c>
      <c r="T717">
        <v>0</v>
      </c>
      <c r="U717">
        <v>0</v>
      </c>
      <c r="V717" t="s">
        <v>29</v>
      </c>
      <c r="Y717">
        <v>2022110609</v>
      </c>
      <c r="Z717" t="s">
        <v>65</v>
      </c>
    </row>
    <row r="718" spans="1:26" x14ac:dyDescent="0.35">
      <c r="A718">
        <v>716</v>
      </c>
      <c r="B718">
        <v>2022102303</v>
      </c>
      <c r="C718">
        <v>1868</v>
      </c>
      <c r="D718">
        <v>52475</v>
      </c>
      <c r="E718">
        <v>0</v>
      </c>
      <c r="F718">
        <v>1</v>
      </c>
      <c r="G718">
        <v>0</v>
      </c>
      <c r="H718">
        <v>0</v>
      </c>
      <c r="I718" t="s">
        <v>128</v>
      </c>
      <c r="O718">
        <v>2022102000</v>
      </c>
      <c r="P718">
        <v>3372</v>
      </c>
      <c r="Q718">
        <v>48544</v>
      </c>
      <c r="R718">
        <v>1</v>
      </c>
      <c r="S718">
        <v>0</v>
      </c>
      <c r="T718">
        <v>0</v>
      </c>
      <c r="U718">
        <v>0</v>
      </c>
      <c r="V718" t="s">
        <v>30</v>
      </c>
      <c r="Y718">
        <v>2022102301</v>
      </c>
      <c r="Z718" t="s">
        <v>66</v>
      </c>
    </row>
    <row r="719" spans="1:26" x14ac:dyDescent="0.35">
      <c r="A719">
        <v>717</v>
      </c>
      <c r="B719">
        <v>2022102303</v>
      </c>
      <c r="C719">
        <v>3352</v>
      </c>
      <c r="D719">
        <v>52475</v>
      </c>
      <c r="E719">
        <v>1</v>
      </c>
      <c r="F719">
        <v>0</v>
      </c>
      <c r="G719">
        <v>0</v>
      </c>
      <c r="H719">
        <v>0</v>
      </c>
      <c r="I719" t="s">
        <v>128</v>
      </c>
      <c r="O719">
        <v>2022102000</v>
      </c>
      <c r="P719">
        <v>3939</v>
      </c>
      <c r="Q719">
        <v>44862</v>
      </c>
      <c r="R719">
        <v>1</v>
      </c>
      <c r="S719">
        <v>0</v>
      </c>
      <c r="T719">
        <v>0</v>
      </c>
      <c r="U719">
        <v>0</v>
      </c>
      <c r="V719" t="s">
        <v>31</v>
      </c>
      <c r="Y719">
        <v>2022102700</v>
      </c>
      <c r="Z719" t="s">
        <v>66</v>
      </c>
    </row>
    <row r="720" spans="1:26" x14ac:dyDescent="0.35">
      <c r="A720">
        <v>718</v>
      </c>
      <c r="B720">
        <v>2022110603</v>
      </c>
      <c r="C720">
        <v>1267</v>
      </c>
      <c r="D720">
        <v>52475</v>
      </c>
      <c r="E720">
        <v>0</v>
      </c>
      <c r="F720">
        <v>1</v>
      </c>
      <c r="G720">
        <v>0</v>
      </c>
      <c r="H720">
        <v>0</v>
      </c>
      <c r="I720" t="s">
        <v>128</v>
      </c>
      <c r="O720">
        <v>2022102300</v>
      </c>
      <c r="P720">
        <v>56</v>
      </c>
      <c r="Q720">
        <v>54541</v>
      </c>
      <c r="R720">
        <v>1</v>
      </c>
      <c r="S720">
        <v>0</v>
      </c>
      <c r="T720">
        <v>0</v>
      </c>
      <c r="U720">
        <v>0</v>
      </c>
      <c r="V720" t="s">
        <v>32</v>
      </c>
      <c r="Y720">
        <v>2022110609</v>
      </c>
      <c r="Z720" t="s">
        <v>66</v>
      </c>
    </row>
    <row r="721" spans="1:26" x14ac:dyDescent="0.35">
      <c r="A721">
        <v>719</v>
      </c>
      <c r="B721">
        <v>2022110603</v>
      </c>
      <c r="C721">
        <v>2304</v>
      </c>
      <c r="D721">
        <v>52475</v>
      </c>
      <c r="E721">
        <v>0</v>
      </c>
      <c r="F721">
        <v>1</v>
      </c>
      <c r="G721">
        <v>0</v>
      </c>
      <c r="H721">
        <v>0</v>
      </c>
      <c r="I721" t="s">
        <v>128</v>
      </c>
      <c r="O721">
        <v>2022102300</v>
      </c>
      <c r="P721">
        <v>2171</v>
      </c>
      <c r="Q721">
        <v>54541</v>
      </c>
      <c r="R721">
        <v>0</v>
      </c>
      <c r="S721">
        <v>1</v>
      </c>
      <c r="T721">
        <v>0</v>
      </c>
      <c r="U721">
        <v>0</v>
      </c>
      <c r="V721" t="s">
        <v>32</v>
      </c>
      <c r="Y721">
        <v>2022102301</v>
      </c>
      <c r="Z721" t="s">
        <v>67</v>
      </c>
    </row>
    <row r="722" spans="1:26" x14ac:dyDescent="0.35">
      <c r="A722">
        <v>720</v>
      </c>
      <c r="B722">
        <v>2022110603</v>
      </c>
      <c r="C722">
        <v>2930</v>
      </c>
      <c r="D722">
        <v>52475</v>
      </c>
      <c r="E722">
        <v>0</v>
      </c>
      <c r="F722">
        <v>1</v>
      </c>
      <c r="G722">
        <v>0</v>
      </c>
      <c r="H722">
        <v>0</v>
      </c>
      <c r="I722" t="s">
        <v>128</v>
      </c>
      <c r="O722">
        <v>2022102700</v>
      </c>
      <c r="P722">
        <v>473</v>
      </c>
      <c r="Q722">
        <v>54541</v>
      </c>
      <c r="R722">
        <v>1</v>
      </c>
      <c r="S722">
        <v>0</v>
      </c>
      <c r="T722">
        <v>0</v>
      </c>
      <c r="U722">
        <v>0</v>
      </c>
      <c r="V722" t="s">
        <v>32</v>
      </c>
      <c r="Y722">
        <v>2022110609</v>
      </c>
      <c r="Z722" t="s">
        <v>67</v>
      </c>
    </row>
    <row r="723" spans="1:26" x14ac:dyDescent="0.35">
      <c r="A723">
        <v>721</v>
      </c>
      <c r="B723">
        <v>2022102303</v>
      </c>
      <c r="C723">
        <v>1968</v>
      </c>
      <c r="D723">
        <v>47929</v>
      </c>
      <c r="E723">
        <v>1</v>
      </c>
      <c r="F723">
        <v>0</v>
      </c>
      <c r="G723">
        <v>0</v>
      </c>
      <c r="H723">
        <v>0</v>
      </c>
      <c r="I723" t="s">
        <v>129</v>
      </c>
      <c r="O723">
        <v>2022110700</v>
      </c>
      <c r="P723">
        <v>2818</v>
      </c>
      <c r="Q723">
        <v>54541</v>
      </c>
      <c r="R723">
        <v>1</v>
      </c>
      <c r="S723">
        <v>0</v>
      </c>
      <c r="T723">
        <v>0</v>
      </c>
      <c r="U723">
        <v>0</v>
      </c>
      <c r="V723" t="s">
        <v>32</v>
      </c>
      <c r="Y723">
        <v>2022102301</v>
      </c>
      <c r="Z723" t="s">
        <v>68</v>
      </c>
    </row>
    <row r="724" spans="1:26" x14ac:dyDescent="0.35">
      <c r="A724">
        <v>722</v>
      </c>
      <c r="B724">
        <v>2022102303</v>
      </c>
      <c r="C724">
        <v>3209</v>
      </c>
      <c r="D724">
        <v>47929</v>
      </c>
      <c r="E724">
        <v>1</v>
      </c>
      <c r="F724">
        <v>0</v>
      </c>
      <c r="G724">
        <v>0</v>
      </c>
      <c r="H724">
        <v>0</v>
      </c>
      <c r="I724" t="s">
        <v>129</v>
      </c>
      <c r="O724">
        <v>2022102300</v>
      </c>
      <c r="P724">
        <v>56</v>
      </c>
      <c r="Q724">
        <v>52436</v>
      </c>
      <c r="R724">
        <v>0</v>
      </c>
      <c r="S724">
        <v>1</v>
      </c>
      <c r="T724">
        <v>0</v>
      </c>
      <c r="U724">
        <v>0</v>
      </c>
      <c r="V724" t="s">
        <v>33</v>
      </c>
      <c r="Y724">
        <v>2022110602</v>
      </c>
      <c r="Z724" t="s">
        <v>68</v>
      </c>
    </row>
    <row r="725" spans="1:26" x14ac:dyDescent="0.35">
      <c r="A725">
        <v>723</v>
      </c>
      <c r="B725">
        <v>2022102303</v>
      </c>
      <c r="C725">
        <v>3379</v>
      </c>
      <c r="D725">
        <v>47929</v>
      </c>
      <c r="E725">
        <v>1</v>
      </c>
      <c r="F725">
        <v>0</v>
      </c>
      <c r="G725">
        <v>0</v>
      </c>
      <c r="H725">
        <v>0</v>
      </c>
      <c r="I725" t="s">
        <v>129</v>
      </c>
      <c r="O725">
        <v>2022102300</v>
      </c>
      <c r="P725">
        <v>834</v>
      </c>
      <c r="Q725">
        <v>52436</v>
      </c>
      <c r="R725">
        <v>1</v>
      </c>
      <c r="S725">
        <v>0</v>
      </c>
      <c r="T725">
        <v>0</v>
      </c>
      <c r="U725">
        <v>0</v>
      </c>
      <c r="V725" t="s">
        <v>33</v>
      </c>
      <c r="Y725">
        <v>2022102301</v>
      </c>
      <c r="Z725" t="s">
        <v>69</v>
      </c>
    </row>
    <row r="726" spans="1:26" x14ac:dyDescent="0.35">
      <c r="A726">
        <v>724</v>
      </c>
      <c r="B726">
        <v>2022103003</v>
      </c>
      <c r="C726">
        <v>278</v>
      </c>
      <c r="D726">
        <v>47929</v>
      </c>
      <c r="E726">
        <v>1</v>
      </c>
      <c r="F726">
        <v>0</v>
      </c>
      <c r="G726">
        <v>0</v>
      </c>
      <c r="H726">
        <v>0</v>
      </c>
      <c r="I726" t="s">
        <v>129</v>
      </c>
      <c r="O726">
        <v>2022102300</v>
      </c>
      <c r="P726">
        <v>855</v>
      </c>
      <c r="Q726">
        <v>52436</v>
      </c>
      <c r="R726">
        <v>1</v>
      </c>
      <c r="S726">
        <v>0</v>
      </c>
      <c r="T726">
        <v>0</v>
      </c>
      <c r="U726">
        <v>0</v>
      </c>
      <c r="V726" t="s">
        <v>33</v>
      </c>
      <c r="Y726">
        <v>2022102700</v>
      </c>
      <c r="Z726" t="s">
        <v>69</v>
      </c>
    </row>
    <row r="727" spans="1:26" x14ac:dyDescent="0.35">
      <c r="A727">
        <v>725</v>
      </c>
      <c r="B727">
        <v>2022103003</v>
      </c>
      <c r="C727">
        <v>2423</v>
      </c>
      <c r="D727">
        <v>47929</v>
      </c>
      <c r="E727">
        <v>0</v>
      </c>
      <c r="F727">
        <v>0</v>
      </c>
      <c r="G727">
        <v>0</v>
      </c>
      <c r="H727">
        <v>1</v>
      </c>
      <c r="I727" t="s">
        <v>129</v>
      </c>
      <c r="O727">
        <v>2022102300</v>
      </c>
      <c r="P727">
        <v>2194</v>
      </c>
      <c r="Q727">
        <v>52436</v>
      </c>
      <c r="R727">
        <v>0</v>
      </c>
      <c r="S727">
        <v>1</v>
      </c>
      <c r="T727">
        <v>0</v>
      </c>
      <c r="U727">
        <v>0</v>
      </c>
      <c r="V727" t="s">
        <v>33</v>
      </c>
      <c r="Y727">
        <v>2022110609</v>
      </c>
      <c r="Z727" t="s">
        <v>69</v>
      </c>
    </row>
    <row r="728" spans="1:26" x14ac:dyDescent="0.35">
      <c r="A728">
        <v>726</v>
      </c>
      <c r="B728">
        <v>2022103003</v>
      </c>
      <c r="C728">
        <v>2943</v>
      </c>
      <c r="D728">
        <v>47929</v>
      </c>
      <c r="E728">
        <v>0</v>
      </c>
      <c r="F728">
        <v>1</v>
      </c>
      <c r="G728">
        <v>0</v>
      </c>
      <c r="H728">
        <v>0</v>
      </c>
      <c r="I728" t="s">
        <v>129</v>
      </c>
      <c r="O728">
        <v>2022102300</v>
      </c>
      <c r="P728">
        <v>3326</v>
      </c>
      <c r="Q728">
        <v>52436</v>
      </c>
      <c r="R728">
        <v>1</v>
      </c>
      <c r="S728">
        <v>0</v>
      </c>
      <c r="T728">
        <v>0</v>
      </c>
      <c r="U728">
        <v>0</v>
      </c>
      <c r="V728" t="s">
        <v>33</v>
      </c>
      <c r="Y728">
        <v>2022102301</v>
      </c>
      <c r="Z728" t="s">
        <v>70</v>
      </c>
    </row>
    <row r="729" spans="1:26" x14ac:dyDescent="0.35">
      <c r="A729">
        <v>727</v>
      </c>
      <c r="B729">
        <v>2022102303</v>
      </c>
      <c r="C729">
        <v>1968</v>
      </c>
      <c r="D729">
        <v>54562</v>
      </c>
      <c r="E729">
        <v>0</v>
      </c>
      <c r="F729">
        <v>0</v>
      </c>
      <c r="G729">
        <v>0</v>
      </c>
      <c r="H729">
        <v>1</v>
      </c>
      <c r="I729" t="s">
        <v>130</v>
      </c>
      <c r="O729">
        <v>2022102700</v>
      </c>
      <c r="P729">
        <v>3527</v>
      </c>
      <c r="Q729">
        <v>52436</v>
      </c>
      <c r="R729">
        <v>1</v>
      </c>
      <c r="S729">
        <v>0</v>
      </c>
      <c r="T729">
        <v>0</v>
      </c>
      <c r="U729">
        <v>0</v>
      </c>
      <c r="V729" t="s">
        <v>33</v>
      </c>
      <c r="Y729">
        <v>2022103001</v>
      </c>
      <c r="Z729" t="s">
        <v>70</v>
      </c>
    </row>
    <row r="730" spans="1:26" x14ac:dyDescent="0.35">
      <c r="A730">
        <v>728</v>
      </c>
      <c r="B730">
        <v>2022102303</v>
      </c>
      <c r="C730">
        <v>3379</v>
      </c>
      <c r="D730">
        <v>54562</v>
      </c>
      <c r="E730">
        <v>0</v>
      </c>
      <c r="F730">
        <v>0</v>
      </c>
      <c r="G730">
        <v>0</v>
      </c>
      <c r="H730">
        <v>1</v>
      </c>
      <c r="I730" t="s">
        <v>130</v>
      </c>
      <c r="O730">
        <v>2022110700</v>
      </c>
      <c r="P730">
        <v>2387</v>
      </c>
      <c r="Q730">
        <v>52436</v>
      </c>
      <c r="R730">
        <v>1</v>
      </c>
      <c r="S730">
        <v>0</v>
      </c>
      <c r="T730">
        <v>0</v>
      </c>
      <c r="U730">
        <v>0</v>
      </c>
      <c r="V730" t="s">
        <v>33</v>
      </c>
      <c r="Y730">
        <v>2022110602</v>
      </c>
      <c r="Z730" t="s">
        <v>70</v>
      </c>
    </row>
    <row r="731" spans="1:26" x14ac:dyDescent="0.35">
      <c r="A731">
        <v>729</v>
      </c>
      <c r="B731">
        <v>2022103003</v>
      </c>
      <c r="C731">
        <v>2423</v>
      </c>
      <c r="D731">
        <v>54562</v>
      </c>
      <c r="E731">
        <v>0</v>
      </c>
      <c r="F731">
        <v>1</v>
      </c>
      <c r="G731">
        <v>0</v>
      </c>
      <c r="H731">
        <v>0</v>
      </c>
      <c r="I731" t="s">
        <v>130</v>
      </c>
      <c r="O731">
        <v>2022110700</v>
      </c>
      <c r="P731">
        <v>2533</v>
      </c>
      <c r="Q731">
        <v>52436</v>
      </c>
      <c r="R731">
        <v>1</v>
      </c>
      <c r="S731">
        <v>0</v>
      </c>
      <c r="T731">
        <v>0</v>
      </c>
      <c r="U731">
        <v>0</v>
      </c>
      <c r="V731" t="s">
        <v>33</v>
      </c>
      <c r="Y731">
        <v>2022102301</v>
      </c>
      <c r="Z731" t="s">
        <v>71</v>
      </c>
    </row>
    <row r="732" spans="1:26" x14ac:dyDescent="0.35">
      <c r="A732">
        <v>730</v>
      </c>
      <c r="B732">
        <v>2022110603</v>
      </c>
      <c r="C732">
        <v>441</v>
      </c>
      <c r="D732">
        <v>54562</v>
      </c>
      <c r="E732">
        <v>0</v>
      </c>
      <c r="F732">
        <v>1</v>
      </c>
      <c r="G732">
        <v>0</v>
      </c>
      <c r="H732">
        <v>0</v>
      </c>
      <c r="I732" t="s">
        <v>130</v>
      </c>
      <c r="O732">
        <v>2022102300</v>
      </c>
      <c r="P732">
        <v>101</v>
      </c>
      <c r="Q732">
        <v>33131</v>
      </c>
      <c r="R732">
        <v>1</v>
      </c>
      <c r="S732">
        <v>0</v>
      </c>
      <c r="T732">
        <v>0</v>
      </c>
      <c r="U732">
        <v>0</v>
      </c>
      <c r="V732" t="s">
        <v>34</v>
      </c>
      <c r="Y732">
        <v>2022103001</v>
      </c>
      <c r="Z732" t="s">
        <v>71</v>
      </c>
    </row>
    <row r="733" spans="1:26" x14ac:dyDescent="0.35">
      <c r="A733">
        <v>731</v>
      </c>
      <c r="B733">
        <v>2022110603</v>
      </c>
      <c r="C733">
        <v>832</v>
      </c>
      <c r="D733">
        <v>54562</v>
      </c>
      <c r="E733">
        <v>1</v>
      </c>
      <c r="F733">
        <v>0</v>
      </c>
      <c r="G733">
        <v>0</v>
      </c>
      <c r="H733">
        <v>0</v>
      </c>
      <c r="I733" t="s">
        <v>130</v>
      </c>
      <c r="O733">
        <v>2022102300</v>
      </c>
      <c r="P733">
        <v>265</v>
      </c>
      <c r="Q733">
        <v>33131</v>
      </c>
      <c r="R733">
        <v>0</v>
      </c>
      <c r="S733">
        <v>0</v>
      </c>
      <c r="T733">
        <v>0</v>
      </c>
      <c r="U733">
        <v>1</v>
      </c>
      <c r="V733" t="s">
        <v>34</v>
      </c>
      <c r="Y733">
        <v>2022110602</v>
      </c>
      <c r="Z733" t="s">
        <v>71</v>
      </c>
    </row>
    <row r="734" spans="1:26" x14ac:dyDescent="0.35">
      <c r="A734">
        <v>732</v>
      </c>
      <c r="B734">
        <v>2022102303</v>
      </c>
      <c r="C734">
        <v>2451</v>
      </c>
      <c r="D734">
        <v>53441</v>
      </c>
      <c r="E734">
        <v>0</v>
      </c>
      <c r="F734">
        <v>1</v>
      </c>
      <c r="G734">
        <v>0</v>
      </c>
      <c r="H734">
        <v>0</v>
      </c>
      <c r="I734" t="s">
        <v>131</v>
      </c>
      <c r="O734">
        <v>2022102300</v>
      </c>
      <c r="P734">
        <v>876</v>
      </c>
      <c r="Q734">
        <v>33131</v>
      </c>
      <c r="R734">
        <v>0</v>
      </c>
      <c r="S734">
        <v>1</v>
      </c>
      <c r="T734">
        <v>0</v>
      </c>
      <c r="U734">
        <v>0</v>
      </c>
      <c r="V734" t="s">
        <v>34</v>
      </c>
      <c r="Y734">
        <v>2022102301</v>
      </c>
      <c r="Z734" t="s">
        <v>72</v>
      </c>
    </row>
    <row r="735" spans="1:26" x14ac:dyDescent="0.35">
      <c r="A735">
        <v>733</v>
      </c>
      <c r="B735">
        <v>2022103002</v>
      </c>
      <c r="C735">
        <v>1614</v>
      </c>
      <c r="D735">
        <v>53441</v>
      </c>
      <c r="E735">
        <v>0</v>
      </c>
      <c r="F735">
        <v>1</v>
      </c>
      <c r="G735">
        <v>0</v>
      </c>
      <c r="H735">
        <v>0</v>
      </c>
      <c r="I735" t="s">
        <v>131</v>
      </c>
      <c r="O735">
        <v>2022102300</v>
      </c>
      <c r="P735">
        <v>1020</v>
      </c>
      <c r="Q735">
        <v>33131</v>
      </c>
      <c r="R735">
        <v>1</v>
      </c>
      <c r="S735">
        <v>0</v>
      </c>
      <c r="T735">
        <v>0</v>
      </c>
      <c r="U735">
        <v>0</v>
      </c>
      <c r="V735" t="s">
        <v>34</v>
      </c>
      <c r="Y735">
        <v>2022102700</v>
      </c>
      <c r="Z735" t="s">
        <v>72</v>
      </c>
    </row>
    <row r="736" spans="1:26" x14ac:dyDescent="0.35">
      <c r="A736">
        <v>734</v>
      </c>
      <c r="B736">
        <v>2022103002</v>
      </c>
      <c r="C736">
        <v>1706</v>
      </c>
      <c r="D736">
        <v>53441</v>
      </c>
      <c r="E736">
        <v>0</v>
      </c>
      <c r="F736">
        <v>1</v>
      </c>
      <c r="G736">
        <v>0</v>
      </c>
      <c r="H736">
        <v>0</v>
      </c>
      <c r="I736" t="s">
        <v>131</v>
      </c>
      <c r="O736">
        <v>2022110700</v>
      </c>
      <c r="P736">
        <v>3278</v>
      </c>
      <c r="Q736">
        <v>33131</v>
      </c>
      <c r="R736">
        <v>1</v>
      </c>
      <c r="S736">
        <v>0</v>
      </c>
      <c r="T736">
        <v>0</v>
      </c>
      <c r="U736">
        <v>0</v>
      </c>
      <c r="V736" t="s">
        <v>34</v>
      </c>
      <c r="Y736">
        <v>2022110609</v>
      </c>
      <c r="Z736" t="s">
        <v>72</v>
      </c>
    </row>
    <row r="737" spans="1:26" x14ac:dyDescent="0.35">
      <c r="A737">
        <v>735</v>
      </c>
      <c r="B737">
        <v>2022103002</v>
      </c>
      <c r="C737">
        <v>4079</v>
      </c>
      <c r="D737">
        <v>53441</v>
      </c>
      <c r="E737">
        <v>1</v>
      </c>
      <c r="F737">
        <v>0</v>
      </c>
      <c r="G737">
        <v>0</v>
      </c>
      <c r="H737">
        <v>0</v>
      </c>
      <c r="I737" t="s">
        <v>131</v>
      </c>
      <c r="O737">
        <v>2022102300</v>
      </c>
      <c r="P737">
        <v>170</v>
      </c>
      <c r="Q737">
        <v>41403</v>
      </c>
      <c r="R737">
        <v>1</v>
      </c>
      <c r="S737">
        <v>0</v>
      </c>
      <c r="T737">
        <v>0</v>
      </c>
      <c r="U737">
        <v>0</v>
      </c>
      <c r="V737" t="s">
        <v>35</v>
      </c>
      <c r="Y737">
        <v>2022102301</v>
      </c>
      <c r="Z737" t="s">
        <v>73</v>
      </c>
    </row>
    <row r="738" spans="1:26" x14ac:dyDescent="0.35">
      <c r="A738">
        <v>736</v>
      </c>
      <c r="B738">
        <v>2022102303</v>
      </c>
      <c r="C738">
        <v>2597</v>
      </c>
      <c r="D738">
        <v>52459</v>
      </c>
      <c r="E738">
        <v>1</v>
      </c>
      <c r="F738">
        <v>0</v>
      </c>
      <c r="G738">
        <v>0</v>
      </c>
      <c r="H738">
        <v>0</v>
      </c>
      <c r="I738" t="s">
        <v>132</v>
      </c>
      <c r="O738">
        <v>2022102700</v>
      </c>
      <c r="P738">
        <v>419</v>
      </c>
      <c r="Q738">
        <v>41403</v>
      </c>
      <c r="R738">
        <v>1</v>
      </c>
      <c r="S738">
        <v>0</v>
      </c>
      <c r="T738">
        <v>0</v>
      </c>
      <c r="U738">
        <v>0</v>
      </c>
      <c r="V738" t="s">
        <v>35</v>
      </c>
      <c r="Y738">
        <v>2022102700</v>
      </c>
      <c r="Z738" t="s">
        <v>73</v>
      </c>
    </row>
    <row r="739" spans="1:26" x14ac:dyDescent="0.35">
      <c r="A739">
        <v>737</v>
      </c>
      <c r="B739">
        <v>2022103002</v>
      </c>
      <c r="C739">
        <v>1706</v>
      </c>
      <c r="D739">
        <v>52459</v>
      </c>
      <c r="E739">
        <v>0</v>
      </c>
      <c r="F739">
        <v>1</v>
      </c>
      <c r="G739">
        <v>0</v>
      </c>
      <c r="H739">
        <v>0</v>
      </c>
      <c r="I739" t="s">
        <v>132</v>
      </c>
      <c r="O739">
        <v>2022102300</v>
      </c>
      <c r="P739">
        <v>265</v>
      </c>
      <c r="Q739">
        <v>52627</v>
      </c>
      <c r="R739">
        <v>1</v>
      </c>
      <c r="S739">
        <v>0</v>
      </c>
      <c r="T739">
        <v>0</v>
      </c>
      <c r="U739">
        <v>0</v>
      </c>
      <c r="V739" t="s">
        <v>36</v>
      </c>
      <c r="Y739">
        <v>2022102301</v>
      </c>
      <c r="Z739" t="s">
        <v>74</v>
      </c>
    </row>
    <row r="740" spans="1:26" x14ac:dyDescent="0.35">
      <c r="A740">
        <v>738</v>
      </c>
      <c r="B740">
        <v>2022103002</v>
      </c>
      <c r="C740">
        <v>1760</v>
      </c>
      <c r="D740">
        <v>52459</v>
      </c>
      <c r="E740">
        <v>1</v>
      </c>
      <c r="F740">
        <v>0</v>
      </c>
      <c r="G740">
        <v>0</v>
      </c>
      <c r="H740">
        <v>0</v>
      </c>
      <c r="I740" t="s">
        <v>132</v>
      </c>
      <c r="O740">
        <v>2022102300</v>
      </c>
      <c r="P740">
        <v>2342</v>
      </c>
      <c r="Q740">
        <v>52627</v>
      </c>
      <c r="R740">
        <v>1</v>
      </c>
      <c r="S740">
        <v>0</v>
      </c>
      <c r="T740">
        <v>0</v>
      </c>
      <c r="U740">
        <v>0</v>
      </c>
      <c r="V740" t="s">
        <v>36</v>
      </c>
      <c r="Y740">
        <v>2022102700</v>
      </c>
      <c r="Z740" t="s">
        <v>74</v>
      </c>
    </row>
    <row r="741" spans="1:26" x14ac:dyDescent="0.35">
      <c r="A741">
        <v>739</v>
      </c>
      <c r="B741">
        <v>2022103002</v>
      </c>
      <c r="C741">
        <v>2270</v>
      </c>
      <c r="D741">
        <v>52459</v>
      </c>
      <c r="E741">
        <v>1</v>
      </c>
      <c r="F741">
        <v>0</v>
      </c>
      <c r="G741">
        <v>0</v>
      </c>
      <c r="H741">
        <v>0</v>
      </c>
      <c r="I741" t="s">
        <v>132</v>
      </c>
      <c r="O741">
        <v>2022102300</v>
      </c>
      <c r="P741">
        <v>2890</v>
      </c>
      <c r="Q741">
        <v>52627</v>
      </c>
      <c r="R741">
        <v>1</v>
      </c>
      <c r="S741">
        <v>0</v>
      </c>
      <c r="T741">
        <v>0</v>
      </c>
      <c r="U741">
        <v>1</v>
      </c>
      <c r="V741" t="s">
        <v>36</v>
      </c>
      <c r="Y741">
        <v>2022110609</v>
      </c>
      <c r="Z741" t="s">
        <v>74</v>
      </c>
    </row>
    <row r="742" spans="1:26" x14ac:dyDescent="0.35">
      <c r="A742">
        <v>740</v>
      </c>
      <c r="B742">
        <v>2022103002</v>
      </c>
      <c r="C742">
        <v>3044</v>
      </c>
      <c r="D742">
        <v>52459</v>
      </c>
      <c r="E742">
        <v>1</v>
      </c>
      <c r="F742">
        <v>0</v>
      </c>
      <c r="G742">
        <v>0</v>
      </c>
      <c r="H742">
        <v>0</v>
      </c>
      <c r="I742" t="s">
        <v>132</v>
      </c>
      <c r="O742">
        <v>2022102700</v>
      </c>
      <c r="P742">
        <v>324</v>
      </c>
      <c r="Q742">
        <v>52627</v>
      </c>
      <c r="R742">
        <v>1</v>
      </c>
      <c r="S742">
        <v>0</v>
      </c>
      <c r="T742">
        <v>0</v>
      </c>
      <c r="U742">
        <v>0</v>
      </c>
      <c r="V742" t="s">
        <v>36</v>
      </c>
      <c r="Y742">
        <v>2022102301</v>
      </c>
      <c r="Z742" t="s">
        <v>75</v>
      </c>
    </row>
    <row r="743" spans="1:26" x14ac:dyDescent="0.35">
      <c r="A743">
        <v>741</v>
      </c>
      <c r="B743">
        <v>2022103002</v>
      </c>
      <c r="C743">
        <v>3333</v>
      </c>
      <c r="D743">
        <v>52459</v>
      </c>
      <c r="E743">
        <v>1</v>
      </c>
      <c r="F743">
        <v>0</v>
      </c>
      <c r="G743">
        <v>0</v>
      </c>
      <c r="H743">
        <v>0</v>
      </c>
      <c r="I743" t="s">
        <v>132</v>
      </c>
      <c r="O743">
        <v>2022102300</v>
      </c>
      <c r="P743">
        <v>265</v>
      </c>
      <c r="Q743">
        <v>52506</v>
      </c>
      <c r="R743">
        <v>0</v>
      </c>
      <c r="S743">
        <v>1</v>
      </c>
      <c r="T743">
        <v>0</v>
      </c>
      <c r="U743">
        <v>0</v>
      </c>
      <c r="V743" t="s">
        <v>37</v>
      </c>
      <c r="Y743">
        <v>2022102700</v>
      </c>
      <c r="Z743" t="s">
        <v>75</v>
      </c>
    </row>
    <row r="744" spans="1:26" x14ac:dyDescent="0.35">
      <c r="A744">
        <v>742</v>
      </c>
      <c r="B744">
        <v>2022102303</v>
      </c>
      <c r="C744">
        <v>2786</v>
      </c>
      <c r="D744">
        <v>44888</v>
      </c>
      <c r="E744">
        <v>1</v>
      </c>
      <c r="F744">
        <v>0</v>
      </c>
      <c r="G744">
        <v>0</v>
      </c>
      <c r="H744">
        <v>0</v>
      </c>
      <c r="I744" t="s">
        <v>133</v>
      </c>
      <c r="O744">
        <v>2022102700</v>
      </c>
      <c r="P744">
        <v>641</v>
      </c>
      <c r="Q744">
        <v>52506</v>
      </c>
      <c r="R744">
        <v>0</v>
      </c>
      <c r="S744">
        <v>1</v>
      </c>
      <c r="T744">
        <v>0</v>
      </c>
      <c r="U744">
        <v>0</v>
      </c>
      <c r="V744" t="s">
        <v>37</v>
      </c>
      <c r="Y744">
        <v>2022110609</v>
      </c>
      <c r="Z744" t="s">
        <v>75</v>
      </c>
    </row>
    <row r="745" spans="1:26" x14ac:dyDescent="0.35">
      <c r="A745">
        <v>743</v>
      </c>
      <c r="B745">
        <v>2022102303</v>
      </c>
      <c r="C745">
        <v>3379</v>
      </c>
      <c r="D745">
        <v>44888</v>
      </c>
      <c r="E745">
        <v>0</v>
      </c>
      <c r="F745">
        <v>1</v>
      </c>
      <c r="G745">
        <v>0</v>
      </c>
      <c r="H745">
        <v>0</v>
      </c>
      <c r="I745" t="s">
        <v>133</v>
      </c>
      <c r="O745">
        <v>2022102700</v>
      </c>
      <c r="P745">
        <v>1438</v>
      </c>
      <c r="Q745">
        <v>52506</v>
      </c>
      <c r="R745">
        <v>1</v>
      </c>
      <c r="S745">
        <v>0</v>
      </c>
      <c r="T745">
        <v>0</v>
      </c>
      <c r="U745">
        <v>0</v>
      </c>
      <c r="V745" t="s">
        <v>37</v>
      </c>
      <c r="Y745">
        <v>2022102301</v>
      </c>
      <c r="Z745" t="s">
        <v>76</v>
      </c>
    </row>
    <row r="746" spans="1:26" x14ac:dyDescent="0.35">
      <c r="A746">
        <v>744</v>
      </c>
      <c r="B746">
        <v>2022103003</v>
      </c>
      <c r="C746">
        <v>1609</v>
      </c>
      <c r="D746">
        <v>44888</v>
      </c>
      <c r="E746">
        <v>1</v>
      </c>
      <c r="F746">
        <v>0</v>
      </c>
      <c r="G746">
        <v>0</v>
      </c>
      <c r="H746">
        <v>0</v>
      </c>
      <c r="I746" t="s">
        <v>133</v>
      </c>
      <c r="O746">
        <v>2022102700</v>
      </c>
      <c r="P746">
        <v>2560</v>
      </c>
      <c r="Q746">
        <v>52506</v>
      </c>
      <c r="R746">
        <v>1</v>
      </c>
      <c r="S746">
        <v>0</v>
      </c>
      <c r="T746">
        <v>0</v>
      </c>
      <c r="U746">
        <v>0</v>
      </c>
      <c r="V746" t="s">
        <v>37</v>
      </c>
      <c r="Y746">
        <v>2022102700</v>
      </c>
      <c r="Z746" t="s">
        <v>76</v>
      </c>
    </row>
    <row r="747" spans="1:26" x14ac:dyDescent="0.35">
      <c r="A747">
        <v>745</v>
      </c>
      <c r="B747">
        <v>2022103003</v>
      </c>
      <c r="C747">
        <v>1711</v>
      </c>
      <c r="D747">
        <v>44888</v>
      </c>
      <c r="E747">
        <v>1</v>
      </c>
      <c r="F747">
        <v>0</v>
      </c>
      <c r="G747">
        <v>0</v>
      </c>
      <c r="H747">
        <v>0</v>
      </c>
      <c r="I747" t="s">
        <v>133</v>
      </c>
      <c r="O747">
        <v>2022102300</v>
      </c>
      <c r="P747">
        <v>346</v>
      </c>
      <c r="Q747">
        <v>52505</v>
      </c>
      <c r="R747">
        <v>1</v>
      </c>
      <c r="S747">
        <v>0</v>
      </c>
      <c r="T747">
        <v>0</v>
      </c>
      <c r="U747">
        <v>0</v>
      </c>
      <c r="V747" t="s">
        <v>38</v>
      </c>
      <c r="Y747">
        <v>2022102301</v>
      </c>
      <c r="Z747" t="s">
        <v>77</v>
      </c>
    </row>
    <row r="748" spans="1:26" x14ac:dyDescent="0.35">
      <c r="A748">
        <v>746</v>
      </c>
      <c r="B748">
        <v>2022103003</v>
      </c>
      <c r="C748">
        <v>2423</v>
      </c>
      <c r="D748">
        <v>44888</v>
      </c>
      <c r="E748">
        <v>1</v>
      </c>
      <c r="F748">
        <v>0</v>
      </c>
      <c r="G748">
        <v>0</v>
      </c>
      <c r="H748">
        <v>0</v>
      </c>
      <c r="I748" t="s">
        <v>133</v>
      </c>
      <c r="O748">
        <v>2022102300</v>
      </c>
      <c r="P748">
        <v>922</v>
      </c>
      <c r="Q748">
        <v>52505</v>
      </c>
      <c r="R748">
        <v>1</v>
      </c>
      <c r="S748">
        <v>0</v>
      </c>
      <c r="T748">
        <v>0</v>
      </c>
      <c r="U748">
        <v>0</v>
      </c>
      <c r="V748" t="s">
        <v>38</v>
      </c>
      <c r="Y748">
        <v>2022103001</v>
      </c>
      <c r="Z748" t="s">
        <v>77</v>
      </c>
    </row>
    <row r="749" spans="1:26" x14ac:dyDescent="0.35">
      <c r="A749">
        <v>747</v>
      </c>
      <c r="B749">
        <v>2022103003</v>
      </c>
      <c r="C749">
        <v>2964</v>
      </c>
      <c r="D749">
        <v>44888</v>
      </c>
      <c r="E749">
        <v>0</v>
      </c>
      <c r="F749">
        <v>1</v>
      </c>
      <c r="G749">
        <v>0</v>
      </c>
      <c r="H749">
        <v>0</v>
      </c>
      <c r="I749" t="s">
        <v>133</v>
      </c>
      <c r="O749">
        <v>2022102300</v>
      </c>
      <c r="P749">
        <v>1912</v>
      </c>
      <c r="Q749">
        <v>52505</v>
      </c>
      <c r="R749">
        <v>1</v>
      </c>
      <c r="S749">
        <v>0</v>
      </c>
      <c r="T749">
        <v>0</v>
      </c>
      <c r="U749">
        <v>0</v>
      </c>
      <c r="V749" t="s">
        <v>38</v>
      </c>
      <c r="Y749">
        <v>2022110602</v>
      </c>
      <c r="Z749" t="s">
        <v>77</v>
      </c>
    </row>
    <row r="750" spans="1:26" x14ac:dyDescent="0.35">
      <c r="A750">
        <v>748</v>
      </c>
      <c r="B750">
        <v>2022103003</v>
      </c>
      <c r="C750">
        <v>3393</v>
      </c>
      <c r="D750">
        <v>44888</v>
      </c>
      <c r="E750">
        <v>0</v>
      </c>
      <c r="F750">
        <v>1</v>
      </c>
      <c r="G750">
        <v>0</v>
      </c>
      <c r="H750">
        <v>0</v>
      </c>
      <c r="I750" t="s">
        <v>133</v>
      </c>
      <c r="O750">
        <v>2022102300</v>
      </c>
      <c r="P750">
        <v>3044</v>
      </c>
      <c r="Q750">
        <v>52505</v>
      </c>
      <c r="R750">
        <v>1</v>
      </c>
      <c r="S750">
        <v>0</v>
      </c>
      <c r="T750">
        <v>0</v>
      </c>
      <c r="U750">
        <v>0</v>
      </c>
      <c r="V750" t="s">
        <v>38</v>
      </c>
      <c r="Y750">
        <v>2022102301</v>
      </c>
      <c r="Z750" t="s">
        <v>78</v>
      </c>
    </row>
    <row r="751" spans="1:26" x14ac:dyDescent="0.35">
      <c r="A751">
        <v>749</v>
      </c>
      <c r="B751">
        <v>2022103003</v>
      </c>
      <c r="C751">
        <v>3832</v>
      </c>
      <c r="D751">
        <v>44888</v>
      </c>
      <c r="E751">
        <v>1</v>
      </c>
      <c r="F751">
        <v>0</v>
      </c>
      <c r="G751">
        <v>0</v>
      </c>
      <c r="H751">
        <v>0</v>
      </c>
      <c r="I751" t="s">
        <v>133</v>
      </c>
      <c r="O751">
        <v>2022102300</v>
      </c>
      <c r="P751">
        <v>3094</v>
      </c>
      <c r="Q751">
        <v>52505</v>
      </c>
      <c r="R751">
        <v>1</v>
      </c>
      <c r="S751">
        <v>0</v>
      </c>
      <c r="T751">
        <v>0</v>
      </c>
      <c r="U751">
        <v>0</v>
      </c>
      <c r="V751" t="s">
        <v>38</v>
      </c>
      <c r="Y751">
        <v>2022103001</v>
      </c>
      <c r="Z751" t="s">
        <v>78</v>
      </c>
    </row>
    <row r="752" spans="1:26" x14ac:dyDescent="0.35">
      <c r="A752">
        <v>750</v>
      </c>
      <c r="B752">
        <v>2022110603</v>
      </c>
      <c r="C752">
        <v>420</v>
      </c>
      <c r="D752">
        <v>44888</v>
      </c>
      <c r="E752">
        <v>0</v>
      </c>
      <c r="F752">
        <v>1</v>
      </c>
      <c r="G752">
        <v>0</v>
      </c>
      <c r="H752">
        <v>0</v>
      </c>
      <c r="I752" t="s">
        <v>133</v>
      </c>
      <c r="O752">
        <v>2022102300</v>
      </c>
      <c r="P752">
        <v>367</v>
      </c>
      <c r="Q752">
        <v>53481</v>
      </c>
      <c r="R752">
        <v>1</v>
      </c>
      <c r="S752">
        <v>0</v>
      </c>
      <c r="T752">
        <v>0</v>
      </c>
      <c r="U752">
        <v>0</v>
      </c>
      <c r="V752" t="s">
        <v>39</v>
      </c>
      <c r="Y752">
        <v>2022110602</v>
      </c>
      <c r="Z752" t="s">
        <v>78</v>
      </c>
    </row>
    <row r="753" spans="1:26" x14ac:dyDescent="0.35">
      <c r="A753">
        <v>751</v>
      </c>
      <c r="B753">
        <v>2022110603</v>
      </c>
      <c r="C753">
        <v>1267</v>
      </c>
      <c r="D753">
        <v>44888</v>
      </c>
      <c r="E753">
        <v>0</v>
      </c>
      <c r="F753">
        <v>1</v>
      </c>
      <c r="G753">
        <v>0</v>
      </c>
      <c r="H753">
        <v>0</v>
      </c>
      <c r="I753" t="s">
        <v>133</v>
      </c>
      <c r="O753">
        <v>2022102300</v>
      </c>
      <c r="P753">
        <v>475</v>
      </c>
      <c r="Q753">
        <v>53481</v>
      </c>
      <c r="R753">
        <v>0</v>
      </c>
      <c r="S753">
        <v>0</v>
      </c>
      <c r="T753">
        <v>0</v>
      </c>
      <c r="U753">
        <v>1</v>
      </c>
      <c r="V753" t="s">
        <v>39</v>
      </c>
      <c r="Y753">
        <v>2022102301</v>
      </c>
      <c r="Z753" t="s">
        <v>79</v>
      </c>
    </row>
    <row r="754" spans="1:26" x14ac:dyDescent="0.35">
      <c r="A754">
        <v>752</v>
      </c>
      <c r="B754">
        <v>2022110603</v>
      </c>
      <c r="C754">
        <v>1898</v>
      </c>
      <c r="D754">
        <v>44888</v>
      </c>
      <c r="E754">
        <v>0</v>
      </c>
      <c r="F754">
        <v>1</v>
      </c>
      <c r="G754">
        <v>0</v>
      </c>
      <c r="H754">
        <v>0</v>
      </c>
      <c r="I754" t="s">
        <v>133</v>
      </c>
      <c r="O754">
        <v>2022102300</v>
      </c>
      <c r="P754">
        <v>1251</v>
      </c>
      <c r="Q754">
        <v>53481</v>
      </c>
      <c r="R754">
        <v>0</v>
      </c>
      <c r="S754">
        <v>1</v>
      </c>
      <c r="T754">
        <v>0</v>
      </c>
      <c r="U754">
        <v>0</v>
      </c>
      <c r="V754" t="s">
        <v>39</v>
      </c>
      <c r="Y754">
        <v>2022102700</v>
      </c>
      <c r="Z754" t="s">
        <v>79</v>
      </c>
    </row>
    <row r="755" spans="1:26" x14ac:dyDescent="0.35">
      <c r="A755">
        <v>753</v>
      </c>
      <c r="B755">
        <v>2022110603</v>
      </c>
      <c r="C755">
        <v>3085</v>
      </c>
      <c r="D755">
        <v>44888</v>
      </c>
      <c r="E755">
        <v>0</v>
      </c>
      <c r="F755">
        <v>1</v>
      </c>
      <c r="G755">
        <v>0</v>
      </c>
      <c r="H755">
        <v>0</v>
      </c>
      <c r="I755" t="s">
        <v>133</v>
      </c>
      <c r="O755">
        <v>2022102300</v>
      </c>
      <c r="P755">
        <v>1933</v>
      </c>
      <c r="Q755">
        <v>53481</v>
      </c>
      <c r="R755">
        <v>1</v>
      </c>
      <c r="S755">
        <v>0</v>
      </c>
      <c r="T755">
        <v>0</v>
      </c>
      <c r="U755">
        <v>0</v>
      </c>
      <c r="V755" t="s">
        <v>39</v>
      </c>
      <c r="Y755">
        <v>2022110609</v>
      </c>
      <c r="Z755" t="s">
        <v>79</v>
      </c>
    </row>
    <row r="756" spans="1:26" x14ac:dyDescent="0.35">
      <c r="A756">
        <v>754</v>
      </c>
      <c r="B756">
        <v>2022102303</v>
      </c>
      <c r="C756">
        <v>2850</v>
      </c>
      <c r="D756">
        <v>54521</v>
      </c>
      <c r="E756">
        <v>1</v>
      </c>
      <c r="F756">
        <v>0</v>
      </c>
      <c r="G756">
        <v>0</v>
      </c>
      <c r="H756">
        <v>0</v>
      </c>
      <c r="I756" t="s">
        <v>134</v>
      </c>
      <c r="O756">
        <v>2022102300</v>
      </c>
      <c r="P756">
        <v>3157</v>
      </c>
      <c r="Q756">
        <v>53481</v>
      </c>
      <c r="R756">
        <v>1</v>
      </c>
      <c r="S756">
        <v>0</v>
      </c>
      <c r="T756">
        <v>0</v>
      </c>
      <c r="U756">
        <v>0</v>
      </c>
      <c r="V756" t="s">
        <v>39</v>
      </c>
      <c r="Y756">
        <v>2022102301</v>
      </c>
      <c r="Z756" t="s">
        <v>80</v>
      </c>
    </row>
    <row r="757" spans="1:26" x14ac:dyDescent="0.35">
      <c r="A757">
        <v>755</v>
      </c>
      <c r="B757">
        <v>2022102303</v>
      </c>
      <c r="C757">
        <v>3019</v>
      </c>
      <c r="D757">
        <v>52980</v>
      </c>
      <c r="E757">
        <v>1</v>
      </c>
      <c r="F757">
        <v>0</v>
      </c>
      <c r="G757">
        <v>0</v>
      </c>
      <c r="H757">
        <v>0</v>
      </c>
      <c r="I757" t="s">
        <v>135</v>
      </c>
      <c r="O757">
        <v>2022102300</v>
      </c>
      <c r="P757">
        <v>3248</v>
      </c>
      <c r="Q757">
        <v>53481</v>
      </c>
      <c r="R757">
        <v>1</v>
      </c>
      <c r="S757">
        <v>0</v>
      </c>
      <c r="T757">
        <v>1</v>
      </c>
      <c r="U757">
        <v>0</v>
      </c>
      <c r="V757" t="s">
        <v>39</v>
      </c>
      <c r="Y757">
        <v>2022103001</v>
      </c>
      <c r="Z757" t="s">
        <v>80</v>
      </c>
    </row>
    <row r="758" spans="1:26" x14ac:dyDescent="0.35">
      <c r="A758">
        <v>756</v>
      </c>
      <c r="B758">
        <v>2022103003</v>
      </c>
      <c r="C758">
        <v>814</v>
      </c>
      <c r="D758">
        <v>52980</v>
      </c>
      <c r="E758">
        <v>1</v>
      </c>
      <c r="F758">
        <v>0</v>
      </c>
      <c r="G758">
        <v>0</v>
      </c>
      <c r="H758">
        <v>0</v>
      </c>
      <c r="I758" t="s">
        <v>135</v>
      </c>
      <c r="O758">
        <v>2022102300</v>
      </c>
      <c r="P758">
        <v>3620</v>
      </c>
      <c r="Q758">
        <v>53481</v>
      </c>
      <c r="R758">
        <v>1</v>
      </c>
      <c r="S758">
        <v>0</v>
      </c>
      <c r="T758">
        <v>0</v>
      </c>
      <c r="U758">
        <v>0</v>
      </c>
      <c r="V758" t="s">
        <v>39</v>
      </c>
      <c r="Y758">
        <v>2022102301</v>
      </c>
      <c r="Z758" t="s">
        <v>81</v>
      </c>
    </row>
    <row r="759" spans="1:26" x14ac:dyDescent="0.35">
      <c r="A759">
        <v>757</v>
      </c>
      <c r="B759">
        <v>2022103003</v>
      </c>
      <c r="C759">
        <v>2943</v>
      </c>
      <c r="D759">
        <v>52980</v>
      </c>
      <c r="E759">
        <v>0</v>
      </c>
      <c r="F759">
        <v>1</v>
      </c>
      <c r="G759">
        <v>0</v>
      </c>
      <c r="H759">
        <v>0</v>
      </c>
      <c r="I759" t="s">
        <v>135</v>
      </c>
      <c r="O759">
        <v>2022102300</v>
      </c>
      <c r="P759">
        <v>367</v>
      </c>
      <c r="Q759">
        <v>47863</v>
      </c>
      <c r="R759">
        <v>0</v>
      </c>
      <c r="S759">
        <v>1</v>
      </c>
      <c r="T759">
        <v>0</v>
      </c>
      <c r="U759">
        <v>0</v>
      </c>
      <c r="V759" t="s">
        <v>40</v>
      </c>
      <c r="Y759">
        <v>2022102301</v>
      </c>
      <c r="Z759" t="s">
        <v>82</v>
      </c>
    </row>
    <row r="760" spans="1:26" x14ac:dyDescent="0.35">
      <c r="A760">
        <v>758</v>
      </c>
      <c r="B760">
        <v>2022103003</v>
      </c>
      <c r="C760">
        <v>3303</v>
      </c>
      <c r="D760">
        <v>52980</v>
      </c>
      <c r="E760">
        <v>1</v>
      </c>
      <c r="F760">
        <v>0</v>
      </c>
      <c r="G760">
        <v>0</v>
      </c>
      <c r="H760">
        <v>0</v>
      </c>
      <c r="I760" t="s">
        <v>135</v>
      </c>
      <c r="O760">
        <v>2022102300</v>
      </c>
      <c r="P760">
        <v>454</v>
      </c>
      <c r="Q760">
        <v>47863</v>
      </c>
      <c r="R760">
        <v>1</v>
      </c>
      <c r="S760">
        <v>0</v>
      </c>
      <c r="T760">
        <v>0</v>
      </c>
      <c r="U760">
        <v>0</v>
      </c>
      <c r="V760" t="s">
        <v>40</v>
      </c>
      <c r="Y760">
        <v>2022102700</v>
      </c>
      <c r="Z760" t="s">
        <v>82</v>
      </c>
    </row>
    <row r="761" spans="1:26" x14ac:dyDescent="0.35">
      <c r="A761">
        <v>759</v>
      </c>
      <c r="B761">
        <v>2022102304</v>
      </c>
      <c r="C761">
        <v>224</v>
      </c>
      <c r="D761">
        <v>43787</v>
      </c>
      <c r="E761">
        <v>1</v>
      </c>
      <c r="F761">
        <v>0</v>
      </c>
      <c r="G761">
        <v>0</v>
      </c>
      <c r="H761">
        <v>0</v>
      </c>
      <c r="I761" t="s">
        <v>136</v>
      </c>
      <c r="O761">
        <v>2022102300</v>
      </c>
      <c r="P761">
        <v>2506</v>
      </c>
      <c r="Q761">
        <v>47863</v>
      </c>
      <c r="R761">
        <v>1</v>
      </c>
      <c r="S761">
        <v>0</v>
      </c>
      <c r="T761">
        <v>0</v>
      </c>
      <c r="U761">
        <v>0</v>
      </c>
      <c r="V761" t="s">
        <v>40</v>
      </c>
      <c r="Y761">
        <v>2022102301</v>
      </c>
      <c r="Z761" t="s">
        <v>83</v>
      </c>
    </row>
    <row r="762" spans="1:26" x14ac:dyDescent="0.35">
      <c r="A762">
        <v>760</v>
      </c>
      <c r="B762">
        <v>2022102304</v>
      </c>
      <c r="C762">
        <v>1145</v>
      </c>
      <c r="D762">
        <v>43787</v>
      </c>
      <c r="E762">
        <v>1</v>
      </c>
      <c r="F762">
        <v>0</v>
      </c>
      <c r="G762">
        <v>0</v>
      </c>
      <c r="H762">
        <v>0</v>
      </c>
      <c r="I762" t="s">
        <v>136</v>
      </c>
      <c r="O762">
        <v>2022102300</v>
      </c>
      <c r="P762">
        <v>3115</v>
      </c>
      <c r="Q762">
        <v>47863</v>
      </c>
      <c r="R762">
        <v>0</v>
      </c>
      <c r="S762">
        <v>1</v>
      </c>
      <c r="T762">
        <v>0</v>
      </c>
      <c r="U762">
        <v>0</v>
      </c>
      <c r="V762" t="s">
        <v>40</v>
      </c>
      <c r="Y762">
        <v>2022102700</v>
      </c>
      <c r="Z762" t="s">
        <v>83</v>
      </c>
    </row>
    <row r="763" spans="1:26" x14ac:dyDescent="0.35">
      <c r="A763">
        <v>761</v>
      </c>
      <c r="B763">
        <v>2022103000</v>
      </c>
      <c r="C763">
        <v>1509</v>
      </c>
      <c r="D763">
        <v>43787</v>
      </c>
      <c r="E763">
        <v>1</v>
      </c>
      <c r="F763">
        <v>0</v>
      </c>
      <c r="G763">
        <v>0</v>
      </c>
      <c r="H763">
        <v>0</v>
      </c>
      <c r="I763" t="s">
        <v>136</v>
      </c>
      <c r="O763">
        <v>2022102300</v>
      </c>
      <c r="P763">
        <v>3220</v>
      </c>
      <c r="Q763">
        <v>47863</v>
      </c>
      <c r="R763">
        <v>0</v>
      </c>
      <c r="S763">
        <v>1</v>
      </c>
      <c r="T763">
        <v>0</v>
      </c>
      <c r="U763">
        <v>0</v>
      </c>
      <c r="V763" t="s">
        <v>40</v>
      </c>
      <c r="Y763">
        <v>2022110609</v>
      </c>
      <c r="Z763" t="s">
        <v>83</v>
      </c>
    </row>
    <row r="764" spans="1:26" x14ac:dyDescent="0.35">
      <c r="A764">
        <v>762</v>
      </c>
      <c r="B764">
        <v>2022103000</v>
      </c>
      <c r="C764">
        <v>3128</v>
      </c>
      <c r="D764">
        <v>43787</v>
      </c>
      <c r="E764">
        <v>1</v>
      </c>
      <c r="F764">
        <v>0</v>
      </c>
      <c r="G764">
        <v>0</v>
      </c>
      <c r="H764">
        <v>0</v>
      </c>
      <c r="I764" t="s">
        <v>136</v>
      </c>
      <c r="O764">
        <v>2022103100</v>
      </c>
      <c r="P764">
        <v>98</v>
      </c>
      <c r="Q764">
        <v>47863</v>
      </c>
      <c r="R764">
        <v>0</v>
      </c>
      <c r="S764">
        <v>1</v>
      </c>
      <c r="T764">
        <v>0</v>
      </c>
      <c r="U764">
        <v>0</v>
      </c>
      <c r="V764" t="s">
        <v>40</v>
      </c>
      <c r="Y764">
        <v>2022102301</v>
      </c>
      <c r="Z764" t="s">
        <v>84</v>
      </c>
    </row>
    <row r="765" spans="1:26" x14ac:dyDescent="0.35">
      <c r="A765">
        <v>763</v>
      </c>
      <c r="B765">
        <v>2022103000</v>
      </c>
      <c r="C765">
        <v>3980</v>
      </c>
      <c r="D765">
        <v>43787</v>
      </c>
      <c r="E765">
        <v>1</v>
      </c>
      <c r="F765">
        <v>0</v>
      </c>
      <c r="G765">
        <v>0</v>
      </c>
      <c r="H765">
        <v>0</v>
      </c>
      <c r="I765" t="s">
        <v>136</v>
      </c>
      <c r="O765">
        <v>2022103100</v>
      </c>
      <c r="P765">
        <v>744</v>
      </c>
      <c r="Q765">
        <v>47863</v>
      </c>
      <c r="R765">
        <v>0</v>
      </c>
      <c r="S765">
        <v>1</v>
      </c>
      <c r="T765">
        <v>0</v>
      </c>
      <c r="U765">
        <v>0</v>
      </c>
      <c r="V765" t="s">
        <v>40</v>
      </c>
      <c r="Y765">
        <v>2022102700</v>
      </c>
      <c r="Z765" t="s">
        <v>84</v>
      </c>
    </row>
    <row r="766" spans="1:26" x14ac:dyDescent="0.35">
      <c r="A766">
        <v>764</v>
      </c>
      <c r="B766">
        <v>2022110604</v>
      </c>
      <c r="C766">
        <v>328</v>
      </c>
      <c r="D766">
        <v>43787</v>
      </c>
      <c r="E766">
        <v>1</v>
      </c>
      <c r="F766">
        <v>0</v>
      </c>
      <c r="G766">
        <v>0</v>
      </c>
      <c r="H766">
        <v>0</v>
      </c>
      <c r="I766" t="s">
        <v>136</v>
      </c>
      <c r="O766">
        <v>2022103100</v>
      </c>
      <c r="P766">
        <v>2341</v>
      </c>
      <c r="Q766">
        <v>47863</v>
      </c>
      <c r="R766">
        <v>0</v>
      </c>
      <c r="S766">
        <v>1</v>
      </c>
      <c r="T766">
        <v>0</v>
      </c>
      <c r="U766">
        <v>0</v>
      </c>
      <c r="V766" t="s">
        <v>40</v>
      </c>
      <c r="Y766">
        <v>2022102301</v>
      </c>
      <c r="Z766" t="s">
        <v>85</v>
      </c>
    </row>
    <row r="767" spans="1:26" x14ac:dyDescent="0.35">
      <c r="A767">
        <v>765</v>
      </c>
      <c r="B767">
        <v>2022110604</v>
      </c>
      <c r="C767">
        <v>1542</v>
      </c>
      <c r="D767">
        <v>43787</v>
      </c>
      <c r="E767">
        <v>1</v>
      </c>
      <c r="F767">
        <v>0</v>
      </c>
      <c r="G767">
        <v>0</v>
      </c>
      <c r="H767">
        <v>0</v>
      </c>
      <c r="I767" t="s">
        <v>136</v>
      </c>
      <c r="O767">
        <v>2022102300</v>
      </c>
      <c r="P767">
        <v>388</v>
      </c>
      <c r="Q767">
        <v>52496</v>
      </c>
      <c r="R767">
        <v>1</v>
      </c>
      <c r="S767">
        <v>0</v>
      </c>
      <c r="T767">
        <v>0</v>
      </c>
      <c r="U767">
        <v>0</v>
      </c>
      <c r="V767" t="s">
        <v>41</v>
      </c>
      <c r="Y767">
        <v>2022102302</v>
      </c>
      <c r="Z767" t="s">
        <v>86</v>
      </c>
    </row>
    <row r="768" spans="1:26" x14ac:dyDescent="0.35">
      <c r="A768">
        <v>766</v>
      </c>
      <c r="B768">
        <v>2022102304</v>
      </c>
      <c r="C768">
        <v>224</v>
      </c>
      <c r="D768">
        <v>47790</v>
      </c>
      <c r="E768">
        <v>0</v>
      </c>
      <c r="F768">
        <v>0</v>
      </c>
      <c r="G768">
        <v>0</v>
      </c>
      <c r="H768">
        <v>1</v>
      </c>
      <c r="I768" t="s">
        <v>137</v>
      </c>
      <c r="O768">
        <v>2022102300</v>
      </c>
      <c r="P768">
        <v>1251</v>
      </c>
      <c r="Q768">
        <v>52496</v>
      </c>
      <c r="R768">
        <v>0</v>
      </c>
      <c r="S768">
        <v>1</v>
      </c>
      <c r="T768">
        <v>0</v>
      </c>
      <c r="U768">
        <v>0</v>
      </c>
      <c r="V768" t="s">
        <v>41</v>
      </c>
      <c r="Y768">
        <v>2022103001</v>
      </c>
      <c r="Z768" t="s">
        <v>86</v>
      </c>
    </row>
    <row r="769" spans="1:26" x14ac:dyDescent="0.35">
      <c r="A769">
        <v>767</v>
      </c>
      <c r="B769">
        <v>2022102304</v>
      </c>
      <c r="C769">
        <v>2874</v>
      </c>
      <c r="D769">
        <v>47790</v>
      </c>
      <c r="E769">
        <v>0</v>
      </c>
      <c r="F769">
        <v>1</v>
      </c>
      <c r="G769">
        <v>0</v>
      </c>
      <c r="H769">
        <v>0</v>
      </c>
      <c r="I769" t="s">
        <v>137</v>
      </c>
      <c r="O769">
        <v>2022102300</v>
      </c>
      <c r="P769">
        <v>2551</v>
      </c>
      <c r="Q769">
        <v>52496</v>
      </c>
      <c r="R769">
        <v>0</v>
      </c>
      <c r="S769">
        <v>0</v>
      </c>
      <c r="T769">
        <v>0</v>
      </c>
      <c r="U769">
        <v>1</v>
      </c>
      <c r="V769" t="s">
        <v>41</v>
      </c>
      <c r="Y769">
        <v>2022110600</v>
      </c>
      <c r="Z769" t="s">
        <v>86</v>
      </c>
    </row>
    <row r="770" spans="1:26" x14ac:dyDescent="0.35">
      <c r="A770">
        <v>768</v>
      </c>
      <c r="B770">
        <v>2022102304</v>
      </c>
      <c r="C770">
        <v>3598</v>
      </c>
      <c r="D770">
        <v>47790</v>
      </c>
      <c r="E770">
        <v>1</v>
      </c>
      <c r="F770">
        <v>0</v>
      </c>
      <c r="G770">
        <v>0</v>
      </c>
      <c r="H770">
        <v>0</v>
      </c>
      <c r="I770" t="s">
        <v>137</v>
      </c>
      <c r="O770">
        <v>2022102300</v>
      </c>
      <c r="P770">
        <v>3136</v>
      </c>
      <c r="Q770">
        <v>52496</v>
      </c>
      <c r="R770">
        <v>1</v>
      </c>
      <c r="S770">
        <v>0</v>
      </c>
      <c r="T770">
        <v>0</v>
      </c>
      <c r="U770">
        <v>0</v>
      </c>
      <c r="V770" t="s">
        <v>41</v>
      </c>
      <c r="Y770">
        <v>2022102302</v>
      </c>
      <c r="Z770" t="s">
        <v>87</v>
      </c>
    </row>
    <row r="771" spans="1:26" x14ac:dyDescent="0.35">
      <c r="A771">
        <v>769</v>
      </c>
      <c r="B771">
        <v>2022103000</v>
      </c>
      <c r="C771">
        <v>86</v>
      </c>
      <c r="D771">
        <v>47790</v>
      </c>
      <c r="E771">
        <v>1</v>
      </c>
      <c r="F771">
        <v>0</v>
      </c>
      <c r="G771">
        <v>0</v>
      </c>
      <c r="H771">
        <v>0</v>
      </c>
      <c r="I771" t="s">
        <v>137</v>
      </c>
      <c r="O771">
        <v>2022102300</v>
      </c>
      <c r="P771">
        <v>388</v>
      </c>
      <c r="Q771">
        <v>44903</v>
      </c>
      <c r="R771">
        <v>0</v>
      </c>
      <c r="S771">
        <v>1</v>
      </c>
      <c r="T771">
        <v>0</v>
      </c>
      <c r="U771">
        <v>0</v>
      </c>
      <c r="V771" t="s">
        <v>42</v>
      </c>
      <c r="Y771">
        <v>2022103001</v>
      </c>
      <c r="Z771" t="s">
        <v>87</v>
      </c>
    </row>
    <row r="772" spans="1:26" x14ac:dyDescent="0.35">
      <c r="A772">
        <v>770</v>
      </c>
      <c r="B772">
        <v>2022103000</v>
      </c>
      <c r="C772">
        <v>2511</v>
      </c>
      <c r="D772">
        <v>47790</v>
      </c>
      <c r="E772">
        <v>1</v>
      </c>
      <c r="F772">
        <v>0</v>
      </c>
      <c r="G772">
        <v>0</v>
      </c>
      <c r="H772">
        <v>0</v>
      </c>
      <c r="I772" t="s">
        <v>137</v>
      </c>
      <c r="O772">
        <v>2022102300</v>
      </c>
      <c r="P772">
        <v>2623</v>
      </c>
      <c r="Q772">
        <v>44903</v>
      </c>
      <c r="R772">
        <v>1</v>
      </c>
      <c r="S772">
        <v>0</v>
      </c>
      <c r="T772">
        <v>0</v>
      </c>
      <c r="U772">
        <v>0</v>
      </c>
      <c r="V772" t="s">
        <v>42</v>
      </c>
      <c r="Y772">
        <v>2022110600</v>
      </c>
      <c r="Z772" t="s">
        <v>87</v>
      </c>
    </row>
    <row r="773" spans="1:26" x14ac:dyDescent="0.35">
      <c r="A773">
        <v>771</v>
      </c>
      <c r="B773">
        <v>2022110604</v>
      </c>
      <c r="C773">
        <v>1109</v>
      </c>
      <c r="D773">
        <v>47790</v>
      </c>
      <c r="E773">
        <v>1</v>
      </c>
      <c r="F773">
        <v>0</v>
      </c>
      <c r="G773">
        <v>0</v>
      </c>
      <c r="H773">
        <v>0</v>
      </c>
      <c r="I773" t="s">
        <v>137</v>
      </c>
      <c r="O773">
        <v>2022102300</v>
      </c>
      <c r="P773">
        <v>2691</v>
      </c>
      <c r="Q773">
        <v>44903</v>
      </c>
      <c r="R773">
        <v>0</v>
      </c>
      <c r="S773">
        <v>1</v>
      </c>
      <c r="T773">
        <v>0</v>
      </c>
      <c r="U773">
        <v>0</v>
      </c>
      <c r="V773" t="s">
        <v>42</v>
      </c>
      <c r="Y773">
        <v>2022102302</v>
      </c>
      <c r="Z773" t="s">
        <v>88</v>
      </c>
    </row>
    <row r="774" spans="1:26" x14ac:dyDescent="0.35">
      <c r="A774">
        <v>772</v>
      </c>
      <c r="B774">
        <v>2022110604</v>
      </c>
      <c r="C774">
        <v>2337</v>
      </c>
      <c r="D774">
        <v>47790</v>
      </c>
      <c r="E774">
        <v>0</v>
      </c>
      <c r="F774">
        <v>1</v>
      </c>
      <c r="G774">
        <v>0</v>
      </c>
      <c r="H774">
        <v>0</v>
      </c>
      <c r="I774" t="s">
        <v>137</v>
      </c>
      <c r="O774">
        <v>2022102300</v>
      </c>
      <c r="P774">
        <v>3564</v>
      </c>
      <c r="Q774">
        <v>44903</v>
      </c>
      <c r="R774">
        <v>1</v>
      </c>
      <c r="S774">
        <v>0</v>
      </c>
      <c r="T774">
        <v>0</v>
      </c>
      <c r="U774">
        <v>0</v>
      </c>
      <c r="V774" t="s">
        <v>42</v>
      </c>
      <c r="Y774">
        <v>2022103100</v>
      </c>
      <c r="Z774" t="s">
        <v>88</v>
      </c>
    </row>
    <row r="775" spans="1:26" x14ac:dyDescent="0.35">
      <c r="A775">
        <v>773</v>
      </c>
      <c r="B775">
        <v>2022110604</v>
      </c>
      <c r="C775">
        <v>2888</v>
      </c>
      <c r="D775">
        <v>47790</v>
      </c>
      <c r="E775">
        <v>0</v>
      </c>
      <c r="F775">
        <v>1</v>
      </c>
      <c r="G775">
        <v>0</v>
      </c>
      <c r="H775">
        <v>1</v>
      </c>
      <c r="I775" t="s">
        <v>137</v>
      </c>
      <c r="O775">
        <v>2022102300</v>
      </c>
      <c r="P775">
        <v>409</v>
      </c>
      <c r="Q775">
        <v>52452</v>
      </c>
      <c r="R775">
        <v>1</v>
      </c>
      <c r="S775">
        <v>0</v>
      </c>
      <c r="T775">
        <v>0</v>
      </c>
      <c r="U775">
        <v>0</v>
      </c>
      <c r="V775" t="s">
        <v>43</v>
      </c>
      <c r="Y775">
        <v>2022102302</v>
      </c>
      <c r="Z775" t="s">
        <v>89</v>
      </c>
    </row>
    <row r="776" spans="1:26" x14ac:dyDescent="0.35">
      <c r="A776">
        <v>774</v>
      </c>
      <c r="B776">
        <v>2022110604</v>
      </c>
      <c r="C776">
        <v>2909</v>
      </c>
      <c r="D776">
        <v>47790</v>
      </c>
      <c r="E776">
        <v>0</v>
      </c>
      <c r="F776">
        <v>0</v>
      </c>
      <c r="G776">
        <v>0</v>
      </c>
      <c r="H776">
        <v>1</v>
      </c>
      <c r="I776" t="s">
        <v>137</v>
      </c>
      <c r="O776">
        <v>2022102300</v>
      </c>
      <c r="P776">
        <v>475</v>
      </c>
      <c r="Q776">
        <v>52452</v>
      </c>
      <c r="R776">
        <v>0</v>
      </c>
      <c r="S776">
        <v>1</v>
      </c>
      <c r="T776">
        <v>0</v>
      </c>
      <c r="U776">
        <v>0</v>
      </c>
      <c r="V776" t="s">
        <v>43</v>
      </c>
      <c r="Y776">
        <v>2022103100</v>
      </c>
      <c r="Z776" t="s">
        <v>89</v>
      </c>
    </row>
    <row r="777" spans="1:26" x14ac:dyDescent="0.35">
      <c r="A777">
        <v>775</v>
      </c>
      <c r="B777">
        <v>2022102304</v>
      </c>
      <c r="C777">
        <v>327</v>
      </c>
      <c r="D777">
        <v>43333</v>
      </c>
      <c r="E777">
        <v>0</v>
      </c>
      <c r="F777">
        <v>1</v>
      </c>
      <c r="G777">
        <v>0</v>
      </c>
      <c r="H777">
        <v>0</v>
      </c>
      <c r="I777" t="s">
        <v>138</v>
      </c>
      <c r="O777">
        <v>2022102300</v>
      </c>
      <c r="P777">
        <v>1912</v>
      </c>
      <c r="Q777">
        <v>52452</v>
      </c>
      <c r="R777">
        <v>0</v>
      </c>
      <c r="S777">
        <v>0</v>
      </c>
      <c r="T777">
        <v>0</v>
      </c>
      <c r="U777">
        <v>1</v>
      </c>
      <c r="V777" t="s">
        <v>43</v>
      </c>
      <c r="Y777">
        <v>2022102302</v>
      </c>
      <c r="Z777" t="s">
        <v>90</v>
      </c>
    </row>
    <row r="778" spans="1:26" x14ac:dyDescent="0.35">
      <c r="A778">
        <v>776</v>
      </c>
      <c r="B778">
        <v>2022102304</v>
      </c>
      <c r="C778">
        <v>2812</v>
      </c>
      <c r="D778">
        <v>43333</v>
      </c>
      <c r="E778">
        <v>0</v>
      </c>
      <c r="F778">
        <v>0</v>
      </c>
      <c r="G778">
        <v>0</v>
      </c>
      <c r="H778">
        <v>1</v>
      </c>
      <c r="I778" t="s">
        <v>138</v>
      </c>
      <c r="O778">
        <v>2022102300</v>
      </c>
      <c r="P778">
        <v>2551</v>
      </c>
      <c r="Q778">
        <v>52452</v>
      </c>
      <c r="R778">
        <v>0</v>
      </c>
      <c r="S778">
        <v>1</v>
      </c>
      <c r="T778">
        <v>0</v>
      </c>
      <c r="U778">
        <v>0</v>
      </c>
      <c r="V778" t="s">
        <v>43</v>
      </c>
      <c r="Y778">
        <v>2022103100</v>
      </c>
      <c r="Z778" t="s">
        <v>90</v>
      </c>
    </row>
    <row r="779" spans="1:26" x14ac:dyDescent="0.35">
      <c r="A779">
        <v>777</v>
      </c>
      <c r="B779">
        <v>2022102304</v>
      </c>
      <c r="C779">
        <v>327</v>
      </c>
      <c r="D779">
        <v>40171</v>
      </c>
      <c r="E779">
        <v>0</v>
      </c>
      <c r="F779">
        <v>1</v>
      </c>
      <c r="G779">
        <v>0</v>
      </c>
      <c r="H779">
        <v>0</v>
      </c>
      <c r="I779" t="s">
        <v>139</v>
      </c>
      <c r="O779">
        <v>2022103100</v>
      </c>
      <c r="P779">
        <v>119</v>
      </c>
      <c r="Q779">
        <v>52452</v>
      </c>
      <c r="R779">
        <v>1</v>
      </c>
      <c r="S779">
        <v>0</v>
      </c>
      <c r="T779">
        <v>0</v>
      </c>
      <c r="U779">
        <v>0</v>
      </c>
      <c r="V779" t="s">
        <v>43</v>
      </c>
      <c r="Y779">
        <v>2022110602</v>
      </c>
      <c r="Z779" t="s">
        <v>90</v>
      </c>
    </row>
    <row r="780" spans="1:26" x14ac:dyDescent="0.35">
      <c r="A780">
        <v>778</v>
      </c>
      <c r="B780">
        <v>2022103011</v>
      </c>
      <c r="C780">
        <v>371</v>
      </c>
      <c r="D780">
        <v>40171</v>
      </c>
      <c r="E780">
        <v>1</v>
      </c>
      <c r="F780">
        <v>0</v>
      </c>
      <c r="G780">
        <v>0</v>
      </c>
      <c r="H780">
        <v>0</v>
      </c>
      <c r="I780" t="s">
        <v>139</v>
      </c>
      <c r="O780">
        <v>2022103100</v>
      </c>
      <c r="P780">
        <v>598</v>
      </c>
      <c r="Q780">
        <v>52452</v>
      </c>
      <c r="R780">
        <v>0</v>
      </c>
      <c r="S780">
        <v>1</v>
      </c>
      <c r="T780">
        <v>0</v>
      </c>
      <c r="U780">
        <v>0</v>
      </c>
      <c r="V780" t="s">
        <v>43</v>
      </c>
      <c r="Y780">
        <v>2022102302</v>
      </c>
      <c r="Z780" t="s">
        <v>91</v>
      </c>
    </row>
    <row r="781" spans="1:26" x14ac:dyDescent="0.35">
      <c r="A781">
        <v>779</v>
      </c>
      <c r="B781">
        <v>2022102304</v>
      </c>
      <c r="C781">
        <v>353</v>
      </c>
      <c r="D781">
        <v>54470</v>
      </c>
      <c r="E781">
        <v>1</v>
      </c>
      <c r="F781">
        <v>0</v>
      </c>
      <c r="G781">
        <v>0</v>
      </c>
      <c r="H781">
        <v>0</v>
      </c>
      <c r="I781" t="s">
        <v>140</v>
      </c>
      <c r="O781">
        <v>2022103100</v>
      </c>
      <c r="P781">
        <v>2768</v>
      </c>
      <c r="Q781">
        <v>52452</v>
      </c>
      <c r="R781">
        <v>0</v>
      </c>
      <c r="S781">
        <v>1</v>
      </c>
      <c r="T781">
        <v>0</v>
      </c>
      <c r="U781">
        <v>0</v>
      </c>
      <c r="V781" t="s">
        <v>43</v>
      </c>
      <c r="Y781">
        <v>2022103100</v>
      </c>
      <c r="Z781" t="s">
        <v>91</v>
      </c>
    </row>
    <row r="782" spans="1:26" x14ac:dyDescent="0.35">
      <c r="A782">
        <v>780</v>
      </c>
      <c r="B782">
        <v>2022102304</v>
      </c>
      <c r="C782">
        <v>1017</v>
      </c>
      <c r="D782">
        <v>54470</v>
      </c>
      <c r="E782">
        <v>0</v>
      </c>
      <c r="F782">
        <v>1</v>
      </c>
      <c r="G782">
        <v>0</v>
      </c>
      <c r="H782">
        <v>0</v>
      </c>
      <c r="I782" t="s">
        <v>140</v>
      </c>
      <c r="O782">
        <v>2022102300</v>
      </c>
      <c r="P782">
        <v>454</v>
      </c>
      <c r="Q782">
        <v>53561</v>
      </c>
      <c r="R782">
        <v>0</v>
      </c>
      <c r="S782">
        <v>1</v>
      </c>
      <c r="T782">
        <v>0</v>
      </c>
      <c r="U782">
        <v>0</v>
      </c>
      <c r="V782" t="s">
        <v>44</v>
      </c>
      <c r="Y782">
        <v>2022110602</v>
      </c>
      <c r="Z782" t="s">
        <v>91</v>
      </c>
    </row>
    <row r="783" spans="1:26" x14ac:dyDescent="0.35">
      <c r="A783">
        <v>781</v>
      </c>
      <c r="B783">
        <v>2022102304</v>
      </c>
      <c r="C783">
        <v>2284</v>
      </c>
      <c r="D783">
        <v>54470</v>
      </c>
      <c r="E783">
        <v>1</v>
      </c>
      <c r="F783">
        <v>0</v>
      </c>
      <c r="G783">
        <v>0</v>
      </c>
      <c r="H783">
        <v>0</v>
      </c>
      <c r="I783" t="s">
        <v>140</v>
      </c>
      <c r="O783">
        <v>2022102300</v>
      </c>
      <c r="P783">
        <v>2450</v>
      </c>
      <c r="Q783">
        <v>53561</v>
      </c>
      <c r="R783">
        <v>1</v>
      </c>
      <c r="S783">
        <v>0</v>
      </c>
      <c r="T783">
        <v>0</v>
      </c>
      <c r="U783">
        <v>0</v>
      </c>
      <c r="V783" t="s">
        <v>44</v>
      </c>
      <c r="Y783">
        <v>2022102302</v>
      </c>
      <c r="Z783" t="s">
        <v>92</v>
      </c>
    </row>
    <row r="784" spans="1:26" x14ac:dyDescent="0.35">
      <c r="A784">
        <v>782</v>
      </c>
      <c r="B784">
        <v>2022102304</v>
      </c>
      <c r="C784">
        <v>547</v>
      </c>
      <c r="D784">
        <v>46269</v>
      </c>
      <c r="E784">
        <v>0</v>
      </c>
      <c r="F784">
        <v>1</v>
      </c>
      <c r="G784">
        <v>0</v>
      </c>
      <c r="H784">
        <v>0</v>
      </c>
      <c r="I784" t="s">
        <v>141</v>
      </c>
      <c r="O784">
        <v>2022102300</v>
      </c>
      <c r="P784">
        <v>3094</v>
      </c>
      <c r="Q784">
        <v>53561</v>
      </c>
      <c r="R784">
        <v>0</v>
      </c>
      <c r="S784">
        <v>1</v>
      </c>
      <c r="T784">
        <v>0</v>
      </c>
      <c r="U784">
        <v>0</v>
      </c>
      <c r="V784" t="s">
        <v>44</v>
      </c>
      <c r="Y784">
        <v>2022110600</v>
      </c>
      <c r="Z784" t="s">
        <v>92</v>
      </c>
    </row>
    <row r="785" spans="1:26" x14ac:dyDescent="0.35">
      <c r="A785">
        <v>783</v>
      </c>
      <c r="B785">
        <v>2022102304</v>
      </c>
      <c r="C785">
        <v>1197</v>
      </c>
      <c r="D785">
        <v>46269</v>
      </c>
      <c r="E785">
        <v>0</v>
      </c>
      <c r="F785">
        <v>1</v>
      </c>
      <c r="G785">
        <v>0</v>
      </c>
      <c r="H785">
        <v>0</v>
      </c>
      <c r="I785" t="s">
        <v>141</v>
      </c>
      <c r="O785">
        <v>2022102300</v>
      </c>
      <c r="P785">
        <v>475</v>
      </c>
      <c r="Q785">
        <v>47829</v>
      </c>
      <c r="R785">
        <v>0</v>
      </c>
      <c r="S785">
        <v>1</v>
      </c>
      <c r="T785">
        <v>0</v>
      </c>
      <c r="U785">
        <v>0</v>
      </c>
      <c r="V785" t="s">
        <v>45</v>
      </c>
      <c r="Y785">
        <v>2022102302</v>
      </c>
      <c r="Z785" t="s">
        <v>93</v>
      </c>
    </row>
    <row r="786" spans="1:26" x14ac:dyDescent="0.35">
      <c r="A786">
        <v>784</v>
      </c>
      <c r="B786">
        <v>2022102304</v>
      </c>
      <c r="C786">
        <v>2012</v>
      </c>
      <c r="D786">
        <v>46269</v>
      </c>
      <c r="E786">
        <v>1</v>
      </c>
      <c r="F786">
        <v>0</v>
      </c>
      <c r="G786">
        <v>0</v>
      </c>
      <c r="H786">
        <v>0</v>
      </c>
      <c r="I786" t="s">
        <v>141</v>
      </c>
      <c r="O786">
        <v>2022102300</v>
      </c>
      <c r="P786">
        <v>876</v>
      </c>
      <c r="Q786">
        <v>53460</v>
      </c>
      <c r="R786">
        <v>0</v>
      </c>
      <c r="S786">
        <v>1</v>
      </c>
      <c r="T786">
        <v>0</v>
      </c>
      <c r="U786">
        <v>0</v>
      </c>
      <c r="V786" t="s">
        <v>46</v>
      </c>
      <c r="Y786">
        <v>2022103001</v>
      </c>
      <c r="Z786" t="s">
        <v>93</v>
      </c>
    </row>
    <row r="787" spans="1:26" x14ac:dyDescent="0.35">
      <c r="A787">
        <v>785</v>
      </c>
      <c r="B787">
        <v>2022102304</v>
      </c>
      <c r="C787">
        <v>2576</v>
      </c>
      <c r="D787">
        <v>46269</v>
      </c>
      <c r="E787">
        <v>1</v>
      </c>
      <c r="F787">
        <v>0</v>
      </c>
      <c r="G787">
        <v>0</v>
      </c>
      <c r="H787">
        <v>0</v>
      </c>
      <c r="I787" t="s">
        <v>141</v>
      </c>
      <c r="O787">
        <v>2022102300</v>
      </c>
      <c r="P787">
        <v>2816</v>
      </c>
      <c r="Q787">
        <v>53460</v>
      </c>
      <c r="R787">
        <v>0</v>
      </c>
      <c r="S787">
        <v>1</v>
      </c>
      <c r="T787">
        <v>0</v>
      </c>
      <c r="U787">
        <v>1</v>
      </c>
      <c r="V787" t="s">
        <v>46</v>
      </c>
      <c r="Y787">
        <v>2022110600</v>
      </c>
      <c r="Z787" t="s">
        <v>93</v>
      </c>
    </row>
    <row r="788" spans="1:26" x14ac:dyDescent="0.35">
      <c r="A788">
        <v>786</v>
      </c>
      <c r="B788">
        <v>2022102304</v>
      </c>
      <c r="C788">
        <v>2602</v>
      </c>
      <c r="D788">
        <v>46269</v>
      </c>
      <c r="E788">
        <v>0</v>
      </c>
      <c r="F788">
        <v>1</v>
      </c>
      <c r="G788">
        <v>0</v>
      </c>
      <c r="H788">
        <v>0</v>
      </c>
      <c r="I788" t="s">
        <v>141</v>
      </c>
      <c r="O788">
        <v>2022102300</v>
      </c>
      <c r="P788">
        <v>2842</v>
      </c>
      <c r="Q788">
        <v>53460</v>
      </c>
      <c r="R788">
        <v>0</v>
      </c>
      <c r="S788">
        <v>0</v>
      </c>
      <c r="T788">
        <v>0</v>
      </c>
      <c r="U788">
        <v>1</v>
      </c>
      <c r="V788" t="s">
        <v>46</v>
      </c>
      <c r="Y788">
        <v>2022102302</v>
      </c>
      <c r="Z788" t="s">
        <v>94</v>
      </c>
    </row>
    <row r="789" spans="1:26" x14ac:dyDescent="0.35">
      <c r="A789">
        <v>787</v>
      </c>
      <c r="B789">
        <v>2022102304</v>
      </c>
      <c r="C789">
        <v>2916</v>
      </c>
      <c r="D789">
        <v>46269</v>
      </c>
      <c r="E789">
        <v>0</v>
      </c>
      <c r="F789">
        <v>1</v>
      </c>
      <c r="G789">
        <v>0</v>
      </c>
      <c r="H789">
        <v>0</v>
      </c>
      <c r="I789" t="s">
        <v>141</v>
      </c>
      <c r="O789">
        <v>2022102700</v>
      </c>
      <c r="P789">
        <v>710</v>
      </c>
      <c r="Q789">
        <v>53460</v>
      </c>
      <c r="R789">
        <v>1</v>
      </c>
      <c r="S789">
        <v>0</v>
      </c>
      <c r="T789">
        <v>0</v>
      </c>
      <c r="U789">
        <v>0</v>
      </c>
      <c r="V789" t="s">
        <v>46</v>
      </c>
      <c r="Y789">
        <v>2022103100</v>
      </c>
      <c r="Z789" t="s">
        <v>94</v>
      </c>
    </row>
    <row r="790" spans="1:26" x14ac:dyDescent="0.35">
      <c r="A790">
        <v>788</v>
      </c>
      <c r="B790">
        <v>2022102304</v>
      </c>
      <c r="C790">
        <v>3549</v>
      </c>
      <c r="D790">
        <v>46269</v>
      </c>
      <c r="E790">
        <v>1</v>
      </c>
      <c r="F790">
        <v>0</v>
      </c>
      <c r="G790">
        <v>0</v>
      </c>
      <c r="H790">
        <v>0</v>
      </c>
      <c r="I790" t="s">
        <v>141</v>
      </c>
      <c r="O790">
        <v>2022110700</v>
      </c>
      <c r="P790">
        <v>1171</v>
      </c>
      <c r="Q790">
        <v>53460</v>
      </c>
      <c r="R790">
        <v>1</v>
      </c>
      <c r="S790">
        <v>0</v>
      </c>
      <c r="T790">
        <v>0</v>
      </c>
      <c r="U790">
        <v>0</v>
      </c>
      <c r="V790" t="s">
        <v>46</v>
      </c>
      <c r="Y790">
        <v>2022102302</v>
      </c>
      <c r="Z790" t="s">
        <v>95</v>
      </c>
    </row>
    <row r="791" spans="1:26" x14ac:dyDescent="0.35">
      <c r="A791">
        <v>789</v>
      </c>
      <c r="B791">
        <v>2022102304</v>
      </c>
      <c r="C791">
        <v>3888</v>
      </c>
      <c r="D791">
        <v>46269</v>
      </c>
      <c r="E791">
        <v>1</v>
      </c>
      <c r="F791">
        <v>0</v>
      </c>
      <c r="G791">
        <v>0</v>
      </c>
      <c r="H791">
        <v>0</v>
      </c>
      <c r="I791" t="s">
        <v>141</v>
      </c>
      <c r="O791">
        <v>2022102300</v>
      </c>
      <c r="P791">
        <v>943</v>
      </c>
      <c r="Q791">
        <v>44813</v>
      </c>
      <c r="R791">
        <v>1</v>
      </c>
      <c r="S791">
        <v>0</v>
      </c>
      <c r="T791">
        <v>0</v>
      </c>
      <c r="U791">
        <v>0</v>
      </c>
      <c r="V791" t="s">
        <v>47</v>
      </c>
      <c r="Y791">
        <v>2022103100</v>
      </c>
      <c r="Z791" t="s">
        <v>95</v>
      </c>
    </row>
    <row r="792" spans="1:26" x14ac:dyDescent="0.35">
      <c r="A792">
        <v>790</v>
      </c>
      <c r="B792">
        <v>2022102304</v>
      </c>
      <c r="C792">
        <v>3909</v>
      </c>
      <c r="D792">
        <v>46269</v>
      </c>
      <c r="E792">
        <v>0</v>
      </c>
      <c r="F792">
        <v>0</v>
      </c>
      <c r="G792">
        <v>0</v>
      </c>
      <c r="H792">
        <v>1</v>
      </c>
      <c r="I792" t="s">
        <v>141</v>
      </c>
      <c r="O792">
        <v>2022102300</v>
      </c>
      <c r="P792">
        <v>2644</v>
      </c>
      <c r="Q792">
        <v>44813</v>
      </c>
      <c r="R792">
        <v>1</v>
      </c>
      <c r="S792">
        <v>0</v>
      </c>
      <c r="T792">
        <v>0</v>
      </c>
      <c r="U792">
        <v>0</v>
      </c>
      <c r="V792" t="s">
        <v>47</v>
      </c>
      <c r="Y792">
        <v>2022110602</v>
      </c>
      <c r="Z792" t="s">
        <v>95</v>
      </c>
    </row>
    <row r="793" spans="1:26" x14ac:dyDescent="0.35">
      <c r="A793">
        <v>791</v>
      </c>
      <c r="B793">
        <v>2022102304</v>
      </c>
      <c r="C793">
        <v>4033</v>
      </c>
      <c r="D793">
        <v>46269</v>
      </c>
      <c r="E793">
        <v>0</v>
      </c>
      <c r="F793">
        <v>1</v>
      </c>
      <c r="G793">
        <v>0</v>
      </c>
      <c r="H793">
        <v>0</v>
      </c>
      <c r="I793" t="s">
        <v>141</v>
      </c>
      <c r="O793">
        <v>2022102300</v>
      </c>
      <c r="P793">
        <v>1156</v>
      </c>
      <c r="Q793">
        <v>54543</v>
      </c>
      <c r="R793">
        <v>1</v>
      </c>
      <c r="S793">
        <v>0</v>
      </c>
      <c r="T793">
        <v>0</v>
      </c>
      <c r="U793">
        <v>0</v>
      </c>
      <c r="V793" t="s">
        <v>48</v>
      </c>
      <c r="Y793">
        <v>2022102302</v>
      </c>
      <c r="Z793" t="s">
        <v>96</v>
      </c>
    </row>
    <row r="794" spans="1:26" x14ac:dyDescent="0.35">
      <c r="A794">
        <v>792</v>
      </c>
      <c r="B794">
        <v>2022103000</v>
      </c>
      <c r="C794">
        <v>1173</v>
      </c>
      <c r="D794">
        <v>46269</v>
      </c>
      <c r="E794">
        <v>1</v>
      </c>
      <c r="F794">
        <v>0</v>
      </c>
      <c r="G794">
        <v>0</v>
      </c>
      <c r="H794">
        <v>0</v>
      </c>
      <c r="I794" t="s">
        <v>141</v>
      </c>
      <c r="O794">
        <v>2022102300</v>
      </c>
      <c r="P794">
        <v>2039</v>
      </c>
      <c r="Q794">
        <v>54688</v>
      </c>
      <c r="R794">
        <v>1</v>
      </c>
      <c r="S794">
        <v>0</v>
      </c>
      <c r="T794">
        <v>0</v>
      </c>
      <c r="U794">
        <v>0</v>
      </c>
      <c r="V794" t="s">
        <v>49</v>
      </c>
      <c r="Y794">
        <v>2022103100</v>
      </c>
      <c r="Z794" t="s">
        <v>96</v>
      </c>
    </row>
    <row r="795" spans="1:26" x14ac:dyDescent="0.35">
      <c r="A795">
        <v>793</v>
      </c>
      <c r="B795">
        <v>2022103000</v>
      </c>
      <c r="C795">
        <v>1446</v>
      </c>
      <c r="D795">
        <v>46269</v>
      </c>
      <c r="E795">
        <v>0</v>
      </c>
      <c r="F795">
        <v>1</v>
      </c>
      <c r="G795">
        <v>0</v>
      </c>
      <c r="H795">
        <v>0</v>
      </c>
      <c r="I795" t="s">
        <v>141</v>
      </c>
      <c r="O795">
        <v>2022102300</v>
      </c>
      <c r="P795">
        <v>2691</v>
      </c>
      <c r="Q795">
        <v>54688</v>
      </c>
      <c r="R795">
        <v>0</v>
      </c>
      <c r="S795">
        <v>1</v>
      </c>
      <c r="T795">
        <v>0</v>
      </c>
      <c r="U795">
        <v>0</v>
      </c>
      <c r="V795" t="s">
        <v>49</v>
      </c>
      <c r="Y795">
        <v>2022102302</v>
      </c>
      <c r="Z795" t="s">
        <v>97</v>
      </c>
    </row>
    <row r="796" spans="1:26" x14ac:dyDescent="0.35">
      <c r="A796">
        <v>794</v>
      </c>
      <c r="B796">
        <v>2022103000</v>
      </c>
      <c r="C796">
        <v>3501</v>
      </c>
      <c r="D796">
        <v>46269</v>
      </c>
      <c r="E796">
        <v>1</v>
      </c>
      <c r="F796">
        <v>0</v>
      </c>
      <c r="G796">
        <v>0</v>
      </c>
      <c r="H796">
        <v>0</v>
      </c>
      <c r="I796" t="s">
        <v>141</v>
      </c>
      <c r="O796">
        <v>2022102300</v>
      </c>
      <c r="P796">
        <v>3178</v>
      </c>
      <c r="Q796">
        <v>54688</v>
      </c>
      <c r="R796">
        <v>1</v>
      </c>
      <c r="S796">
        <v>0</v>
      </c>
      <c r="T796">
        <v>0</v>
      </c>
      <c r="U796">
        <v>0</v>
      </c>
      <c r="V796" t="s">
        <v>49</v>
      </c>
      <c r="Y796">
        <v>2022103100</v>
      </c>
      <c r="Z796" t="s">
        <v>97</v>
      </c>
    </row>
    <row r="797" spans="1:26" x14ac:dyDescent="0.35">
      <c r="A797">
        <v>795</v>
      </c>
      <c r="B797">
        <v>2022103000</v>
      </c>
      <c r="C797">
        <v>3788</v>
      </c>
      <c r="D797">
        <v>46269</v>
      </c>
      <c r="E797">
        <v>1</v>
      </c>
      <c r="F797">
        <v>0</v>
      </c>
      <c r="G797">
        <v>0</v>
      </c>
      <c r="H797">
        <v>0</v>
      </c>
      <c r="I797" t="s">
        <v>141</v>
      </c>
      <c r="O797">
        <v>2022102300</v>
      </c>
      <c r="P797">
        <v>3248</v>
      </c>
      <c r="Q797">
        <v>54688</v>
      </c>
      <c r="R797">
        <v>0</v>
      </c>
      <c r="S797">
        <v>0</v>
      </c>
      <c r="T797">
        <v>0</v>
      </c>
      <c r="U797">
        <v>1</v>
      </c>
      <c r="V797" t="s">
        <v>49</v>
      </c>
      <c r="Y797">
        <v>2022110602</v>
      </c>
      <c r="Z797" t="s">
        <v>97</v>
      </c>
    </row>
    <row r="798" spans="1:26" x14ac:dyDescent="0.35">
      <c r="A798">
        <v>796</v>
      </c>
      <c r="B798">
        <v>2022103000</v>
      </c>
      <c r="C798">
        <v>3868</v>
      </c>
      <c r="D798">
        <v>46269</v>
      </c>
      <c r="E798">
        <v>1</v>
      </c>
      <c r="F798">
        <v>0</v>
      </c>
      <c r="G798">
        <v>0</v>
      </c>
      <c r="H798">
        <v>0</v>
      </c>
      <c r="I798" t="s">
        <v>141</v>
      </c>
      <c r="O798">
        <v>2022103100</v>
      </c>
      <c r="P798">
        <v>3254</v>
      </c>
      <c r="Q798">
        <v>54688</v>
      </c>
      <c r="R798">
        <v>0</v>
      </c>
      <c r="S798">
        <v>1</v>
      </c>
      <c r="T798">
        <v>0</v>
      </c>
      <c r="U798">
        <v>0</v>
      </c>
      <c r="V798" t="s">
        <v>49</v>
      </c>
      <c r="Y798">
        <v>2022102302</v>
      </c>
      <c r="Z798" t="s">
        <v>98</v>
      </c>
    </row>
    <row r="799" spans="1:26" x14ac:dyDescent="0.35">
      <c r="A799">
        <v>797</v>
      </c>
      <c r="B799">
        <v>2022103000</v>
      </c>
      <c r="C799">
        <v>4002</v>
      </c>
      <c r="D799">
        <v>46269</v>
      </c>
      <c r="E799">
        <v>1</v>
      </c>
      <c r="F799">
        <v>0</v>
      </c>
      <c r="G799">
        <v>0</v>
      </c>
      <c r="H799">
        <v>0</v>
      </c>
      <c r="I799" t="s">
        <v>141</v>
      </c>
      <c r="O799">
        <v>2022102300</v>
      </c>
      <c r="P799">
        <v>2171</v>
      </c>
      <c r="Q799">
        <v>37778</v>
      </c>
      <c r="R799">
        <v>0</v>
      </c>
      <c r="S799">
        <v>1</v>
      </c>
      <c r="T799">
        <v>0</v>
      </c>
      <c r="U799">
        <v>0</v>
      </c>
      <c r="V799" t="s">
        <v>50</v>
      </c>
      <c r="Y799">
        <v>2022110602</v>
      </c>
      <c r="Z799" t="s">
        <v>98</v>
      </c>
    </row>
    <row r="800" spans="1:26" x14ac:dyDescent="0.35">
      <c r="A800">
        <v>798</v>
      </c>
      <c r="B800">
        <v>2022110604</v>
      </c>
      <c r="C800">
        <v>2316</v>
      </c>
      <c r="D800">
        <v>46269</v>
      </c>
      <c r="E800">
        <v>0</v>
      </c>
      <c r="F800">
        <v>1</v>
      </c>
      <c r="G800">
        <v>0</v>
      </c>
      <c r="H800">
        <v>0</v>
      </c>
      <c r="I800" t="s">
        <v>141</v>
      </c>
      <c r="O800">
        <v>2022102300</v>
      </c>
      <c r="P800">
        <v>2194</v>
      </c>
      <c r="Q800">
        <v>44999</v>
      </c>
      <c r="R800">
        <v>1</v>
      </c>
      <c r="S800">
        <v>0</v>
      </c>
      <c r="T800">
        <v>0</v>
      </c>
      <c r="U800">
        <v>0</v>
      </c>
      <c r="V800" t="s">
        <v>51</v>
      </c>
      <c r="Y800">
        <v>2022102302</v>
      </c>
      <c r="Z800" t="s">
        <v>99</v>
      </c>
    </row>
    <row r="801" spans="1:26" x14ac:dyDescent="0.35">
      <c r="A801">
        <v>799</v>
      </c>
      <c r="B801">
        <v>2022102304</v>
      </c>
      <c r="C801">
        <v>547</v>
      </c>
      <c r="D801">
        <v>54492</v>
      </c>
      <c r="E801">
        <v>0</v>
      </c>
      <c r="F801">
        <v>1</v>
      </c>
      <c r="G801">
        <v>0</v>
      </c>
      <c r="H801">
        <v>0</v>
      </c>
      <c r="I801" t="s">
        <v>142</v>
      </c>
      <c r="O801">
        <v>2022102300</v>
      </c>
      <c r="P801">
        <v>2269</v>
      </c>
      <c r="Q801">
        <v>44999</v>
      </c>
      <c r="R801">
        <v>1</v>
      </c>
      <c r="S801">
        <v>0</v>
      </c>
      <c r="T801">
        <v>0</v>
      </c>
      <c r="U801">
        <v>0</v>
      </c>
      <c r="V801" t="s">
        <v>51</v>
      </c>
      <c r="Y801">
        <v>2022103100</v>
      </c>
      <c r="Z801" t="s">
        <v>99</v>
      </c>
    </row>
    <row r="802" spans="1:26" x14ac:dyDescent="0.35">
      <c r="A802">
        <v>800</v>
      </c>
      <c r="B802">
        <v>2022102304</v>
      </c>
      <c r="C802">
        <v>2602</v>
      </c>
      <c r="D802">
        <v>54492</v>
      </c>
      <c r="E802">
        <v>0</v>
      </c>
      <c r="F802">
        <v>1</v>
      </c>
      <c r="G802">
        <v>0</v>
      </c>
      <c r="H802">
        <v>0</v>
      </c>
      <c r="I802" t="s">
        <v>142</v>
      </c>
      <c r="O802">
        <v>2022102300</v>
      </c>
      <c r="P802">
        <v>2842</v>
      </c>
      <c r="Q802">
        <v>44999</v>
      </c>
      <c r="R802">
        <v>0</v>
      </c>
      <c r="S802">
        <v>1</v>
      </c>
      <c r="T802">
        <v>0</v>
      </c>
      <c r="U802">
        <v>0</v>
      </c>
      <c r="V802" t="s">
        <v>51</v>
      </c>
      <c r="Y802">
        <v>2022110602</v>
      </c>
      <c r="Z802" t="s">
        <v>99</v>
      </c>
    </row>
    <row r="803" spans="1:26" x14ac:dyDescent="0.35">
      <c r="A803">
        <v>801</v>
      </c>
      <c r="B803">
        <v>2022103000</v>
      </c>
      <c r="C803">
        <v>532</v>
      </c>
      <c r="D803">
        <v>54492</v>
      </c>
      <c r="E803">
        <v>0</v>
      </c>
      <c r="F803">
        <v>1</v>
      </c>
      <c r="G803">
        <v>0</v>
      </c>
      <c r="H803">
        <v>0</v>
      </c>
      <c r="I803" t="s">
        <v>142</v>
      </c>
      <c r="O803">
        <v>2022102300</v>
      </c>
      <c r="P803">
        <v>2916</v>
      </c>
      <c r="Q803">
        <v>44999</v>
      </c>
      <c r="R803">
        <v>1</v>
      </c>
      <c r="S803">
        <v>0</v>
      </c>
      <c r="T803">
        <v>0</v>
      </c>
      <c r="U803">
        <v>0</v>
      </c>
      <c r="V803" t="s">
        <v>51</v>
      </c>
      <c r="Y803">
        <v>2022102302</v>
      </c>
      <c r="Z803" t="s">
        <v>100</v>
      </c>
    </row>
    <row r="804" spans="1:26" x14ac:dyDescent="0.35">
      <c r="A804">
        <v>802</v>
      </c>
      <c r="B804">
        <v>2022103000</v>
      </c>
      <c r="C804">
        <v>1467</v>
      </c>
      <c r="D804">
        <v>54492</v>
      </c>
      <c r="E804">
        <v>0</v>
      </c>
      <c r="F804">
        <v>1</v>
      </c>
      <c r="G804">
        <v>0</v>
      </c>
      <c r="H804">
        <v>0</v>
      </c>
      <c r="I804" t="s">
        <v>142</v>
      </c>
      <c r="O804">
        <v>2022102300</v>
      </c>
      <c r="P804">
        <v>3326</v>
      </c>
      <c r="Q804">
        <v>44999</v>
      </c>
      <c r="R804">
        <v>0</v>
      </c>
      <c r="S804">
        <v>0</v>
      </c>
      <c r="T804">
        <v>0</v>
      </c>
      <c r="U804">
        <v>1</v>
      </c>
      <c r="V804" t="s">
        <v>51</v>
      </c>
      <c r="Y804">
        <v>2022103100</v>
      </c>
      <c r="Z804" t="s">
        <v>100</v>
      </c>
    </row>
    <row r="805" spans="1:26" x14ac:dyDescent="0.35">
      <c r="A805">
        <v>803</v>
      </c>
      <c r="B805">
        <v>2022103000</v>
      </c>
      <c r="C805">
        <v>4030</v>
      </c>
      <c r="D805">
        <v>54492</v>
      </c>
      <c r="E805">
        <v>0</v>
      </c>
      <c r="F805">
        <v>1</v>
      </c>
      <c r="G805">
        <v>0</v>
      </c>
      <c r="H805">
        <v>0</v>
      </c>
      <c r="I805" t="s">
        <v>142</v>
      </c>
      <c r="O805">
        <v>2022102700</v>
      </c>
      <c r="P805">
        <v>345</v>
      </c>
      <c r="Q805">
        <v>44999</v>
      </c>
      <c r="R805">
        <v>0</v>
      </c>
      <c r="S805">
        <v>1</v>
      </c>
      <c r="T805">
        <v>0</v>
      </c>
      <c r="U805">
        <v>0</v>
      </c>
      <c r="V805" t="s">
        <v>51</v>
      </c>
      <c r="Y805">
        <v>2022102302</v>
      </c>
      <c r="Z805" t="s">
        <v>101</v>
      </c>
    </row>
    <row r="806" spans="1:26" x14ac:dyDescent="0.35">
      <c r="A806">
        <v>804</v>
      </c>
      <c r="B806">
        <v>2022110604</v>
      </c>
      <c r="C806">
        <v>2951</v>
      </c>
      <c r="D806">
        <v>54492</v>
      </c>
      <c r="E806">
        <v>0</v>
      </c>
      <c r="F806">
        <v>0</v>
      </c>
      <c r="G806">
        <v>0</v>
      </c>
      <c r="H806">
        <v>1</v>
      </c>
      <c r="I806" t="s">
        <v>142</v>
      </c>
      <c r="O806">
        <v>2022102300</v>
      </c>
      <c r="P806">
        <v>2215</v>
      </c>
      <c r="Q806">
        <v>41363</v>
      </c>
      <c r="R806">
        <v>1</v>
      </c>
      <c r="S806">
        <v>0</v>
      </c>
      <c r="T806">
        <v>0</v>
      </c>
      <c r="U806">
        <v>0</v>
      </c>
      <c r="V806" t="s">
        <v>52</v>
      </c>
      <c r="Y806">
        <v>2022103100</v>
      </c>
      <c r="Z806" t="s">
        <v>101</v>
      </c>
    </row>
    <row r="807" spans="1:26" x14ac:dyDescent="0.35">
      <c r="A807">
        <v>805</v>
      </c>
      <c r="B807">
        <v>2022102304</v>
      </c>
      <c r="C807">
        <v>836</v>
      </c>
      <c r="D807">
        <v>52663</v>
      </c>
      <c r="E807">
        <v>1</v>
      </c>
      <c r="F807">
        <v>0</v>
      </c>
      <c r="G807">
        <v>0</v>
      </c>
      <c r="H807">
        <v>0</v>
      </c>
      <c r="I807" t="s">
        <v>143</v>
      </c>
      <c r="O807">
        <v>2022102700</v>
      </c>
      <c r="P807">
        <v>641</v>
      </c>
      <c r="Q807">
        <v>41363</v>
      </c>
      <c r="R807">
        <v>0</v>
      </c>
      <c r="S807">
        <v>1</v>
      </c>
      <c r="T807">
        <v>0</v>
      </c>
      <c r="U807">
        <v>0</v>
      </c>
      <c r="V807" t="s">
        <v>52</v>
      </c>
      <c r="Y807">
        <v>2022102302</v>
      </c>
      <c r="Z807" t="s">
        <v>102</v>
      </c>
    </row>
    <row r="808" spans="1:26" x14ac:dyDescent="0.35">
      <c r="A808">
        <v>806</v>
      </c>
      <c r="B808">
        <v>2022102304</v>
      </c>
      <c r="C808">
        <v>2791</v>
      </c>
      <c r="D808">
        <v>52663</v>
      </c>
      <c r="E808">
        <v>0</v>
      </c>
      <c r="F808">
        <v>1</v>
      </c>
      <c r="G808">
        <v>0</v>
      </c>
      <c r="H808">
        <v>0</v>
      </c>
      <c r="I808" t="s">
        <v>143</v>
      </c>
      <c r="O808">
        <v>2022102700</v>
      </c>
      <c r="P808">
        <v>996</v>
      </c>
      <c r="Q808">
        <v>41363</v>
      </c>
      <c r="R808">
        <v>0</v>
      </c>
      <c r="S808">
        <v>1</v>
      </c>
      <c r="T808">
        <v>0</v>
      </c>
      <c r="U808">
        <v>0</v>
      </c>
      <c r="V808" t="s">
        <v>52</v>
      </c>
      <c r="Y808">
        <v>2022103100</v>
      </c>
      <c r="Z808" t="s">
        <v>102</v>
      </c>
    </row>
    <row r="809" spans="1:26" x14ac:dyDescent="0.35">
      <c r="A809">
        <v>807</v>
      </c>
      <c r="B809">
        <v>2022102304</v>
      </c>
      <c r="C809">
        <v>3068</v>
      </c>
      <c r="D809">
        <v>52663</v>
      </c>
      <c r="E809">
        <v>0</v>
      </c>
      <c r="F809">
        <v>0</v>
      </c>
      <c r="G809">
        <v>0</v>
      </c>
      <c r="H809">
        <v>1</v>
      </c>
      <c r="I809" t="s">
        <v>143</v>
      </c>
      <c r="O809">
        <v>2022102700</v>
      </c>
      <c r="P809">
        <v>2560</v>
      </c>
      <c r="Q809">
        <v>41363</v>
      </c>
      <c r="R809">
        <v>0</v>
      </c>
      <c r="S809">
        <v>1</v>
      </c>
      <c r="T809">
        <v>0</v>
      </c>
      <c r="U809">
        <v>0</v>
      </c>
      <c r="V809" t="s">
        <v>52</v>
      </c>
      <c r="Y809">
        <v>2022110602</v>
      </c>
      <c r="Z809" t="s">
        <v>102</v>
      </c>
    </row>
    <row r="810" spans="1:26" x14ac:dyDescent="0.35">
      <c r="A810">
        <v>808</v>
      </c>
      <c r="B810">
        <v>2022102304</v>
      </c>
      <c r="C810">
        <v>3336</v>
      </c>
      <c r="D810">
        <v>52663</v>
      </c>
      <c r="E810">
        <v>0</v>
      </c>
      <c r="F810">
        <v>1</v>
      </c>
      <c r="G810">
        <v>0</v>
      </c>
      <c r="H810">
        <v>0</v>
      </c>
      <c r="I810" t="s">
        <v>143</v>
      </c>
      <c r="O810">
        <v>2022102300</v>
      </c>
      <c r="P810">
        <v>2215</v>
      </c>
      <c r="Q810">
        <v>52479</v>
      </c>
      <c r="R810">
        <v>0</v>
      </c>
      <c r="S810">
        <v>1</v>
      </c>
      <c r="T810">
        <v>0</v>
      </c>
      <c r="U810">
        <v>0</v>
      </c>
      <c r="V810" t="s">
        <v>53</v>
      </c>
      <c r="Y810">
        <v>2022102302</v>
      </c>
      <c r="Z810" t="s">
        <v>103</v>
      </c>
    </row>
    <row r="811" spans="1:26" x14ac:dyDescent="0.35">
      <c r="A811">
        <v>809</v>
      </c>
      <c r="B811">
        <v>2022103011</v>
      </c>
      <c r="C811">
        <v>647</v>
      </c>
      <c r="D811">
        <v>52663</v>
      </c>
      <c r="E811">
        <v>1</v>
      </c>
      <c r="F811">
        <v>0</v>
      </c>
      <c r="G811">
        <v>0</v>
      </c>
      <c r="H811">
        <v>0</v>
      </c>
      <c r="I811" t="s">
        <v>143</v>
      </c>
      <c r="O811">
        <v>2022102700</v>
      </c>
      <c r="P811">
        <v>1024</v>
      </c>
      <c r="Q811">
        <v>52479</v>
      </c>
      <c r="R811">
        <v>0</v>
      </c>
      <c r="S811">
        <v>1</v>
      </c>
      <c r="T811">
        <v>0</v>
      </c>
      <c r="U811">
        <v>0</v>
      </c>
      <c r="V811" t="s">
        <v>53</v>
      </c>
      <c r="Y811">
        <v>2022103001</v>
      </c>
      <c r="Z811" t="s">
        <v>103</v>
      </c>
    </row>
    <row r="812" spans="1:26" x14ac:dyDescent="0.35">
      <c r="A812">
        <v>810</v>
      </c>
      <c r="B812">
        <v>2022102304</v>
      </c>
      <c r="C812">
        <v>902</v>
      </c>
      <c r="D812">
        <v>43323</v>
      </c>
      <c r="E812">
        <v>1</v>
      </c>
      <c r="F812">
        <v>0</v>
      </c>
      <c r="G812">
        <v>0</v>
      </c>
      <c r="H812">
        <v>0</v>
      </c>
      <c r="I812" t="s">
        <v>144</v>
      </c>
      <c r="O812">
        <v>2022110700</v>
      </c>
      <c r="P812">
        <v>105</v>
      </c>
      <c r="Q812">
        <v>52479</v>
      </c>
      <c r="R812">
        <v>1</v>
      </c>
      <c r="S812">
        <v>0</v>
      </c>
      <c r="T812">
        <v>0</v>
      </c>
      <c r="U812">
        <v>0</v>
      </c>
      <c r="V812" t="s">
        <v>53</v>
      </c>
      <c r="Y812">
        <v>2022110600</v>
      </c>
      <c r="Z812" t="s">
        <v>103</v>
      </c>
    </row>
    <row r="813" spans="1:26" x14ac:dyDescent="0.35">
      <c r="A813">
        <v>811</v>
      </c>
      <c r="B813">
        <v>2022102304</v>
      </c>
      <c r="C813">
        <v>3336</v>
      </c>
      <c r="D813">
        <v>43323</v>
      </c>
      <c r="E813">
        <v>1</v>
      </c>
      <c r="F813">
        <v>0</v>
      </c>
      <c r="G813">
        <v>0</v>
      </c>
      <c r="H813">
        <v>0</v>
      </c>
      <c r="I813" t="s">
        <v>144</v>
      </c>
      <c r="O813">
        <v>2022102300</v>
      </c>
      <c r="P813">
        <v>2269</v>
      </c>
      <c r="Q813">
        <v>52578</v>
      </c>
      <c r="R813">
        <v>0</v>
      </c>
      <c r="S813">
        <v>1</v>
      </c>
      <c r="T813">
        <v>0</v>
      </c>
      <c r="U813">
        <v>0</v>
      </c>
      <c r="V813" t="s">
        <v>54</v>
      </c>
      <c r="Y813">
        <v>2022102302</v>
      </c>
      <c r="Z813" t="s">
        <v>104</v>
      </c>
    </row>
    <row r="814" spans="1:26" x14ac:dyDescent="0.35">
      <c r="A814">
        <v>812</v>
      </c>
      <c r="B814">
        <v>2022103011</v>
      </c>
      <c r="C814">
        <v>63</v>
      </c>
      <c r="D814">
        <v>43323</v>
      </c>
      <c r="E814">
        <v>0</v>
      </c>
      <c r="F814">
        <v>1</v>
      </c>
      <c r="G814">
        <v>0</v>
      </c>
      <c r="H814">
        <v>0</v>
      </c>
      <c r="I814" t="s">
        <v>144</v>
      </c>
      <c r="O814">
        <v>2022102700</v>
      </c>
      <c r="P814">
        <v>345</v>
      </c>
      <c r="Q814">
        <v>52578</v>
      </c>
      <c r="R814">
        <v>0</v>
      </c>
      <c r="S814">
        <v>1</v>
      </c>
      <c r="T814">
        <v>0</v>
      </c>
      <c r="U814">
        <v>0</v>
      </c>
      <c r="V814" t="s">
        <v>54</v>
      </c>
      <c r="Y814">
        <v>2022103001</v>
      </c>
      <c r="Z814" t="s">
        <v>104</v>
      </c>
    </row>
    <row r="815" spans="1:26" x14ac:dyDescent="0.35">
      <c r="A815">
        <v>813</v>
      </c>
      <c r="B815">
        <v>2022103011</v>
      </c>
      <c r="C815">
        <v>2463</v>
      </c>
      <c r="D815">
        <v>43323</v>
      </c>
      <c r="E815">
        <v>1</v>
      </c>
      <c r="F815">
        <v>0</v>
      </c>
      <c r="G815">
        <v>0</v>
      </c>
      <c r="H815">
        <v>0</v>
      </c>
      <c r="I815" t="s">
        <v>144</v>
      </c>
      <c r="O815">
        <v>2022102700</v>
      </c>
      <c r="P815">
        <v>1024</v>
      </c>
      <c r="Q815">
        <v>52578</v>
      </c>
      <c r="R815">
        <v>0</v>
      </c>
      <c r="S815">
        <v>1</v>
      </c>
      <c r="T815">
        <v>0</v>
      </c>
      <c r="U815">
        <v>0</v>
      </c>
      <c r="V815" t="s">
        <v>54</v>
      </c>
      <c r="Y815">
        <v>2022110600</v>
      </c>
      <c r="Z815" t="s">
        <v>104</v>
      </c>
    </row>
    <row r="816" spans="1:26" x14ac:dyDescent="0.35">
      <c r="A816">
        <v>814</v>
      </c>
      <c r="B816">
        <v>2022103011</v>
      </c>
      <c r="C816">
        <v>3183</v>
      </c>
      <c r="D816">
        <v>43323</v>
      </c>
      <c r="E816">
        <v>0</v>
      </c>
      <c r="F816">
        <v>1</v>
      </c>
      <c r="G816">
        <v>0</v>
      </c>
      <c r="H816">
        <v>0</v>
      </c>
      <c r="I816" t="s">
        <v>144</v>
      </c>
      <c r="O816">
        <v>2022102700</v>
      </c>
      <c r="P816">
        <v>2165</v>
      </c>
      <c r="Q816">
        <v>52578</v>
      </c>
      <c r="R816">
        <v>1</v>
      </c>
      <c r="S816">
        <v>0</v>
      </c>
      <c r="T816">
        <v>0</v>
      </c>
      <c r="U816">
        <v>0</v>
      </c>
      <c r="V816" t="s">
        <v>54</v>
      </c>
      <c r="Y816">
        <v>2022102302</v>
      </c>
      <c r="Z816" t="s">
        <v>105</v>
      </c>
    </row>
    <row r="817" spans="1:26" x14ac:dyDescent="0.35">
      <c r="A817">
        <v>815</v>
      </c>
      <c r="B817">
        <v>2022103011</v>
      </c>
      <c r="C817">
        <v>3689</v>
      </c>
      <c r="D817">
        <v>43323</v>
      </c>
      <c r="E817">
        <v>0</v>
      </c>
      <c r="F817">
        <v>1</v>
      </c>
      <c r="G817">
        <v>0</v>
      </c>
      <c r="H817">
        <v>0</v>
      </c>
      <c r="I817" t="s">
        <v>144</v>
      </c>
      <c r="O817">
        <v>2022110700</v>
      </c>
      <c r="P817">
        <v>378</v>
      </c>
      <c r="Q817">
        <v>52578</v>
      </c>
      <c r="R817">
        <v>1</v>
      </c>
      <c r="S817">
        <v>0</v>
      </c>
      <c r="T817">
        <v>0</v>
      </c>
      <c r="U817">
        <v>0</v>
      </c>
      <c r="V817" t="s">
        <v>54</v>
      </c>
      <c r="Y817">
        <v>2022103001</v>
      </c>
      <c r="Z817" t="s">
        <v>105</v>
      </c>
    </row>
    <row r="818" spans="1:26" x14ac:dyDescent="0.35">
      <c r="A818">
        <v>816</v>
      </c>
      <c r="B818">
        <v>2022102304</v>
      </c>
      <c r="C818">
        <v>1017</v>
      </c>
      <c r="D818">
        <v>44893</v>
      </c>
      <c r="E818">
        <v>0</v>
      </c>
      <c r="F818">
        <v>1</v>
      </c>
      <c r="G818">
        <v>0</v>
      </c>
      <c r="H818">
        <v>0</v>
      </c>
      <c r="I818" t="s">
        <v>145</v>
      </c>
      <c r="O818">
        <v>2022110700</v>
      </c>
      <c r="P818">
        <v>3787</v>
      </c>
      <c r="Q818">
        <v>52578</v>
      </c>
      <c r="R818">
        <v>1</v>
      </c>
      <c r="S818">
        <v>0</v>
      </c>
      <c r="T818">
        <v>0</v>
      </c>
      <c r="U818">
        <v>0</v>
      </c>
      <c r="V818" t="s">
        <v>54</v>
      </c>
      <c r="Y818">
        <v>2022110600</v>
      </c>
      <c r="Z818" t="s">
        <v>105</v>
      </c>
    </row>
    <row r="819" spans="1:26" x14ac:dyDescent="0.35">
      <c r="A819">
        <v>817</v>
      </c>
      <c r="B819">
        <v>2022102304</v>
      </c>
      <c r="C819">
        <v>2284</v>
      </c>
      <c r="D819">
        <v>44893</v>
      </c>
      <c r="E819">
        <v>0</v>
      </c>
      <c r="F819">
        <v>0</v>
      </c>
      <c r="G819">
        <v>0</v>
      </c>
      <c r="H819">
        <v>1</v>
      </c>
      <c r="I819" t="s">
        <v>145</v>
      </c>
      <c r="O819">
        <v>2022102300</v>
      </c>
      <c r="P819">
        <v>2506</v>
      </c>
      <c r="Q819">
        <v>54533</v>
      </c>
      <c r="R819">
        <v>0</v>
      </c>
      <c r="S819">
        <v>0</v>
      </c>
      <c r="T819">
        <v>0</v>
      </c>
      <c r="U819">
        <v>1</v>
      </c>
      <c r="V819" t="s">
        <v>55</v>
      </c>
      <c r="Y819">
        <v>2022102302</v>
      </c>
      <c r="Z819" t="s">
        <v>106</v>
      </c>
    </row>
    <row r="820" spans="1:26" x14ac:dyDescent="0.35">
      <c r="A820">
        <v>818</v>
      </c>
      <c r="B820">
        <v>2022103011</v>
      </c>
      <c r="C820">
        <v>2442</v>
      </c>
      <c r="D820">
        <v>44893</v>
      </c>
      <c r="E820">
        <v>1</v>
      </c>
      <c r="F820">
        <v>0</v>
      </c>
      <c r="G820">
        <v>0</v>
      </c>
      <c r="H820">
        <v>0</v>
      </c>
      <c r="I820" t="s">
        <v>145</v>
      </c>
      <c r="O820">
        <v>2022102300</v>
      </c>
      <c r="P820">
        <v>3018</v>
      </c>
      <c r="Q820">
        <v>54533</v>
      </c>
      <c r="R820">
        <v>1</v>
      </c>
      <c r="S820">
        <v>0</v>
      </c>
      <c r="T820">
        <v>0</v>
      </c>
      <c r="U820">
        <v>0</v>
      </c>
      <c r="V820" t="s">
        <v>55</v>
      </c>
      <c r="Y820">
        <v>2022103001</v>
      </c>
      <c r="Z820" t="s">
        <v>106</v>
      </c>
    </row>
    <row r="821" spans="1:26" x14ac:dyDescent="0.35">
      <c r="A821">
        <v>819</v>
      </c>
      <c r="B821">
        <v>2022102304</v>
      </c>
      <c r="C821">
        <v>1197</v>
      </c>
      <c r="D821">
        <v>46249</v>
      </c>
      <c r="E821">
        <v>1</v>
      </c>
      <c r="F821">
        <v>0</v>
      </c>
      <c r="G821">
        <v>0</v>
      </c>
      <c r="H821">
        <v>0</v>
      </c>
      <c r="I821" t="s">
        <v>146</v>
      </c>
      <c r="O821">
        <v>2022103100</v>
      </c>
      <c r="P821">
        <v>98</v>
      </c>
      <c r="Q821">
        <v>54533</v>
      </c>
      <c r="R821">
        <v>0</v>
      </c>
      <c r="S821">
        <v>1</v>
      </c>
      <c r="T821">
        <v>0</v>
      </c>
      <c r="U821">
        <v>0</v>
      </c>
      <c r="V821" t="s">
        <v>55</v>
      </c>
      <c r="Y821">
        <v>2022110600</v>
      </c>
      <c r="Z821" t="s">
        <v>106</v>
      </c>
    </row>
    <row r="822" spans="1:26" x14ac:dyDescent="0.35">
      <c r="A822">
        <v>820</v>
      </c>
      <c r="B822">
        <v>2022102304</v>
      </c>
      <c r="C822">
        <v>1837</v>
      </c>
      <c r="D822">
        <v>46249</v>
      </c>
      <c r="E822">
        <v>1</v>
      </c>
      <c r="F822">
        <v>0</v>
      </c>
      <c r="G822">
        <v>0</v>
      </c>
      <c r="H822">
        <v>0</v>
      </c>
      <c r="I822" t="s">
        <v>146</v>
      </c>
      <c r="O822">
        <v>2022103100</v>
      </c>
      <c r="P822">
        <v>598</v>
      </c>
      <c r="Q822">
        <v>54533</v>
      </c>
      <c r="R822">
        <v>0</v>
      </c>
      <c r="S822">
        <v>1</v>
      </c>
      <c r="T822">
        <v>0</v>
      </c>
      <c r="U822">
        <v>0</v>
      </c>
      <c r="V822" t="s">
        <v>55</v>
      </c>
      <c r="Y822">
        <v>2022102302</v>
      </c>
      <c r="Z822" t="s">
        <v>107</v>
      </c>
    </row>
    <row r="823" spans="1:26" x14ac:dyDescent="0.35">
      <c r="A823">
        <v>821</v>
      </c>
      <c r="B823">
        <v>2022102304</v>
      </c>
      <c r="C823">
        <v>2012</v>
      </c>
      <c r="D823">
        <v>46249</v>
      </c>
      <c r="E823">
        <v>0</v>
      </c>
      <c r="F823">
        <v>0</v>
      </c>
      <c r="G823">
        <v>0</v>
      </c>
      <c r="H823">
        <v>1</v>
      </c>
      <c r="I823" t="s">
        <v>146</v>
      </c>
      <c r="O823">
        <v>2022103100</v>
      </c>
      <c r="P823">
        <v>1488</v>
      </c>
      <c r="Q823">
        <v>54533</v>
      </c>
      <c r="R823">
        <v>0</v>
      </c>
      <c r="S823">
        <v>0</v>
      </c>
      <c r="T823">
        <v>0</v>
      </c>
      <c r="U823">
        <v>1</v>
      </c>
      <c r="V823" t="s">
        <v>55</v>
      </c>
      <c r="Y823">
        <v>2022102302</v>
      </c>
      <c r="Z823" t="s">
        <v>108</v>
      </c>
    </row>
    <row r="824" spans="1:26" x14ac:dyDescent="0.35">
      <c r="A824">
        <v>822</v>
      </c>
      <c r="B824">
        <v>2022102304</v>
      </c>
      <c r="C824">
        <v>3977</v>
      </c>
      <c r="D824">
        <v>46249</v>
      </c>
      <c r="E824">
        <v>1</v>
      </c>
      <c r="F824">
        <v>0</v>
      </c>
      <c r="G824">
        <v>0</v>
      </c>
      <c r="H824">
        <v>0</v>
      </c>
      <c r="I824" t="s">
        <v>146</v>
      </c>
      <c r="O824">
        <v>2022102300</v>
      </c>
      <c r="P824">
        <v>2551</v>
      </c>
      <c r="Q824">
        <v>43341</v>
      </c>
      <c r="R824">
        <v>0</v>
      </c>
      <c r="S824">
        <v>1</v>
      </c>
      <c r="T824">
        <v>0</v>
      </c>
      <c r="U824">
        <v>0</v>
      </c>
      <c r="V824" t="s">
        <v>56</v>
      </c>
      <c r="Y824">
        <v>2022103001</v>
      </c>
      <c r="Z824" t="s">
        <v>108</v>
      </c>
    </row>
    <row r="825" spans="1:26" x14ac:dyDescent="0.35">
      <c r="A825">
        <v>823</v>
      </c>
      <c r="B825">
        <v>2022103000</v>
      </c>
      <c r="C825">
        <v>2649</v>
      </c>
      <c r="D825">
        <v>46249</v>
      </c>
      <c r="E825">
        <v>0</v>
      </c>
      <c r="F825">
        <v>1</v>
      </c>
      <c r="G825">
        <v>0</v>
      </c>
      <c r="H825">
        <v>0</v>
      </c>
      <c r="I825" t="s">
        <v>146</v>
      </c>
      <c r="O825">
        <v>2022102300</v>
      </c>
      <c r="P825">
        <v>2623</v>
      </c>
      <c r="Q825">
        <v>43341</v>
      </c>
      <c r="R825">
        <v>0</v>
      </c>
      <c r="S825">
        <v>0</v>
      </c>
      <c r="T825">
        <v>0</v>
      </c>
      <c r="U825">
        <v>1</v>
      </c>
      <c r="V825" t="s">
        <v>56</v>
      </c>
      <c r="Y825">
        <v>2022110600</v>
      </c>
      <c r="Z825" t="s">
        <v>108</v>
      </c>
    </row>
    <row r="826" spans="1:26" x14ac:dyDescent="0.35">
      <c r="A826">
        <v>824</v>
      </c>
      <c r="B826">
        <v>2022103000</v>
      </c>
      <c r="C826">
        <v>3128</v>
      </c>
      <c r="D826">
        <v>46249</v>
      </c>
      <c r="E826">
        <v>0</v>
      </c>
      <c r="F826">
        <v>1</v>
      </c>
      <c r="G826">
        <v>0</v>
      </c>
      <c r="H826">
        <v>0</v>
      </c>
      <c r="I826" t="s">
        <v>146</v>
      </c>
      <c r="O826">
        <v>2022102300</v>
      </c>
      <c r="P826">
        <v>2665</v>
      </c>
      <c r="Q826">
        <v>43341</v>
      </c>
      <c r="R826">
        <v>1</v>
      </c>
      <c r="S826">
        <v>0</v>
      </c>
      <c r="T826">
        <v>0</v>
      </c>
      <c r="U826">
        <v>0</v>
      </c>
      <c r="V826" t="s">
        <v>56</v>
      </c>
      <c r="Y826">
        <v>2022102302</v>
      </c>
      <c r="Z826" t="s">
        <v>109</v>
      </c>
    </row>
    <row r="827" spans="1:26" x14ac:dyDescent="0.35">
      <c r="A827">
        <v>825</v>
      </c>
      <c r="B827">
        <v>2022103000</v>
      </c>
      <c r="C827">
        <v>3501</v>
      </c>
      <c r="D827">
        <v>46249</v>
      </c>
      <c r="E827">
        <v>0</v>
      </c>
      <c r="F827">
        <v>1</v>
      </c>
      <c r="G827">
        <v>0</v>
      </c>
      <c r="H827">
        <v>0</v>
      </c>
      <c r="I827" t="s">
        <v>146</v>
      </c>
      <c r="O827">
        <v>2022102300</v>
      </c>
      <c r="P827">
        <v>3157</v>
      </c>
      <c r="Q827">
        <v>43341</v>
      </c>
      <c r="R827">
        <v>0</v>
      </c>
      <c r="S827">
        <v>0</v>
      </c>
      <c r="T827">
        <v>0</v>
      </c>
      <c r="U827">
        <v>1</v>
      </c>
      <c r="V827" t="s">
        <v>56</v>
      </c>
      <c r="Y827">
        <v>2022103001</v>
      </c>
      <c r="Z827" t="s">
        <v>109</v>
      </c>
    </row>
    <row r="828" spans="1:26" x14ac:dyDescent="0.35">
      <c r="A828">
        <v>826</v>
      </c>
      <c r="B828">
        <v>2022103000</v>
      </c>
      <c r="C828">
        <v>3980</v>
      </c>
      <c r="D828">
        <v>46249</v>
      </c>
      <c r="E828">
        <v>0</v>
      </c>
      <c r="F828">
        <v>1</v>
      </c>
      <c r="G828">
        <v>0</v>
      </c>
      <c r="H828">
        <v>0</v>
      </c>
      <c r="I828" t="s">
        <v>146</v>
      </c>
      <c r="O828">
        <v>2022102300</v>
      </c>
      <c r="P828">
        <v>3220</v>
      </c>
      <c r="Q828">
        <v>43341</v>
      </c>
      <c r="R828">
        <v>1</v>
      </c>
      <c r="S828">
        <v>0</v>
      </c>
      <c r="T828">
        <v>0</v>
      </c>
      <c r="U828">
        <v>0</v>
      </c>
      <c r="V828" t="s">
        <v>56</v>
      </c>
      <c r="Y828">
        <v>2022110600</v>
      </c>
      <c r="Z828" t="s">
        <v>109</v>
      </c>
    </row>
    <row r="829" spans="1:26" x14ac:dyDescent="0.35">
      <c r="A829">
        <v>827</v>
      </c>
      <c r="B829">
        <v>2022110604</v>
      </c>
      <c r="C829">
        <v>1519</v>
      </c>
      <c r="D829">
        <v>46249</v>
      </c>
      <c r="E829">
        <v>1</v>
      </c>
      <c r="F829">
        <v>0</v>
      </c>
      <c r="G829">
        <v>0</v>
      </c>
      <c r="H829">
        <v>0</v>
      </c>
      <c r="I829" t="s">
        <v>146</v>
      </c>
      <c r="O829">
        <v>2022102300</v>
      </c>
      <c r="P829">
        <v>2816</v>
      </c>
      <c r="Q829">
        <v>44828</v>
      </c>
      <c r="R829">
        <v>0</v>
      </c>
      <c r="S829">
        <v>1</v>
      </c>
      <c r="T829">
        <v>0</v>
      </c>
      <c r="U829">
        <v>0</v>
      </c>
      <c r="V829" t="s">
        <v>57</v>
      </c>
      <c r="Y829">
        <v>2022102302</v>
      </c>
      <c r="Z829" t="s">
        <v>110</v>
      </c>
    </row>
    <row r="830" spans="1:26" x14ac:dyDescent="0.35">
      <c r="A830">
        <v>828</v>
      </c>
      <c r="B830">
        <v>2022110604</v>
      </c>
      <c r="C830">
        <v>2843</v>
      </c>
      <c r="D830">
        <v>46249</v>
      </c>
      <c r="E830">
        <v>0</v>
      </c>
      <c r="F830">
        <v>1</v>
      </c>
      <c r="G830">
        <v>0</v>
      </c>
      <c r="H830">
        <v>0</v>
      </c>
      <c r="I830" t="s">
        <v>146</v>
      </c>
      <c r="O830">
        <v>2022110700</v>
      </c>
      <c r="P830">
        <v>105</v>
      </c>
      <c r="Q830">
        <v>44828</v>
      </c>
      <c r="R830">
        <v>0</v>
      </c>
      <c r="S830">
        <v>1</v>
      </c>
      <c r="T830">
        <v>0</v>
      </c>
      <c r="U830">
        <v>0</v>
      </c>
      <c r="V830" t="s">
        <v>57</v>
      </c>
      <c r="Y830">
        <v>2022103001</v>
      </c>
      <c r="Z830" t="s">
        <v>110</v>
      </c>
    </row>
    <row r="831" spans="1:26" x14ac:dyDescent="0.35">
      <c r="A831">
        <v>829</v>
      </c>
      <c r="B831">
        <v>2022110604</v>
      </c>
      <c r="C831">
        <v>2951</v>
      </c>
      <c r="D831">
        <v>46249</v>
      </c>
      <c r="E831">
        <v>0</v>
      </c>
      <c r="F831">
        <v>1</v>
      </c>
      <c r="G831">
        <v>0</v>
      </c>
      <c r="H831">
        <v>0</v>
      </c>
      <c r="I831" t="s">
        <v>146</v>
      </c>
      <c r="O831">
        <v>2022110700</v>
      </c>
      <c r="P831">
        <v>403</v>
      </c>
      <c r="Q831">
        <v>44828</v>
      </c>
      <c r="R831">
        <v>0</v>
      </c>
      <c r="S831">
        <v>1</v>
      </c>
      <c r="T831">
        <v>0</v>
      </c>
      <c r="U831">
        <v>0</v>
      </c>
      <c r="V831" t="s">
        <v>57</v>
      </c>
      <c r="Y831">
        <v>2022102303</v>
      </c>
      <c r="Z831" t="s">
        <v>111</v>
      </c>
    </row>
    <row r="832" spans="1:26" x14ac:dyDescent="0.35">
      <c r="A832">
        <v>830</v>
      </c>
      <c r="B832">
        <v>2022102304</v>
      </c>
      <c r="C832">
        <v>1305</v>
      </c>
      <c r="D832">
        <v>44880</v>
      </c>
      <c r="E832">
        <v>0</v>
      </c>
      <c r="F832">
        <v>1</v>
      </c>
      <c r="G832">
        <v>0</v>
      </c>
      <c r="H832">
        <v>0</v>
      </c>
      <c r="I832" t="s">
        <v>147</v>
      </c>
      <c r="O832">
        <v>2022102300</v>
      </c>
      <c r="P832">
        <v>2842</v>
      </c>
      <c r="Q832">
        <v>54606</v>
      </c>
      <c r="R832">
        <v>0</v>
      </c>
      <c r="S832">
        <v>1</v>
      </c>
      <c r="T832">
        <v>0</v>
      </c>
      <c r="U832">
        <v>0</v>
      </c>
      <c r="V832" t="s">
        <v>58</v>
      </c>
      <c r="Y832">
        <v>2022110603</v>
      </c>
      <c r="Z832" t="s">
        <v>111</v>
      </c>
    </row>
    <row r="833" spans="1:26" x14ac:dyDescent="0.35">
      <c r="A833">
        <v>831</v>
      </c>
      <c r="B833">
        <v>2022102304</v>
      </c>
      <c r="C833">
        <v>1305</v>
      </c>
      <c r="D833">
        <v>44926</v>
      </c>
      <c r="E833">
        <v>0</v>
      </c>
      <c r="F833">
        <v>1</v>
      </c>
      <c r="G833">
        <v>0</v>
      </c>
      <c r="H833">
        <v>0</v>
      </c>
      <c r="I833" t="s">
        <v>148</v>
      </c>
      <c r="O833">
        <v>2022102700</v>
      </c>
      <c r="P833">
        <v>324</v>
      </c>
      <c r="Q833">
        <v>54606</v>
      </c>
      <c r="R833">
        <v>0</v>
      </c>
      <c r="S833">
        <v>1</v>
      </c>
      <c r="T833">
        <v>0</v>
      </c>
      <c r="U833">
        <v>0</v>
      </c>
      <c r="V833" t="s">
        <v>58</v>
      </c>
      <c r="Y833">
        <v>2022102303</v>
      </c>
      <c r="Z833" t="s">
        <v>112</v>
      </c>
    </row>
    <row r="834" spans="1:26" x14ac:dyDescent="0.35">
      <c r="A834">
        <v>832</v>
      </c>
      <c r="B834">
        <v>2022102304</v>
      </c>
      <c r="C834">
        <v>3443</v>
      </c>
      <c r="D834">
        <v>44926</v>
      </c>
      <c r="E834">
        <v>0</v>
      </c>
      <c r="F834">
        <v>1</v>
      </c>
      <c r="G834">
        <v>0</v>
      </c>
      <c r="H834">
        <v>0</v>
      </c>
      <c r="I834" t="s">
        <v>148</v>
      </c>
      <c r="O834">
        <v>2022102700</v>
      </c>
      <c r="P834">
        <v>473</v>
      </c>
      <c r="Q834">
        <v>54606</v>
      </c>
      <c r="R834">
        <v>0</v>
      </c>
      <c r="S834">
        <v>1</v>
      </c>
      <c r="T834">
        <v>0</v>
      </c>
      <c r="U834">
        <v>0</v>
      </c>
      <c r="V834" t="s">
        <v>58</v>
      </c>
      <c r="Y834">
        <v>2022103003</v>
      </c>
      <c r="Z834" t="s">
        <v>112</v>
      </c>
    </row>
    <row r="835" spans="1:26" x14ac:dyDescent="0.35">
      <c r="A835">
        <v>833</v>
      </c>
      <c r="B835">
        <v>2022102304</v>
      </c>
      <c r="C835">
        <v>3598</v>
      </c>
      <c r="D835">
        <v>44926</v>
      </c>
      <c r="E835">
        <v>0</v>
      </c>
      <c r="F835">
        <v>0</v>
      </c>
      <c r="G835">
        <v>0</v>
      </c>
      <c r="H835">
        <v>1</v>
      </c>
      <c r="I835" t="s">
        <v>148</v>
      </c>
      <c r="O835">
        <v>2022102300</v>
      </c>
      <c r="P835">
        <v>3115</v>
      </c>
      <c r="Q835">
        <v>54573</v>
      </c>
      <c r="R835">
        <v>0</v>
      </c>
      <c r="S835">
        <v>1</v>
      </c>
      <c r="T835">
        <v>0</v>
      </c>
      <c r="U835">
        <v>0</v>
      </c>
      <c r="V835" t="s">
        <v>59</v>
      </c>
      <c r="Y835">
        <v>2022110603</v>
      </c>
      <c r="Z835" t="s">
        <v>112</v>
      </c>
    </row>
    <row r="836" spans="1:26" x14ac:dyDescent="0.35">
      <c r="A836">
        <v>834</v>
      </c>
      <c r="B836">
        <v>2022102304</v>
      </c>
      <c r="C836">
        <v>3862</v>
      </c>
      <c r="D836">
        <v>44926</v>
      </c>
      <c r="E836">
        <v>1</v>
      </c>
      <c r="F836">
        <v>0</v>
      </c>
      <c r="G836">
        <v>0</v>
      </c>
      <c r="H836">
        <v>0</v>
      </c>
      <c r="I836" t="s">
        <v>148</v>
      </c>
      <c r="O836">
        <v>2022102301</v>
      </c>
      <c r="P836">
        <v>56</v>
      </c>
      <c r="Q836">
        <v>52415</v>
      </c>
      <c r="R836">
        <v>0</v>
      </c>
      <c r="S836">
        <v>1</v>
      </c>
      <c r="T836">
        <v>0</v>
      </c>
      <c r="U836">
        <v>0</v>
      </c>
      <c r="V836" t="s">
        <v>60</v>
      </c>
      <c r="Y836">
        <v>2022102303</v>
      </c>
      <c r="Z836" t="s">
        <v>113</v>
      </c>
    </row>
    <row r="837" spans="1:26" x14ac:dyDescent="0.35">
      <c r="A837">
        <v>835</v>
      </c>
      <c r="B837">
        <v>2022103000</v>
      </c>
      <c r="C837">
        <v>301</v>
      </c>
      <c r="D837">
        <v>44926</v>
      </c>
      <c r="E837">
        <v>1</v>
      </c>
      <c r="F837">
        <v>0</v>
      </c>
      <c r="G837">
        <v>0</v>
      </c>
      <c r="H837">
        <v>0</v>
      </c>
      <c r="I837" t="s">
        <v>148</v>
      </c>
      <c r="O837">
        <v>2022102301</v>
      </c>
      <c r="P837">
        <v>738</v>
      </c>
      <c r="Q837">
        <v>52415</v>
      </c>
      <c r="R837">
        <v>1</v>
      </c>
      <c r="S837">
        <v>0</v>
      </c>
      <c r="T837">
        <v>0</v>
      </c>
      <c r="U837">
        <v>0</v>
      </c>
      <c r="V837" t="s">
        <v>60</v>
      </c>
      <c r="Y837">
        <v>2022103002</v>
      </c>
      <c r="Z837" t="s">
        <v>113</v>
      </c>
    </row>
    <row r="838" spans="1:26" x14ac:dyDescent="0.35">
      <c r="A838">
        <v>836</v>
      </c>
      <c r="B838">
        <v>2022103000</v>
      </c>
      <c r="C838">
        <v>3788</v>
      </c>
      <c r="D838">
        <v>44926</v>
      </c>
      <c r="E838">
        <v>0</v>
      </c>
      <c r="F838">
        <v>0</v>
      </c>
      <c r="G838">
        <v>0</v>
      </c>
      <c r="H838">
        <v>1</v>
      </c>
      <c r="I838" t="s">
        <v>148</v>
      </c>
      <c r="O838">
        <v>2022102301</v>
      </c>
      <c r="P838">
        <v>3548</v>
      </c>
      <c r="Q838">
        <v>52415</v>
      </c>
      <c r="R838">
        <v>1</v>
      </c>
      <c r="S838">
        <v>0</v>
      </c>
      <c r="T838">
        <v>0</v>
      </c>
      <c r="U838">
        <v>0</v>
      </c>
      <c r="V838" t="s">
        <v>60</v>
      </c>
      <c r="Y838">
        <v>2022102303</v>
      </c>
      <c r="Z838" t="s">
        <v>114</v>
      </c>
    </row>
    <row r="839" spans="1:26" x14ac:dyDescent="0.35">
      <c r="A839">
        <v>837</v>
      </c>
      <c r="B839">
        <v>2022110604</v>
      </c>
      <c r="C839">
        <v>812</v>
      </c>
      <c r="D839">
        <v>44926</v>
      </c>
      <c r="E839">
        <v>1</v>
      </c>
      <c r="F839">
        <v>0</v>
      </c>
      <c r="G839">
        <v>0</v>
      </c>
      <c r="H839">
        <v>0</v>
      </c>
      <c r="I839" t="s">
        <v>148</v>
      </c>
      <c r="O839">
        <v>2022103001</v>
      </c>
      <c r="P839">
        <v>304</v>
      </c>
      <c r="Q839">
        <v>52415</v>
      </c>
      <c r="R839">
        <v>0</v>
      </c>
      <c r="S839">
        <v>1</v>
      </c>
      <c r="T839">
        <v>0</v>
      </c>
      <c r="U839">
        <v>0</v>
      </c>
      <c r="V839" t="s">
        <v>60</v>
      </c>
      <c r="Y839">
        <v>2022103002</v>
      </c>
      <c r="Z839" t="s">
        <v>114</v>
      </c>
    </row>
    <row r="840" spans="1:26" x14ac:dyDescent="0.35">
      <c r="A840">
        <v>838</v>
      </c>
      <c r="B840">
        <v>2022110604</v>
      </c>
      <c r="C840">
        <v>1542</v>
      </c>
      <c r="D840">
        <v>44926</v>
      </c>
      <c r="E840">
        <v>0</v>
      </c>
      <c r="F840">
        <v>0</v>
      </c>
      <c r="G840">
        <v>0</v>
      </c>
      <c r="H840">
        <v>1</v>
      </c>
      <c r="I840" t="s">
        <v>148</v>
      </c>
      <c r="O840">
        <v>2022103001</v>
      </c>
      <c r="P840">
        <v>643</v>
      </c>
      <c r="Q840">
        <v>52415</v>
      </c>
      <c r="R840">
        <v>0</v>
      </c>
      <c r="S840">
        <v>1</v>
      </c>
      <c r="T840">
        <v>0</v>
      </c>
      <c r="U840">
        <v>0</v>
      </c>
      <c r="V840" t="s">
        <v>60</v>
      </c>
      <c r="Y840">
        <v>2022102303</v>
      </c>
      <c r="Z840" t="s">
        <v>115</v>
      </c>
    </row>
    <row r="841" spans="1:26" x14ac:dyDescent="0.35">
      <c r="A841">
        <v>839</v>
      </c>
      <c r="B841">
        <v>2022110604</v>
      </c>
      <c r="C841">
        <v>1620</v>
      </c>
      <c r="D841">
        <v>44926</v>
      </c>
      <c r="E841">
        <v>0</v>
      </c>
      <c r="F841">
        <v>0</v>
      </c>
      <c r="G841">
        <v>0</v>
      </c>
      <c r="H841">
        <v>1</v>
      </c>
      <c r="I841" t="s">
        <v>148</v>
      </c>
      <c r="O841">
        <v>2022103001</v>
      </c>
      <c r="P841">
        <v>1052</v>
      </c>
      <c r="Q841">
        <v>52415</v>
      </c>
      <c r="R841">
        <v>0</v>
      </c>
      <c r="S841">
        <v>1</v>
      </c>
      <c r="T841">
        <v>0</v>
      </c>
      <c r="U841">
        <v>0</v>
      </c>
      <c r="V841" t="s">
        <v>60</v>
      </c>
      <c r="Y841">
        <v>2022103002</v>
      </c>
      <c r="Z841" t="s">
        <v>115</v>
      </c>
    </row>
    <row r="842" spans="1:26" x14ac:dyDescent="0.35">
      <c r="A842">
        <v>840</v>
      </c>
      <c r="B842">
        <v>2022110604</v>
      </c>
      <c r="C842">
        <v>1670</v>
      </c>
      <c r="D842">
        <v>44926</v>
      </c>
      <c r="E842">
        <v>0</v>
      </c>
      <c r="F842">
        <v>1</v>
      </c>
      <c r="G842">
        <v>0</v>
      </c>
      <c r="H842">
        <v>0</v>
      </c>
      <c r="I842" t="s">
        <v>148</v>
      </c>
      <c r="O842">
        <v>2022103001</v>
      </c>
      <c r="P842">
        <v>1486</v>
      </c>
      <c r="Q842">
        <v>52415</v>
      </c>
      <c r="R842">
        <v>0</v>
      </c>
      <c r="S842">
        <v>1</v>
      </c>
      <c r="T842">
        <v>0</v>
      </c>
      <c r="U842">
        <v>0</v>
      </c>
      <c r="V842" t="s">
        <v>60</v>
      </c>
      <c r="Y842">
        <v>2022102303</v>
      </c>
      <c r="Z842" t="s">
        <v>116</v>
      </c>
    </row>
    <row r="843" spans="1:26" x14ac:dyDescent="0.35">
      <c r="A843">
        <v>841</v>
      </c>
      <c r="B843">
        <v>2022110604</v>
      </c>
      <c r="C843">
        <v>2337</v>
      </c>
      <c r="D843">
        <v>44926</v>
      </c>
      <c r="E843">
        <v>0</v>
      </c>
      <c r="F843">
        <v>0</v>
      </c>
      <c r="G843">
        <v>0</v>
      </c>
      <c r="H843">
        <v>1</v>
      </c>
      <c r="I843" t="s">
        <v>148</v>
      </c>
      <c r="O843">
        <v>2022103001</v>
      </c>
      <c r="P843">
        <v>1507</v>
      </c>
      <c r="Q843">
        <v>52415</v>
      </c>
      <c r="R843">
        <v>1</v>
      </c>
      <c r="S843">
        <v>0</v>
      </c>
      <c r="T843">
        <v>0</v>
      </c>
      <c r="U843">
        <v>0</v>
      </c>
      <c r="V843" t="s">
        <v>60</v>
      </c>
      <c r="Y843">
        <v>2022103003</v>
      </c>
      <c r="Z843" t="s">
        <v>116</v>
      </c>
    </row>
    <row r="844" spans="1:26" x14ac:dyDescent="0.35">
      <c r="A844">
        <v>842</v>
      </c>
      <c r="B844">
        <v>2022110604</v>
      </c>
      <c r="C844">
        <v>2909</v>
      </c>
      <c r="D844">
        <v>44926</v>
      </c>
      <c r="E844">
        <v>0</v>
      </c>
      <c r="F844">
        <v>1</v>
      </c>
      <c r="G844">
        <v>0</v>
      </c>
      <c r="H844">
        <v>0</v>
      </c>
      <c r="I844" t="s">
        <v>148</v>
      </c>
      <c r="O844">
        <v>2022103001</v>
      </c>
      <c r="P844">
        <v>2451</v>
      </c>
      <c r="Q844">
        <v>52415</v>
      </c>
      <c r="R844">
        <v>0</v>
      </c>
      <c r="S844">
        <v>1</v>
      </c>
      <c r="T844">
        <v>0</v>
      </c>
      <c r="U844">
        <v>0</v>
      </c>
      <c r="V844" t="s">
        <v>60</v>
      </c>
      <c r="Y844">
        <v>2022110603</v>
      </c>
      <c r="Z844" t="s">
        <v>116</v>
      </c>
    </row>
    <row r="845" spans="1:26" x14ac:dyDescent="0.35">
      <c r="A845">
        <v>843</v>
      </c>
      <c r="B845">
        <v>2022102304</v>
      </c>
      <c r="C845">
        <v>1759</v>
      </c>
      <c r="D845">
        <v>52444</v>
      </c>
      <c r="E845">
        <v>1</v>
      </c>
      <c r="F845">
        <v>0</v>
      </c>
      <c r="G845">
        <v>1</v>
      </c>
      <c r="H845">
        <v>0</v>
      </c>
      <c r="I845" t="s">
        <v>149</v>
      </c>
      <c r="O845">
        <v>2022103001</v>
      </c>
      <c r="P845">
        <v>2992</v>
      </c>
      <c r="Q845">
        <v>52415</v>
      </c>
      <c r="R845">
        <v>1</v>
      </c>
      <c r="S845">
        <v>0</v>
      </c>
      <c r="T845">
        <v>0</v>
      </c>
      <c r="U845">
        <v>0</v>
      </c>
      <c r="V845" t="s">
        <v>60</v>
      </c>
      <c r="Y845">
        <v>2022102303</v>
      </c>
      <c r="Z845" t="s">
        <v>117</v>
      </c>
    </row>
    <row r="846" spans="1:26" x14ac:dyDescent="0.35">
      <c r="A846">
        <v>844</v>
      </c>
      <c r="B846">
        <v>2022102304</v>
      </c>
      <c r="C846">
        <v>2389</v>
      </c>
      <c r="D846">
        <v>52444</v>
      </c>
      <c r="E846">
        <v>1</v>
      </c>
      <c r="F846">
        <v>0</v>
      </c>
      <c r="G846">
        <v>0</v>
      </c>
      <c r="H846">
        <v>0</v>
      </c>
      <c r="I846" t="s">
        <v>149</v>
      </c>
      <c r="O846">
        <v>2022103001</v>
      </c>
      <c r="P846">
        <v>3810</v>
      </c>
      <c r="Q846">
        <v>52415</v>
      </c>
      <c r="R846">
        <v>1</v>
      </c>
      <c r="S846">
        <v>0</v>
      </c>
      <c r="T846">
        <v>0</v>
      </c>
      <c r="U846">
        <v>0</v>
      </c>
      <c r="V846" t="s">
        <v>60</v>
      </c>
      <c r="Y846">
        <v>2022103002</v>
      </c>
      <c r="Z846" t="s">
        <v>117</v>
      </c>
    </row>
    <row r="847" spans="1:26" x14ac:dyDescent="0.35">
      <c r="A847">
        <v>845</v>
      </c>
      <c r="B847">
        <v>2022102304</v>
      </c>
      <c r="C847">
        <v>1794</v>
      </c>
      <c r="D847">
        <v>54466</v>
      </c>
      <c r="E847">
        <v>0</v>
      </c>
      <c r="F847">
        <v>1</v>
      </c>
      <c r="G847">
        <v>0</v>
      </c>
      <c r="H847">
        <v>0</v>
      </c>
      <c r="I847" t="s">
        <v>150</v>
      </c>
      <c r="O847">
        <v>2022103001</v>
      </c>
      <c r="P847">
        <v>4183</v>
      </c>
      <c r="Q847">
        <v>52415</v>
      </c>
      <c r="R847">
        <v>1</v>
      </c>
      <c r="S847">
        <v>0</v>
      </c>
      <c r="T847">
        <v>0</v>
      </c>
      <c r="U847">
        <v>0</v>
      </c>
      <c r="V847" t="s">
        <v>60</v>
      </c>
      <c r="Y847">
        <v>2022102303</v>
      </c>
      <c r="Z847" t="s">
        <v>118</v>
      </c>
    </row>
    <row r="848" spans="1:26" x14ac:dyDescent="0.35">
      <c r="A848">
        <v>846</v>
      </c>
      <c r="B848">
        <v>2022102304</v>
      </c>
      <c r="C848">
        <v>1889</v>
      </c>
      <c r="D848">
        <v>54466</v>
      </c>
      <c r="E848">
        <v>0</v>
      </c>
      <c r="F848">
        <v>1</v>
      </c>
      <c r="G848">
        <v>0</v>
      </c>
      <c r="H848">
        <v>0</v>
      </c>
      <c r="I848" t="s">
        <v>150</v>
      </c>
      <c r="O848">
        <v>2022103001</v>
      </c>
      <c r="P848">
        <v>4332</v>
      </c>
      <c r="Q848">
        <v>52415</v>
      </c>
      <c r="R848">
        <v>0</v>
      </c>
      <c r="S848">
        <v>1</v>
      </c>
      <c r="T848">
        <v>0</v>
      </c>
      <c r="U848">
        <v>0</v>
      </c>
      <c r="V848" t="s">
        <v>60</v>
      </c>
      <c r="Y848">
        <v>2022103002</v>
      </c>
      <c r="Z848" t="s">
        <v>118</v>
      </c>
    </row>
    <row r="849" spans="1:26" x14ac:dyDescent="0.35">
      <c r="A849">
        <v>847</v>
      </c>
      <c r="B849">
        <v>2022102304</v>
      </c>
      <c r="C849">
        <v>3464</v>
      </c>
      <c r="D849">
        <v>54466</v>
      </c>
      <c r="E849">
        <v>1</v>
      </c>
      <c r="F849">
        <v>0</v>
      </c>
      <c r="G849">
        <v>0</v>
      </c>
      <c r="H849">
        <v>0</v>
      </c>
      <c r="I849" t="s">
        <v>150</v>
      </c>
      <c r="O849">
        <v>2022110602</v>
      </c>
      <c r="P849">
        <v>253</v>
      </c>
      <c r="Q849">
        <v>52415</v>
      </c>
      <c r="R849">
        <v>0</v>
      </c>
      <c r="S849">
        <v>1</v>
      </c>
      <c r="T849">
        <v>0</v>
      </c>
      <c r="U849">
        <v>0</v>
      </c>
      <c r="V849" t="s">
        <v>60</v>
      </c>
      <c r="Y849">
        <v>2022102303</v>
      </c>
      <c r="Z849" t="s">
        <v>119</v>
      </c>
    </row>
    <row r="850" spans="1:26" x14ac:dyDescent="0.35">
      <c r="A850">
        <v>848</v>
      </c>
      <c r="B850">
        <v>2022103000</v>
      </c>
      <c r="C850">
        <v>1467</v>
      </c>
      <c r="D850">
        <v>54466</v>
      </c>
      <c r="E850">
        <v>0</v>
      </c>
      <c r="F850">
        <v>1</v>
      </c>
      <c r="G850">
        <v>0</v>
      </c>
      <c r="H850">
        <v>0</v>
      </c>
      <c r="I850" t="s">
        <v>150</v>
      </c>
      <c r="O850">
        <v>2022110602</v>
      </c>
      <c r="P850">
        <v>1497</v>
      </c>
      <c r="Q850">
        <v>52415</v>
      </c>
      <c r="R850">
        <v>0</v>
      </c>
      <c r="S850">
        <v>1</v>
      </c>
      <c r="T850">
        <v>0</v>
      </c>
      <c r="U850">
        <v>0</v>
      </c>
      <c r="V850" t="s">
        <v>60</v>
      </c>
      <c r="Y850">
        <v>2022102303</v>
      </c>
      <c r="Z850" t="s">
        <v>120</v>
      </c>
    </row>
    <row r="851" spans="1:26" x14ac:dyDescent="0.35">
      <c r="A851">
        <v>849</v>
      </c>
      <c r="B851">
        <v>2022103000</v>
      </c>
      <c r="C851">
        <v>1488</v>
      </c>
      <c r="D851">
        <v>54466</v>
      </c>
      <c r="E851">
        <v>1</v>
      </c>
      <c r="F851">
        <v>0</v>
      </c>
      <c r="G851">
        <v>0</v>
      </c>
      <c r="H851">
        <v>0</v>
      </c>
      <c r="I851" t="s">
        <v>150</v>
      </c>
      <c r="O851">
        <v>2022102301</v>
      </c>
      <c r="P851">
        <v>56</v>
      </c>
      <c r="Q851">
        <v>46527</v>
      </c>
      <c r="R851">
        <v>0</v>
      </c>
      <c r="S851">
        <v>1</v>
      </c>
      <c r="T851">
        <v>0</v>
      </c>
      <c r="U851">
        <v>0</v>
      </c>
      <c r="V851" t="s">
        <v>61</v>
      </c>
      <c r="Y851">
        <v>2022102303</v>
      </c>
      <c r="Z851" t="s">
        <v>121</v>
      </c>
    </row>
    <row r="852" spans="1:26" x14ac:dyDescent="0.35">
      <c r="A852">
        <v>850</v>
      </c>
      <c r="B852">
        <v>2022103000</v>
      </c>
      <c r="C852">
        <v>2556</v>
      </c>
      <c r="D852">
        <v>54466</v>
      </c>
      <c r="E852">
        <v>0</v>
      </c>
      <c r="F852">
        <v>1</v>
      </c>
      <c r="G852">
        <v>0</v>
      </c>
      <c r="H852">
        <v>0</v>
      </c>
      <c r="I852" t="s">
        <v>150</v>
      </c>
      <c r="O852">
        <v>2022103001</v>
      </c>
      <c r="P852">
        <v>551</v>
      </c>
      <c r="Q852">
        <v>46527</v>
      </c>
      <c r="R852">
        <v>0</v>
      </c>
      <c r="S852">
        <v>0</v>
      </c>
      <c r="T852">
        <v>0</v>
      </c>
      <c r="U852">
        <v>1</v>
      </c>
      <c r="V852" t="s">
        <v>61</v>
      </c>
      <c r="Y852">
        <v>2022103002</v>
      </c>
      <c r="Z852" t="s">
        <v>121</v>
      </c>
    </row>
    <row r="853" spans="1:26" x14ac:dyDescent="0.35">
      <c r="A853">
        <v>851</v>
      </c>
      <c r="B853">
        <v>2022103000</v>
      </c>
      <c r="C853">
        <v>2649</v>
      </c>
      <c r="D853">
        <v>54466</v>
      </c>
      <c r="E853">
        <v>0</v>
      </c>
      <c r="F853">
        <v>1</v>
      </c>
      <c r="G853">
        <v>0</v>
      </c>
      <c r="H853">
        <v>0</v>
      </c>
      <c r="I853" t="s">
        <v>150</v>
      </c>
      <c r="O853">
        <v>2022103001</v>
      </c>
      <c r="P853">
        <v>938</v>
      </c>
      <c r="Q853">
        <v>46527</v>
      </c>
      <c r="R853">
        <v>0</v>
      </c>
      <c r="S853">
        <v>0</v>
      </c>
      <c r="T853">
        <v>0</v>
      </c>
      <c r="U853">
        <v>1</v>
      </c>
      <c r="V853" t="s">
        <v>61</v>
      </c>
      <c r="Y853">
        <v>2022102303</v>
      </c>
      <c r="Z853" t="s">
        <v>122</v>
      </c>
    </row>
    <row r="854" spans="1:26" x14ac:dyDescent="0.35">
      <c r="A854">
        <v>852</v>
      </c>
      <c r="B854">
        <v>2022103000</v>
      </c>
      <c r="C854">
        <v>3830</v>
      </c>
      <c r="D854">
        <v>54466</v>
      </c>
      <c r="E854">
        <v>0</v>
      </c>
      <c r="F854">
        <v>0</v>
      </c>
      <c r="G854">
        <v>0</v>
      </c>
      <c r="H854">
        <v>1</v>
      </c>
      <c r="I854" t="s">
        <v>150</v>
      </c>
      <c r="O854">
        <v>2022103001</v>
      </c>
      <c r="P854">
        <v>2451</v>
      </c>
      <c r="Q854">
        <v>46527</v>
      </c>
      <c r="R854">
        <v>1</v>
      </c>
      <c r="S854">
        <v>0</v>
      </c>
      <c r="T854">
        <v>0</v>
      </c>
      <c r="U854">
        <v>0</v>
      </c>
      <c r="V854" t="s">
        <v>61</v>
      </c>
      <c r="Y854">
        <v>2022103002</v>
      </c>
      <c r="Z854" t="s">
        <v>122</v>
      </c>
    </row>
    <row r="855" spans="1:26" x14ac:dyDescent="0.35">
      <c r="A855">
        <v>853</v>
      </c>
      <c r="B855">
        <v>2022110604</v>
      </c>
      <c r="C855">
        <v>1670</v>
      </c>
      <c r="D855">
        <v>54466</v>
      </c>
      <c r="E855">
        <v>1</v>
      </c>
      <c r="F855">
        <v>0</v>
      </c>
      <c r="G855">
        <v>0</v>
      </c>
      <c r="H855">
        <v>0</v>
      </c>
      <c r="I855" t="s">
        <v>150</v>
      </c>
      <c r="O855">
        <v>2022103001</v>
      </c>
      <c r="P855">
        <v>3063</v>
      </c>
      <c r="Q855">
        <v>46527</v>
      </c>
      <c r="R855">
        <v>0</v>
      </c>
      <c r="S855">
        <v>1</v>
      </c>
      <c r="T855">
        <v>0</v>
      </c>
      <c r="U855">
        <v>0</v>
      </c>
      <c r="V855" t="s">
        <v>61</v>
      </c>
      <c r="Y855">
        <v>2022102303</v>
      </c>
      <c r="Z855" t="s">
        <v>123</v>
      </c>
    </row>
    <row r="856" spans="1:26" x14ac:dyDescent="0.35">
      <c r="A856">
        <v>854</v>
      </c>
      <c r="B856">
        <v>2022110604</v>
      </c>
      <c r="C856">
        <v>2888</v>
      </c>
      <c r="D856">
        <v>54466</v>
      </c>
      <c r="E856">
        <v>0</v>
      </c>
      <c r="F856">
        <v>0</v>
      </c>
      <c r="G856">
        <v>0</v>
      </c>
      <c r="H856">
        <v>1</v>
      </c>
      <c r="I856" t="s">
        <v>150</v>
      </c>
      <c r="O856">
        <v>2022103001</v>
      </c>
      <c r="P856">
        <v>4453</v>
      </c>
      <c r="Q856">
        <v>46527</v>
      </c>
      <c r="R856">
        <v>1</v>
      </c>
      <c r="S856">
        <v>0</v>
      </c>
      <c r="T856">
        <v>0</v>
      </c>
      <c r="U856">
        <v>0</v>
      </c>
      <c r="V856" t="s">
        <v>61</v>
      </c>
      <c r="Y856">
        <v>2022103003</v>
      </c>
      <c r="Z856" t="s">
        <v>123</v>
      </c>
    </row>
    <row r="857" spans="1:26" x14ac:dyDescent="0.35">
      <c r="A857">
        <v>855</v>
      </c>
      <c r="B857">
        <v>2022102304</v>
      </c>
      <c r="C857">
        <v>1794</v>
      </c>
      <c r="D857">
        <v>52481</v>
      </c>
      <c r="E857">
        <v>0</v>
      </c>
      <c r="F857">
        <v>1</v>
      </c>
      <c r="G857">
        <v>0</v>
      </c>
      <c r="H857">
        <v>0</v>
      </c>
      <c r="I857" t="s">
        <v>151</v>
      </c>
      <c r="O857">
        <v>2022110602</v>
      </c>
      <c r="P857">
        <v>103</v>
      </c>
      <c r="Q857">
        <v>46527</v>
      </c>
      <c r="R857">
        <v>0</v>
      </c>
      <c r="S857">
        <v>0</v>
      </c>
      <c r="T857">
        <v>0</v>
      </c>
      <c r="U857">
        <v>1</v>
      </c>
      <c r="V857" t="s">
        <v>61</v>
      </c>
      <c r="Y857">
        <v>2022110603</v>
      </c>
      <c r="Z857" t="s">
        <v>123</v>
      </c>
    </row>
    <row r="858" spans="1:26" x14ac:dyDescent="0.35">
      <c r="A858">
        <v>856</v>
      </c>
      <c r="B858">
        <v>2022102304</v>
      </c>
      <c r="C858">
        <v>1889</v>
      </c>
      <c r="D858">
        <v>52481</v>
      </c>
      <c r="E858">
        <v>0</v>
      </c>
      <c r="F858">
        <v>1</v>
      </c>
      <c r="G858">
        <v>0</v>
      </c>
      <c r="H858">
        <v>0</v>
      </c>
      <c r="I858" t="s">
        <v>151</v>
      </c>
      <c r="O858">
        <v>2022110602</v>
      </c>
      <c r="P858">
        <v>2638</v>
      </c>
      <c r="Q858">
        <v>46527</v>
      </c>
      <c r="R858">
        <v>0</v>
      </c>
      <c r="S858">
        <v>1</v>
      </c>
      <c r="T858">
        <v>0</v>
      </c>
      <c r="U858">
        <v>0</v>
      </c>
      <c r="V858" t="s">
        <v>61</v>
      </c>
      <c r="Y858">
        <v>2022102303</v>
      </c>
      <c r="Z858" t="s">
        <v>124</v>
      </c>
    </row>
    <row r="859" spans="1:26" x14ac:dyDescent="0.35">
      <c r="A859">
        <v>857</v>
      </c>
      <c r="B859">
        <v>2022102304</v>
      </c>
      <c r="C859">
        <v>2916</v>
      </c>
      <c r="D859">
        <v>52481</v>
      </c>
      <c r="E859">
        <v>0</v>
      </c>
      <c r="F859">
        <v>1</v>
      </c>
      <c r="G859">
        <v>0</v>
      </c>
      <c r="H859">
        <v>0</v>
      </c>
      <c r="I859" t="s">
        <v>151</v>
      </c>
      <c r="O859">
        <v>2022110602</v>
      </c>
      <c r="P859">
        <v>2928</v>
      </c>
      <c r="Q859">
        <v>46527</v>
      </c>
      <c r="R859">
        <v>0</v>
      </c>
      <c r="S859">
        <v>1</v>
      </c>
      <c r="T859">
        <v>0</v>
      </c>
      <c r="U859">
        <v>0</v>
      </c>
      <c r="V859" t="s">
        <v>61</v>
      </c>
      <c r="Y859">
        <v>2022103002</v>
      </c>
      <c r="Z859" t="s">
        <v>124</v>
      </c>
    </row>
    <row r="860" spans="1:26" x14ac:dyDescent="0.35">
      <c r="A860">
        <v>858</v>
      </c>
      <c r="B860">
        <v>2022102304</v>
      </c>
      <c r="C860">
        <v>3570</v>
      </c>
      <c r="D860">
        <v>52481</v>
      </c>
      <c r="E860">
        <v>1</v>
      </c>
      <c r="F860">
        <v>0</v>
      </c>
      <c r="G860">
        <v>0</v>
      </c>
      <c r="H860">
        <v>0</v>
      </c>
      <c r="I860" t="s">
        <v>151</v>
      </c>
      <c r="O860">
        <v>2022102301</v>
      </c>
      <c r="P860">
        <v>123</v>
      </c>
      <c r="Q860">
        <v>52446</v>
      </c>
      <c r="R860">
        <v>1</v>
      </c>
      <c r="S860">
        <v>0</v>
      </c>
      <c r="T860">
        <v>0</v>
      </c>
      <c r="U860">
        <v>0</v>
      </c>
      <c r="V860" t="s">
        <v>62</v>
      </c>
      <c r="Y860">
        <v>2022102303</v>
      </c>
      <c r="Z860" t="s">
        <v>125</v>
      </c>
    </row>
    <row r="861" spans="1:26" x14ac:dyDescent="0.35">
      <c r="A861">
        <v>859</v>
      </c>
      <c r="B861">
        <v>2022102304</v>
      </c>
      <c r="C861">
        <v>3935</v>
      </c>
      <c r="D861">
        <v>52481</v>
      </c>
      <c r="E861">
        <v>0</v>
      </c>
      <c r="F861">
        <v>1</v>
      </c>
      <c r="G861">
        <v>0</v>
      </c>
      <c r="H861">
        <v>0</v>
      </c>
      <c r="I861" t="s">
        <v>151</v>
      </c>
      <c r="O861">
        <v>2022102301</v>
      </c>
      <c r="P861">
        <v>344</v>
      </c>
      <c r="Q861">
        <v>52446</v>
      </c>
      <c r="R861">
        <v>0</v>
      </c>
      <c r="S861">
        <v>1</v>
      </c>
      <c r="T861">
        <v>0</v>
      </c>
      <c r="U861">
        <v>0</v>
      </c>
      <c r="V861" t="s">
        <v>62</v>
      </c>
      <c r="Y861">
        <v>2022110603</v>
      </c>
      <c r="Z861" t="s">
        <v>125</v>
      </c>
    </row>
    <row r="862" spans="1:26" x14ac:dyDescent="0.35">
      <c r="A862">
        <v>860</v>
      </c>
      <c r="B862">
        <v>2022102304</v>
      </c>
      <c r="C862">
        <v>4005</v>
      </c>
      <c r="D862">
        <v>52481</v>
      </c>
      <c r="E862">
        <v>1</v>
      </c>
      <c r="F862">
        <v>0</v>
      </c>
      <c r="G862">
        <v>0</v>
      </c>
      <c r="H862">
        <v>0</v>
      </c>
      <c r="I862" t="s">
        <v>151</v>
      </c>
      <c r="O862">
        <v>2022103001</v>
      </c>
      <c r="P862">
        <v>643</v>
      </c>
      <c r="Q862">
        <v>52446</v>
      </c>
      <c r="R862">
        <v>0</v>
      </c>
      <c r="S862">
        <v>1</v>
      </c>
      <c r="T862">
        <v>0</v>
      </c>
      <c r="U862">
        <v>0</v>
      </c>
      <c r="V862" t="s">
        <v>62</v>
      </c>
      <c r="Y862">
        <v>2022102303</v>
      </c>
      <c r="Z862" t="s">
        <v>126</v>
      </c>
    </row>
    <row r="863" spans="1:26" x14ac:dyDescent="0.35">
      <c r="A863">
        <v>861</v>
      </c>
      <c r="B863">
        <v>2022103000</v>
      </c>
      <c r="C863">
        <v>553</v>
      </c>
      <c r="D863">
        <v>52481</v>
      </c>
      <c r="E863">
        <v>1</v>
      </c>
      <c r="F863">
        <v>0</v>
      </c>
      <c r="G863">
        <v>0</v>
      </c>
      <c r="H863">
        <v>0</v>
      </c>
      <c r="I863" t="s">
        <v>151</v>
      </c>
      <c r="O863">
        <v>2022103001</v>
      </c>
      <c r="P863">
        <v>3018</v>
      </c>
      <c r="Q863">
        <v>52446</v>
      </c>
      <c r="R863">
        <v>0</v>
      </c>
      <c r="S863">
        <v>1</v>
      </c>
      <c r="T863">
        <v>0</v>
      </c>
      <c r="U863">
        <v>0</v>
      </c>
      <c r="V863" t="s">
        <v>62</v>
      </c>
      <c r="Y863">
        <v>2022102303</v>
      </c>
      <c r="Z863" t="s">
        <v>127</v>
      </c>
    </row>
    <row r="864" spans="1:26" x14ac:dyDescent="0.35">
      <c r="A864">
        <v>862</v>
      </c>
      <c r="B864">
        <v>2022103000</v>
      </c>
      <c r="C864">
        <v>2556</v>
      </c>
      <c r="D864">
        <v>52481</v>
      </c>
      <c r="E864">
        <v>0</v>
      </c>
      <c r="F864">
        <v>1</v>
      </c>
      <c r="G864">
        <v>0</v>
      </c>
      <c r="H864">
        <v>0</v>
      </c>
      <c r="I864" t="s">
        <v>151</v>
      </c>
      <c r="O864">
        <v>2022103001</v>
      </c>
      <c r="P864">
        <v>3755</v>
      </c>
      <c r="Q864">
        <v>52446</v>
      </c>
      <c r="R864">
        <v>1</v>
      </c>
      <c r="S864">
        <v>0</v>
      </c>
      <c r="T864">
        <v>0</v>
      </c>
      <c r="U864">
        <v>0</v>
      </c>
      <c r="V864" t="s">
        <v>62</v>
      </c>
      <c r="Y864">
        <v>2022102303</v>
      </c>
      <c r="Z864" t="s">
        <v>128</v>
      </c>
    </row>
    <row r="865" spans="1:26" x14ac:dyDescent="0.35">
      <c r="A865">
        <v>863</v>
      </c>
      <c r="B865">
        <v>2022103000</v>
      </c>
      <c r="C865">
        <v>2932</v>
      </c>
      <c r="D865">
        <v>52481</v>
      </c>
      <c r="E865">
        <v>1</v>
      </c>
      <c r="F865">
        <v>0</v>
      </c>
      <c r="G865">
        <v>0</v>
      </c>
      <c r="H865">
        <v>0</v>
      </c>
      <c r="I865" t="s">
        <v>151</v>
      </c>
      <c r="O865">
        <v>2022103001</v>
      </c>
      <c r="P865">
        <v>3783</v>
      </c>
      <c r="Q865">
        <v>52446</v>
      </c>
      <c r="R865">
        <v>0</v>
      </c>
      <c r="S865">
        <v>1</v>
      </c>
      <c r="T865">
        <v>0</v>
      </c>
      <c r="U865">
        <v>0</v>
      </c>
      <c r="V865" t="s">
        <v>62</v>
      </c>
      <c r="Y865">
        <v>2022110603</v>
      </c>
      <c r="Z865" t="s">
        <v>128</v>
      </c>
    </row>
    <row r="866" spans="1:26" x14ac:dyDescent="0.35">
      <c r="A866">
        <v>864</v>
      </c>
      <c r="B866">
        <v>2022110604</v>
      </c>
      <c r="C866">
        <v>1563</v>
      </c>
      <c r="D866">
        <v>52481</v>
      </c>
      <c r="E866">
        <v>0</v>
      </c>
      <c r="F866">
        <v>1</v>
      </c>
      <c r="G866">
        <v>0</v>
      </c>
      <c r="H866">
        <v>0</v>
      </c>
      <c r="I866" t="s">
        <v>151</v>
      </c>
      <c r="O866">
        <v>2022110602</v>
      </c>
      <c r="P866">
        <v>1299</v>
      </c>
      <c r="Q866">
        <v>52446</v>
      </c>
      <c r="R866">
        <v>1</v>
      </c>
      <c r="S866">
        <v>0</v>
      </c>
      <c r="T866">
        <v>0</v>
      </c>
      <c r="U866">
        <v>0</v>
      </c>
      <c r="V866" t="s">
        <v>62</v>
      </c>
      <c r="Y866">
        <v>2022102303</v>
      </c>
      <c r="Z866" t="s">
        <v>129</v>
      </c>
    </row>
    <row r="867" spans="1:26" x14ac:dyDescent="0.35">
      <c r="A867">
        <v>865</v>
      </c>
      <c r="B867">
        <v>2022110604</v>
      </c>
      <c r="C867">
        <v>2930</v>
      </c>
      <c r="D867">
        <v>52481</v>
      </c>
      <c r="E867">
        <v>1</v>
      </c>
      <c r="F867">
        <v>0</v>
      </c>
      <c r="G867">
        <v>0</v>
      </c>
      <c r="H867">
        <v>0</v>
      </c>
      <c r="I867" t="s">
        <v>151</v>
      </c>
      <c r="O867">
        <v>2022110602</v>
      </c>
      <c r="P867">
        <v>1497</v>
      </c>
      <c r="Q867">
        <v>52446</v>
      </c>
      <c r="R867">
        <v>1</v>
      </c>
      <c r="S867">
        <v>0</v>
      </c>
      <c r="T867">
        <v>0</v>
      </c>
      <c r="U867">
        <v>0</v>
      </c>
      <c r="V867" t="s">
        <v>62</v>
      </c>
      <c r="Y867">
        <v>2022103003</v>
      </c>
      <c r="Z867" t="s">
        <v>129</v>
      </c>
    </row>
    <row r="868" spans="1:26" x14ac:dyDescent="0.35">
      <c r="A868">
        <v>866</v>
      </c>
      <c r="B868">
        <v>2022110604</v>
      </c>
      <c r="C868">
        <v>2951</v>
      </c>
      <c r="D868">
        <v>52481</v>
      </c>
      <c r="E868">
        <v>0</v>
      </c>
      <c r="F868">
        <v>1</v>
      </c>
      <c r="G868">
        <v>0</v>
      </c>
      <c r="H868">
        <v>0</v>
      </c>
      <c r="I868" t="s">
        <v>151</v>
      </c>
      <c r="O868">
        <v>2022110602</v>
      </c>
      <c r="P868">
        <v>3064</v>
      </c>
      <c r="Q868">
        <v>52446</v>
      </c>
      <c r="R868">
        <v>0</v>
      </c>
      <c r="S868">
        <v>1</v>
      </c>
      <c r="T868">
        <v>0</v>
      </c>
      <c r="U868">
        <v>0</v>
      </c>
      <c r="V868" t="s">
        <v>62</v>
      </c>
      <c r="Y868">
        <v>2022102303</v>
      </c>
      <c r="Z868" t="s">
        <v>130</v>
      </c>
    </row>
    <row r="869" spans="1:26" x14ac:dyDescent="0.35">
      <c r="A869">
        <v>867</v>
      </c>
      <c r="B869">
        <v>2022102304</v>
      </c>
      <c r="C869">
        <v>1816</v>
      </c>
      <c r="D869">
        <v>53462</v>
      </c>
      <c r="E869">
        <v>1</v>
      </c>
      <c r="F869">
        <v>0</v>
      </c>
      <c r="G869">
        <v>0</v>
      </c>
      <c r="H869">
        <v>0</v>
      </c>
      <c r="I869" t="s">
        <v>152</v>
      </c>
      <c r="O869">
        <v>2022110602</v>
      </c>
      <c r="P869">
        <v>3085</v>
      </c>
      <c r="Q869">
        <v>52446</v>
      </c>
      <c r="R869">
        <v>1</v>
      </c>
      <c r="S869">
        <v>0</v>
      </c>
      <c r="T869">
        <v>0</v>
      </c>
      <c r="U869">
        <v>0</v>
      </c>
      <c r="V869" t="s">
        <v>62</v>
      </c>
      <c r="Y869">
        <v>2022103003</v>
      </c>
      <c r="Z869" t="s">
        <v>130</v>
      </c>
    </row>
    <row r="870" spans="1:26" x14ac:dyDescent="0.35">
      <c r="A870">
        <v>868</v>
      </c>
      <c r="B870">
        <v>2022102304</v>
      </c>
      <c r="C870">
        <v>2705</v>
      </c>
      <c r="D870">
        <v>53462</v>
      </c>
      <c r="E870">
        <v>1</v>
      </c>
      <c r="F870">
        <v>0</v>
      </c>
      <c r="G870">
        <v>0</v>
      </c>
      <c r="H870">
        <v>0</v>
      </c>
      <c r="I870" t="s">
        <v>152</v>
      </c>
      <c r="O870">
        <v>2022102301</v>
      </c>
      <c r="P870">
        <v>123</v>
      </c>
      <c r="Q870">
        <v>47799</v>
      </c>
      <c r="R870">
        <v>0</v>
      </c>
      <c r="S870">
        <v>1</v>
      </c>
      <c r="T870">
        <v>0</v>
      </c>
      <c r="U870">
        <v>0</v>
      </c>
      <c r="V870" t="s">
        <v>63</v>
      </c>
      <c r="Y870">
        <v>2022110603</v>
      </c>
      <c r="Z870" t="s">
        <v>130</v>
      </c>
    </row>
    <row r="871" spans="1:26" x14ac:dyDescent="0.35">
      <c r="A871">
        <v>869</v>
      </c>
      <c r="B871">
        <v>2022102304</v>
      </c>
      <c r="C871">
        <v>3443</v>
      </c>
      <c r="D871">
        <v>53462</v>
      </c>
      <c r="E871">
        <v>0</v>
      </c>
      <c r="F871">
        <v>1</v>
      </c>
      <c r="G871">
        <v>0</v>
      </c>
      <c r="H871">
        <v>0</v>
      </c>
      <c r="I871" t="s">
        <v>152</v>
      </c>
      <c r="O871">
        <v>2022102301</v>
      </c>
      <c r="P871">
        <v>664</v>
      </c>
      <c r="Q871">
        <v>47799</v>
      </c>
      <c r="R871">
        <v>1</v>
      </c>
      <c r="S871">
        <v>0</v>
      </c>
      <c r="T871">
        <v>0</v>
      </c>
      <c r="U871">
        <v>0</v>
      </c>
      <c r="V871" t="s">
        <v>63</v>
      </c>
      <c r="Y871">
        <v>2022102303</v>
      </c>
      <c r="Z871" t="s">
        <v>131</v>
      </c>
    </row>
    <row r="872" spans="1:26" x14ac:dyDescent="0.35">
      <c r="A872">
        <v>870</v>
      </c>
      <c r="B872">
        <v>2022102304</v>
      </c>
      <c r="C872">
        <v>4033</v>
      </c>
      <c r="D872">
        <v>53462</v>
      </c>
      <c r="E872">
        <v>0</v>
      </c>
      <c r="F872">
        <v>1</v>
      </c>
      <c r="G872">
        <v>0</v>
      </c>
      <c r="H872">
        <v>0</v>
      </c>
      <c r="I872" t="s">
        <v>152</v>
      </c>
      <c r="O872">
        <v>2022102301</v>
      </c>
      <c r="P872">
        <v>2167</v>
      </c>
      <c r="Q872">
        <v>47799</v>
      </c>
      <c r="R872">
        <v>0</v>
      </c>
      <c r="S872">
        <v>1</v>
      </c>
      <c r="T872">
        <v>0</v>
      </c>
      <c r="U872">
        <v>0</v>
      </c>
      <c r="V872" t="s">
        <v>63</v>
      </c>
      <c r="Y872">
        <v>2022103002</v>
      </c>
      <c r="Z872" t="s">
        <v>131</v>
      </c>
    </row>
    <row r="873" spans="1:26" x14ac:dyDescent="0.35">
      <c r="A873">
        <v>871</v>
      </c>
      <c r="B873">
        <v>2022103000</v>
      </c>
      <c r="C873">
        <v>4030</v>
      </c>
      <c r="D873">
        <v>53462</v>
      </c>
      <c r="E873">
        <v>0</v>
      </c>
      <c r="F873">
        <v>1</v>
      </c>
      <c r="G873">
        <v>0</v>
      </c>
      <c r="H873">
        <v>0</v>
      </c>
      <c r="I873" t="s">
        <v>152</v>
      </c>
      <c r="O873">
        <v>2022103001</v>
      </c>
      <c r="P873">
        <v>304</v>
      </c>
      <c r="Q873">
        <v>47799</v>
      </c>
      <c r="R873">
        <v>0</v>
      </c>
      <c r="S873">
        <v>1</v>
      </c>
      <c r="T873">
        <v>0</v>
      </c>
      <c r="U873">
        <v>0</v>
      </c>
      <c r="V873" t="s">
        <v>63</v>
      </c>
      <c r="Y873">
        <v>2022102303</v>
      </c>
      <c r="Z873" t="s">
        <v>132</v>
      </c>
    </row>
    <row r="874" spans="1:26" x14ac:dyDescent="0.35">
      <c r="A874">
        <v>872</v>
      </c>
      <c r="B874">
        <v>2022110604</v>
      </c>
      <c r="C874">
        <v>595</v>
      </c>
      <c r="D874">
        <v>53462</v>
      </c>
      <c r="E874">
        <v>1</v>
      </c>
      <c r="F874">
        <v>0</v>
      </c>
      <c r="G874">
        <v>0</v>
      </c>
      <c r="H874">
        <v>0</v>
      </c>
      <c r="I874" t="s">
        <v>152</v>
      </c>
      <c r="O874">
        <v>2022103001</v>
      </c>
      <c r="P874">
        <v>551</v>
      </c>
      <c r="Q874">
        <v>47799</v>
      </c>
      <c r="R874">
        <v>1</v>
      </c>
      <c r="S874">
        <v>0</v>
      </c>
      <c r="T874">
        <v>0</v>
      </c>
      <c r="U874">
        <v>0</v>
      </c>
      <c r="V874" t="s">
        <v>63</v>
      </c>
      <c r="Y874">
        <v>2022103002</v>
      </c>
      <c r="Z874" t="s">
        <v>132</v>
      </c>
    </row>
    <row r="875" spans="1:26" x14ac:dyDescent="0.35">
      <c r="A875">
        <v>873</v>
      </c>
      <c r="B875">
        <v>2022102304</v>
      </c>
      <c r="C875">
        <v>2705</v>
      </c>
      <c r="D875">
        <v>53494</v>
      </c>
      <c r="E875">
        <v>0</v>
      </c>
      <c r="F875">
        <v>0</v>
      </c>
      <c r="G875">
        <v>0</v>
      </c>
      <c r="H875">
        <v>1</v>
      </c>
      <c r="I875" t="s">
        <v>153</v>
      </c>
      <c r="O875">
        <v>2022103001</v>
      </c>
      <c r="P875">
        <v>1549</v>
      </c>
      <c r="Q875">
        <v>47799</v>
      </c>
      <c r="R875">
        <v>1</v>
      </c>
      <c r="S875">
        <v>0</v>
      </c>
      <c r="T875">
        <v>0</v>
      </c>
      <c r="U875">
        <v>0</v>
      </c>
      <c r="V875" t="s">
        <v>63</v>
      </c>
      <c r="Y875">
        <v>2022102303</v>
      </c>
      <c r="Z875" t="s">
        <v>133</v>
      </c>
    </row>
    <row r="876" spans="1:26" x14ac:dyDescent="0.35">
      <c r="A876">
        <v>874</v>
      </c>
      <c r="B876">
        <v>2022102304</v>
      </c>
      <c r="C876">
        <v>3909</v>
      </c>
      <c r="D876">
        <v>53494</v>
      </c>
      <c r="E876">
        <v>0</v>
      </c>
      <c r="F876">
        <v>1</v>
      </c>
      <c r="G876">
        <v>0</v>
      </c>
      <c r="H876">
        <v>0</v>
      </c>
      <c r="I876" t="s">
        <v>153</v>
      </c>
      <c r="O876">
        <v>2022103001</v>
      </c>
      <c r="P876">
        <v>2144</v>
      </c>
      <c r="Q876">
        <v>47799</v>
      </c>
      <c r="R876">
        <v>0</v>
      </c>
      <c r="S876">
        <v>0</v>
      </c>
      <c r="T876">
        <v>0</v>
      </c>
      <c r="U876">
        <v>1</v>
      </c>
      <c r="V876" t="s">
        <v>63</v>
      </c>
      <c r="Y876">
        <v>2022103003</v>
      </c>
      <c r="Z876" t="s">
        <v>133</v>
      </c>
    </row>
    <row r="877" spans="1:26" x14ac:dyDescent="0.35">
      <c r="A877">
        <v>875</v>
      </c>
      <c r="B877">
        <v>2022103000</v>
      </c>
      <c r="C877">
        <v>1446</v>
      </c>
      <c r="D877">
        <v>53494</v>
      </c>
      <c r="E877">
        <v>1</v>
      </c>
      <c r="F877">
        <v>0</v>
      </c>
      <c r="G877">
        <v>0</v>
      </c>
      <c r="H877">
        <v>0</v>
      </c>
      <c r="I877" t="s">
        <v>153</v>
      </c>
      <c r="O877">
        <v>2022103001</v>
      </c>
      <c r="P877">
        <v>2451</v>
      </c>
      <c r="Q877">
        <v>47799</v>
      </c>
      <c r="R877">
        <v>0</v>
      </c>
      <c r="S877">
        <v>0</v>
      </c>
      <c r="T877">
        <v>0</v>
      </c>
      <c r="U877">
        <v>1</v>
      </c>
      <c r="V877" t="s">
        <v>63</v>
      </c>
      <c r="Y877">
        <v>2022110603</v>
      </c>
      <c r="Z877" t="s">
        <v>133</v>
      </c>
    </row>
    <row r="878" spans="1:26" x14ac:dyDescent="0.35">
      <c r="A878">
        <v>876</v>
      </c>
      <c r="B878">
        <v>2022103000</v>
      </c>
      <c r="C878">
        <v>3788</v>
      </c>
      <c r="D878">
        <v>53494</v>
      </c>
      <c r="E878">
        <v>0</v>
      </c>
      <c r="F878">
        <v>1</v>
      </c>
      <c r="G878">
        <v>0</v>
      </c>
      <c r="H878">
        <v>0</v>
      </c>
      <c r="I878" t="s">
        <v>153</v>
      </c>
      <c r="O878">
        <v>2022103001</v>
      </c>
      <c r="P878">
        <v>3783</v>
      </c>
      <c r="Q878">
        <v>47799</v>
      </c>
      <c r="R878">
        <v>0</v>
      </c>
      <c r="S878">
        <v>1</v>
      </c>
      <c r="T878">
        <v>0</v>
      </c>
      <c r="U878">
        <v>0</v>
      </c>
      <c r="V878" t="s">
        <v>63</v>
      </c>
      <c r="Y878">
        <v>2022102303</v>
      </c>
      <c r="Z878" t="s">
        <v>134</v>
      </c>
    </row>
    <row r="879" spans="1:26" x14ac:dyDescent="0.35">
      <c r="A879">
        <v>877</v>
      </c>
      <c r="B879">
        <v>2022110604</v>
      </c>
      <c r="C879">
        <v>595</v>
      </c>
      <c r="D879">
        <v>53494</v>
      </c>
      <c r="E879">
        <v>0</v>
      </c>
      <c r="F879">
        <v>1</v>
      </c>
      <c r="G879">
        <v>0</v>
      </c>
      <c r="H879">
        <v>0</v>
      </c>
      <c r="I879" t="s">
        <v>153</v>
      </c>
      <c r="O879">
        <v>2022103001</v>
      </c>
      <c r="P879">
        <v>4183</v>
      </c>
      <c r="Q879">
        <v>47799</v>
      </c>
      <c r="R879">
        <v>0</v>
      </c>
      <c r="S879">
        <v>1</v>
      </c>
      <c r="T879">
        <v>0</v>
      </c>
      <c r="U879">
        <v>0</v>
      </c>
      <c r="V879" t="s">
        <v>63</v>
      </c>
      <c r="Y879">
        <v>2022102303</v>
      </c>
      <c r="Z879" t="s">
        <v>135</v>
      </c>
    </row>
    <row r="880" spans="1:26" x14ac:dyDescent="0.35">
      <c r="A880">
        <v>878</v>
      </c>
      <c r="B880">
        <v>2022110604</v>
      </c>
      <c r="C880">
        <v>1542</v>
      </c>
      <c r="D880">
        <v>53494</v>
      </c>
      <c r="E880">
        <v>0</v>
      </c>
      <c r="F880">
        <v>0</v>
      </c>
      <c r="G880">
        <v>0</v>
      </c>
      <c r="H880">
        <v>1</v>
      </c>
      <c r="I880" t="s">
        <v>153</v>
      </c>
      <c r="O880">
        <v>2022103001</v>
      </c>
      <c r="P880">
        <v>4479</v>
      </c>
      <c r="Q880">
        <v>47799</v>
      </c>
      <c r="R880">
        <v>1</v>
      </c>
      <c r="S880">
        <v>0</v>
      </c>
      <c r="T880">
        <v>0</v>
      </c>
      <c r="U880">
        <v>0</v>
      </c>
      <c r="V880" t="s">
        <v>63</v>
      </c>
      <c r="Y880">
        <v>2022103003</v>
      </c>
      <c r="Z880" t="s">
        <v>135</v>
      </c>
    </row>
    <row r="881" spans="1:26" x14ac:dyDescent="0.35">
      <c r="A881">
        <v>879</v>
      </c>
      <c r="B881">
        <v>2022110604</v>
      </c>
      <c r="C881">
        <v>2316</v>
      </c>
      <c r="D881">
        <v>53494</v>
      </c>
      <c r="E881">
        <v>0</v>
      </c>
      <c r="F881">
        <v>1</v>
      </c>
      <c r="G881">
        <v>0</v>
      </c>
      <c r="H881">
        <v>0</v>
      </c>
      <c r="I881" t="s">
        <v>153</v>
      </c>
      <c r="O881">
        <v>2022110602</v>
      </c>
      <c r="P881">
        <v>1114</v>
      </c>
      <c r="Q881">
        <v>47799</v>
      </c>
      <c r="R881">
        <v>0</v>
      </c>
      <c r="S881">
        <v>0</v>
      </c>
      <c r="T881">
        <v>0</v>
      </c>
      <c r="U881">
        <v>1</v>
      </c>
      <c r="V881" t="s">
        <v>63</v>
      </c>
      <c r="Y881">
        <v>2022102304</v>
      </c>
      <c r="Z881" t="s">
        <v>136</v>
      </c>
    </row>
    <row r="882" spans="1:26" x14ac:dyDescent="0.35">
      <c r="A882">
        <v>880</v>
      </c>
      <c r="B882">
        <v>2022110604</v>
      </c>
      <c r="C882">
        <v>2888</v>
      </c>
      <c r="D882">
        <v>53494</v>
      </c>
      <c r="E882">
        <v>0</v>
      </c>
      <c r="F882">
        <v>1</v>
      </c>
      <c r="G882">
        <v>0</v>
      </c>
      <c r="H882">
        <v>0</v>
      </c>
      <c r="I882" t="s">
        <v>153</v>
      </c>
      <c r="O882">
        <v>2022102301</v>
      </c>
      <c r="P882">
        <v>208</v>
      </c>
      <c r="Q882">
        <v>40074</v>
      </c>
      <c r="R882">
        <v>1</v>
      </c>
      <c r="S882">
        <v>0</v>
      </c>
      <c r="T882">
        <v>0</v>
      </c>
      <c r="U882">
        <v>0</v>
      </c>
      <c r="V882" t="s">
        <v>64</v>
      </c>
      <c r="Y882">
        <v>2022103000</v>
      </c>
      <c r="Z882" t="s">
        <v>136</v>
      </c>
    </row>
    <row r="883" spans="1:26" x14ac:dyDescent="0.35">
      <c r="A883">
        <v>881</v>
      </c>
      <c r="B883">
        <v>2022102304</v>
      </c>
      <c r="C883">
        <v>2791</v>
      </c>
      <c r="D883">
        <v>47800</v>
      </c>
      <c r="E883">
        <v>0</v>
      </c>
      <c r="F883">
        <v>1</v>
      </c>
      <c r="G883">
        <v>0</v>
      </c>
      <c r="H883">
        <v>0</v>
      </c>
      <c r="I883" t="s">
        <v>154</v>
      </c>
      <c r="O883">
        <v>2022102700</v>
      </c>
      <c r="P883">
        <v>1269</v>
      </c>
      <c r="Q883">
        <v>40074</v>
      </c>
      <c r="R883">
        <v>0</v>
      </c>
      <c r="S883">
        <v>1</v>
      </c>
      <c r="T883">
        <v>0</v>
      </c>
      <c r="U883">
        <v>0</v>
      </c>
      <c r="V883" t="s">
        <v>64</v>
      </c>
      <c r="Y883">
        <v>2022110604</v>
      </c>
      <c r="Z883" t="s">
        <v>136</v>
      </c>
    </row>
    <row r="884" spans="1:26" x14ac:dyDescent="0.35">
      <c r="A884">
        <v>882</v>
      </c>
      <c r="B884">
        <v>2022103011</v>
      </c>
      <c r="C884">
        <v>63</v>
      </c>
      <c r="D884">
        <v>47800</v>
      </c>
      <c r="E884">
        <v>1</v>
      </c>
      <c r="F884">
        <v>0</v>
      </c>
      <c r="G884">
        <v>0</v>
      </c>
      <c r="H884">
        <v>0</v>
      </c>
      <c r="I884" t="s">
        <v>154</v>
      </c>
      <c r="O884">
        <v>2022102700</v>
      </c>
      <c r="P884">
        <v>2377</v>
      </c>
      <c r="Q884">
        <v>40074</v>
      </c>
      <c r="R884">
        <v>1</v>
      </c>
      <c r="S884">
        <v>0</v>
      </c>
      <c r="T884">
        <v>0</v>
      </c>
      <c r="U884">
        <v>0</v>
      </c>
      <c r="V884" t="s">
        <v>64</v>
      </c>
      <c r="Y884">
        <v>2022102304</v>
      </c>
      <c r="Z884" t="s">
        <v>137</v>
      </c>
    </row>
    <row r="885" spans="1:26" x14ac:dyDescent="0.35">
      <c r="A885">
        <v>883</v>
      </c>
      <c r="B885">
        <v>2022103011</v>
      </c>
      <c r="C885">
        <v>3717</v>
      </c>
      <c r="D885">
        <v>47800</v>
      </c>
      <c r="E885">
        <v>1</v>
      </c>
      <c r="F885">
        <v>0</v>
      </c>
      <c r="G885">
        <v>0</v>
      </c>
      <c r="H885">
        <v>0</v>
      </c>
      <c r="I885" t="s">
        <v>154</v>
      </c>
      <c r="O885">
        <v>2022102700</v>
      </c>
      <c r="P885">
        <v>2667</v>
      </c>
      <c r="Q885">
        <v>40074</v>
      </c>
      <c r="R885">
        <v>0</v>
      </c>
      <c r="S885">
        <v>1</v>
      </c>
      <c r="T885">
        <v>0</v>
      </c>
      <c r="U885">
        <v>0</v>
      </c>
      <c r="V885" t="s">
        <v>64</v>
      </c>
      <c r="Y885">
        <v>2022103000</v>
      </c>
      <c r="Z885" t="s">
        <v>137</v>
      </c>
    </row>
    <row r="886" spans="1:26" x14ac:dyDescent="0.35">
      <c r="A886">
        <v>884</v>
      </c>
      <c r="B886">
        <v>2022102304</v>
      </c>
      <c r="C886">
        <v>2812</v>
      </c>
      <c r="D886">
        <v>55200</v>
      </c>
      <c r="E886">
        <v>1</v>
      </c>
      <c r="F886">
        <v>0</v>
      </c>
      <c r="G886">
        <v>0</v>
      </c>
      <c r="H886">
        <v>0</v>
      </c>
      <c r="I886" t="s">
        <v>155</v>
      </c>
      <c r="O886">
        <v>2022102700</v>
      </c>
      <c r="P886">
        <v>3827</v>
      </c>
      <c r="Q886">
        <v>40074</v>
      </c>
      <c r="R886">
        <v>1</v>
      </c>
      <c r="S886">
        <v>0</v>
      </c>
      <c r="T886">
        <v>0</v>
      </c>
      <c r="U886">
        <v>0</v>
      </c>
      <c r="V886" t="s">
        <v>64</v>
      </c>
      <c r="Y886">
        <v>2022110604</v>
      </c>
      <c r="Z886" t="s">
        <v>137</v>
      </c>
    </row>
    <row r="887" spans="1:26" x14ac:dyDescent="0.35">
      <c r="A887">
        <v>885</v>
      </c>
      <c r="B887">
        <v>2022102304</v>
      </c>
      <c r="C887">
        <v>2874</v>
      </c>
      <c r="D887">
        <v>54758</v>
      </c>
      <c r="E887">
        <v>0</v>
      </c>
      <c r="F887">
        <v>1</v>
      </c>
      <c r="G887">
        <v>0</v>
      </c>
      <c r="H887">
        <v>0</v>
      </c>
      <c r="I887" t="s">
        <v>156</v>
      </c>
      <c r="O887">
        <v>2022110609</v>
      </c>
      <c r="P887">
        <v>979</v>
      </c>
      <c r="Q887">
        <v>40074</v>
      </c>
      <c r="R887">
        <v>0</v>
      </c>
      <c r="S887">
        <v>1</v>
      </c>
      <c r="T887">
        <v>0</v>
      </c>
      <c r="U887">
        <v>0</v>
      </c>
      <c r="V887" t="s">
        <v>64</v>
      </c>
      <c r="Y887">
        <v>2022102304</v>
      </c>
      <c r="Z887" t="s">
        <v>138</v>
      </c>
    </row>
    <row r="888" spans="1:26" x14ac:dyDescent="0.35">
      <c r="A888">
        <v>886</v>
      </c>
      <c r="B888">
        <v>2022102304</v>
      </c>
      <c r="C888">
        <v>3068</v>
      </c>
      <c r="D888">
        <v>47891</v>
      </c>
      <c r="E888">
        <v>1</v>
      </c>
      <c r="F888">
        <v>0</v>
      </c>
      <c r="G888">
        <v>0</v>
      </c>
      <c r="H888">
        <v>0</v>
      </c>
      <c r="I888" t="s">
        <v>157</v>
      </c>
      <c r="O888">
        <v>2022110609</v>
      </c>
      <c r="P888">
        <v>2922</v>
      </c>
      <c r="Q888">
        <v>40074</v>
      </c>
      <c r="R888">
        <v>1</v>
      </c>
      <c r="S888">
        <v>0</v>
      </c>
      <c r="T888">
        <v>0</v>
      </c>
      <c r="U888">
        <v>0</v>
      </c>
      <c r="V888" t="s">
        <v>64</v>
      </c>
      <c r="Y888">
        <v>2022102304</v>
      </c>
      <c r="Z888" t="s">
        <v>139</v>
      </c>
    </row>
    <row r="889" spans="1:26" x14ac:dyDescent="0.35">
      <c r="A889">
        <v>887</v>
      </c>
      <c r="B889">
        <v>2022102304</v>
      </c>
      <c r="C889">
        <v>3357</v>
      </c>
      <c r="D889">
        <v>47891</v>
      </c>
      <c r="E889">
        <v>1</v>
      </c>
      <c r="F889">
        <v>0</v>
      </c>
      <c r="G889">
        <v>0</v>
      </c>
      <c r="H889">
        <v>0</v>
      </c>
      <c r="I889" t="s">
        <v>157</v>
      </c>
      <c r="O889">
        <v>2022102301</v>
      </c>
      <c r="P889">
        <v>274</v>
      </c>
      <c r="Q889">
        <v>53461</v>
      </c>
      <c r="R889">
        <v>0</v>
      </c>
      <c r="S889">
        <v>1</v>
      </c>
      <c r="T889">
        <v>0</v>
      </c>
      <c r="U889">
        <v>0</v>
      </c>
      <c r="V889" t="s">
        <v>65</v>
      </c>
      <c r="Y889">
        <v>2022103011</v>
      </c>
      <c r="Z889" t="s">
        <v>139</v>
      </c>
    </row>
    <row r="890" spans="1:26" x14ac:dyDescent="0.35">
      <c r="A890">
        <v>888</v>
      </c>
      <c r="B890">
        <v>2022103011</v>
      </c>
      <c r="C890">
        <v>321</v>
      </c>
      <c r="D890">
        <v>47891</v>
      </c>
      <c r="E890">
        <v>1</v>
      </c>
      <c r="F890">
        <v>0</v>
      </c>
      <c r="G890">
        <v>0</v>
      </c>
      <c r="H890">
        <v>0</v>
      </c>
      <c r="I890" t="s">
        <v>157</v>
      </c>
      <c r="O890">
        <v>2022102700</v>
      </c>
      <c r="P890">
        <v>1269</v>
      </c>
      <c r="Q890">
        <v>53461</v>
      </c>
      <c r="R890">
        <v>0</v>
      </c>
      <c r="S890">
        <v>1</v>
      </c>
      <c r="T890">
        <v>0</v>
      </c>
      <c r="U890">
        <v>0</v>
      </c>
      <c r="V890" t="s">
        <v>65</v>
      </c>
      <c r="Y890">
        <v>2022102304</v>
      </c>
      <c r="Z890" t="s">
        <v>140</v>
      </c>
    </row>
    <row r="891" spans="1:26" x14ac:dyDescent="0.35">
      <c r="A891">
        <v>889</v>
      </c>
      <c r="B891">
        <v>2022102304</v>
      </c>
      <c r="C891">
        <v>3909</v>
      </c>
      <c r="D891">
        <v>46456</v>
      </c>
      <c r="E891">
        <v>0</v>
      </c>
      <c r="F891">
        <v>1</v>
      </c>
      <c r="G891">
        <v>0</v>
      </c>
      <c r="H891">
        <v>0</v>
      </c>
      <c r="I891" t="s">
        <v>158</v>
      </c>
      <c r="O891">
        <v>2022102700</v>
      </c>
      <c r="P891">
        <v>1398</v>
      </c>
      <c r="Q891">
        <v>53461</v>
      </c>
      <c r="R891">
        <v>1</v>
      </c>
      <c r="S891">
        <v>0</v>
      </c>
      <c r="T891">
        <v>0</v>
      </c>
      <c r="U891">
        <v>0</v>
      </c>
      <c r="V891" t="s">
        <v>65</v>
      </c>
      <c r="Y891">
        <v>2022102304</v>
      </c>
      <c r="Z891" t="s">
        <v>141</v>
      </c>
    </row>
    <row r="892" spans="1:26" x14ac:dyDescent="0.35">
      <c r="A892">
        <v>890</v>
      </c>
      <c r="B892">
        <v>2022103000</v>
      </c>
      <c r="C892">
        <v>1173</v>
      </c>
      <c r="D892">
        <v>46456</v>
      </c>
      <c r="E892">
        <v>0</v>
      </c>
      <c r="F892">
        <v>1</v>
      </c>
      <c r="G892">
        <v>0</v>
      </c>
      <c r="H892">
        <v>0</v>
      </c>
      <c r="I892" t="s">
        <v>158</v>
      </c>
      <c r="O892">
        <v>2022110609</v>
      </c>
      <c r="P892">
        <v>2400</v>
      </c>
      <c r="Q892">
        <v>53461</v>
      </c>
      <c r="R892">
        <v>0</v>
      </c>
      <c r="S892">
        <v>1</v>
      </c>
      <c r="T892">
        <v>0</v>
      </c>
      <c r="U892">
        <v>0</v>
      </c>
      <c r="V892" t="s">
        <v>65</v>
      </c>
      <c r="Y892">
        <v>2022103000</v>
      </c>
      <c r="Z892" t="s">
        <v>141</v>
      </c>
    </row>
    <row r="893" spans="1:26" x14ac:dyDescent="0.35">
      <c r="A893">
        <v>891</v>
      </c>
      <c r="B893">
        <v>2022103000</v>
      </c>
      <c r="C893">
        <v>3868</v>
      </c>
      <c r="D893">
        <v>46456</v>
      </c>
      <c r="E893">
        <v>0</v>
      </c>
      <c r="F893">
        <v>0</v>
      </c>
      <c r="G893">
        <v>0</v>
      </c>
      <c r="H893">
        <v>1</v>
      </c>
      <c r="I893" t="s">
        <v>158</v>
      </c>
      <c r="O893">
        <v>2022110609</v>
      </c>
      <c r="P893">
        <v>3998</v>
      </c>
      <c r="Q893">
        <v>53461</v>
      </c>
      <c r="R893">
        <v>1</v>
      </c>
      <c r="S893">
        <v>0</v>
      </c>
      <c r="T893">
        <v>0</v>
      </c>
      <c r="U893">
        <v>0</v>
      </c>
      <c r="V893" t="s">
        <v>65</v>
      </c>
      <c r="Y893">
        <v>2022110604</v>
      </c>
      <c r="Z893" t="s">
        <v>141</v>
      </c>
    </row>
    <row r="894" spans="1:26" x14ac:dyDescent="0.35">
      <c r="A894">
        <v>892</v>
      </c>
      <c r="B894">
        <v>2022110604</v>
      </c>
      <c r="C894">
        <v>1563</v>
      </c>
      <c r="D894">
        <v>46456</v>
      </c>
      <c r="E894">
        <v>1</v>
      </c>
      <c r="F894">
        <v>0</v>
      </c>
      <c r="G894">
        <v>0</v>
      </c>
      <c r="H894">
        <v>0</v>
      </c>
      <c r="I894" t="s">
        <v>158</v>
      </c>
      <c r="O894">
        <v>2022102301</v>
      </c>
      <c r="P894">
        <v>274</v>
      </c>
      <c r="Q894">
        <v>47882</v>
      </c>
      <c r="R894">
        <v>0</v>
      </c>
      <c r="S894">
        <v>1</v>
      </c>
      <c r="T894">
        <v>0</v>
      </c>
      <c r="U894">
        <v>0</v>
      </c>
      <c r="V894" t="s">
        <v>66</v>
      </c>
      <c r="Y894">
        <v>2022102304</v>
      </c>
      <c r="Z894" t="s">
        <v>142</v>
      </c>
    </row>
    <row r="895" spans="1:26" x14ac:dyDescent="0.35">
      <c r="A895">
        <v>893</v>
      </c>
      <c r="B895">
        <v>2022110604</v>
      </c>
      <c r="C895">
        <v>2337</v>
      </c>
      <c r="D895">
        <v>46456</v>
      </c>
      <c r="E895">
        <v>1</v>
      </c>
      <c r="F895">
        <v>0</v>
      </c>
      <c r="G895">
        <v>0</v>
      </c>
      <c r="H895">
        <v>0</v>
      </c>
      <c r="I895" t="s">
        <v>158</v>
      </c>
      <c r="O895">
        <v>2022102301</v>
      </c>
      <c r="P895">
        <v>2937</v>
      </c>
      <c r="Q895">
        <v>47882</v>
      </c>
      <c r="R895">
        <v>1</v>
      </c>
      <c r="S895">
        <v>0</v>
      </c>
      <c r="T895">
        <v>0</v>
      </c>
      <c r="U895">
        <v>0</v>
      </c>
      <c r="V895" t="s">
        <v>66</v>
      </c>
      <c r="Y895">
        <v>2022103000</v>
      </c>
      <c r="Z895" t="s">
        <v>142</v>
      </c>
    </row>
    <row r="896" spans="1:26" x14ac:dyDescent="0.35">
      <c r="A896">
        <v>894</v>
      </c>
      <c r="B896">
        <v>2022102304</v>
      </c>
      <c r="C896">
        <v>3935</v>
      </c>
      <c r="D896">
        <v>35522</v>
      </c>
      <c r="E896">
        <v>0</v>
      </c>
      <c r="F896">
        <v>1</v>
      </c>
      <c r="G896">
        <v>0</v>
      </c>
      <c r="H896">
        <v>0</v>
      </c>
      <c r="I896" t="s">
        <v>159</v>
      </c>
      <c r="O896">
        <v>2022102301</v>
      </c>
      <c r="P896">
        <v>2958</v>
      </c>
      <c r="Q896">
        <v>47882</v>
      </c>
      <c r="R896">
        <v>1</v>
      </c>
      <c r="S896">
        <v>0</v>
      </c>
      <c r="T896">
        <v>0</v>
      </c>
      <c r="U896">
        <v>0</v>
      </c>
      <c r="V896" t="s">
        <v>66</v>
      </c>
      <c r="Y896">
        <v>2022110604</v>
      </c>
      <c r="Z896" t="s">
        <v>142</v>
      </c>
    </row>
    <row r="897" spans="1:26" x14ac:dyDescent="0.35">
      <c r="A897">
        <v>895</v>
      </c>
      <c r="B897">
        <v>2022110604</v>
      </c>
      <c r="C897">
        <v>2909</v>
      </c>
      <c r="D897">
        <v>35522</v>
      </c>
      <c r="E897">
        <v>0</v>
      </c>
      <c r="F897">
        <v>1</v>
      </c>
      <c r="G897">
        <v>0</v>
      </c>
      <c r="H897">
        <v>0</v>
      </c>
      <c r="I897" t="s">
        <v>159</v>
      </c>
      <c r="O897">
        <v>2022102301</v>
      </c>
      <c r="P897">
        <v>2979</v>
      </c>
      <c r="Q897">
        <v>47882</v>
      </c>
      <c r="R897">
        <v>1</v>
      </c>
      <c r="S897">
        <v>0</v>
      </c>
      <c r="T897">
        <v>0</v>
      </c>
      <c r="U897">
        <v>0</v>
      </c>
      <c r="V897" t="s">
        <v>66</v>
      </c>
      <c r="Y897">
        <v>2022102304</v>
      </c>
      <c r="Z897" t="s">
        <v>143</v>
      </c>
    </row>
    <row r="898" spans="1:26" x14ac:dyDescent="0.35">
      <c r="A898">
        <v>896</v>
      </c>
      <c r="B898">
        <v>2022102305</v>
      </c>
      <c r="C898">
        <v>98</v>
      </c>
      <c r="D898">
        <v>47947</v>
      </c>
      <c r="E898">
        <v>1</v>
      </c>
      <c r="F898">
        <v>0</v>
      </c>
      <c r="G898">
        <v>0</v>
      </c>
      <c r="H898">
        <v>0</v>
      </c>
      <c r="I898" t="s">
        <v>160</v>
      </c>
      <c r="O898">
        <v>2022102700</v>
      </c>
      <c r="P898">
        <v>1086</v>
      </c>
      <c r="Q898">
        <v>47882</v>
      </c>
      <c r="R898">
        <v>1</v>
      </c>
      <c r="S898">
        <v>0</v>
      </c>
      <c r="T898">
        <v>0</v>
      </c>
      <c r="U898">
        <v>0</v>
      </c>
      <c r="V898" t="s">
        <v>66</v>
      </c>
      <c r="Y898">
        <v>2022103011</v>
      </c>
      <c r="Z898" t="s">
        <v>143</v>
      </c>
    </row>
    <row r="899" spans="1:26" x14ac:dyDescent="0.35">
      <c r="A899">
        <v>897</v>
      </c>
      <c r="B899">
        <v>2022102305</v>
      </c>
      <c r="C899">
        <v>151</v>
      </c>
      <c r="D899">
        <v>47947</v>
      </c>
      <c r="E899">
        <v>1</v>
      </c>
      <c r="F899">
        <v>0</v>
      </c>
      <c r="G899">
        <v>0</v>
      </c>
      <c r="H899">
        <v>0</v>
      </c>
      <c r="I899" t="s">
        <v>160</v>
      </c>
      <c r="O899">
        <v>2022102700</v>
      </c>
      <c r="P899">
        <v>1248</v>
      </c>
      <c r="Q899">
        <v>47882</v>
      </c>
      <c r="R899">
        <v>0</v>
      </c>
      <c r="S899">
        <v>1</v>
      </c>
      <c r="T899">
        <v>0</v>
      </c>
      <c r="U899">
        <v>0</v>
      </c>
      <c r="V899" t="s">
        <v>66</v>
      </c>
      <c r="Y899">
        <v>2022102304</v>
      </c>
      <c r="Z899" t="s">
        <v>144</v>
      </c>
    </row>
    <row r="900" spans="1:26" x14ac:dyDescent="0.35">
      <c r="A900">
        <v>898</v>
      </c>
      <c r="B900">
        <v>2022102305</v>
      </c>
      <c r="C900">
        <v>1425</v>
      </c>
      <c r="D900">
        <v>47947</v>
      </c>
      <c r="E900">
        <v>1</v>
      </c>
      <c r="F900">
        <v>0</v>
      </c>
      <c r="G900">
        <v>0</v>
      </c>
      <c r="H900">
        <v>0</v>
      </c>
      <c r="I900" t="s">
        <v>160</v>
      </c>
      <c r="O900">
        <v>2022102700</v>
      </c>
      <c r="P900">
        <v>1398</v>
      </c>
      <c r="Q900">
        <v>47882</v>
      </c>
      <c r="R900">
        <v>0</v>
      </c>
      <c r="S900">
        <v>0</v>
      </c>
      <c r="T900">
        <v>0</v>
      </c>
      <c r="U900">
        <v>1</v>
      </c>
      <c r="V900" t="s">
        <v>66</v>
      </c>
      <c r="Y900">
        <v>2022103011</v>
      </c>
      <c r="Z900" t="s">
        <v>144</v>
      </c>
    </row>
    <row r="901" spans="1:26" x14ac:dyDescent="0.35">
      <c r="A901">
        <v>899</v>
      </c>
      <c r="B901">
        <v>2022102305</v>
      </c>
      <c r="C901">
        <v>2522</v>
      </c>
      <c r="D901">
        <v>47947</v>
      </c>
      <c r="E901">
        <v>1</v>
      </c>
      <c r="F901">
        <v>0</v>
      </c>
      <c r="G901">
        <v>0</v>
      </c>
      <c r="H901">
        <v>0</v>
      </c>
      <c r="I901" t="s">
        <v>160</v>
      </c>
      <c r="O901">
        <v>2022102700</v>
      </c>
      <c r="P901">
        <v>3193</v>
      </c>
      <c r="Q901">
        <v>47882</v>
      </c>
      <c r="R901">
        <v>0</v>
      </c>
      <c r="S901">
        <v>1</v>
      </c>
      <c r="T901">
        <v>0</v>
      </c>
      <c r="U901">
        <v>0</v>
      </c>
      <c r="V901" t="s">
        <v>66</v>
      </c>
      <c r="Y901">
        <v>2022102304</v>
      </c>
      <c r="Z901" t="s">
        <v>145</v>
      </c>
    </row>
    <row r="902" spans="1:26" x14ac:dyDescent="0.35">
      <c r="A902">
        <v>900</v>
      </c>
      <c r="B902">
        <v>2022103009</v>
      </c>
      <c r="C902">
        <v>856</v>
      </c>
      <c r="D902">
        <v>47947</v>
      </c>
      <c r="E902">
        <v>0</v>
      </c>
      <c r="F902">
        <v>1</v>
      </c>
      <c r="G902">
        <v>0</v>
      </c>
      <c r="H902">
        <v>0</v>
      </c>
      <c r="I902" t="s">
        <v>160</v>
      </c>
      <c r="O902">
        <v>2022102700</v>
      </c>
      <c r="P902">
        <v>3764</v>
      </c>
      <c r="Q902">
        <v>47882</v>
      </c>
      <c r="R902">
        <v>1</v>
      </c>
      <c r="S902">
        <v>0</v>
      </c>
      <c r="T902">
        <v>0</v>
      </c>
      <c r="U902">
        <v>0</v>
      </c>
      <c r="V902" t="s">
        <v>66</v>
      </c>
      <c r="Y902">
        <v>2022103011</v>
      </c>
      <c r="Z902" t="s">
        <v>145</v>
      </c>
    </row>
    <row r="903" spans="1:26" x14ac:dyDescent="0.35">
      <c r="A903">
        <v>901</v>
      </c>
      <c r="B903">
        <v>2022103009</v>
      </c>
      <c r="C903">
        <v>1107</v>
      </c>
      <c r="D903">
        <v>47947</v>
      </c>
      <c r="E903">
        <v>1</v>
      </c>
      <c r="F903">
        <v>0</v>
      </c>
      <c r="G903">
        <v>0</v>
      </c>
      <c r="H903">
        <v>0</v>
      </c>
      <c r="I903" t="s">
        <v>160</v>
      </c>
      <c r="O903">
        <v>2022110609</v>
      </c>
      <c r="P903">
        <v>2428</v>
      </c>
      <c r="Q903">
        <v>47882</v>
      </c>
      <c r="R903">
        <v>0</v>
      </c>
      <c r="S903">
        <v>0</v>
      </c>
      <c r="T903">
        <v>0</v>
      </c>
      <c r="U903">
        <v>1</v>
      </c>
      <c r="V903" t="s">
        <v>66</v>
      </c>
      <c r="Y903">
        <v>2022102304</v>
      </c>
      <c r="Z903" t="s">
        <v>146</v>
      </c>
    </row>
    <row r="904" spans="1:26" x14ac:dyDescent="0.35">
      <c r="A904">
        <v>902</v>
      </c>
      <c r="B904">
        <v>2022102305</v>
      </c>
      <c r="C904">
        <v>338</v>
      </c>
      <c r="D904">
        <v>44957</v>
      </c>
      <c r="E904">
        <v>1</v>
      </c>
      <c r="F904">
        <v>0</v>
      </c>
      <c r="G904">
        <v>0</v>
      </c>
      <c r="H904">
        <v>0</v>
      </c>
      <c r="I904" t="s">
        <v>161</v>
      </c>
      <c r="O904">
        <v>2022102301</v>
      </c>
      <c r="P904">
        <v>274</v>
      </c>
      <c r="Q904">
        <v>46219</v>
      </c>
      <c r="R904">
        <v>0</v>
      </c>
      <c r="S904">
        <v>0</v>
      </c>
      <c r="T904">
        <v>0</v>
      </c>
      <c r="U904">
        <v>1</v>
      </c>
      <c r="V904" t="s">
        <v>67</v>
      </c>
      <c r="Y904">
        <v>2022103000</v>
      </c>
      <c r="Z904" t="s">
        <v>146</v>
      </c>
    </row>
    <row r="905" spans="1:26" x14ac:dyDescent="0.35">
      <c r="A905">
        <v>903</v>
      </c>
      <c r="B905">
        <v>2022102305</v>
      </c>
      <c r="C905">
        <v>782</v>
      </c>
      <c r="D905">
        <v>44957</v>
      </c>
      <c r="E905">
        <v>1</v>
      </c>
      <c r="F905">
        <v>0</v>
      </c>
      <c r="G905">
        <v>0</v>
      </c>
      <c r="H905">
        <v>0</v>
      </c>
      <c r="I905" t="s">
        <v>161</v>
      </c>
      <c r="O905">
        <v>2022110609</v>
      </c>
      <c r="P905">
        <v>2962</v>
      </c>
      <c r="Q905">
        <v>46219</v>
      </c>
      <c r="R905">
        <v>1</v>
      </c>
      <c r="S905">
        <v>0</v>
      </c>
      <c r="T905">
        <v>0</v>
      </c>
      <c r="U905">
        <v>0</v>
      </c>
      <c r="V905" t="s">
        <v>67</v>
      </c>
      <c r="Y905">
        <v>2022110604</v>
      </c>
      <c r="Z905" t="s">
        <v>146</v>
      </c>
    </row>
    <row r="906" spans="1:26" x14ac:dyDescent="0.35">
      <c r="A906">
        <v>904</v>
      </c>
      <c r="B906">
        <v>2022102305</v>
      </c>
      <c r="C906">
        <v>844</v>
      </c>
      <c r="D906">
        <v>44957</v>
      </c>
      <c r="E906">
        <v>1</v>
      </c>
      <c r="F906">
        <v>0</v>
      </c>
      <c r="G906">
        <v>0</v>
      </c>
      <c r="H906">
        <v>0</v>
      </c>
      <c r="I906" t="s">
        <v>161</v>
      </c>
      <c r="O906">
        <v>2022102301</v>
      </c>
      <c r="P906">
        <v>344</v>
      </c>
      <c r="Q906">
        <v>54948</v>
      </c>
      <c r="R906">
        <v>0</v>
      </c>
      <c r="S906">
        <v>1</v>
      </c>
      <c r="T906">
        <v>0</v>
      </c>
      <c r="U906">
        <v>0</v>
      </c>
      <c r="V906" t="s">
        <v>68</v>
      </c>
      <c r="Y906">
        <v>2022102304</v>
      </c>
      <c r="Z906" t="s">
        <v>147</v>
      </c>
    </row>
    <row r="907" spans="1:26" x14ac:dyDescent="0.35">
      <c r="A907">
        <v>905</v>
      </c>
      <c r="B907">
        <v>2022102305</v>
      </c>
      <c r="C907">
        <v>1350</v>
      </c>
      <c r="D907">
        <v>44957</v>
      </c>
      <c r="E907">
        <v>1</v>
      </c>
      <c r="F907">
        <v>0</v>
      </c>
      <c r="G907">
        <v>0</v>
      </c>
      <c r="H907">
        <v>0</v>
      </c>
      <c r="I907" t="s">
        <v>161</v>
      </c>
      <c r="O907">
        <v>2022110602</v>
      </c>
      <c r="P907">
        <v>678</v>
      </c>
      <c r="Q907">
        <v>54948</v>
      </c>
      <c r="R907">
        <v>0</v>
      </c>
      <c r="S907">
        <v>1</v>
      </c>
      <c r="T907">
        <v>0</v>
      </c>
      <c r="U907">
        <v>0</v>
      </c>
      <c r="V907" t="s">
        <v>68</v>
      </c>
      <c r="Y907">
        <v>2022102304</v>
      </c>
      <c r="Z907" t="s">
        <v>148</v>
      </c>
    </row>
    <row r="908" spans="1:26" x14ac:dyDescent="0.35">
      <c r="A908">
        <v>906</v>
      </c>
      <c r="B908">
        <v>2022102305</v>
      </c>
      <c r="C908">
        <v>2037</v>
      </c>
      <c r="D908">
        <v>44957</v>
      </c>
      <c r="E908">
        <v>1</v>
      </c>
      <c r="F908">
        <v>0</v>
      </c>
      <c r="G908">
        <v>0</v>
      </c>
      <c r="H908">
        <v>0</v>
      </c>
      <c r="I908" t="s">
        <v>161</v>
      </c>
      <c r="O908">
        <v>2022102301</v>
      </c>
      <c r="P908">
        <v>505</v>
      </c>
      <c r="Q908">
        <v>38588</v>
      </c>
      <c r="R908">
        <v>1</v>
      </c>
      <c r="S908">
        <v>0</v>
      </c>
      <c r="T908">
        <v>0</v>
      </c>
      <c r="U908">
        <v>0</v>
      </c>
      <c r="V908" t="s">
        <v>69</v>
      </c>
      <c r="Y908">
        <v>2022103000</v>
      </c>
      <c r="Z908" t="s">
        <v>148</v>
      </c>
    </row>
    <row r="909" spans="1:26" x14ac:dyDescent="0.35">
      <c r="A909">
        <v>907</v>
      </c>
      <c r="B909">
        <v>2022102305</v>
      </c>
      <c r="C909">
        <v>2472</v>
      </c>
      <c r="D909">
        <v>44957</v>
      </c>
      <c r="E909">
        <v>0</v>
      </c>
      <c r="F909">
        <v>1</v>
      </c>
      <c r="G909">
        <v>0</v>
      </c>
      <c r="H909">
        <v>0</v>
      </c>
      <c r="I909" t="s">
        <v>161</v>
      </c>
      <c r="O909">
        <v>2022102301</v>
      </c>
      <c r="P909">
        <v>868</v>
      </c>
      <c r="Q909">
        <v>38588</v>
      </c>
      <c r="R909">
        <v>0</v>
      </c>
      <c r="S909">
        <v>1</v>
      </c>
      <c r="T909">
        <v>0</v>
      </c>
      <c r="U909">
        <v>0</v>
      </c>
      <c r="V909" t="s">
        <v>69</v>
      </c>
      <c r="Y909">
        <v>2022110604</v>
      </c>
      <c r="Z909" t="s">
        <v>148</v>
      </c>
    </row>
    <row r="910" spans="1:26" x14ac:dyDescent="0.35">
      <c r="A910">
        <v>908</v>
      </c>
      <c r="B910">
        <v>2022102305</v>
      </c>
      <c r="C910">
        <v>2543</v>
      </c>
      <c r="D910">
        <v>44957</v>
      </c>
      <c r="E910">
        <v>0</v>
      </c>
      <c r="F910">
        <v>1</v>
      </c>
      <c r="G910">
        <v>0</v>
      </c>
      <c r="H910">
        <v>0</v>
      </c>
      <c r="I910" t="s">
        <v>161</v>
      </c>
      <c r="O910">
        <v>2022102301</v>
      </c>
      <c r="P910">
        <v>910</v>
      </c>
      <c r="Q910">
        <v>38588</v>
      </c>
      <c r="R910">
        <v>1</v>
      </c>
      <c r="S910">
        <v>0</v>
      </c>
      <c r="T910">
        <v>0</v>
      </c>
      <c r="U910">
        <v>0</v>
      </c>
      <c r="V910" t="s">
        <v>69</v>
      </c>
      <c r="Y910">
        <v>2022102304</v>
      </c>
      <c r="Z910" t="s">
        <v>149</v>
      </c>
    </row>
    <row r="911" spans="1:26" x14ac:dyDescent="0.35">
      <c r="A911">
        <v>909</v>
      </c>
      <c r="B911">
        <v>2022102305</v>
      </c>
      <c r="C911">
        <v>2679</v>
      </c>
      <c r="D911">
        <v>44957</v>
      </c>
      <c r="E911">
        <v>0</v>
      </c>
      <c r="F911">
        <v>1</v>
      </c>
      <c r="G911">
        <v>0</v>
      </c>
      <c r="H911">
        <v>0</v>
      </c>
      <c r="I911" t="s">
        <v>161</v>
      </c>
      <c r="O911">
        <v>2022102301</v>
      </c>
      <c r="P911">
        <v>1410</v>
      </c>
      <c r="Q911">
        <v>38588</v>
      </c>
      <c r="R911">
        <v>0</v>
      </c>
      <c r="S911">
        <v>1</v>
      </c>
      <c r="T911">
        <v>0</v>
      </c>
      <c r="U911">
        <v>0</v>
      </c>
      <c r="V911" t="s">
        <v>69</v>
      </c>
      <c r="Y911">
        <v>2022102304</v>
      </c>
      <c r="Z911" t="s">
        <v>150</v>
      </c>
    </row>
    <row r="912" spans="1:26" x14ac:dyDescent="0.35">
      <c r="A912">
        <v>910</v>
      </c>
      <c r="B912">
        <v>2022102305</v>
      </c>
      <c r="C912">
        <v>3208</v>
      </c>
      <c r="D912">
        <v>44957</v>
      </c>
      <c r="E912">
        <v>0</v>
      </c>
      <c r="F912">
        <v>1</v>
      </c>
      <c r="G912">
        <v>0</v>
      </c>
      <c r="H912">
        <v>0</v>
      </c>
      <c r="I912" t="s">
        <v>161</v>
      </c>
      <c r="O912">
        <v>2022102700</v>
      </c>
      <c r="P912">
        <v>2641</v>
      </c>
      <c r="Q912">
        <v>38588</v>
      </c>
      <c r="R912">
        <v>1</v>
      </c>
      <c r="S912">
        <v>0</v>
      </c>
      <c r="T912">
        <v>0</v>
      </c>
      <c r="U912">
        <v>0</v>
      </c>
      <c r="V912" t="s">
        <v>69</v>
      </c>
      <c r="Y912">
        <v>2022103000</v>
      </c>
      <c r="Z912" t="s">
        <v>150</v>
      </c>
    </row>
    <row r="913" spans="1:26" x14ac:dyDescent="0.35">
      <c r="A913">
        <v>911</v>
      </c>
      <c r="B913">
        <v>2022102305</v>
      </c>
      <c r="C913">
        <v>3508</v>
      </c>
      <c r="D913">
        <v>44957</v>
      </c>
      <c r="E913">
        <v>1</v>
      </c>
      <c r="F913">
        <v>0</v>
      </c>
      <c r="G913">
        <v>0</v>
      </c>
      <c r="H913">
        <v>0</v>
      </c>
      <c r="I913" t="s">
        <v>161</v>
      </c>
      <c r="O913">
        <v>2022110609</v>
      </c>
      <c r="P913">
        <v>2328</v>
      </c>
      <c r="Q913">
        <v>38588</v>
      </c>
      <c r="R913">
        <v>1</v>
      </c>
      <c r="S913">
        <v>0</v>
      </c>
      <c r="T913">
        <v>0</v>
      </c>
      <c r="U913">
        <v>0</v>
      </c>
      <c r="V913" t="s">
        <v>69</v>
      </c>
      <c r="Y913">
        <v>2022110604</v>
      </c>
      <c r="Z913" t="s">
        <v>150</v>
      </c>
    </row>
    <row r="914" spans="1:26" x14ac:dyDescent="0.35">
      <c r="A914">
        <v>912</v>
      </c>
      <c r="B914">
        <v>2022103009</v>
      </c>
      <c r="C914">
        <v>1443</v>
      </c>
      <c r="D914">
        <v>44957</v>
      </c>
      <c r="E914">
        <v>1</v>
      </c>
      <c r="F914">
        <v>0</v>
      </c>
      <c r="G914">
        <v>0</v>
      </c>
      <c r="H914">
        <v>0</v>
      </c>
      <c r="I914" t="s">
        <v>161</v>
      </c>
      <c r="O914">
        <v>2022110609</v>
      </c>
      <c r="P914">
        <v>3569</v>
      </c>
      <c r="Q914">
        <v>38588</v>
      </c>
      <c r="R914">
        <v>1</v>
      </c>
      <c r="S914">
        <v>0</v>
      </c>
      <c r="T914">
        <v>0</v>
      </c>
      <c r="U914">
        <v>0</v>
      </c>
      <c r="V914" t="s">
        <v>69</v>
      </c>
      <c r="Y914">
        <v>2022102304</v>
      </c>
      <c r="Z914" t="s">
        <v>151</v>
      </c>
    </row>
    <row r="915" spans="1:26" x14ac:dyDescent="0.35">
      <c r="A915">
        <v>913</v>
      </c>
      <c r="B915">
        <v>2022103009</v>
      </c>
      <c r="C915">
        <v>1487</v>
      </c>
      <c r="D915">
        <v>44957</v>
      </c>
      <c r="E915">
        <v>1</v>
      </c>
      <c r="F915">
        <v>0</v>
      </c>
      <c r="G915">
        <v>0</v>
      </c>
      <c r="H915">
        <v>0</v>
      </c>
      <c r="I915" t="s">
        <v>161</v>
      </c>
      <c r="O915">
        <v>2022102301</v>
      </c>
      <c r="P915">
        <v>643</v>
      </c>
      <c r="Q915">
        <v>45004</v>
      </c>
      <c r="R915">
        <v>1</v>
      </c>
      <c r="S915">
        <v>0</v>
      </c>
      <c r="T915">
        <v>0</v>
      </c>
      <c r="U915">
        <v>0</v>
      </c>
      <c r="V915" t="s">
        <v>70</v>
      </c>
      <c r="Y915">
        <v>2022103000</v>
      </c>
      <c r="Z915" t="s">
        <v>151</v>
      </c>
    </row>
    <row r="916" spans="1:26" x14ac:dyDescent="0.35">
      <c r="A916">
        <v>914</v>
      </c>
      <c r="B916">
        <v>2022103009</v>
      </c>
      <c r="C916">
        <v>1739</v>
      </c>
      <c r="D916">
        <v>44957</v>
      </c>
      <c r="E916">
        <v>0</v>
      </c>
      <c r="F916">
        <v>1</v>
      </c>
      <c r="G916">
        <v>0</v>
      </c>
      <c r="H916">
        <v>0</v>
      </c>
      <c r="I916" t="s">
        <v>161</v>
      </c>
      <c r="O916">
        <v>2022103001</v>
      </c>
      <c r="P916">
        <v>273</v>
      </c>
      <c r="Q916">
        <v>45004</v>
      </c>
      <c r="R916">
        <v>1</v>
      </c>
      <c r="S916">
        <v>0</v>
      </c>
      <c r="T916">
        <v>0</v>
      </c>
      <c r="U916">
        <v>0</v>
      </c>
      <c r="V916" t="s">
        <v>70</v>
      </c>
      <c r="Y916">
        <v>2022110604</v>
      </c>
      <c r="Z916" t="s">
        <v>151</v>
      </c>
    </row>
    <row r="917" spans="1:26" x14ac:dyDescent="0.35">
      <c r="A917">
        <v>915</v>
      </c>
      <c r="B917">
        <v>2022103009</v>
      </c>
      <c r="C917">
        <v>2296</v>
      </c>
      <c r="D917">
        <v>44957</v>
      </c>
      <c r="E917">
        <v>0</v>
      </c>
      <c r="F917">
        <v>1</v>
      </c>
      <c r="G917">
        <v>0</v>
      </c>
      <c r="H917">
        <v>0</v>
      </c>
      <c r="I917" t="s">
        <v>161</v>
      </c>
      <c r="O917">
        <v>2022103001</v>
      </c>
      <c r="P917">
        <v>850</v>
      </c>
      <c r="Q917">
        <v>45004</v>
      </c>
      <c r="R917">
        <v>1</v>
      </c>
      <c r="S917">
        <v>0</v>
      </c>
      <c r="T917">
        <v>0</v>
      </c>
      <c r="U917">
        <v>0</v>
      </c>
      <c r="V917" t="s">
        <v>70</v>
      </c>
      <c r="Y917">
        <v>2022102304</v>
      </c>
      <c r="Z917" t="s">
        <v>152</v>
      </c>
    </row>
    <row r="918" spans="1:26" x14ac:dyDescent="0.35">
      <c r="A918">
        <v>916</v>
      </c>
      <c r="B918">
        <v>2022110605</v>
      </c>
      <c r="C918">
        <v>1572</v>
      </c>
      <c r="D918">
        <v>44957</v>
      </c>
      <c r="E918">
        <v>1</v>
      </c>
      <c r="F918">
        <v>0</v>
      </c>
      <c r="G918">
        <v>0</v>
      </c>
      <c r="H918">
        <v>0</v>
      </c>
      <c r="I918" t="s">
        <v>161</v>
      </c>
      <c r="O918">
        <v>2022110602</v>
      </c>
      <c r="P918">
        <v>678</v>
      </c>
      <c r="Q918">
        <v>45004</v>
      </c>
      <c r="R918">
        <v>1</v>
      </c>
      <c r="S918">
        <v>0</v>
      </c>
      <c r="T918">
        <v>0</v>
      </c>
      <c r="U918">
        <v>0</v>
      </c>
      <c r="V918" t="s">
        <v>70</v>
      </c>
      <c r="Y918">
        <v>2022103000</v>
      </c>
      <c r="Z918" t="s">
        <v>152</v>
      </c>
    </row>
    <row r="919" spans="1:26" x14ac:dyDescent="0.35">
      <c r="A919">
        <v>917</v>
      </c>
      <c r="B919">
        <v>2022110605</v>
      </c>
      <c r="C919">
        <v>3328</v>
      </c>
      <c r="D919">
        <v>44957</v>
      </c>
      <c r="E919">
        <v>1</v>
      </c>
      <c r="F919">
        <v>0</v>
      </c>
      <c r="G919">
        <v>0</v>
      </c>
      <c r="H919">
        <v>0</v>
      </c>
      <c r="I919" t="s">
        <v>161</v>
      </c>
      <c r="O919">
        <v>2022110602</v>
      </c>
      <c r="P919">
        <v>767</v>
      </c>
      <c r="Q919">
        <v>45004</v>
      </c>
      <c r="R919">
        <v>1</v>
      </c>
      <c r="S919">
        <v>0</v>
      </c>
      <c r="T919">
        <v>0</v>
      </c>
      <c r="U919">
        <v>0</v>
      </c>
      <c r="V919" t="s">
        <v>70</v>
      </c>
      <c r="Y919">
        <v>2022110604</v>
      </c>
      <c r="Z919" t="s">
        <v>152</v>
      </c>
    </row>
    <row r="920" spans="1:26" x14ac:dyDescent="0.35">
      <c r="A920">
        <v>918</v>
      </c>
      <c r="B920">
        <v>2022110605</v>
      </c>
      <c r="C920">
        <v>3766</v>
      </c>
      <c r="D920">
        <v>44957</v>
      </c>
      <c r="E920">
        <v>0</v>
      </c>
      <c r="F920">
        <v>1</v>
      </c>
      <c r="G920">
        <v>0</v>
      </c>
      <c r="H920">
        <v>0</v>
      </c>
      <c r="I920" t="s">
        <v>161</v>
      </c>
      <c r="O920">
        <v>2022110602</v>
      </c>
      <c r="P920">
        <v>1972</v>
      </c>
      <c r="Q920">
        <v>45004</v>
      </c>
      <c r="R920">
        <v>0</v>
      </c>
      <c r="S920">
        <v>1</v>
      </c>
      <c r="T920">
        <v>0</v>
      </c>
      <c r="U920">
        <v>0</v>
      </c>
      <c r="V920" t="s">
        <v>70</v>
      </c>
      <c r="Y920">
        <v>2022102304</v>
      </c>
      <c r="Z920" t="s">
        <v>153</v>
      </c>
    </row>
    <row r="921" spans="1:26" x14ac:dyDescent="0.35">
      <c r="A921">
        <v>919</v>
      </c>
      <c r="B921">
        <v>2022102305</v>
      </c>
      <c r="C921">
        <v>338</v>
      </c>
      <c r="D921">
        <v>47942</v>
      </c>
      <c r="E921">
        <v>0</v>
      </c>
      <c r="F921">
        <v>1</v>
      </c>
      <c r="G921">
        <v>0</v>
      </c>
      <c r="H921">
        <v>0</v>
      </c>
      <c r="I921" t="s">
        <v>162</v>
      </c>
      <c r="O921">
        <v>2022110602</v>
      </c>
      <c r="P921">
        <v>2970</v>
      </c>
      <c r="Q921">
        <v>45004</v>
      </c>
      <c r="R921">
        <v>0</v>
      </c>
      <c r="S921">
        <v>1</v>
      </c>
      <c r="T921">
        <v>0</v>
      </c>
      <c r="U921">
        <v>0</v>
      </c>
      <c r="V921" t="s">
        <v>70</v>
      </c>
      <c r="Y921">
        <v>2022103000</v>
      </c>
      <c r="Z921" t="s">
        <v>153</v>
      </c>
    </row>
    <row r="922" spans="1:26" x14ac:dyDescent="0.35">
      <c r="A922">
        <v>920</v>
      </c>
      <c r="B922">
        <v>2022102305</v>
      </c>
      <c r="C922">
        <v>359</v>
      </c>
      <c r="D922">
        <v>38843</v>
      </c>
      <c r="E922">
        <v>1</v>
      </c>
      <c r="F922">
        <v>0</v>
      </c>
      <c r="G922">
        <v>0</v>
      </c>
      <c r="H922">
        <v>0</v>
      </c>
      <c r="I922" t="s">
        <v>163</v>
      </c>
      <c r="O922">
        <v>2022102301</v>
      </c>
      <c r="P922">
        <v>643</v>
      </c>
      <c r="Q922">
        <v>52852</v>
      </c>
      <c r="R922">
        <v>0</v>
      </c>
      <c r="S922">
        <v>1</v>
      </c>
      <c r="T922">
        <v>0</v>
      </c>
      <c r="U922">
        <v>0</v>
      </c>
      <c r="V922" t="s">
        <v>71</v>
      </c>
      <c r="Y922">
        <v>2022110604</v>
      </c>
      <c r="Z922" t="s">
        <v>153</v>
      </c>
    </row>
    <row r="923" spans="1:26" x14ac:dyDescent="0.35">
      <c r="A923">
        <v>921</v>
      </c>
      <c r="B923">
        <v>2022102305</v>
      </c>
      <c r="C923">
        <v>523</v>
      </c>
      <c r="D923">
        <v>38843</v>
      </c>
      <c r="E923">
        <v>0</v>
      </c>
      <c r="F923">
        <v>1</v>
      </c>
      <c r="G923">
        <v>0</v>
      </c>
      <c r="H923">
        <v>0</v>
      </c>
      <c r="I923" t="s">
        <v>163</v>
      </c>
      <c r="O923">
        <v>2022102301</v>
      </c>
      <c r="P923">
        <v>1174</v>
      </c>
      <c r="Q923">
        <v>52852</v>
      </c>
      <c r="R923">
        <v>0</v>
      </c>
      <c r="S923">
        <v>1</v>
      </c>
      <c r="T923">
        <v>0</v>
      </c>
      <c r="U923">
        <v>0</v>
      </c>
      <c r="V923" t="s">
        <v>71</v>
      </c>
      <c r="Y923">
        <v>2022102304</v>
      </c>
      <c r="Z923" t="s">
        <v>154</v>
      </c>
    </row>
    <row r="924" spans="1:26" x14ac:dyDescent="0.35">
      <c r="A924">
        <v>922</v>
      </c>
      <c r="B924">
        <v>2022102305</v>
      </c>
      <c r="C924">
        <v>2472</v>
      </c>
      <c r="D924">
        <v>38843</v>
      </c>
      <c r="E924">
        <v>0</v>
      </c>
      <c r="F924">
        <v>1</v>
      </c>
      <c r="G924">
        <v>0</v>
      </c>
      <c r="H924">
        <v>0</v>
      </c>
      <c r="I924" t="s">
        <v>163</v>
      </c>
      <c r="O924">
        <v>2022103001</v>
      </c>
      <c r="P924">
        <v>938</v>
      </c>
      <c r="Q924">
        <v>52852</v>
      </c>
      <c r="R924">
        <v>0</v>
      </c>
      <c r="S924">
        <v>0</v>
      </c>
      <c r="T924">
        <v>0</v>
      </c>
      <c r="U924">
        <v>1</v>
      </c>
      <c r="V924" t="s">
        <v>71</v>
      </c>
      <c r="Y924">
        <v>2022103011</v>
      </c>
      <c r="Z924" t="s">
        <v>154</v>
      </c>
    </row>
    <row r="925" spans="1:26" x14ac:dyDescent="0.35">
      <c r="A925">
        <v>923</v>
      </c>
      <c r="B925">
        <v>2022103009</v>
      </c>
      <c r="C925">
        <v>176</v>
      </c>
      <c r="D925">
        <v>38843</v>
      </c>
      <c r="E925">
        <v>0</v>
      </c>
      <c r="F925">
        <v>1</v>
      </c>
      <c r="G925">
        <v>0</v>
      </c>
      <c r="H925">
        <v>0</v>
      </c>
      <c r="I925" t="s">
        <v>163</v>
      </c>
      <c r="O925">
        <v>2022103001</v>
      </c>
      <c r="P925">
        <v>1549</v>
      </c>
      <c r="Q925">
        <v>52852</v>
      </c>
      <c r="R925">
        <v>0</v>
      </c>
      <c r="S925">
        <v>1</v>
      </c>
      <c r="T925">
        <v>0</v>
      </c>
      <c r="U925">
        <v>0</v>
      </c>
      <c r="V925" t="s">
        <v>71</v>
      </c>
      <c r="Y925">
        <v>2022102304</v>
      </c>
      <c r="Z925" t="s">
        <v>155</v>
      </c>
    </row>
    <row r="926" spans="1:26" x14ac:dyDescent="0.35">
      <c r="A926">
        <v>924</v>
      </c>
      <c r="B926">
        <v>2022103009</v>
      </c>
      <c r="C926">
        <v>922</v>
      </c>
      <c r="D926">
        <v>38843</v>
      </c>
      <c r="E926">
        <v>0</v>
      </c>
      <c r="F926">
        <v>1</v>
      </c>
      <c r="G926">
        <v>0</v>
      </c>
      <c r="H926">
        <v>0</v>
      </c>
      <c r="I926" t="s">
        <v>163</v>
      </c>
      <c r="O926">
        <v>2022103001</v>
      </c>
      <c r="P926">
        <v>2971</v>
      </c>
      <c r="Q926">
        <v>52852</v>
      </c>
      <c r="R926">
        <v>1</v>
      </c>
      <c r="S926">
        <v>0</v>
      </c>
      <c r="T926">
        <v>0</v>
      </c>
      <c r="U926">
        <v>0</v>
      </c>
      <c r="V926" t="s">
        <v>71</v>
      </c>
      <c r="Y926">
        <v>2022102304</v>
      </c>
      <c r="Z926" t="s">
        <v>156</v>
      </c>
    </row>
    <row r="927" spans="1:26" x14ac:dyDescent="0.35">
      <c r="A927">
        <v>925</v>
      </c>
      <c r="B927">
        <v>2022103009</v>
      </c>
      <c r="C927">
        <v>1739</v>
      </c>
      <c r="D927">
        <v>38843</v>
      </c>
      <c r="E927">
        <v>0</v>
      </c>
      <c r="F927">
        <v>1</v>
      </c>
      <c r="G927">
        <v>0</v>
      </c>
      <c r="H927">
        <v>0</v>
      </c>
      <c r="I927" t="s">
        <v>163</v>
      </c>
      <c r="O927">
        <v>2022110602</v>
      </c>
      <c r="P927">
        <v>103</v>
      </c>
      <c r="Q927">
        <v>52852</v>
      </c>
      <c r="R927">
        <v>1</v>
      </c>
      <c r="S927">
        <v>0</v>
      </c>
      <c r="T927">
        <v>0</v>
      </c>
      <c r="U927">
        <v>0</v>
      </c>
      <c r="V927" t="s">
        <v>71</v>
      </c>
      <c r="Y927">
        <v>2022102304</v>
      </c>
      <c r="Z927" t="s">
        <v>157</v>
      </c>
    </row>
    <row r="928" spans="1:26" x14ac:dyDescent="0.35">
      <c r="A928">
        <v>926</v>
      </c>
      <c r="B928">
        <v>2022103009</v>
      </c>
      <c r="C928">
        <v>2296</v>
      </c>
      <c r="D928">
        <v>38843</v>
      </c>
      <c r="E928">
        <v>0</v>
      </c>
      <c r="F928">
        <v>1</v>
      </c>
      <c r="G928">
        <v>0</v>
      </c>
      <c r="H928">
        <v>0</v>
      </c>
      <c r="I928" t="s">
        <v>163</v>
      </c>
      <c r="O928">
        <v>2022110602</v>
      </c>
      <c r="P928">
        <v>612</v>
      </c>
      <c r="Q928">
        <v>52852</v>
      </c>
      <c r="R928">
        <v>1</v>
      </c>
      <c r="S928">
        <v>0</v>
      </c>
      <c r="T928">
        <v>0</v>
      </c>
      <c r="U928">
        <v>0</v>
      </c>
      <c r="V928" t="s">
        <v>71</v>
      </c>
      <c r="Y928">
        <v>2022103011</v>
      </c>
      <c r="Z928" t="s">
        <v>157</v>
      </c>
    </row>
    <row r="929" spans="1:26" x14ac:dyDescent="0.35">
      <c r="A929">
        <v>927</v>
      </c>
      <c r="B929">
        <v>2022103009</v>
      </c>
      <c r="C929">
        <v>2317</v>
      </c>
      <c r="D929">
        <v>38843</v>
      </c>
      <c r="E929">
        <v>0</v>
      </c>
      <c r="F929">
        <v>1</v>
      </c>
      <c r="G929">
        <v>0</v>
      </c>
      <c r="H929">
        <v>0</v>
      </c>
      <c r="I929" t="s">
        <v>163</v>
      </c>
      <c r="O929">
        <v>2022110602</v>
      </c>
      <c r="P929">
        <v>746</v>
      </c>
      <c r="Q929">
        <v>52852</v>
      </c>
      <c r="R929">
        <v>0</v>
      </c>
      <c r="S929">
        <v>0</v>
      </c>
      <c r="T929">
        <v>0</v>
      </c>
      <c r="U929">
        <v>1</v>
      </c>
      <c r="V929" t="s">
        <v>71</v>
      </c>
      <c r="Y929">
        <v>2022102304</v>
      </c>
      <c r="Z929" t="s">
        <v>158</v>
      </c>
    </row>
    <row r="930" spans="1:26" x14ac:dyDescent="0.35">
      <c r="A930">
        <v>928</v>
      </c>
      <c r="B930">
        <v>2022110605</v>
      </c>
      <c r="C930">
        <v>783</v>
      </c>
      <c r="D930">
        <v>38843</v>
      </c>
      <c r="E930">
        <v>1</v>
      </c>
      <c r="F930">
        <v>0</v>
      </c>
      <c r="G930">
        <v>0</v>
      </c>
      <c r="H930">
        <v>0</v>
      </c>
      <c r="I930" t="s">
        <v>163</v>
      </c>
      <c r="O930">
        <v>2022110602</v>
      </c>
      <c r="P930">
        <v>1114</v>
      </c>
      <c r="Q930">
        <v>52852</v>
      </c>
      <c r="R930">
        <v>0</v>
      </c>
      <c r="S930">
        <v>0</v>
      </c>
      <c r="T930">
        <v>0</v>
      </c>
      <c r="U930">
        <v>1</v>
      </c>
      <c r="V930" t="s">
        <v>71</v>
      </c>
      <c r="Y930">
        <v>2022103000</v>
      </c>
      <c r="Z930" t="s">
        <v>158</v>
      </c>
    </row>
    <row r="931" spans="1:26" x14ac:dyDescent="0.35">
      <c r="A931">
        <v>929</v>
      </c>
      <c r="B931">
        <v>2022110605</v>
      </c>
      <c r="C931">
        <v>1551</v>
      </c>
      <c r="D931">
        <v>38843</v>
      </c>
      <c r="E931">
        <v>1</v>
      </c>
      <c r="F931">
        <v>0</v>
      </c>
      <c r="G931">
        <v>0</v>
      </c>
      <c r="H931">
        <v>0</v>
      </c>
      <c r="I931" t="s">
        <v>163</v>
      </c>
      <c r="O931">
        <v>2022110602</v>
      </c>
      <c r="P931">
        <v>1191</v>
      </c>
      <c r="Q931">
        <v>52852</v>
      </c>
      <c r="R931">
        <v>0</v>
      </c>
      <c r="S931">
        <v>1</v>
      </c>
      <c r="T931">
        <v>0</v>
      </c>
      <c r="U931">
        <v>0</v>
      </c>
      <c r="V931" t="s">
        <v>71</v>
      </c>
      <c r="Y931">
        <v>2022110604</v>
      </c>
      <c r="Z931" t="s">
        <v>158</v>
      </c>
    </row>
    <row r="932" spans="1:26" x14ac:dyDescent="0.35">
      <c r="A932">
        <v>930</v>
      </c>
      <c r="B932">
        <v>2022102305</v>
      </c>
      <c r="C932">
        <v>430</v>
      </c>
      <c r="D932">
        <v>45287</v>
      </c>
      <c r="E932">
        <v>1</v>
      </c>
      <c r="F932">
        <v>0</v>
      </c>
      <c r="G932">
        <v>0</v>
      </c>
      <c r="H932">
        <v>0</v>
      </c>
      <c r="I932" t="s">
        <v>164</v>
      </c>
      <c r="O932">
        <v>2022102301</v>
      </c>
      <c r="P932">
        <v>868</v>
      </c>
      <c r="Q932">
        <v>47788</v>
      </c>
      <c r="R932">
        <v>0</v>
      </c>
      <c r="S932">
        <v>1</v>
      </c>
      <c r="T932">
        <v>0</v>
      </c>
      <c r="U932">
        <v>0</v>
      </c>
      <c r="V932" t="s">
        <v>72</v>
      </c>
      <c r="Y932">
        <v>2022102304</v>
      </c>
      <c r="Z932" t="s">
        <v>159</v>
      </c>
    </row>
    <row r="933" spans="1:26" x14ac:dyDescent="0.35">
      <c r="A933">
        <v>931</v>
      </c>
      <c r="B933">
        <v>2022103009</v>
      </c>
      <c r="C933">
        <v>441</v>
      </c>
      <c r="D933">
        <v>45287</v>
      </c>
      <c r="E933">
        <v>1</v>
      </c>
      <c r="F933">
        <v>0</v>
      </c>
      <c r="G933">
        <v>0</v>
      </c>
      <c r="H933">
        <v>0</v>
      </c>
      <c r="I933" t="s">
        <v>164</v>
      </c>
      <c r="O933">
        <v>2022102301</v>
      </c>
      <c r="P933">
        <v>889</v>
      </c>
      <c r="Q933">
        <v>47788</v>
      </c>
      <c r="R933">
        <v>0</v>
      </c>
      <c r="S933">
        <v>1</v>
      </c>
      <c r="T933">
        <v>0</v>
      </c>
      <c r="U933">
        <v>0</v>
      </c>
      <c r="V933" t="s">
        <v>72</v>
      </c>
      <c r="Y933">
        <v>2022110604</v>
      </c>
      <c r="Z933" t="s">
        <v>159</v>
      </c>
    </row>
    <row r="934" spans="1:26" x14ac:dyDescent="0.35">
      <c r="A934">
        <v>932</v>
      </c>
      <c r="B934">
        <v>2022103009</v>
      </c>
      <c r="C934">
        <v>1487</v>
      </c>
      <c r="D934">
        <v>45287</v>
      </c>
      <c r="E934">
        <v>0</v>
      </c>
      <c r="F934">
        <v>1</v>
      </c>
      <c r="G934">
        <v>0</v>
      </c>
      <c r="H934">
        <v>0</v>
      </c>
      <c r="I934" t="s">
        <v>164</v>
      </c>
      <c r="O934">
        <v>2022102301</v>
      </c>
      <c r="P934">
        <v>1410</v>
      </c>
      <c r="Q934">
        <v>47788</v>
      </c>
      <c r="R934">
        <v>0</v>
      </c>
      <c r="S934">
        <v>1</v>
      </c>
      <c r="T934">
        <v>0</v>
      </c>
      <c r="U934">
        <v>0</v>
      </c>
      <c r="V934" t="s">
        <v>72</v>
      </c>
      <c r="Y934">
        <v>2022102305</v>
      </c>
      <c r="Z934" t="s">
        <v>160</v>
      </c>
    </row>
    <row r="935" spans="1:26" x14ac:dyDescent="0.35">
      <c r="A935">
        <v>933</v>
      </c>
      <c r="B935">
        <v>2022103009</v>
      </c>
      <c r="C935">
        <v>2079</v>
      </c>
      <c r="D935">
        <v>45287</v>
      </c>
      <c r="E935">
        <v>1</v>
      </c>
      <c r="F935">
        <v>0</v>
      </c>
      <c r="G935">
        <v>0</v>
      </c>
      <c r="H935">
        <v>0</v>
      </c>
      <c r="I935" t="s">
        <v>164</v>
      </c>
      <c r="O935">
        <v>2022102301</v>
      </c>
      <c r="P935">
        <v>2441</v>
      </c>
      <c r="Q935">
        <v>47788</v>
      </c>
      <c r="R935">
        <v>0</v>
      </c>
      <c r="S935">
        <v>0</v>
      </c>
      <c r="T935">
        <v>0</v>
      </c>
      <c r="U935">
        <v>1</v>
      </c>
      <c r="V935" t="s">
        <v>72</v>
      </c>
      <c r="Y935">
        <v>2022103009</v>
      </c>
      <c r="Z935" t="s">
        <v>160</v>
      </c>
    </row>
    <row r="936" spans="1:26" x14ac:dyDescent="0.35">
      <c r="A936">
        <v>934</v>
      </c>
      <c r="B936">
        <v>2022110605</v>
      </c>
      <c r="C936">
        <v>2522</v>
      </c>
      <c r="D936">
        <v>45287</v>
      </c>
      <c r="E936">
        <v>0</v>
      </c>
      <c r="F936">
        <v>1</v>
      </c>
      <c r="G936">
        <v>0</v>
      </c>
      <c r="H936">
        <v>0</v>
      </c>
      <c r="I936" t="s">
        <v>164</v>
      </c>
      <c r="O936">
        <v>2022102700</v>
      </c>
      <c r="P936">
        <v>2314</v>
      </c>
      <c r="Q936">
        <v>47788</v>
      </c>
      <c r="R936">
        <v>0</v>
      </c>
      <c r="S936">
        <v>1</v>
      </c>
      <c r="T936">
        <v>0</v>
      </c>
      <c r="U936">
        <v>0</v>
      </c>
      <c r="V936" t="s">
        <v>72</v>
      </c>
      <c r="Y936">
        <v>2022102305</v>
      </c>
      <c r="Z936" t="s">
        <v>161</v>
      </c>
    </row>
    <row r="937" spans="1:26" x14ac:dyDescent="0.35">
      <c r="A937">
        <v>935</v>
      </c>
      <c r="B937">
        <v>2022110605</v>
      </c>
      <c r="C937">
        <v>3349</v>
      </c>
      <c r="D937">
        <v>45287</v>
      </c>
      <c r="E937">
        <v>1</v>
      </c>
      <c r="F937">
        <v>0</v>
      </c>
      <c r="G937">
        <v>0</v>
      </c>
      <c r="H937">
        <v>0</v>
      </c>
      <c r="I937" t="s">
        <v>164</v>
      </c>
      <c r="O937">
        <v>2022102700</v>
      </c>
      <c r="P937">
        <v>2667</v>
      </c>
      <c r="Q937">
        <v>47788</v>
      </c>
      <c r="R937">
        <v>0</v>
      </c>
      <c r="S937">
        <v>1</v>
      </c>
      <c r="T937">
        <v>0</v>
      </c>
      <c r="U937">
        <v>0</v>
      </c>
      <c r="V937" t="s">
        <v>72</v>
      </c>
      <c r="Y937">
        <v>2022103009</v>
      </c>
      <c r="Z937" t="s">
        <v>161</v>
      </c>
    </row>
    <row r="938" spans="1:26" x14ac:dyDescent="0.35">
      <c r="A938">
        <v>936</v>
      </c>
      <c r="B938">
        <v>2022102305</v>
      </c>
      <c r="C938">
        <v>456</v>
      </c>
      <c r="D938">
        <v>43358</v>
      </c>
      <c r="E938">
        <v>1</v>
      </c>
      <c r="F938">
        <v>0</v>
      </c>
      <c r="G938">
        <v>0</v>
      </c>
      <c r="H938">
        <v>0</v>
      </c>
      <c r="I938" t="s">
        <v>165</v>
      </c>
      <c r="O938">
        <v>2022102700</v>
      </c>
      <c r="P938">
        <v>3214</v>
      </c>
      <c r="Q938">
        <v>47788</v>
      </c>
      <c r="R938">
        <v>0</v>
      </c>
      <c r="S938">
        <v>1</v>
      </c>
      <c r="T938">
        <v>0</v>
      </c>
      <c r="U938">
        <v>0</v>
      </c>
      <c r="V938" t="s">
        <v>72</v>
      </c>
      <c r="Y938">
        <v>2022110605</v>
      </c>
      <c r="Z938" t="s">
        <v>161</v>
      </c>
    </row>
    <row r="939" spans="1:26" x14ac:dyDescent="0.35">
      <c r="A939">
        <v>937</v>
      </c>
      <c r="B939">
        <v>2022102305</v>
      </c>
      <c r="C939">
        <v>1503</v>
      </c>
      <c r="D939">
        <v>43358</v>
      </c>
      <c r="E939">
        <v>1</v>
      </c>
      <c r="F939">
        <v>0</v>
      </c>
      <c r="G939">
        <v>0</v>
      </c>
      <c r="H939">
        <v>0</v>
      </c>
      <c r="I939" t="s">
        <v>165</v>
      </c>
      <c r="O939">
        <v>2022102700</v>
      </c>
      <c r="P939">
        <v>3296</v>
      </c>
      <c r="Q939">
        <v>47788</v>
      </c>
      <c r="R939">
        <v>1</v>
      </c>
      <c r="S939">
        <v>0</v>
      </c>
      <c r="T939">
        <v>0</v>
      </c>
      <c r="U939">
        <v>0</v>
      </c>
      <c r="V939" t="s">
        <v>72</v>
      </c>
      <c r="Y939">
        <v>2022102305</v>
      </c>
      <c r="Z939" t="s">
        <v>162</v>
      </c>
    </row>
    <row r="940" spans="1:26" x14ac:dyDescent="0.35">
      <c r="A940">
        <v>938</v>
      </c>
      <c r="B940">
        <v>2022102305</v>
      </c>
      <c r="C940">
        <v>2543</v>
      </c>
      <c r="D940">
        <v>43358</v>
      </c>
      <c r="E940">
        <v>0</v>
      </c>
      <c r="F940">
        <v>1</v>
      </c>
      <c r="G940">
        <v>0</v>
      </c>
      <c r="H940">
        <v>0</v>
      </c>
      <c r="I940" t="s">
        <v>165</v>
      </c>
      <c r="O940">
        <v>2022110609</v>
      </c>
      <c r="P940">
        <v>1024</v>
      </c>
      <c r="Q940">
        <v>47788</v>
      </c>
      <c r="R940">
        <v>0</v>
      </c>
      <c r="S940">
        <v>1</v>
      </c>
      <c r="T940">
        <v>0</v>
      </c>
      <c r="U940">
        <v>0</v>
      </c>
      <c r="V940" t="s">
        <v>72</v>
      </c>
      <c r="Y940">
        <v>2022102305</v>
      </c>
      <c r="Z940" t="s">
        <v>163</v>
      </c>
    </row>
    <row r="941" spans="1:26" x14ac:dyDescent="0.35">
      <c r="A941">
        <v>939</v>
      </c>
      <c r="B941">
        <v>2022102305</v>
      </c>
      <c r="C941">
        <v>3529</v>
      </c>
      <c r="D941">
        <v>43358</v>
      </c>
      <c r="E941">
        <v>0</v>
      </c>
      <c r="F941">
        <v>1</v>
      </c>
      <c r="G941">
        <v>0</v>
      </c>
      <c r="H941">
        <v>0</v>
      </c>
      <c r="I941" t="s">
        <v>165</v>
      </c>
      <c r="O941">
        <v>2022110609</v>
      </c>
      <c r="P941">
        <v>3548</v>
      </c>
      <c r="Q941">
        <v>47788</v>
      </c>
      <c r="R941">
        <v>1</v>
      </c>
      <c r="S941">
        <v>0</v>
      </c>
      <c r="T941">
        <v>0</v>
      </c>
      <c r="U941">
        <v>0</v>
      </c>
      <c r="V941" t="s">
        <v>72</v>
      </c>
      <c r="Y941">
        <v>2022103009</v>
      </c>
      <c r="Z941" t="s">
        <v>163</v>
      </c>
    </row>
    <row r="942" spans="1:26" x14ac:dyDescent="0.35">
      <c r="A942">
        <v>940</v>
      </c>
      <c r="B942">
        <v>2022102305</v>
      </c>
      <c r="C942">
        <v>523</v>
      </c>
      <c r="D942">
        <v>52619</v>
      </c>
      <c r="E942">
        <v>0</v>
      </c>
      <c r="F942">
        <v>1</v>
      </c>
      <c r="G942">
        <v>0</v>
      </c>
      <c r="H942">
        <v>0</v>
      </c>
      <c r="I942" t="s">
        <v>166</v>
      </c>
      <c r="O942">
        <v>2022102301</v>
      </c>
      <c r="P942">
        <v>889</v>
      </c>
      <c r="Q942">
        <v>46159</v>
      </c>
      <c r="R942">
        <v>0</v>
      </c>
      <c r="S942">
        <v>1</v>
      </c>
      <c r="T942">
        <v>0</v>
      </c>
      <c r="U942">
        <v>0</v>
      </c>
      <c r="V942" t="s">
        <v>73</v>
      </c>
      <c r="Y942">
        <v>2022110605</v>
      </c>
      <c r="Z942" t="s">
        <v>163</v>
      </c>
    </row>
    <row r="943" spans="1:26" x14ac:dyDescent="0.35">
      <c r="A943">
        <v>941</v>
      </c>
      <c r="B943">
        <v>2022103009</v>
      </c>
      <c r="C943">
        <v>1713</v>
      </c>
      <c r="D943">
        <v>52619</v>
      </c>
      <c r="E943">
        <v>1</v>
      </c>
      <c r="F943">
        <v>0</v>
      </c>
      <c r="G943">
        <v>0</v>
      </c>
      <c r="H943">
        <v>0</v>
      </c>
      <c r="I943" t="s">
        <v>166</v>
      </c>
      <c r="O943">
        <v>2022102301</v>
      </c>
      <c r="P943">
        <v>2916</v>
      </c>
      <c r="Q943">
        <v>46159</v>
      </c>
      <c r="R943">
        <v>1</v>
      </c>
      <c r="S943">
        <v>0</v>
      </c>
      <c r="T943">
        <v>0</v>
      </c>
      <c r="U943">
        <v>0</v>
      </c>
      <c r="V943" t="s">
        <v>73</v>
      </c>
      <c r="Y943">
        <v>2022102305</v>
      </c>
      <c r="Z943" t="s">
        <v>164</v>
      </c>
    </row>
    <row r="944" spans="1:26" x14ac:dyDescent="0.35">
      <c r="A944">
        <v>942</v>
      </c>
      <c r="B944">
        <v>2022102305</v>
      </c>
      <c r="C944">
        <v>603</v>
      </c>
      <c r="D944">
        <v>47971</v>
      </c>
      <c r="E944">
        <v>1</v>
      </c>
      <c r="F944">
        <v>0</v>
      </c>
      <c r="G944">
        <v>0</v>
      </c>
      <c r="H944">
        <v>0</v>
      </c>
      <c r="I944" t="s">
        <v>167</v>
      </c>
      <c r="O944">
        <v>2022102301</v>
      </c>
      <c r="P944">
        <v>3412</v>
      </c>
      <c r="Q944">
        <v>46159</v>
      </c>
      <c r="R944">
        <v>1</v>
      </c>
      <c r="S944">
        <v>0</v>
      </c>
      <c r="T944">
        <v>0</v>
      </c>
      <c r="U944">
        <v>0</v>
      </c>
      <c r="V944" t="s">
        <v>73</v>
      </c>
      <c r="Y944">
        <v>2022103009</v>
      </c>
      <c r="Z944" t="s">
        <v>164</v>
      </c>
    </row>
    <row r="945" spans="1:26" x14ac:dyDescent="0.35">
      <c r="A945">
        <v>943</v>
      </c>
      <c r="B945">
        <v>2022102305</v>
      </c>
      <c r="C945">
        <v>919</v>
      </c>
      <c r="D945">
        <v>47971</v>
      </c>
      <c r="E945">
        <v>1</v>
      </c>
      <c r="F945">
        <v>0</v>
      </c>
      <c r="G945">
        <v>0</v>
      </c>
      <c r="H945">
        <v>0</v>
      </c>
      <c r="I945" t="s">
        <v>167</v>
      </c>
      <c r="O945">
        <v>2022102301</v>
      </c>
      <c r="P945">
        <v>3454</v>
      </c>
      <c r="Q945">
        <v>46159</v>
      </c>
      <c r="R945">
        <v>1</v>
      </c>
      <c r="S945">
        <v>0</v>
      </c>
      <c r="T945">
        <v>0</v>
      </c>
      <c r="U945">
        <v>0</v>
      </c>
      <c r="V945" t="s">
        <v>73</v>
      </c>
      <c r="Y945">
        <v>2022110605</v>
      </c>
      <c r="Z945" t="s">
        <v>164</v>
      </c>
    </row>
    <row r="946" spans="1:26" x14ac:dyDescent="0.35">
      <c r="A946">
        <v>944</v>
      </c>
      <c r="B946">
        <v>2022103004</v>
      </c>
      <c r="C946">
        <v>1809</v>
      </c>
      <c r="D946">
        <v>47971</v>
      </c>
      <c r="E946">
        <v>1</v>
      </c>
      <c r="F946">
        <v>0</v>
      </c>
      <c r="G946">
        <v>0</v>
      </c>
      <c r="H946">
        <v>0</v>
      </c>
      <c r="I946" t="s">
        <v>167</v>
      </c>
      <c r="O946">
        <v>2022102700</v>
      </c>
      <c r="P946">
        <v>3145</v>
      </c>
      <c r="Q946">
        <v>46159</v>
      </c>
      <c r="R946">
        <v>0</v>
      </c>
      <c r="S946">
        <v>0</v>
      </c>
      <c r="T946">
        <v>0</v>
      </c>
      <c r="U946">
        <v>1</v>
      </c>
      <c r="V946" t="s">
        <v>73</v>
      </c>
      <c r="Y946">
        <v>2022102305</v>
      </c>
      <c r="Z946" t="s">
        <v>165</v>
      </c>
    </row>
    <row r="947" spans="1:26" x14ac:dyDescent="0.35">
      <c r="A947">
        <v>945</v>
      </c>
      <c r="B947">
        <v>2022103004</v>
      </c>
      <c r="C947">
        <v>3082</v>
      </c>
      <c r="D947">
        <v>47971</v>
      </c>
      <c r="E947">
        <v>0</v>
      </c>
      <c r="F947">
        <v>1</v>
      </c>
      <c r="G947">
        <v>0</v>
      </c>
      <c r="H947">
        <v>0</v>
      </c>
      <c r="I947" t="s">
        <v>167</v>
      </c>
      <c r="O947">
        <v>2022102301</v>
      </c>
      <c r="P947">
        <v>1016</v>
      </c>
      <c r="Q947">
        <v>43306</v>
      </c>
      <c r="R947">
        <v>1</v>
      </c>
      <c r="S947">
        <v>0</v>
      </c>
      <c r="T947">
        <v>0</v>
      </c>
      <c r="U947">
        <v>0</v>
      </c>
      <c r="V947" t="s">
        <v>74</v>
      </c>
      <c r="Y947">
        <v>2022102305</v>
      </c>
      <c r="Z947" t="s">
        <v>166</v>
      </c>
    </row>
    <row r="948" spans="1:26" x14ac:dyDescent="0.35">
      <c r="A948">
        <v>946</v>
      </c>
      <c r="B948">
        <v>2022110610</v>
      </c>
      <c r="C948">
        <v>170</v>
      </c>
      <c r="D948">
        <v>47971</v>
      </c>
      <c r="E948">
        <v>0</v>
      </c>
      <c r="F948">
        <v>1</v>
      </c>
      <c r="G948">
        <v>0</v>
      </c>
      <c r="H948">
        <v>0</v>
      </c>
      <c r="I948" t="s">
        <v>167</v>
      </c>
      <c r="O948">
        <v>2022102301</v>
      </c>
      <c r="P948">
        <v>1090</v>
      </c>
      <c r="Q948">
        <v>43306</v>
      </c>
      <c r="R948">
        <v>0</v>
      </c>
      <c r="S948">
        <v>1</v>
      </c>
      <c r="T948">
        <v>0</v>
      </c>
      <c r="U948">
        <v>0</v>
      </c>
      <c r="V948" t="s">
        <v>74</v>
      </c>
      <c r="Y948">
        <v>2022103009</v>
      </c>
      <c r="Z948" t="s">
        <v>166</v>
      </c>
    </row>
    <row r="949" spans="1:26" x14ac:dyDescent="0.35">
      <c r="A949">
        <v>947</v>
      </c>
      <c r="B949">
        <v>2022110610</v>
      </c>
      <c r="C949">
        <v>1257</v>
      </c>
      <c r="D949">
        <v>47971</v>
      </c>
      <c r="E949">
        <v>1</v>
      </c>
      <c r="F949">
        <v>0</v>
      </c>
      <c r="G949">
        <v>0</v>
      </c>
      <c r="H949">
        <v>0</v>
      </c>
      <c r="I949" t="s">
        <v>167</v>
      </c>
      <c r="O949">
        <v>2022102301</v>
      </c>
      <c r="P949">
        <v>3008</v>
      </c>
      <c r="Q949">
        <v>43306</v>
      </c>
      <c r="R949">
        <v>1</v>
      </c>
      <c r="S949">
        <v>0</v>
      </c>
      <c r="T949">
        <v>0</v>
      </c>
      <c r="U949">
        <v>0</v>
      </c>
      <c r="V949" t="s">
        <v>74</v>
      </c>
      <c r="Y949">
        <v>2022102305</v>
      </c>
      <c r="Z949" t="s">
        <v>167</v>
      </c>
    </row>
    <row r="950" spans="1:26" x14ac:dyDescent="0.35">
      <c r="A950">
        <v>948</v>
      </c>
      <c r="B950">
        <v>2022110610</v>
      </c>
      <c r="C950">
        <v>3572</v>
      </c>
      <c r="D950">
        <v>47971</v>
      </c>
      <c r="E950">
        <v>1</v>
      </c>
      <c r="F950">
        <v>0</v>
      </c>
      <c r="G950">
        <v>0</v>
      </c>
      <c r="H950">
        <v>0</v>
      </c>
      <c r="I950" t="s">
        <v>167</v>
      </c>
      <c r="O950">
        <v>2022102301</v>
      </c>
      <c r="P950">
        <v>3029</v>
      </c>
      <c r="Q950">
        <v>43306</v>
      </c>
      <c r="R950">
        <v>1</v>
      </c>
      <c r="S950">
        <v>0</v>
      </c>
      <c r="T950">
        <v>0</v>
      </c>
      <c r="U950">
        <v>0</v>
      </c>
      <c r="V950" t="s">
        <v>74</v>
      </c>
      <c r="Y950">
        <v>2022103004</v>
      </c>
      <c r="Z950" t="s">
        <v>167</v>
      </c>
    </row>
    <row r="951" spans="1:26" x14ac:dyDescent="0.35">
      <c r="A951">
        <v>949</v>
      </c>
      <c r="B951">
        <v>2022102305</v>
      </c>
      <c r="C951">
        <v>603</v>
      </c>
      <c r="D951">
        <v>45643</v>
      </c>
      <c r="E951">
        <v>0</v>
      </c>
      <c r="F951">
        <v>1</v>
      </c>
      <c r="G951">
        <v>0</v>
      </c>
      <c r="H951">
        <v>0</v>
      </c>
      <c r="I951" t="s">
        <v>168</v>
      </c>
      <c r="O951">
        <v>2022102700</v>
      </c>
      <c r="P951">
        <v>1086</v>
      </c>
      <c r="Q951">
        <v>43306</v>
      </c>
      <c r="R951">
        <v>0</v>
      </c>
      <c r="S951">
        <v>0</v>
      </c>
      <c r="T951">
        <v>0</v>
      </c>
      <c r="U951">
        <v>1</v>
      </c>
      <c r="V951" t="s">
        <v>74</v>
      </c>
      <c r="Y951">
        <v>2022110610</v>
      </c>
      <c r="Z951" t="s">
        <v>167</v>
      </c>
    </row>
    <row r="952" spans="1:26" x14ac:dyDescent="0.35">
      <c r="A952">
        <v>950</v>
      </c>
      <c r="B952">
        <v>2022102305</v>
      </c>
      <c r="C952">
        <v>1189</v>
      </c>
      <c r="D952">
        <v>45643</v>
      </c>
      <c r="E952">
        <v>1</v>
      </c>
      <c r="F952">
        <v>0</v>
      </c>
      <c r="G952">
        <v>0</v>
      </c>
      <c r="H952">
        <v>0</v>
      </c>
      <c r="I952" t="s">
        <v>168</v>
      </c>
      <c r="O952">
        <v>2022102700</v>
      </c>
      <c r="P952">
        <v>2356</v>
      </c>
      <c r="Q952">
        <v>43306</v>
      </c>
      <c r="R952">
        <v>0</v>
      </c>
      <c r="S952">
        <v>0</v>
      </c>
      <c r="T952">
        <v>0</v>
      </c>
      <c r="U952">
        <v>1</v>
      </c>
      <c r="V952" t="s">
        <v>74</v>
      </c>
      <c r="Y952">
        <v>2022102305</v>
      </c>
      <c r="Z952" t="s">
        <v>168</v>
      </c>
    </row>
    <row r="953" spans="1:26" x14ac:dyDescent="0.35">
      <c r="A953">
        <v>951</v>
      </c>
      <c r="B953">
        <v>2022102305</v>
      </c>
      <c r="C953">
        <v>1234</v>
      </c>
      <c r="D953">
        <v>45643</v>
      </c>
      <c r="E953">
        <v>0</v>
      </c>
      <c r="F953">
        <v>1</v>
      </c>
      <c r="G953">
        <v>0</v>
      </c>
      <c r="H953">
        <v>0</v>
      </c>
      <c r="I953" t="s">
        <v>168</v>
      </c>
      <c r="O953">
        <v>2022102700</v>
      </c>
      <c r="P953">
        <v>2778</v>
      </c>
      <c r="Q953">
        <v>43306</v>
      </c>
      <c r="R953">
        <v>0</v>
      </c>
      <c r="S953">
        <v>1</v>
      </c>
      <c r="T953">
        <v>0</v>
      </c>
      <c r="U953">
        <v>0</v>
      </c>
      <c r="V953" t="s">
        <v>74</v>
      </c>
      <c r="Y953">
        <v>2022110610</v>
      </c>
      <c r="Z953" t="s">
        <v>168</v>
      </c>
    </row>
    <row r="954" spans="1:26" x14ac:dyDescent="0.35">
      <c r="A954">
        <v>952</v>
      </c>
      <c r="B954">
        <v>2022102305</v>
      </c>
      <c r="C954">
        <v>1906</v>
      </c>
      <c r="D954">
        <v>45643</v>
      </c>
      <c r="E954">
        <v>1</v>
      </c>
      <c r="F954">
        <v>0</v>
      </c>
      <c r="G954">
        <v>0</v>
      </c>
      <c r="H954">
        <v>0</v>
      </c>
      <c r="I954" t="s">
        <v>168</v>
      </c>
      <c r="O954">
        <v>2022102700</v>
      </c>
      <c r="P954">
        <v>3193</v>
      </c>
      <c r="Q954">
        <v>43306</v>
      </c>
      <c r="R954">
        <v>1</v>
      </c>
      <c r="S954">
        <v>0</v>
      </c>
      <c r="T954">
        <v>0</v>
      </c>
      <c r="U954">
        <v>0</v>
      </c>
      <c r="V954" t="s">
        <v>74</v>
      </c>
      <c r="Y954">
        <v>2022102305</v>
      </c>
      <c r="Z954" t="s">
        <v>169</v>
      </c>
    </row>
    <row r="955" spans="1:26" x14ac:dyDescent="0.35">
      <c r="A955">
        <v>953</v>
      </c>
      <c r="B955">
        <v>2022102305</v>
      </c>
      <c r="C955">
        <v>2299</v>
      </c>
      <c r="D955">
        <v>45643</v>
      </c>
      <c r="E955">
        <v>0</v>
      </c>
      <c r="F955">
        <v>1</v>
      </c>
      <c r="G955">
        <v>0</v>
      </c>
      <c r="H955">
        <v>0</v>
      </c>
      <c r="I955" t="s">
        <v>168</v>
      </c>
      <c r="O955">
        <v>2022102700</v>
      </c>
      <c r="P955">
        <v>3806</v>
      </c>
      <c r="Q955">
        <v>43306</v>
      </c>
      <c r="R955">
        <v>0</v>
      </c>
      <c r="S955">
        <v>0</v>
      </c>
      <c r="T955">
        <v>0</v>
      </c>
      <c r="U955">
        <v>1</v>
      </c>
      <c r="V955" t="s">
        <v>74</v>
      </c>
      <c r="Y955">
        <v>2022102305</v>
      </c>
      <c r="Z955" t="s">
        <v>170</v>
      </c>
    </row>
    <row r="956" spans="1:26" x14ac:dyDescent="0.35">
      <c r="A956">
        <v>954</v>
      </c>
      <c r="B956">
        <v>2022110610</v>
      </c>
      <c r="C956">
        <v>170</v>
      </c>
      <c r="D956">
        <v>45643</v>
      </c>
      <c r="E956">
        <v>1</v>
      </c>
      <c r="F956">
        <v>0</v>
      </c>
      <c r="G956">
        <v>0</v>
      </c>
      <c r="H956">
        <v>0</v>
      </c>
      <c r="I956" t="s">
        <v>168</v>
      </c>
      <c r="O956">
        <v>2022110609</v>
      </c>
      <c r="P956">
        <v>84</v>
      </c>
      <c r="Q956">
        <v>43306</v>
      </c>
      <c r="R956">
        <v>0</v>
      </c>
      <c r="S956">
        <v>1</v>
      </c>
      <c r="T956">
        <v>0</v>
      </c>
      <c r="U956">
        <v>0</v>
      </c>
      <c r="V956" t="s">
        <v>74</v>
      </c>
      <c r="Y956">
        <v>2022103004</v>
      </c>
      <c r="Z956" t="s">
        <v>170</v>
      </c>
    </row>
    <row r="957" spans="1:26" x14ac:dyDescent="0.35">
      <c r="A957">
        <v>955</v>
      </c>
      <c r="B957">
        <v>2022110610</v>
      </c>
      <c r="C957">
        <v>3889</v>
      </c>
      <c r="D957">
        <v>45643</v>
      </c>
      <c r="E957">
        <v>1</v>
      </c>
      <c r="F957">
        <v>0</v>
      </c>
      <c r="G957">
        <v>0</v>
      </c>
      <c r="H957">
        <v>0</v>
      </c>
      <c r="I957" t="s">
        <v>168</v>
      </c>
      <c r="O957">
        <v>2022110609</v>
      </c>
      <c r="P957">
        <v>879</v>
      </c>
      <c r="Q957">
        <v>43306</v>
      </c>
      <c r="R957">
        <v>0</v>
      </c>
      <c r="S957">
        <v>1</v>
      </c>
      <c r="T957">
        <v>0</v>
      </c>
      <c r="U957">
        <v>0</v>
      </c>
      <c r="V957" t="s">
        <v>74</v>
      </c>
      <c r="Y957">
        <v>2022102305</v>
      </c>
      <c r="Z957" t="s">
        <v>171</v>
      </c>
    </row>
    <row r="958" spans="1:26" x14ac:dyDescent="0.35">
      <c r="A958">
        <v>956</v>
      </c>
      <c r="B958">
        <v>2022102305</v>
      </c>
      <c r="C958">
        <v>603</v>
      </c>
      <c r="D958">
        <v>43757</v>
      </c>
      <c r="E958">
        <v>0</v>
      </c>
      <c r="F958">
        <v>0</v>
      </c>
      <c r="G958">
        <v>0</v>
      </c>
      <c r="H958">
        <v>1</v>
      </c>
      <c r="I958" t="s">
        <v>169</v>
      </c>
      <c r="O958">
        <v>2022110609</v>
      </c>
      <c r="P958">
        <v>1410</v>
      </c>
      <c r="Q958">
        <v>43306</v>
      </c>
      <c r="R958">
        <v>0</v>
      </c>
      <c r="S958">
        <v>1</v>
      </c>
      <c r="T958">
        <v>0</v>
      </c>
      <c r="U958">
        <v>0</v>
      </c>
      <c r="V958" t="s">
        <v>74</v>
      </c>
      <c r="Y958">
        <v>2022103009</v>
      </c>
      <c r="Z958" t="s">
        <v>171</v>
      </c>
    </row>
    <row r="959" spans="1:26" x14ac:dyDescent="0.35">
      <c r="A959">
        <v>957</v>
      </c>
      <c r="B959">
        <v>2022102305</v>
      </c>
      <c r="C959">
        <v>648</v>
      </c>
      <c r="D959">
        <v>43757</v>
      </c>
      <c r="E959">
        <v>1</v>
      </c>
      <c r="F959">
        <v>0</v>
      </c>
      <c r="G959">
        <v>0</v>
      </c>
      <c r="H959">
        <v>0</v>
      </c>
      <c r="I959" t="s">
        <v>169</v>
      </c>
      <c r="O959">
        <v>2022110609</v>
      </c>
      <c r="P959">
        <v>2283</v>
      </c>
      <c r="Q959">
        <v>43306</v>
      </c>
      <c r="R959">
        <v>0</v>
      </c>
      <c r="S959">
        <v>1</v>
      </c>
      <c r="T959">
        <v>0</v>
      </c>
      <c r="U959">
        <v>0</v>
      </c>
      <c r="V959" t="s">
        <v>74</v>
      </c>
      <c r="Y959">
        <v>2022110605</v>
      </c>
      <c r="Z959" t="s">
        <v>171</v>
      </c>
    </row>
    <row r="960" spans="1:26" x14ac:dyDescent="0.35">
      <c r="A960">
        <v>958</v>
      </c>
      <c r="B960">
        <v>2022102305</v>
      </c>
      <c r="C960">
        <v>940</v>
      </c>
      <c r="D960">
        <v>43757</v>
      </c>
      <c r="E960">
        <v>0</v>
      </c>
      <c r="F960">
        <v>1</v>
      </c>
      <c r="G960">
        <v>0</v>
      </c>
      <c r="H960">
        <v>0</v>
      </c>
      <c r="I960" t="s">
        <v>169</v>
      </c>
      <c r="O960">
        <v>2022110609</v>
      </c>
      <c r="P960">
        <v>2400</v>
      </c>
      <c r="Q960">
        <v>43306</v>
      </c>
      <c r="R960">
        <v>1</v>
      </c>
      <c r="S960">
        <v>0</v>
      </c>
      <c r="T960">
        <v>0</v>
      </c>
      <c r="U960">
        <v>0</v>
      </c>
      <c r="V960" t="s">
        <v>74</v>
      </c>
      <c r="Y960">
        <v>2022102305</v>
      </c>
      <c r="Z960" t="s">
        <v>172</v>
      </c>
    </row>
    <row r="961" spans="1:26" x14ac:dyDescent="0.35">
      <c r="A961">
        <v>959</v>
      </c>
      <c r="B961">
        <v>2022102305</v>
      </c>
      <c r="C961">
        <v>2208</v>
      </c>
      <c r="D961">
        <v>43757</v>
      </c>
      <c r="E961">
        <v>0</v>
      </c>
      <c r="F961">
        <v>1</v>
      </c>
      <c r="G961">
        <v>0</v>
      </c>
      <c r="H961">
        <v>0</v>
      </c>
      <c r="I961" t="s">
        <v>169</v>
      </c>
      <c r="O961">
        <v>2022110609</v>
      </c>
      <c r="P961">
        <v>2428</v>
      </c>
      <c r="Q961">
        <v>43306</v>
      </c>
      <c r="R961">
        <v>0</v>
      </c>
      <c r="S961">
        <v>0</v>
      </c>
      <c r="T961">
        <v>0</v>
      </c>
      <c r="U961">
        <v>1</v>
      </c>
      <c r="V961" t="s">
        <v>74</v>
      </c>
      <c r="Y961">
        <v>2022103004</v>
      </c>
      <c r="Z961" t="s">
        <v>172</v>
      </c>
    </row>
    <row r="962" spans="1:26" x14ac:dyDescent="0.35">
      <c r="A962">
        <v>960</v>
      </c>
      <c r="B962">
        <v>2022102305</v>
      </c>
      <c r="C962">
        <v>603</v>
      </c>
      <c r="D962">
        <v>52469</v>
      </c>
      <c r="E962">
        <v>0</v>
      </c>
      <c r="F962">
        <v>0</v>
      </c>
      <c r="G962">
        <v>0</v>
      </c>
      <c r="H962">
        <v>1</v>
      </c>
      <c r="I962" t="s">
        <v>170</v>
      </c>
      <c r="O962">
        <v>2022110609</v>
      </c>
      <c r="P962">
        <v>2736</v>
      </c>
      <c r="Q962">
        <v>43306</v>
      </c>
      <c r="R962">
        <v>0</v>
      </c>
      <c r="S962">
        <v>1</v>
      </c>
      <c r="T962">
        <v>0</v>
      </c>
      <c r="U962">
        <v>0</v>
      </c>
      <c r="V962" t="s">
        <v>74</v>
      </c>
      <c r="Y962">
        <v>2022102305</v>
      </c>
      <c r="Z962" t="s">
        <v>173</v>
      </c>
    </row>
    <row r="963" spans="1:26" x14ac:dyDescent="0.35">
      <c r="A963">
        <v>961</v>
      </c>
      <c r="B963">
        <v>2022102305</v>
      </c>
      <c r="C963">
        <v>1885</v>
      </c>
      <c r="D963">
        <v>52469</v>
      </c>
      <c r="E963">
        <v>1</v>
      </c>
      <c r="F963">
        <v>0</v>
      </c>
      <c r="G963">
        <v>0</v>
      </c>
      <c r="H963">
        <v>0</v>
      </c>
      <c r="I963" t="s">
        <v>170</v>
      </c>
      <c r="O963">
        <v>2022110609</v>
      </c>
      <c r="P963">
        <v>3187</v>
      </c>
      <c r="Q963">
        <v>43306</v>
      </c>
      <c r="R963">
        <v>1</v>
      </c>
      <c r="S963">
        <v>0</v>
      </c>
      <c r="T963">
        <v>0</v>
      </c>
      <c r="U963">
        <v>0</v>
      </c>
      <c r="V963" t="s">
        <v>74</v>
      </c>
      <c r="Y963">
        <v>2022102305</v>
      </c>
      <c r="Z963" t="s">
        <v>174</v>
      </c>
    </row>
    <row r="964" spans="1:26" x14ac:dyDescent="0.35">
      <c r="A964">
        <v>962</v>
      </c>
      <c r="B964">
        <v>2022102305</v>
      </c>
      <c r="C964">
        <v>2139</v>
      </c>
      <c r="D964">
        <v>52469</v>
      </c>
      <c r="E964">
        <v>0</v>
      </c>
      <c r="F964">
        <v>1</v>
      </c>
      <c r="G964">
        <v>0</v>
      </c>
      <c r="H964">
        <v>0</v>
      </c>
      <c r="I964" t="s">
        <v>170</v>
      </c>
      <c r="O964">
        <v>2022102301</v>
      </c>
      <c r="P964">
        <v>1016</v>
      </c>
      <c r="Q964">
        <v>47890</v>
      </c>
      <c r="R964">
        <v>0</v>
      </c>
      <c r="S964">
        <v>0</v>
      </c>
      <c r="T964">
        <v>0</v>
      </c>
      <c r="U964">
        <v>1</v>
      </c>
      <c r="V964" t="s">
        <v>75</v>
      </c>
      <c r="Y964">
        <v>2022103004</v>
      </c>
      <c r="Z964" t="s">
        <v>174</v>
      </c>
    </row>
    <row r="965" spans="1:26" x14ac:dyDescent="0.35">
      <c r="A965">
        <v>963</v>
      </c>
      <c r="B965">
        <v>2022103004</v>
      </c>
      <c r="C965">
        <v>3082</v>
      </c>
      <c r="D965">
        <v>52469</v>
      </c>
      <c r="E965">
        <v>1</v>
      </c>
      <c r="F965">
        <v>0</v>
      </c>
      <c r="G965">
        <v>0</v>
      </c>
      <c r="H965">
        <v>0</v>
      </c>
      <c r="I965" t="s">
        <v>170</v>
      </c>
      <c r="O965">
        <v>2022102700</v>
      </c>
      <c r="P965">
        <v>2778</v>
      </c>
      <c r="Q965">
        <v>47890</v>
      </c>
      <c r="R965">
        <v>0</v>
      </c>
      <c r="S965">
        <v>1</v>
      </c>
      <c r="T965">
        <v>0</v>
      </c>
      <c r="U965">
        <v>0</v>
      </c>
      <c r="V965" t="s">
        <v>75</v>
      </c>
      <c r="Y965">
        <v>2022110610</v>
      </c>
      <c r="Z965" t="s">
        <v>174</v>
      </c>
    </row>
    <row r="966" spans="1:26" x14ac:dyDescent="0.35">
      <c r="A966">
        <v>964</v>
      </c>
      <c r="B966">
        <v>2022102305</v>
      </c>
      <c r="C966">
        <v>844</v>
      </c>
      <c r="D966">
        <v>47872</v>
      </c>
      <c r="E966">
        <v>0</v>
      </c>
      <c r="F966">
        <v>1</v>
      </c>
      <c r="G966">
        <v>0</v>
      </c>
      <c r="H966">
        <v>0</v>
      </c>
      <c r="I966" t="s">
        <v>171</v>
      </c>
      <c r="O966">
        <v>2022110609</v>
      </c>
      <c r="P966">
        <v>84</v>
      </c>
      <c r="Q966">
        <v>47890</v>
      </c>
      <c r="R966">
        <v>0</v>
      </c>
      <c r="S966">
        <v>1</v>
      </c>
      <c r="T966">
        <v>0</v>
      </c>
      <c r="U966">
        <v>0</v>
      </c>
      <c r="V966" t="s">
        <v>75</v>
      </c>
      <c r="Y966">
        <v>2022102305</v>
      </c>
      <c r="Z966" t="s">
        <v>175</v>
      </c>
    </row>
    <row r="967" spans="1:26" x14ac:dyDescent="0.35">
      <c r="A967">
        <v>965</v>
      </c>
      <c r="B967">
        <v>2022102305</v>
      </c>
      <c r="C967">
        <v>1350</v>
      </c>
      <c r="D967">
        <v>47872</v>
      </c>
      <c r="E967">
        <v>0</v>
      </c>
      <c r="F967">
        <v>1</v>
      </c>
      <c r="G967">
        <v>0</v>
      </c>
      <c r="H967">
        <v>0</v>
      </c>
      <c r="I967" t="s">
        <v>171</v>
      </c>
      <c r="O967">
        <v>2022110609</v>
      </c>
      <c r="P967">
        <v>3548</v>
      </c>
      <c r="Q967">
        <v>47890</v>
      </c>
      <c r="R967">
        <v>0</v>
      </c>
      <c r="S967">
        <v>1</v>
      </c>
      <c r="T967">
        <v>0</v>
      </c>
      <c r="U967">
        <v>0</v>
      </c>
      <c r="V967" t="s">
        <v>75</v>
      </c>
      <c r="Y967">
        <v>2022110610</v>
      </c>
      <c r="Z967" t="s">
        <v>175</v>
      </c>
    </row>
    <row r="968" spans="1:26" x14ac:dyDescent="0.35">
      <c r="A968">
        <v>966</v>
      </c>
      <c r="B968">
        <v>2022102305</v>
      </c>
      <c r="C968">
        <v>2612</v>
      </c>
      <c r="D968">
        <v>47872</v>
      </c>
      <c r="E968">
        <v>0</v>
      </c>
      <c r="F968">
        <v>1</v>
      </c>
      <c r="G968">
        <v>0</v>
      </c>
      <c r="H968">
        <v>0</v>
      </c>
      <c r="I968" t="s">
        <v>171</v>
      </c>
      <c r="O968">
        <v>2022102301</v>
      </c>
      <c r="P968">
        <v>1090</v>
      </c>
      <c r="Q968">
        <v>41915</v>
      </c>
      <c r="R968">
        <v>0</v>
      </c>
      <c r="S968">
        <v>1</v>
      </c>
      <c r="T968">
        <v>0</v>
      </c>
      <c r="U968">
        <v>0</v>
      </c>
      <c r="V968" t="s">
        <v>76</v>
      </c>
      <c r="Y968">
        <v>2022102305</v>
      </c>
      <c r="Z968" t="s">
        <v>176</v>
      </c>
    </row>
    <row r="969" spans="1:26" x14ac:dyDescent="0.35">
      <c r="A969">
        <v>967</v>
      </c>
      <c r="B969">
        <v>2022102305</v>
      </c>
      <c r="C969">
        <v>2679</v>
      </c>
      <c r="D969">
        <v>47872</v>
      </c>
      <c r="E969">
        <v>0</v>
      </c>
      <c r="F969">
        <v>1</v>
      </c>
      <c r="G969">
        <v>0</v>
      </c>
      <c r="H969">
        <v>0</v>
      </c>
      <c r="I969" t="s">
        <v>171</v>
      </c>
      <c r="O969">
        <v>2022102301</v>
      </c>
      <c r="P969">
        <v>3340</v>
      </c>
      <c r="Q969">
        <v>41915</v>
      </c>
      <c r="R969">
        <v>0</v>
      </c>
      <c r="S969">
        <v>1</v>
      </c>
      <c r="T969">
        <v>0</v>
      </c>
      <c r="U969">
        <v>0</v>
      </c>
      <c r="V969" t="s">
        <v>76</v>
      </c>
      <c r="Y969">
        <v>2022103004</v>
      </c>
      <c r="Z969" t="s">
        <v>176</v>
      </c>
    </row>
    <row r="970" spans="1:26" x14ac:dyDescent="0.35">
      <c r="A970">
        <v>968</v>
      </c>
      <c r="B970">
        <v>2022102305</v>
      </c>
      <c r="C970">
        <v>2858</v>
      </c>
      <c r="D970">
        <v>47872</v>
      </c>
      <c r="E970">
        <v>1</v>
      </c>
      <c r="F970">
        <v>0</v>
      </c>
      <c r="G970">
        <v>0</v>
      </c>
      <c r="H970">
        <v>0</v>
      </c>
      <c r="I970" t="s">
        <v>171</v>
      </c>
      <c r="O970">
        <v>2022102700</v>
      </c>
      <c r="P970">
        <v>573</v>
      </c>
      <c r="Q970">
        <v>41915</v>
      </c>
      <c r="R970">
        <v>1</v>
      </c>
      <c r="S970">
        <v>0</v>
      </c>
      <c r="T970">
        <v>0</v>
      </c>
      <c r="U970">
        <v>0</v>
      </c>
      <c r="V970" t="s">
        <v>76</v>
      </c>
      <c r="Y970">
        <v>2022110610</v>
      </c>
      <c r="Z970" t="s">
        <v>176</v>
      </c>
    </row>
    <row r="971" spans="1:26" x14ac:dyDescent="0.35">
      <c r="A971">
        <v>969</v>
      </c>
      <c r="B971">
        <v>2022102305</v>
      </c>
      <c r="C971">
        <v>3114</v>
      </c>
      <c r="D971">
        <v>47872</v>
      </c>
      <c r="E971">
        <v>1</v>
      </c>
      <c r="F971">
        <v>0</v>
      </c>
      <c r="G971">
        <v>0</v>
      </c>
      <c r="H971">
        <v>0</v>
      </c>
      <c r="I971" t="s">
        <v>171</v>
      </c>
      <c r="O971">
        <v>2022102700</v>
      </c>
      <c r="P971">
        <v>2356</v>
      </c>
      <c r="Q971">
        <v>41915</v>
      </c>
      <c r="R971">
        <v>0</v>
      </c>
      <c r="S971">
        <v>0</v>
      </c>
      <c r="T971">
        <v>0</v>
      </c>
      <c r="U971">
        <v>1</v>
      </c>
      <c r="V971" t="s">
        <v>76</v>
      </c>
      <c r="Y971">
        <v>2022102305</v>
      </c>
      <c r="Z971" t="s">
        <v>177</v>
      </c>
    </row>
    <row r="972" spans="1:26" x14ac:dyDescent="0.35">
      <c r="A972">
        <v>970</v>
      </c>
      <c r="B972">
        <v>2022102305</v>
      </c>
      <c r="C972">
        <v>3156</v>
      </c>
      <c r="D972">
        <v>47872</v>
      </c>
      <c r="E972">
        <v>1</v>
      </c>
      <c r="F972">
        <v>0</v>
      </c>
      <c r="G972">
        <v>0</v>
      </c>
      <c r="H972">
        <v>0</v>
      </c>
      <c r="I972" t="s">
        <v>171</v>
      </c>
      <c r="O972">
        <v>2022102301</v>
      </c>
      <c r="P972">
        <v>1174</v>
      </c>
      <c r="Q972">
        <v>42368</v>
      </c>
      <c r="R972">
        <v>1</v>
      </c>
      <c r="S972">
        <v>0</v>
      </c>
      <c r="T972">
        <v>0</v>
      </c>
      <c r="U972">
        <v>0</v>
      </c>
      <c r="V972" t="s">
        <v>77</v>
      </c>
      <c r="Y972">
        <v>2022103009</v>
      </c>
      <c r="Z972" t="s">
        <v>177</v>
      </c>
    </row>
    <row r="973" spans="1:26" x14ac:dyDescent="0.35">
      <c r="A973">
        <v>971</v>
      </c>
      <c r="B973">
        <v>2022102305</v>
      </c>
      <c r="C973">
        <v>3235</v>
      </c>
      <c r="D973">
        <v>47872</v>
      </c>
      <c r="E973">
        <v>1</v>
      </c>
      <c r="F973">
        <v>0</v>
      </c>
      <c r="G973">
        <v>0</v>
      </c>
      <c r="H973">
        <v>0</v>
      </c>
      <c r="I973" t="s">
        <v>171</v>
      </c>
      <c r="O973">
        <v>2022102301</v>
      </c>
      <c r="P973">
        <v>1830</v>
      </c>
      <c r="Q973">
        <v>42368</v>
      </c>
      <c r="R973">
        <v>1</v>
      </c>
      <c r="S973">
        <v>0</v>
      </c>
      <c r="T973">
        <v>0</v>
      </c>
      <c r="U973">
        <v>0</v>
      </c>
      <c r="V973" t="s">
        <v>77</v>
      </c>
      <c r="Y973">
        <v>2022110605</v>
      </c>
      <c r="Z973" t="s">
        <v>177</v>
      </c>
    </row>
    <row r="974" spans="1:26" x14ac:dyDescent="0.35">
      <c r="A974">
        <v>972</v>
      </c>
      <c r="B974">
        <v>2022103009</v>
      </c>
      <c r="C974">
        <v>176</v>
      </c>
      <c r="D974">
        <v>47872</v>
      </c>
      <c r="E974">
        <v>1</v>
      </c>
      <c r="F974">
        <v>0</v>
      </c>
      <c r="G974">
        <v>0</v>
      </c>
      <c r="H974">
        <v>0</v>
      </c>
      <c r="I974" t="s">
        <v>171</v>
      </c>
      <c r="O974">
        <v>2022102301</v>
      </c>
      <c r="P974">
        <v>2167</v>
      </c>
      <c r="Q974">
        <v>42368</v>
      </c>
      <c r="R974">
        <v>0</v>
      </c>
      <c r="S974">
        <v>1</v>
      </c>
      <c r="T974">
        <v>0</v>
      </c>
      <c r="U974">
        <v>0</v>
      </c>
      <c r="V974" t="s">
        <v>77</v>
      </c>
      <c r="Y974">
        <v>2022102305</v>
      </c>
      <c r="Z974" t="s">
        <v>178</v>
      </c>
    </row>
    <row r="975" spans="1:26" x14ac:dyDescent="0.35">
      <c r="A975">
        <v>973</v>
      </c>
      <c r="B975">
        <v>2022103009</v>
      </c>
      <c r="C975">
        <v>390</v>
      </c>
      <c r="D975">
        <v>47872</v>
      </c>
      <c r="E975">
        <v>0</v>
      </c>
      <c r="F975">
        <v>1</v>
      </c>
      <c r="G975">
        <v>0</v>
      </c>
      <c r="H975">
        <v>0</v>
      </c>
      <c r="I975" t="s">
        <v>171</v>
      </c>
      <c r="O975">
        <v>2022102301</v>
      </c>
      <c r="P975">
        <v>3527</v>
      </c>
      <c r="Q975">
        <v>42368</v>
      </c>
      <c r="R975">
        <v>0</v>
      </c>
      <c r="S975">
        <v>1</v>
      </c>
      <c r="T975">
        <v>0</v>
      </c>
      <c r="U975">
        <v>0</v>
      </c>
      <c r="V975" t="s">
        <v>77</v>
      </c>
      <c r="Y975">
        <v>2022110605</v>
      </c>
      <c r="Z975" t="s">
        <v>178</v>
      </c>
    </row>
    <row r="976" spans="1:26" x14ac:dyDescent="0.35">
      <c r="A976">
        <v>974</v>
      </c>
      <c r="B976">
        <v>2022103009</v>
      </c>
      <c r="C976">
        <v>420</v>
      </c>
      <c r="D976">
        <v>47872</v>
      </c>
      <c r="E976">
        <v>0</v>
      </c>
      <c r="F976">
        <v>1</v>
      </c>
      <c r="G976">
        <v>0</v>
      </c>
      <c r="H976">
        <v>0</v>
      </c>
      <c r="I976" t="s">
        <v>171</v>
      </c>
      <c r="O976">
        <v>2022103001</v>
      </c>
      <c r="P976">
        <v>596</v>
      </c>
      <c r="Q976">
        <v>42368</v>
      </c>
      <c r="R976">
        <v>1</v>
      </c>
      <c r="S976">
        <v>0</v>
      </c>
      <c r="T976">
        <v>0</v>
      </c>
      <c r="U976">
        <v>0</v>
      </c>
      <c r="V976" t="s">
        <v>77</v>
      </c>
      <c r="Y976">
        <v>2022102305</v>
      </c>
      <c r="Z976" t="s">
        <v>179</v>
      </c>
    </row>
    <row r="977" spans="1:26" x14ac:dyDescent="0.35">
      <c r="A977">
        <v>975</v>
      </c>
      <c r="B977">
        <v>2022110605</v>
      </c>
      <c r="C977">
        <v>308</v>
      </c>
      <c r="D977">
        <v>47872</v>
      </c>
      <c r="E977">
        <v>1</v>
      </c>
      <c r="F977">
        <v>0</v>
      </c>
      <c r="G977">
        <v>0</v>
      </c>
      <c r="H977">
        <v>0</v>
      </c>
      <c r="I977" t="s">
        <v>171</v>
      </c>
      <c r="O977">
        <v>2022103001</v>
      </c>
      <c r="P977">
        <v>1052</v>
      </c>
      <c r="Q977">
        <v>42368</v>
      </c>
      <c r="R977">
        <v>0</v>
      </c>
      <c r="S977">
        <v>1</v>
      </c>
      <c r="T977">
        <v>0</v>
      </c>
      <c r="U977">
        <v>0</v>
      </c>
      <c r="V977" t="s">
        <v>77</v>
      </c>
      <c r="Y977">
        <v>2022103009</v>
      </c>
      <c r="Z977" t="s">
        <v>179</v>
      </c>
    </row>
    <row r="978" spans="1:26" x14ac:dyDescent="0.35">
      <c r="A978">
        <v>976</v>
      </c>
      <c r="B978">
        <v>2022110605</v>
      </c>
      <c r="C978">
        <v>3766</v>
      </c>
      <c r="D978">
        <v>47872</v>
      </c>
      <c r="E978">
        <v>1</v>
      </c>
      <c r="F978">
        <v>0</v>
      </c>
      <c r="G978">
        <v>0</v>
      </c>
      <c r="H978">
        <v>0</v>
      </c>
      <c r="I978" t="s">
        <v>171</v>
      </c>
      <c r="O978">
        <v>2022103001</v>
      </c>
      <c r="P978">
        <v>1507</v>
      </c>
      <c r="Q978">
        <v>42368</v>
      </c>
      <c r="R978">
        <v>0</v>
      </c>
      <c r="S978">
        <v>1</v>
      </c>
      <c r="T978">
        <v>0</v>
      </c>
      <c r="U978">
        <v>0</v>
      </c>
      <c r="V978" t="s">
        <v>77</v>
      </c>
      <c r="Y978">
        <v>2022110605</v>
      </c>
      <c r="Z978" t="s">
        <v>179</v>
      </c>
    </row>
    <row r="979" spans="1:26" x14ac:dyDescent="0.35">
      <c r="A979">
        <v>977</v>
      </c>
      <c r="B979">
        <v>2022102305</v>
      </c>
      <c r="C979">
        <v>940</v>
      </c>
      <c r="D979">
        <v>43353</v>
      </c>
      <c r="E979">
        <v>0</v>
      </c>
      <c r="F979">
        <v>1</v>
      </c>
      <c r="G979">
        <v>0</v>
      </c>
      <c r="H979">
        <v>0</v>
      </c>
      <c r="I979" t="s">
        <v>172</v>
      </c>
      <c r="O979">
        <v>2022103001</v>
      </c>
      <c r="P979">
        <v>1528</v>
      </c>
      <c r="Q979">
        <v>42368</v>
      </c>
      <c r="R979">
        <v>0</v>
      </c>
      <c r="S979">
        <v>1</v>
      </c>
      <c r="T979">
        <v>0</v>
      </c>
      <c r="U979">
        <v>0</v>
      </c>
      <c r="V979" t="s">
        <v>77</v>
      </c>
      <c r="Y979">
        <v>2022102305</v>
      </c>
      <c r="Z979" t="s">
        <v>180</v>
      </c>
    </row>
    <row r="980" spans="1:26" x14ac:dyDescent="0.35">
      <c r="A980">
        <v>978</v>
      </c>
      <c r="B980">
        <v>2022102305</v>
      </c>
      <c r="C980">
        <v>985</v>
      </c>
      <c r="D980">
        <v>43353</v>
      </c>
      <c r="E980">
        <v>0</v>
      </c>
      <c r="F980">
        <v>1</v>
      </c>
      <c r="G980">
        <v>0</v>
      </c>
      <c r="H980">
        <v>0</v>
      </c>
      <c r="I980" t="s">
        <v>172</v>
      </c>
      <c r="O980">
        <v>2022103001</v>
      </c>
      <c r="P980">
        <v>2144</v>
      </c>
      <c r="Q980">
        <v>42368</v>
      </c>
      <c r="R980">
        <v>1</v>
      </c>
      <c r="S980">
        <v>0</v>
      </c>
      <c r="T980">
        <v>0</v>
      </c>
      <c r="U980">
        <v>0</v>
      </c>
      <c r="V980" t="s">
        <v>77</v>
      </c>
      <c r="Y980">
        <v>2022103004</v>
      </c>
      <c r="Z980" t="s">
        <v>180</v>
      </c>
    </row>
    <row r="981" spans="1:26" x14ac:dyDescent="0.35">
      <c r="A981">
        <v>979</v>
      </c>
      <c r="B981">
        <v>2022103004</v>
      </c>
      <c r="C981">
        <v>236</v>
      </c>
      <c r="D981">
        <v>43353</v>
      </c>
      <c r="E981">
        <v>0</v>
      </c>
      <c r="F981">
        <v>0</v>
      </c>
      <c r="G981">
        <v>0</v>
      </c>
      <c r="H981">
        <v>1</v>
      </c>
      <c r="I981" t="s">
        <v>172</v>
      </c>
      <c r="O981">
        <v>2022103001</v>
      </c>
      <c r="P981">
        <v>2554</v>
      </c>
      <c r="Q981">
        <v>42368</v>
      </c>
      <c r="R981">
        <v>1</v>
      </c>
      <c r="S981">
        <v>0</v>
      </c>
      <c r="T981">
        <v>0</v>
      </c>
      <c r="U981">
        <v>0</v>
      </c>
      <c r="V981" t="s">
        <v>77</v>
      </c>
      <c r="Y981">
        <v>2022110610</v>
      </c>
      <c r="Z981" t="s">
        <v>180</v>
      </c>
    </row>
    <row r="982" spans="1:26" x14ac:dyDescent="0.35">
      <c r="A982">
        <v>980</v>
      </c>
      <c r="B982">
        <v>2022102305</v>
      </c>
      <c r="C982">
        <v>985</v>
      </c>
      <c r="D982">
        <v>47899</v>
      </c>
      <c r="E982">
        <v>1</v>
      </c>
      <c r="F982">
        <v>0</v>
      </c>
      <c r="G982">
        <v>0</v>
      </c>
      <c r="H982">
        <v>0</v>
      </c>
      <c r="I982" t="s">
        <v>173</v>
      </c>
      <c r="O982">
        <v>2022103001</v>
      </c>
      <c r="P982">
        <v>3018</v>
      </c>
      <c r="Q982">
        <v>42368</v>
      </c>
      <c r="R982">
        <v>0</v>
      </c>
      <c r="S982">
        <v>1</v>
      </c>
      <c r="T982">
        <v>0</v>
      </c>
      <c r="U982">
        <v>0</v>
      </c>
      <c r="V982" t="s">
        <v>77</v>
      </c>
      <c r="Y982">
        <v>2022102305</v>
      </c>
      <c r="Z982" t="s">
        <v>181</v>
      </c>
    </row>
    <row r="983" spans="1:26" x14ac:dyDescent="0.35">
      <c r="A983">
        <v>981</v>
      </c>
      <c r="B983">
        <v>2022102305</v>
      </c>
      <c r="C983">
        <v>1234</v>
      </c>
      <c r="D983">
        <v>47899</v>
      </c>
      <c r="E983">
        <v>1</v>
      </c>
      <c r="F983">
        <v>0</v>
      </c>
      <c r="G983">
        <v>0</v>
      </c>
      <c r="H983">
        <v>0</v>
      </c>
      <c r="I983" t="s">
        <v>173</v>
      </c>
      <c r="O983">
        <v>2022103001</v>
      </c>
      <c r="P983">
        <v>3063</v>
      </c>
      <c r="Q983">
        <v>42368</v>
      </c>
      <c r="R983">
        <v>0</v>
      </c>
      <c r="S983">
        <v>1</v>
      </c>
      <c r="T983">
        <v>0</v>
      </c>
      <c r="U983">
        <v>0</v>
      </c>
      <c r="V983" t="s">
        <v>77</v>
      </c>
      <c r="Y983">
        <v>2022102305</v>
      </c>
      <c r="Z983" t="s">
        <v>182</v>
      </c>
    </row>
    <row r="984" spans="1:26" x14ac:dyDescent="0.35">
      <c r="A984">
        <v>982</v>
      </c>
      <c r="B984">
        <v>2022102305</v>
      </c>
      <c r="C984">
        <v>2208</v>
      </c>
      <c r="D984">
        <v>47899</v>
      </c>
      <c r="E984">
        <v>1</v>
      </c>
      <c r="F984">
        <v>0</v>
      </c>
      <c r="G984">
        <v>0</v>
      </c>
      <c r="H984">
        <v>0</v>
      </c>
      <c r="I984" t="s">
        <v>173</v>
      </c>
      <c r="O984">
        <v>2022103001</v>
      </c>
      <c r="P984">
        <v>4104</v>
      </c>
      <c r="Q984">
        <v>42368</v>
      </c>
      <c r="R984">
        <v>1</v>
      </c>
      <c r="S984">
        <v>0</v>
      </c>
      <c r="T984">
        <v>0</v>
      </c>
      <c r="U984">
        <v>0</v>
      </c>
      <c r="V984" t="s">
        <v>77</v>
      </c>
      <c r="Y984">
        <v>2022110610</v>
      </c>
      <c r="Z984" t="s">
        <v>182</v>
      </c>
    </row>
    <row r="985" spans="1:26" x14ac:dyDescent="0.35">
      <c r="A985">
        <v>983</v>
      </c>
      <c r="B985">
        <v>2022102305</v>
      </c>
      <c r="C985">
        <v>1076</v>
      </c>
      <c r="D985">
        <v>47802</v>
      </c>
      <c r="E985">
        <v>1</v>
      </c>
      <c r="F985">
        <v>0</v>
      </c>
      <c r="G985">
        <v>0</v>
      </c>
      <c r="H985">
        <v>0</v>
      </c>
      <c r="I985" t="s">
        <v>174</v>
      </c>
      <c r="O985">
        <v>2022110602</v>
      </c>
      <c r="P985">
        <v>253</v>
      </c>
      <c r="Q985">
        <v>42368</v>
      </c>
      <c r="R985">
        <v>0</v>
      </c>
      <c r="S985">
        <v>1</v>
      </c>
      <c r="T985">
        <v>0</v>
      </c>
      <c r="U985">
        <v>0</v>
      </c>
      <c r="V985" t="s">
        <v>77</v>
      </c>
      <c r="Y985">
        <v>2022102305</v>
      </c>
      <c r="Z985" t="s">
        <v>183</v>
      </c>
    </row>
    <row r="986" spans="1:26" x14ac:dyDescent="0.35">
      <c r="A986">
        <v>984</v>
      </c>
      <c r="B986">
        <v>2022102305</v>
      </c>
      <c r="C986">
        <v>1885</v>
      </c>
      <c r="D986">
        <v>47802</v>
      </c>
      <c r="E986">
        <v>0</v>
      </c>
      <c r="F986">
        <v>1</v>
      </c>
      <c r="G986">
        <v>0</v>
      </c>
      <c r="H986">
        <v>0</v>
      </c>
      <c r="I986" t="s">
        <v>174</v>
      </c>
      <c r="O986">
        <v>2022110602</v>
      </c>
      <c r="P986">
        <v>746</v>
      </c>
      <c r="Q986">
        <v>42368</v>
      </c>
      <c r="R986">
        <v>1</v>
      </c>
      <c r="S986">
        <v>0</v>
      </c>
      <c r="T986">
        <v>0</v>
      </c>
      <c r="U986">
        <v>0</v>
      </c>
      <c r="V986" t="s">
        <v>77</v>
      </c>
      <c r="Y986">
        <v>2022102305</v>
      </c>
      <c r="Z986" t="s">
        <v>184</v>
      </c>
    </row>
    <row r="987" spans="1:26" x14ac:dyDescent="0.35">
      <c r="A987">
        <v>985</v>
      </c>
      <c r="B987">
        <v>2022103004</v>
      </c>
      <c r="C987">
        <v>1809</v>
      </c>
      <c r="D987">
        <v>47802</v>
      </c>
      <c r="E987">
        <v>0</v>
      </c>
      <c r="F987">
        <v>0</v>
      </c>
      <c r="G987">
        <v>0</v>
      </c>
      <c r="H987">
        <v>1</v>
      </c>
      <c r="I987" t="s">
        <v>174</v>
      </c>
      <c r="O987">
        <v>2022110602</v>
      </c>
      <c r="P987">
        <v>1191</v>
      </c>
      <c r="Q987">
        <v>42368</v>
      </c>
      <c r="R987">
        <v>0</v>
      </c>
      <c r="S987">
        <v>1</v>
      </c>
      <c r="T987">
        <v>0</v>
      </c>
      <c r="U987">
        <v>0</v>
      </c>
      <c r="V987" t="s">
        <v>77</v>
      </c>
      <c r="Y987">
        <v>2022103009</v>
      </c>
      <c r="Z987" t="s">
        <v>184</v>
      </c>
    </row>
    <row r="988" spans="1:26" x14ac:dyDescent="0.35">
      <c r="A988">
        <v>986</v>
      </c>
      <c r="B988">
        <v>2022110610</v>
      </c>
      <c r="C988">
        <v>857</v>
      </c>
      <c r="D988">
        <v>47802</v>
      </c>
      <c r="E988">
        <v>0</v>
      </c>
      <c r="F988">
        <v>1</v>
      </c>
      <c r="G988">
        <v>0</v>
      </c>
      <c r="H988">
        <v>0</v>
      </c>
      <c r="I988" t="s">
        <v>174</v>
      </c>
      <c r="O988">
        <v>2022110602</v>
      </c>
      <c r="P988">
        <v>1464</v>
      </c>
      <c r="Q988">
        <v>42368</v>
      </c>
      <c r="R988">
        <v>1</v>
      </c>
      <c r="S988">
        <v>0</v>
      </c>
      <c r="T988">
        <v>0</v>
      </c>
      <c r="U988">
        <v>0</v>
      </c>
      <c r="V988" t="s">
        <v>77</v>
      </c>
      <c r="Y988">
        <v>2022102305</v>
      </c>
      <c r="Z988" t="s">
        <v>185</v>
      </c>
    </row>
    <row r="989" spans="1:26" x14ac:dyDescent="0.35">
      <c r="A989">
        <v>987</v>
      </c>
      <c r="B989">
        <v>2022110610</v>
      </c>
      <c r="C989">
        <v>1574</v>
      </c>
      <c r="D989">
        <v>47802</v>
      </c>
      <c r="E989">
        <v>1</v>
      </c>
      <c r="F989">
        <v>0</v>
      </c>
      <c r="G989">
        <v>0</v>
      </c>
      <c r="H989">
        <v>0</v>
      </c>
      <c r="I989" t="s">
        <v>174</v>
      </c>
      <c r="O989">
        <v>2022110602</v>
      </c>
      <c r="P989">
        <v>1972</v>
      </c>
      <c r="Q989">
        <v>42368</v>
      </c>
      <c r="R989">
        <v>0</v>
      </c>
      <c r="S989">
        <v>1</v>
      </c>
      <c r="T989">
        <v>0</v>
      </c>
      <c r="U989">
        <v>0</v>
      </c>
      <c r="V989" t="s">
        <v>77</v>
      </c>
      <c r="Y989">
        <v>2022102305</v>
      </c>
      <c r="Z989" t="s">
        <v>186</v>
      </c>
    </row>
    <row r="990" spans="1:26" x14ac:dyDescent="0.35">
      <c r="A990">
        <v>988</v>
      </c>
      <c r="B990">
        <v>2022110610</v>
      </c>
      <c r="C990">
        <v>2268</v>
      </c>
      <c r="D990">
        <v>47802</v>
      </c>
      <c r="E990">
        <v>1</v>
      </c>
      <c r="F990">
        <v>0</v>
      </c>
      <c r="G990">
        <v>0</v>
      </c>
      <c r="H990">
        <v>0</v>
      </c>
      <c r="I990" t="s">
        <v>174</v>
      </c>
      <c r="O990">
        <v>2022110602</v>
      </c>
      <c r="P990">
        <v>2617</v>
      </c>
      <c r="Q990">
        <v>42368</v>
      </c>
      <c r="R990">
        <v>1</v>
      </c>
      <c r="S990">
        <v>0</v>
      </c>
      <c r="T990">
        <v>0</v>
      </c>
      <c r="U990">
        <v>0</v>
      </c>
      <c r="V990" t="s">
        <v>77</v>
      </c>
      <c r="Y990">
        <v>2022110610</v>
      </c>
      <c r="Z990" t="s">
        <v>186</v>
      </c>
    </row>
    <row r="991" spans="1:26" x14ac:dyDescent="0.35">
      <c r="A991">
        <v>989</v>
      </c>
      <c r="B991">
        <v>2022102305</v>
      </c>
      <c r="C991">
        <v>1303</v>
      </c>
      <c r="D991">
        <v>42031</v>
      </c>
      <c r="E991">
        <v>0</v>
      </c>
      <c r="F991">
        <v>1</v>
      </c>
      <c r="G991">
        <v>0</v>
      </c>
      <c r="H991">
        <v>0</v>
      </c>
      <c r="I991" t="s">
        <v>175</v>
      </c>
      <c r="O991">
        <v>2022110602</v>
      </c>
      <c r="P991">
        <v>2659</v>
      </c>
      <c r="Q991">
        <v>42368</v>
      </c>
      <c r="R991">
        <v>0</v>
      </c>
      <c r="S991">
        <v>1</v>
      </c>
      <c r="T991">
        <v>0</v>
      </c>
      <c r="U991">
        <v>0</v>
      </c>
      <c r="V991" t="s">
        <v>77</v>
      </c>
      <c r="Y991">
        <v>2022102305</v>
      </c>
      <c r="Z991" t="s">
        <v>187</v>
      </c>
    </row>
    <row r="992" spans="1:26" x14ac:dyDescent="0.35">
      <c r="A992">
        <v>990</v>
      </c>
      <c r="B992">
        <v>2022110610</v>
      </c>
      <c r="C992">
        <v>4407</v>
      </c>
      <c r="D992">
        <v>42031</v>
      </c>
      <c r="E992">
        <v>1</v>
      </c>
      <c r="F992">
        <v>0</v>
      </c>
      <c r="G992">
        <v>0</v>
      </c>
      <c r="H992">
        <v>0</v>
      </c>
      <c r="I992" t="s">
        <v>175</v>
      </c>
      <c r="O992">
        <v>2022110602</v>
      </c>
      <c r="P992">
        <v>2928</v>
      </c>
      <c r="Q992">
        <v>42368</v>
      </c>
      <c r="R992">
        <v>0</v>
      </c>
      <c r="S992">
        <v>1</v>
      </c>
      <c r="T992">
        <v>0</v>
      </c>
      <c r="U992">
        <v>0</v>
      </c>
      <c r="V992" t="s">
        <v>77</v>
      </c>
      <c r="Y992">
        <v>2022102305</v>
      </c>
      <c r="Z992" t="s">
        <v>188</v>
      </c>
    </row>
    <row r="993" spans="1:26" x14ac:dyDescent="0.35">
      <c r="A993">
        <v>991</v>
      </c>
      <c r="B993">
        <v>2022102305</v>
      </c>
      <c r="C993">
        <v>1303</v>
      </c>
      <c r="D993">
        <v>42365</v>
      </c>
      <c r="E993">
        <v>0</v>
      </c>
      <c r="F993">
        <v>1</v>
      </c>
      <c r="G993">
        <v>0</v>
      </c>
      <c r="H993">
        <v>0</v>
      </c>
      <c r="I993" t="s">
        <v>176</v>
      </c>
      <c r="O993">
        <v>2022102301</v>
      </c>
      <c r="P993">
        <v>1195</v>
      </c>
      <c r="Q993">
        <v>42470</v>
      </c>
      <c r="R993">
        <v>1</v>
      </c>
      <c r="S993">
        <v>0</v>
      </c>
      <c r="T993">
        <v>0</v>
      </c>
      <c r="U993">
        <v>0</v>
      </c>
      <c r="V993" t="s">
        <v>78</v>
      </c>
      <c r="Y993">
        <v>2022103009</v>
      </c>
      <c r="Z993" t="s">
        <v>188</v>
      </c>
    </row>
    <row r="994" spans="1:26" x14ac:dyDescent="0.35">
      <c r="A994">
        <v>992</v>
      </c>
      <c r="B994">
        <v>2022102305</v>
      </c>
      <c r="C994">
        <v>2373</v>
      </c>
      <c r="D994">
        <v>42365</v>
      </c>
      <c r="E994">
        <v>1</v>
      </c>
      <c r="F994">
        <v>0</v>
      </c>
      <c r="G994">
        <v>0</v>
      </c>
      <c r="H994">
        <v>0</v>
      </c>
      <c r="I994" t="s">
        <v>176</v>
      </c>
      <c r="O994">
        <v>2022103001</v>
      </c>
      <c r="P994">
        <v>938</v>
      </c>
      <c r="Q994">
        <v>42470</v>
      </c>
      <c r="R994">
        <v>0</v>
      </c>
      <c r="S994">
        <v>1</v>
      </c>
      <c r="T994">
        <v>0</v>
      </c>
      <c r="U994">
        <v>0</v>
      </c>
      <c r="V994" t="s">
        <v>78</v>
      </c>
      <c r="Y994">
        <v>2022102305</v>
      </c>
      <c r="Z994" t="s">
        <v>189</v>
      </c>
    </row>
    <row r="995" spans="1:26" x14ac:dyDescent="0.35">
      <c r="A995">
        <v>993</v>
      </c>
      <c r="B995">
        <v>2022103004</v>
      </c>
      <c r="C995">
        <v>504</v>
      </c>
      <c r="D995">
        <v>42365</v>
      </c>
      <c r="E995">
        <v>1</v>
      </c>
      <c r="F995">
        <v>0</v>
      </c>
      <c r="G995">
        <v>0</v>
      </c>
      <c r="H995">
        <v>0</v>
      </c>
      <c r="I995" t="s">
        <v>176</v>
      </c>
      <c r="O995">
        <v>2022103001</v>
      </c>
      <c r="P995">
        <v>1007</v>
      </c>
      <c r="Q995">
        <v>42470</v>
      </c>
      <c r="R995">
        <v>1</v>
      </c>
      <c r="S995">
        <v>0</v>
      </c>
      <c r="T995">
        <v>0</v>
      </c>
      <c r="U995">
        <v>0</v>
      </c>
      <c r="V995" t="s">
        <v>78</v>
      </c>
      <c r="Y995">
        <v>2022103009</v>
      </c>
      <c r="Z995" t="s">
        <v>189</v>
      </c>
    </row>
    <row r="996" spans="1:26" x14ac:dyDescent="0.35">
      <c r="A996">
        <v>994</v>
      </c>
      <c r="B996">
        <v>2022110610</v>
      </c>
      <c r="C996">
        <v>327</v>
      </c>
      <c r="D996">
        <v>42365</v>
      </c>
      <c r="E996">
        <v>0</v>
      </c>
      <c r="F996">
        <v>1</v>
      </c>
      <c r="G996">
        <v>0</v>
      </c>
      <c r="H996">
        <v>0</v>
      </c>
      <c r="I996" t="s">
        <v>176</v>
      </c>
      <c r="O996">
        <v>2022110602</v>
      </c>
      <c r="P996">
        <v>230</v>
      </c>
      <c r="Q996">
        <v>42470</v>
      </c>
      <c r="R996">
        <v>1</v>
      </c>
      <c r="S996">
        <v>0</v>
      </c>
      <c r="T996">
        <v>0</v>
      </c>
      <c r="U996">
        <v>0</v>
      </c>
      <c r="V996" t="s">
        <v>78</v>
      </c>
      <c r="Y996">
        <v>2022110605</v>
      </c>
      <c r="Z996" t="s">
        <v>189</v>
      </c>
    </row>
    <row r="997" spans="1:26" x14ac:dyDescent="0.35">
      <c r="A997">
        <v>995</v>
      </c>
      <c r="B997">
        <v>2022102305</v>
      </c>
      <c r="C997">
        <v>1404</v>
      </c>
      <c r="D997">
        <v>38540</v>
      </c>
      <c r="E997">
        <v>1</v>
      </c>
      <c r="F997">
        <v>0</v>
      </c>
      <c r="G997">
        <v>0</v>
      </c>
      <c r="H997">
        <v>0</v>
      </c>
      <c r="I997" t="s">
        <v>177</v>
      </c>
      <c r="O997">
        <v>2022110602</v>
      </c>
      <c r="P997">
        <v>3450</v>
      </c>
      <c r="Q997">
        <v>42470</v>
      </c>
      <c r="R997">
        <v>0</v>
      </c>
      <c r="S997">
        <v>0</v>
      </c>
      <c r="T997">
        <v>0</v>
      </c>
      <c r="U997">
        <v>1</v>
      </c>
      <c r="V997" t="s">
        <v>78</v>
      </c>
      <c r="Y997">
        <v>2022102306</v>
      </c>
      <c r="Z997" t="s">
        <v>190</v>
      </c>
    </row>
    <row r="998" spans="1:26" x14ac:dyDescent="0.35">
      <c r="A998">
        <v>996</v>
      </c>
      <c r="B998">
        <v>2022103009</v>
      </c>
      <c r="C998">
        <v>420</v>
      </c>
      <c r="D998">
        <v>38540</v>
      </c>
      <c r="E998">
        <v>1</v>
      </c>
      <c r="F998">
        <v>0</v>
      </c>
      <c r="G998">
        <v>0</v>
      </c>
      <c r="H998">
        <v>0</v>
      </c>
      <c r="I998" t="s">
        <v>177</v>
      </c>
      <c r="O998">
        <v>2022102301</v>
      </c>
      <c r="P998">
        <v>1738</v>
      </c>
      <c r="Q998">
        <v>46081</v>
      </c>
      <c r="R998">
        <v>1</v>
      </c>
      <c r="S998">
        <v>0</v>
      </c>
      <c r="T998">
        <v>0</v>
      </c>
      <c r="U998">
        <v>0</v>
      </c>
      <c r="V998" t="s">
        <v>79</v>
      </c>
      <c r="Y998">
        <v>2022103009</v>
      </c>
      <c r="Z998" t="s">
        <v>190</v>
      </c>
    </row>
    <row r="999" spans="1:26" x14ac:dyDescent="0.35">
      <c r="A999">
        <v>997</v>
      </c>
      <c r="B999">
        <v>2022110605</v>
      </c>
      <c r="C999">
        <v>3822</v>
      </c>
      <c r="D999">
        <v>38540</v>
      </c>
      <c r="E999">
        <v>1</v>
      </c>
      <c r="F999">
        <v>0</v>
      </c>
      <c r="G999">
        <v>0</v>
      </c>
      <c r="H999">
        <v>0</v>
      </c>
      <c r="I999" t="s">
        <v>177</v>
      </c>
      <c r="O999">
        <v>2022102301</v>
      </c>
      <c r="P999">
        <v>3319</v>
      </c>
      <c r="Q999">
        <v>46081</v>
      </c>
      <c r="R999">
        <v>0</v>
      </c>
      <c r="S999">
        <v>1</v>
      </c>
      <c r="T999">
        <v>0</v>
      </c>
      <c r="U999">
        <v>0</v>
      </c>
      <c r="V999" t="s">
        <v>79</v>
      </c>
      <c r="Y999">
        <v>2022110607</v>
      </c>
      <c r="Z999" t="s">
        <v>190</v>
      </c>
    </row>
    <row r="1000" spans="1:26" x14ac:dyDescent="0.35">
      <c r="A1000">
        <v>998</v>
      </c>
      <c r="B1000">
        <v>2022102305</v>
      </c>
      <c r="C1000">
        <v>1404</v>
      </c>
      <c r="D1000">
        <v>54704</v>
      </c>
      <c r="E1000">
        <v>0</v>
      </c>
      <c r="F1000">
        <v>0</v>
      </c>
      <c r="G1000">
        <v>0</v>
      </c>
      <c r="H1000">
        <v>1</v>
      </c>
      <c r="I1000" t="s">
        <v>178</v>
      </c>
      <c r="O1000">
        <v>2022102301</v>
      </c>
      <c r="P1000">
        <v>3340</v>
      </c>
      <c r="Q1000">
        <v>46081</v>
      </c>
      <c r="R1000">
        <v>0</v>
      </c>
      <c r="S1000">
        <v>1</v>
      </c>
      <c r="T1000">
        <v>0</v>
      </c>
      <c r="U1000">
        <v>0</v>
      </c>
      <c r="V1000" t="s">
        <v>79</v>
      </c>
      <c r="Y1000">
        <v>2022102306</v>
      </c>
      <c r="Z1000" t="s">
        <v>191</v>
      </c>
    </row>
    <row r="1001" spans="1:26" x14ac:dyDescent="0.35">
      <c r="A1001">
        <v>999</v>
      </c>
      <c r="B1001">
        <v>2022110605</v>
      </c>
      <c r="C1001">
        <v>738</v>
      </c>
      <c r="D1001">
        <v>54704</v>
      </c>
      <c r="E1001">
        <v>1</v>
      </c>
      <c r="F1001">
        <v>0</v>
      </c>
      <c r="G1001">
        <v>0</v>
      </c>
      <c r="H1001">
        <v>0</v>
      </c>
      <c r="I1001" t="s">
        <v>178</v>
      </c>
      <c r="O1001">
        <v>2022102301</v>
      </c>
      <c r="P1001">
        <v>3361</v>
      </c>
      <c r="Q1001">
        <v>46081</v>
      </c>
      <c r="R1001">
        <v>0</v>
      </c>
      <c r="S1001">
        <v>1</v>
      </c>
      <c r="T1001">
        <v>0</v>
      </c>
      <c r="U1001">
        <v>0</v>
      </c>
      <c r="V1001" t="s">
        <v>79</v>
      </c>
      <c r="Y1001">
        <v>2022103009</v>
      </c>
      <c r="Z1001" t="s">
        <v>191</v>
      </c>
    </row>
    <row r="1002" spans="1:26" x14ac:dyDescent="0.35">
      <c r="A1002">
        <v>1000</v>
      </c>
      <c r="B1002">
        <v>2022110605</v>
      </c>
      <c r="C1002">
        <v>2426</v>
      </c>
      <c r="D1002">
        <v>54704</v>
      </c>
      <c r="E1002">
        <v>1</v>
      </c>
      <c r="F1002">
        <v>0</v>
      </c>
      <c r="G1002">
        <v>0</v>
      </c>
      <c r="H1002">
        <v>0</v>
      </c>
      <c r="I1002" t="s">
        <v>178</v>
      </c>
      <c r="O1002">
        <v>2022102700</v>
      </c>
      <c r="P1002">
        <v>2693</v>
      </c>
      <c r="Q1002">
        <v>46081</v>
      </c>
      <c r="R1002">
        <v>1</v>
      </c>
      <c r="S1002">
        <v>0</v>
      </c>
      <c r="T1002">
        <v>0</v>
      </c>
      <c r="U1002">
        <v>0</v>
      </c>
      <c r="V1002" t="s">
        <v>79</v>
      </c>
      <c r="Y1002">
        <v>2022110607</v>
      </c>
      <c r="Z1002" t="s">
        <v>191</v>
      </c>
    </row>
    <row r="1003" spans="1:26" x14ac:dyDescent="0.35">
      <c r="A1003">
        <v>1001</v>
      </c>
      <c r="B1003">
        <v>2022102305</v>
      </c>
      <c r="C1003">
        <v>1503</v>
      </c>
      <c r="D1003">
        <v>43296</v>
      </c>
      <c r="E1003">
        <v>0</v>
      </c>
      <c r="F1003">
        <v>1</v>
      </c>
      <c r="G1003">
        <v>0</v>
      </c>
      <c r="H1003">
        <v>0</v>
      </c>
      <c r="I1003" t="s">
        <v>179</v>
      </c>
      <c r="O1003">
        <v>2022102700</v>
      </c>
      <c r="P1003">
        <v>2849</v>
      </c>
      <c r="Q1003">
        <v>46081</v>
      </c>
      <c r="R1003">
        <v>1</v>
      </c>
      <c r="S1003">
        <v>0</v>
      </c>
      <c r="T1003">
        <v>0</v>
      </c>
      <c r="U1003">
        <v>0</v>
      </c>
      <c r="V1003" t="s">
        <v>79</v>
      </c>
      <c r="Y1003">
        <v>2022102306</v>
      </c>
      <c r="Z1003" t="s">
        <v>192</v>
      </c>
    </row>
    <row r="1004" spans="1:26" x14ac:dyDescent="0.35">
      <c r="A1004">
        <v>1002</v>
      </c>
      <c r="B1004">
        <v>2022102305</v>
      </c>
      <c r="C1004">
        <v>3135</v>
      </c>
      <c r="D1004">
        <v>43296</v>
      </c>
      <c r="E1004">
        <v>0</v>
      </c>
      <c r="F1004">
        <v>1</v>
      </c>
      <c r="G1004">
        <v>0</v>
      </c>
      <c r="H1004">
        <v>0</v>
      </c>
      <c r="I1004" t="s">
        <v>179</v>
      </c>
      <c r="O1004">
        <v>2022102700</v>
      </c>
      <c r="P1004">
        <v>3806</v>
      </c>
      <c r="Q1004">
        <v>46081</v>
      </c>
      <c r="R1004">
        <v>1</v>
      </c>
      <c r="S1004">
        <v>0</v>
      </c>
      <c r="T1004">
        <v>0</v>
      </c>
      <c r="U1004">
        <v>0</v>
      </c>
      <c r="V1004" t="s">
        <v>79</v>
      </c>
      <c r="Y1004">
        <v>2022103009</v>
      </c>
      <c r="Z1004" t="s">
        <v>192</v>
      </c>
    </row>
    <row r="1005" spans="1:26" x14ac:dyDescent="0.35">
      <c r="A1005">
        <v>1003</v>
      </c>
      <c r="B1005">
        <v>2022102305</v>
      </c>
      <c r="C1005">
        <v>3208</v>
      </c>
      <c r="D1005">
        <v>43296</v>
      </c>
      <c r="E1005">
        <v>0</v>
      </c>
      <c r="F1005">
        <v>1</v>
      </c>
      <c r="G1005">
        <v>0</v>
      </c>
      <c r="H1005">
        <v>0</v>
      </c>
      <c r="I1005" t="s">
        <v>179</v>
      </c>
      <c r="O1005">
        <v>2022110609</v>
      </c>
      <c r="P1005">
        <v>2283</v>
      </c>
      <c r="Q1005">
        <v>46081</v>
      </c>
      <c r="R1005">
        <v>0</v>
      </c>
      <c r="S1005">
        <v>1</v>
      </c>
      <c r="T1005">
        <v>0</v>
      </c>
      <c r="U1005">
        <v>0</v>
      </c>
      <c r="V1005" t="s">
        <v>79</v>
      </c>
      <c r="Y1005">
        <v>2022110607</v>
      </c>
      <c r="Z1005" t="s">
        <v>192</v>
      </c>
    </row>
    <row r="1006" spans="1:26" x14ac:dyDescent="0.35">
      <c r="A1006">
        <v>1004</v>
      </c>
      <c r="B1006">
        <v>2022103009</v>
      </c>
      <c r="C1006">
        <v>922</v>
      </c>
      <c r="D1006">
        <v>43296</v>
      </c>
      <c r="E1006">
        <v>0</v>
      </c>
      <c r="F1006">
        <v>1</v>
      </c>
      <c r="G1006">
        <v>0</v>
      </c>
      <c r="H1006">
        <v>0</v>
      </c>
      <c r="I1006" t="s">
        <v>179</v>
      </c>
      <c r="O1006">
        <v>2022110609</v>
      </c>
      <c r="P1006">
        <v>3947</v>
      </c>
      <c r="Q1006">
        <v>46081</v>
      </c>
      <c r="R1006">
        <v>1</v>
      </c>
      <c r="S1006">
        <v>0</v>
      </c>
      <c r="T1006">
        <v>0</v>
      </c>
      <c r="U1006">
        <v>0</v>
      </c>
      <c r="V1006" t="s">
        <v>79</v>
      </c>
      <c r="Y1006">
        <v>2022102306</v>
      </c>
      <c r="Z1006" t="s">
        <v>193</v>
      </c>
    </row>
    <row r="1007" spans="1:26" x14ac:dyDescent="0.35">
      <c r="A1007">
        <v>1005</v>
      </c>
      <c r="B1007">
        <v>2022103009</v>
      </c>
      <c r="C1007">
        <v>3274</v>
      </c>
      <c r="D1007">
        <v>43296</v>
      </c>
      <c r="E1007">
        <v>1</v>
      </c>
      <c r="F1007">
        <v>0</v>
      </c>
      <c r="G1007">
        <v>0</v>
      </c>
      <c r="H1007">
        <v>0</v>
      </c>
      <c r="I1007" t="s">
        <v>179</v>
      </c>
      <c r="O1007">
        <v>2022102301</v>
      </c>
      <c r="P1007">
        <v>2071</v>
      </c>
      <c r="Q1007">
        <v>43797</v>
      </c>
      <c r="R1007">
        <v>1</v>
      </c>
      <c r="S1007">
        <v>0</v>
      </c>
      <c r="T1007">
        <v>0</v>
      </c>
      <c r="U1007">
        <v>0</v>
      </c>
      <c r="V1007" t="s">
        <v>80</v>
      </c>
      <c r="Y1007">
        <v>2022103009</v>
      </c>
      <c r="Z1007" t="s">
        <v>193</v>
      </c>
    </row>
    <row r="1008" spans="1:26" x14ac:dyDescent="0.35">
      <c r="A1008">
        <v>1006</v>
      </c>
      <c r="B1008">
        <v>2022110605</v>
      </c>
      <c r="C1008">
        <v>56</v>
      </c>
      <c r="D1008">
        <v>43296</v>
      </c>
      <c r="E1008">
        <v>1</v>
      </c>
      <c r="F1008">
        <v>0</v>
      </c>
      <c r="G1008">
        <v>0</v>
      </c>
      <c r="H1008">
        <v>0</v>
      </c>
      <c r="I1008" t="s">
        <v>179</v>
      </c>
      <c r="O1008">
        <v>2022102301</v>
      </c>
      <c r="P1008">
        <v>2188</v>
      </c>
      <c r="Q1008">
        <v>43797</v>
      </c>
      <c r="R1008">
        <v>0</v>
      </c>
      <c r="S1008">
        <v>1</v>
      </c>
      <c r="T1008">
        <v>0</v>
      </c>
      <c r="U1008">
        <v>0</v>
      </c>
      <c r="V1008" t="s">
        <v>80</v>
      </c>
      <c r="Y1008">
        <v>2022110607</v>
      </c>
      <c r="Z1008" t="s">
        <v>193</v>
      </c>
    </row>
    <row r="1009" spans="1:26" x14ac:dyDescent="0.35">
      <c r="A1009">
        <v>1007</v>
      </c>
      <c r="B1009">
        <v>2022110605</v>
      </c>
      <c r="C1009">
        <v>1104</v>
      </c>
      <c r="D1009">
        <v>43296</v>
      </c>
      <c r="E1009">
        <v>1</v>
      </c>
      <c r="F1009">
        <v>0</v>
      </c>
      <c r="G1009">
        <v>0</v>
      </c>
      <c r="H1009">
        <v>0</v>
      </c>
      <c r="I1009" t="s">
        <v>179</v>
      </c>
      <c r="O1009">
        <v>2022103001</v>
      </c>
      <c r="P1009">
        <v>2533</v>
      </c>
      <c r="Q1009">
        <v>43797</v>
      </c>
      <c r="R1009">
        <v>1</v>
      </c>
      <c r="S1009">
        <v>0</v>
      </c>
      <c r="T1009">
        <v>0</v>
      </c>
      <c r="U1009">
        <v>0</v>
      </c>
      <c r="V1009" t="s">
        <v>80</v>
      </c>
      <c r="Y1009">
        <v>2022102306</v>
      </c>
      <c r="Z1009" t="s">
        <v>194</v>
      </c>
    </row>
    <row r="1010" spans="1:26" x14ac:dyDescent="0.35">
      <c r="A1010">
        <v>1008</v>
      </c>
      <c r="B1010">
        <v>2022110605</v>
      </c>
      <c r="C1010">
        <v>2522</v>
      </c>
      <c r="D1010">
        <v>43296</v>
      </c>
      <c r="E1010">
        <v>0</v>
      </c>
      <c r="F1010">
        <v>1</v>
      </c>
      <c r="G1010">
        <v>0</v>
      </c>
      <c r="H1010">
        <v>0</v>
      </c>
      <c r="I1010" t="s">
        <v>179</v>
      </c>
      <c r="O1010">
        <v>2022103001</v>
      </c>
      <c r="P1010">
        <v>2971</v>
      </c>
      <c r="Q1010">
        <v>43797</v>
      </c>
      <c r="R1010">
        <v>0</v>
      </c>
      <c r="S1010">
        <v>0</v>
      </c>
      <c r="T1010">
        <v>0</v>
      </c>
      <c r="U1010">
        <v>1</v>
      </c>
      <c r="V1010" t="s">
        <v>80</v>
      </c>
      <c r="Y1010">
        <v>2022103012</v>
      </c>
      <c r="Z1010" t="s">
        <v>194</v>
      </c>
    </row>
    <row r="1011" spans="1:26" x14ac:dyDescent="0.35">
      <c r="A1011">
        <v>1009</v>
      </c>
      <c r="B1011">
        <v>2022110605</v>
      </c>
      <c r="C1011">
        <v>3033</v>
      </c>
      <c r="D1011">
        <v>43296</v>
      </c>
      <c r="E1011">
        <v>1</v>
      </c>
      <c r="F1011">
        <v>0</v>
      </c>
      <c r="G1011">
        <v>0</v>
      </c>
      <c r="H1011">
        <v>0</v>
      </c>
      <c r="I1011" t="s">
        <v>179</v>
      </c>
      <c r="O1011">
        <v>2022102301</v>
      </c>
      <c r="P1011">
        <v>2188</v>
      </c>
      <c r="Q1011">
        <v>52417</v>
      </c>
      <c r="R1011">
        <v>1</v>
      </c>
      <c r="S1011">
        <v>0</v>
      </c>
      <c r="T1011">
        <v>0</v>
      </c>
      <c r="U1011">
        <v>0</v>
      </c>
      <c r="V1011" t="s">
        <v>81</v>
      </c>
      <c r="Y1011">
        <v>2022110603</v>
      </c>
      <c r="Z1011" t="s">
        <v>194</v>
      </c>
    </row>
    <row r="1012" spans="1:26" x14ac:dyDescent="0.35">
      <c r="A1012">
        <v>1010</v>
      </c>
      <c r="B1012">
        <v>2022102305</v>
      </c>
      <c r="C1012">
        <v>1885</v>
      </c>
      <c r="D1012">
        <v>53073</v>
      </c>
      <c r="E1012">
        <v>0</v>
      </c>
      <c r="F1012">
        <v>0</v>
      </c>
      <c r="G1012">
        <v>0</v>
      </c>
      <c r="H1012">
        <v>1</v>
      </c>
      <c r="I1012" t="s">
        <v>180</v>
      </c>
      <c r="O1012">
        <v>2022102301</v>
      </c>
      <c r="P1012">
        <v>2441</v>
      </c>
      <c r="Q1012">
        <v>54622</v>
      </c>
      <c r="R1012">
        <v>1</v>
      </c>
      <c r="S1012">
        <v>0</v>
      </c>
      <c r="T1012">
        <v>0</v>
      </c>
      <c r="U1012">
        <v>0</v>
      </c>
      <c r="V1012" t="s">
        <v>82</v>
      </c>
      <c r="Y1012">
        <v>2022102306</v>
      </c>
      <c r="Z1012" t="s">
        <v>195</v>
      </c>
    </row>
    <row r="1013" spans="1:26" x14ac:dyDescent="0.35">
      <c r="A1013">
        <v>1011</v>
      </c>
      <c r="B1013">
        <v>2022103004</v>
      </c>
      <c r="C1013">
        <v>525</v>
      </c>
      <c r="D1013">
        <v>53073</v>
      </c>
      <c r="E1013">
        <v>0</v>
      </c>
      <c r="F1013">
        <v>1</v>
      </c>
      <c r="G1013">
        <v>0</v>
      </c>
      <c r="H1013">
        <v>0</v>
      </c>
      <c r="I1013" t="s">
        <v>180</v>
      </c>
      <c r="O1013">
        <v>2022102700</v>
      </c>
      <c r="P1013">
        <v>2778</v>
      </c>
      <c r="Q1013">
        <v>54622</v>
      </c>
      <c r="R1013">
        <v>0</v>
      </c>
      <c r="S1013">
        <v>0</v>
      </c>
      <c r="T1013">
        <v>0</v>
      </c>
      <c r="U1013">
        <v>1</v>
      </c>
      <c r="V1013" t="s">
        <v>82</v>
      </c>
      <c r="Y1013">
        <v>2022103012</v>
      </c>
      <c r="Z1013" t="s">
        <v>195</v>
      </c>
    </row>
    <row r="1014" spans="1:26" x14ac:dyDescent="0.35">
      <c r="A1014">
        <v>1012</v>
      </c>
      <c r="B1014">
        <v>2022103004</v>
      </c>
      <c r="C1014">
        <v>1402</v>
      </c>
      <c r="D1014">
        <v>53073</v>
      </c>
      <c r="E1014">
        <v>1</v>
      </c>
      <c r="F1014">
        <v>0</v>
      </c>
      <c r="G1014">
        <v>0</v>
      </c>
      <c r="H1014">
        <v>0</v>
      </c>
      <c r="I1014" t="s">
        <v>180</v>
      </c>
      <c r="O1014">
        <v>2022102700</v>
      </c>
      <c r="P1014">
        <v>3145</v>
      </c>
      <c r="Q1014">
        <v>54622</v>
      </c>
      <c r="R1014">
        <v>1</v>
      </c>
      <c r="S1014">
        <v>0</v>
      </c>
      <c r="T1014">
        <v>0</v>
      </c>
      <c r="U1014">
        <v>0</v>
      </c>
      <c r="V1014" t="s">
        <v>82</v>
      </c>
      <c r="Y1014">
        <v>2022110603</v>
      </c>
      <c r="Z1014" t="s">
        <v>195</v>
      </c>
    </row>
    <row r="1015" spans="1:26" x14ac:dyDescent="0.35">
      <c r="A1015">
        <v>1013</v>
      </c>
      <c r="B1015">
        <v>2022110610</v>
      </c>
      <c r="C1015">
        <v>3912</v>
      </c>
      <c r="D1015">
        <v>53073</v>
      </c>
      <c r="E1015">
        <v>0</v>
      </c>
      <c r="F1015">
        <v>1</v>
      </c>
      <c r="G1015">
        <v>0</v>
      </c>
      <c r="H1015">
        <v>0</v>
      </c>
      <c r="I1015" t="s">
        <v>180</v>
      </c>
      <c r="O1015">
        <v>2022102301</v>
      </c>
      <c r="P1015">
        <v>3319</v>
      </c>
      <c r="Q1015">
        <v>42560</v>
      </c>
      <c r="R1015">
        <v>0</v>
      </c>
      <c r="S1015">
        <v>1</v>
      </c>
      <c r="T1015">
        <v>0</v>
      </c>
      <c r="U1015">
        <v>0</v>
      </c>
      <c r="V1015" t="s">
        <v>83</v>
      </c>
      <c r="Y1015">
        <v>2022102306</v>
      </c>
      <c r="Z1015" t="s">
        <v>196</v>
      </c>
    </row>
    <row r="1016" spans="1:26" x14ac:dyDescent="0.35">
      <c r="A1016">
        <v>1014</v>
      </c>
      <c r="B1016">
        <v>2022102305</v>
      </c>
      <c r="C1016">
        <v>2139</v>
      </c>
      <c r="D1016">
        <v>53564</v>
      </c>
      <c r="E1016">
        <v>0</v>
      </c>
      <c r="F1016">
        <v>1</v>
      </c>
      <c r="G1016">
        <v>0</v>
      </c>
      <c r="H1016">
        <v>0</v>
      </c>
      <c r="I1016" t="s">
        <v>181</v>
      </c>
      <c r="O1016">
        <v>2022102301</v>
      </c>
      <c r="P1016">
        <v>3361</v>
      </c>
      <c r="Q1016">
        <v>42560</v>
      </c>
      <c r="R1016">
        <v>0</v>
      </c>
      <c r="S1016">
        <v>1</v>
      </c>
      <c r="T1016">
        <v>0</v>
      </c>
      <c r="U1016">
        <v>0</v>
      </c>
      <c r="V1016" t="s">
        <v>83</v>
      </c>
      <c r="Y1016">
        <v>2022110607</v>
      </c>
      <c r="Z1016" t="s">
        <v>196</v>
      </c>
    </row>
    <row r="1017" spans="1:26" x14ac:dyDescent="0.35">
      <c r="A1017">
        <v>1015</v>
      </c>
      <c r="B1017">
        <v>2022102305</v>
      </c>
      <c r="C1017">
        <v>2208</v>
      </c>
      <c r="D1017">
        <v>44863</v>
      </c>
      <c r="E1017">
        <v>0</v>
      </c>
      <c r="F1017">
        <v>0</v>
      </c>
      <c r="G1017">
        <v>0</v>
      </c>
      <c r="H1017">
        <v>1</v>
      </c>
      <c r="I1017" t="s">
        <v>182</v>
      </c>
      <c r="O1017">
        <v>2022102700</v>
      </c>
      <c r="P1017">
        <v>1248</v>
      </c>
      <c r="Q1017">
        <v>42560</v>
      </c>
      <c r="R1017">
        <v>0</v>
      </c>
      <c r="S1017">
        <v>1</v>
      </c>
      <c r="T1017">
        <v>0</v>
      </c>
      <c r="U1017">
        <v>0</v>
      </c>
      <c r="V1017" t="s">
        <v>83</v>
      </c>
      <c r="Y1017">
        <v>2022102306</v>
      </c>
      <c r="Z1017" t="s">
        <v>197</v>
      </c>
    </row>
    <row r="1018" spans="1:26" x14ac:dyDescent="0.35">
      <c r="A1018">
        <v>1016</v>
      </c>
      <c r="B1018">
        <v>2022110610</v>
      </c>
      <c r="C1018">
        <v>4407</v>
      </c>
      <c r="D1018">
        <v>44863</v>
      </c>
      <c r="E1018">
        <v>0</v>
      </c>
      <c r="F1018">
        <v>1</v>
      </c>
      <c r="G1018">
        <v>0</v>
      </c>
      <c r="H1018">
        <v>0</v>
      </c>
      <c r="I1018" t="s">
        <v>182</v>
      </c>
      <c r="O1018">
        <v>2022102700</v>
      </c>
      <c r="P1018">
        <v>2335</v>
      </c>
      <c r="Q1018">
        <v>42560</v>
      </c>
      <c r="R1018">
        <v>1</v>
      </c>
      <c r="S1018">
        <v>0</v>
      </c>
      <c r="T1018">
        <v>0</v>
      </c>
      <c r="U1018">
        <v>0</v>
      </c>
      <c r="V1018" t="s">
        <v>83</v>
      </c>
      <c r="Y1018">
        <v>2022103009</v>
      </c>
      <c r="Z1018" t="s">
        <v>197</v>
      </c>
    </row>
    <row r="1019" spans="1:26" x14ac:dyDescent="0.35">
      <c r="A1019">
        <v>1017</v>
      </c>
      <c r="B1019">
        <v>2022102305</v>
      </c>
      <c r="C1019">
        <v>2299</v>
      </c>
      <c r="D1019">
        <v>43388</v>
      </c>
      <c r="E1019">
        <v>1</v>
      </c>
      <c r="F1019">
        <v>0</v>
      </c>
      <c r="G1019">
        <v>0</v>
      </c>
      <c r="H1019">
        <v>0</v>
      </c>
      <c r="I1019" t="s">
        <v>183</v>
      </c>
      <c r="O1019">
        <v>2022110609</v>
      </c>
      <c r="P1019">
        <v>2877</v>
      </c>
      <c r="Q1019">
        <v>42560</v>
      </c>
      <c r="R1019">
        <v>1</v>
      </c>
      <c r="S1019">
        <v>0</v>
      </c>
      <c r="T1019">
        <v>0</v>
      </c>
      <c r="U1019">
        <v>0</v>
      </c>
      <c r="V1019" t="s">
        <v>83</v>
      </c>
      <c r="Y1019">
        <v>2022102306</v>
      </c>
      <c r="Z1019" t="s">
        <v>198</v>
      </c>
    </row>
    <row r="1020" spans="1:26" x14ac:dyDescent="0.35">
      <c r="A1020">
        <v>1018</v>
      </c>
      <c r="B1020">
        <v>2022102305</v>
      </c>
      <c r="C1020">
        <v>2522</v>
      </c>
      <c r="D1020">
        <v>53483</v>
      </c>
      <c r="E1020">
        <v>0</v>
      </c>
      <c r="F1020">
        <v>0</v>
      </c>
      <c r="G1020">
        <v>0</v>
      </c>
      <c r="H1020">
        <v>1</v>
      </c>
      <c r="I1020" t="s">
        <v>184</v>
      </c>
      <c r="O1020">
        <v>2022102301</v>
      </c>
      <c r="P1020">
        <v>3433</v>
      </c>
      <c r="Q1020">
        <v>54498</v>
      </c>
      <c r="R1020">
        <v>1</v>
      </c>
      <c r="S1020">
        <v>0</v>
      </c>
      <c r="T1020">
        <v>0</v>
      </c>
      <c r="U1020">
        <v>0</v>
      </c>
      <c r="V1020" t="s">
        <v>84</v>
      </c>
      <c r="Y1020">
        <v>2022103009</v>
      </c>
      <c r="Z1020" t="s">
        <v>198</v>
      </c>
    </row>
    <row r="1021" spans="1:26" x14ac:dyDescent="0.35">
      <c r="A1021">
        <v>1019</v>
      </c>
      <c r="B1021">
        <v>2022103009</v>
      </c>
      <c r="C1021">
        <v>390</v>
      </c>
      <c r="D1021">
        <v>53483</v>
      </c>
      <c r="E1021">
        <v>0</v>
      </c>
      <c r="F1021">
        <v>1</v>
      </c>
      <c r="G1021">
        <v>0</v>
      </c>
      <c r="H1021">
        <v>0</v>
      </c>
      <c r="I1021" t="s">
        <v>184</v>
      </c>
      <c r="O1021">
        <v>2022102700</v>
      </c>
      <c r="P1021">
        <v>3296</v>
      </c>
      <c r="Q1021">
        <v>54498</v>
      </c>
      <c r="R1021">
        <v>0</v>
      </c>
      <c r="S1021">
        <v>1</v>
      </c>
      <c r="T1021">
        <v>0</v>
      </c>
      <c r="U1021">
        <v>0</v>
      </c>
      <c r="V1021" t="s">
        <v>84</v>
      </c>
      <c r="Y1021">
        <v>2022110607</v>
      </c>
      <c r="Z1021" t="s">
        <v>198</v>
      </c>
    </row>
    <row r="1022" spans="1:26" x14ac:dyDescent="0.35">
      <c r="A1022">
        <v>1020</v>
      </c>
      <c r="B1022">
        <v>2022103009</v>
      </c>
      <c r="C1022">
        <v>420</v>
      </c>
      <c r="D1022">
        <v>53483</v>
      </c>
      <c r="E1022">
        <v>0</v>
      </c>
      <c r="F1022">
        <v>0</v>
      </c>
      <c r="G1022">
        <v>0</v>
      </c>
      <c r="H1022">
        <v>1</v>
      </c>
      <c r="I1022" t="s">
        <v>184</v>
      </c>
      <c r="O1022">
        <v>2022102301</v>
      </c>
      <c r="P1022">
        <v>3527</v>
      </c>
      <c r="Q1022">
        <v>43407</v>
      </c>
      <c r="R1022">
        <v>0</v>
      </c>
      <c r="S1022">
        <v>1</v>
      </c>
      <c r="T1022">
        <v>0</v>
      </c>
      <c r="U1022">
        <v>0</v>
      </c>
      <c r="V1022" t="s">
        <v>85</v>
      </c>
      <c r="Y1022">
        <v>2022102306</v>
      </c>
      <c r="Z1022" t="s">
        <v>199</v>
      </c>
    </row>
    <row r="1023" spans="1:26" x14ac:dyDescent="0.35">
      <c r="A1023">
        <v>1021</v>
      </c>
      <c r="B1023">
        <v>2022102305</v>
      </c>
      <c r="C1023">
        <v>2612</v>
      </c>
      <c r="D1023">
        <v>45033</v>
      </c>
      <c r="E1023">
        <v>1</v>
      </c>
      <c r="F1023">
        <v>0</v>
      </c>
      <c r="G1023">
        <v>0</v>
      </c>
      <c r="H1023">
        <v>0</v>
      </c>
      <c r="I1023" t="s">
        <v>185</v>
      </c>
      <c r="O1023">
        <v>2022102302</v>
      </c>
      <c r="P1023">
        <v>91</v>
      </c>
      <c r="Q1023">
        <v>52527</v>
      </c>
      <c r="R1023">
        <v>0</v>
      </c>
      <c r="S1023">
        <v>1</v>
      </c>
      <c r="T1023">
        <v>0</v>
      </c>
      <c r="U1023">
        <v>0</v>
      </c>
      <c r="V1023" t="s">
        <v>86</v>
      </c>
      <c r="Y1023">
        <v>2022103009</v>
      </c>
      <c r="Z1023" t="s">
        <v>199</v>
      </c>
    </row>
    <row r="1024" spans="1:26" x14ac:dyDescent="0.35">
      <c r="A1024">
        <v>1022</v>
      </c>
      <c r="B1024">
        <v>2022102305</v>
      </c>
      <c r="C1024">
        <v>2734</v>
      </c>
      <c r="D1024">
        <v>42378</v>
      </c>
      <c r="E1024">
        <v>1</v>
      </c>
      <c r="F1024">
        <v>0</v>
      </c>
      <c r="G1024">
        <v>0</v>
      </c>
      <c r="H1024">
        <v>0</v>
      </c>
      <c r="I1024" t="s">
        <v>186</v>
      </c>
      <c r="O1024">
        <v>2022103001</v>
      </c>
      <c r="P1024">
        <v>111</v>
      </c>
      <c r="Q1024">
        <v>52527</v>
      </c>
      <c r="R1024">
        <v>1</v>
      </c>
      <c r="S1024">
        <v>0</v>
      </c>
      <c r="T1024">
        <v>0</v>
      </c>
      <c r="U1024">
        <v>0</v>
      </c>
      <c r="V1024" t="s">
        <v>86</v>
      </c>
      <c r="Y1024">
        <v>2022110607</v>
      </c>
      <c r="Z1024" t="s">
        <v>199</v>
      </c>
    </row>
    <row r="1025" spans="1:26" x14ac:dyDescent="0.35">
      <c r="A1025">
        <v>1023</v>
      </c>
      <c r="B1025">
        <v>2022110610</v>
      </c>
      <c r="C1025">
        <v>2560</v>
      </c>
      <c r="D1025">
        <v>42378</v>
      </c>
      <c r="E1025">
        <v>1</v>
      </c>
      <c r="F1025">
        <v>0</v>
      </c>
      <c r="G1025">
        <v>0</v>
      </c>
      <c r="H1025">
        <v>0</v>
      </c>
      <c r="I1025" t="s">
        <v>186</v>
      </c>
      <c r="O1025">
        <v>2022103001</v>
      </c>
      <c r="P1025">
        <v>189</v>
      </c>
      <c r="Q1025">
        <v>52527</v>
      </c>
      <c r="R1025">
        <v>1</v>
      </c>
      <c r="S1025">
        <v>0</v>
      </c>
      <c r="T1025">
        <v>0</v>
      </c>
      <c r="U1025">
        <v>0</v>
      </c>
      <c r="V1025" t="s">
        <v>86</v>
      </c>
      <c r="Y1025">
        <v>2022102306</v>
      </c>
      <c r="Z1025" t="s">
        <v>200</v>
      </c>
    </row>
    <row r="1026" spans="1:26" x14ac:dyDescent="0.35">
      <c r="A1026">
        <v>1024</v>
      </c>
      <c r="B1026">
        <v>2022102305</v>
      </c>
      <c r="C1026">
        <v>2837</v>
      </c>
      <c r="D1026">
        <v>47832</v>
      </c>
      <c r="E1026">
        <v>1</v>
      </c>
      <c r="F1026">
        <v>0</v>
      </c>
      <c r="G1026">
        <v>0</v>
      </c>
      <c r="H1026">
        <v>0</v>
      </c>
      <c r="I1026" t="s">
        <v>187</v>
      </c>
      <c r="O1026">
        <v>2022103001</v>
      </c>
      <c r="P1026">
        <v>478</v>
      </c>
      <c r="Q1026">
        <v>52527</v>
      </c>
      <c r="R1026">
        <v>0</v>
      </c>
      <c r="S1026">
        <v>1</v>
      </c>
      <c r="T1026">
        <v>0</v>
      </c>
      <c r="U1026">
        <v>0</v>
      </c>
      <c r="V1026" t="s">
        <v>86</v>
      </c>
      <c r="Y1026">
        <v>2022103012</v>
      </c>
      <c r="Z1026" t="s">
        <v>200</v>
      </c>
    </row>
    <row r="1027" spans="1:26" x14ac:dyDescent="0.35">
      <c r="A1027">
        <v>1025</v>
      </c>
      <c r="B1027">
        <v>2022102305</v>
      </c>
      <c r="C1027">
        <v>3093</v>
      </c>
      <c r="D1027">
        <v>46133</v>
      </c>
      <c r="E1027">
        <v>1</v>
      </c>
      <c r="F1027">
        <v>0</v>
      </c>
      <c r="G1027">
        <v>0</v>
      </c>
      <c r="H1027">
        <v>0</v>
      </c>
      <c r="I1027" t="s">
        <v>188</v>
      </c>
      <c r="O1027">
        <v>2022103001</v>
      </c>
      <c r="P1027">
        <v>1200</v>
      </c>
      <c r="Q1027">
        <v>52527</v>
      </c>
      <c r="R1027">
        <v>1</v>
      </c>
      <c r="S1027">
        <v>0</v>
      </c>
      <c r="T1027">
        <v>0</v>
      </c>
      <c r="U1027">
        <v>0</v>
      </c>
      <c r="V1027" t="s">
        <v>86</v>
      </c>
      <c r="Y1027">
        <v>2022110603</v>
      </c>
      <c r="Z1027" t="s">
        <v>200</v>
      </c>
    </row>
    <row r="1028" spans="1:26" x14ac:dyDescent="0.35">
      <c r="A1028">
        <v>1026</v>
      </c>
      <c r="B1028">
        <v>2022102305</v>
      </c>
      <c r="C1028">
        <v>3114</v>
      </c>
      <c r="D1028">
        <v>46133</v>
      </c>
      <c r="E1028">
        <v>0</v>
      </c>
      <c r="F1028">
        <v>0</v>
      </c>
      <c r="G1028">
        <v>0</v>
      </c>
      <c r="H1028">
        <v>1</v>
      </c>
      <c r="I1028" t="s">
        <v>188</v>
      </c>
      <c r="O1028">
        <v>2022103001</v>
      </c>
      <c r="P1028">
        <v>1328</v>
      </c>
      <c r="Q1028">
        <v>52527</v>
      </c>
      <c r="R1028">
        <v>0</v>
      </c>
      <c r="S1028">
        <v>1</v>
      </c>
      <c r="T1028">
        <v>0</v>
      </c>
      <c r="U1028">
        <v>0</v>
      </c>
      <c r="V1028" t="s">
        <v>86</v>
      </c>
      <c r="Y1028">
        <v>2022102306</v>
      </c>
      <c r="Z1028" t="s">
        <v>201</v>
      </c>
    </row>
    <row r="1029" spans="1:26" x14ac:dyDescent="0.35">
      <c r="A1029">
        <v>1027</v>
      </c>
      <c r="B1029">
        <v>2022102305</v>
      </c>
      <c r="C1029">
        <v>3156</v>
      </c>
      <c r="D1029">
        <v>46133</v>
      </c>
      <c r="E1029">
        <v>0</v>
      </c>
      <c r="F1029">
        <v>1</v>
      </c>
      <c r="G1029">
        <v>0</v>
      </c>
      <c r="H1029">
        <v>0</v>
      </c>
      <c r="I1029" t="s">
        <v>188</v>
      </c>
      <c r="O1029">
        <v>2022103001</v>
      </c>
      <c r="P1029">
        <v>1349</v>
      </c>
      <c r="Q1029">
        <v>52527</v>
      </c>
      <c r="R1029">
        <v>0</v>
      </c>
      <c r="S1029">
        <v>0</v>
      </c>
      <c r="T1029">
        <v>0</v>
      </c>
      <c r="U1029">
        <v>1</v>
      </c>
      <c r="V1029" t="s">
        <v>86</v>
      </c>
      <c r="Y1029">
        <v>2022103012</v>
      </c>
      <c r="Z1029" t="s">
        <v>201</v>
      </c>
    </row>
    <row r="1030" spans="1:26" x14ac:dyDescent="0.35">
      <c r="A1030">
        <v>1028</v>
      </c>
      <c r="B1030">
        <v>2022103009</v>
      </c>
      <c r="C1030">
        <v>2317</v>
      </c>
      <c r="D1030">
        <v>46133</v>
      </c>
      <c r="E1030">
        <v>0</v>
      </c>
      <c r="F1030">
        <v>1</v>
      </c>
      <c r="G1030">
        <v>0</v>
      </c>
      <c r="H1030">
        <v>0</v>
      </c>
      <c r="I1030" t="s">
        <v>188</v>
      </c>
      <c r="O1030">
        <v>2022103001</v>
      </c>
      <c r="P1030">
        <v>1777</v>
      </c>
      <c r="Q1030">
        <v>52527</v>
      </c>
      <c r="R1030">
        <v>1</v>
      </c>
      <c r="S1030">
        <v>0</v>
      </c>
      <c r="T1030">
        <v>0</v>
      </c>
      <c r="U1030">
        <v>0</v>
      </c>
      <c r="V1030" t="s">
        <v>86</v>
      </c>
      <c r="Y1030">
        <v>2022102306</v>
      </c>
      <c r="Z1030" t="s">
        <v>202</v>
      </c>
    </row>
    <row r="1031" spans="1:26" x14ac:dyDescent="0.35">
      <c r="A1031">
        <v>1029</v>
      </c>
      <c r="B1031">
        <v>2022102305</v>
      </c>
      <c r="C1031">
        <v>3135</v>
      </c>
      <c r="D1031">
        <v>46304</v>
      </c>
      <c r="E1031">
        <v>0</v>
      </c>
      <c r="F1031">
        <v>1</v>
      </c>
      <c r="G1031">
        <v>0</v>
      </c>
      <c r="H1031">
        <v>0</v>
      </c>
      <c r="I1031" t="s">
        <v>189</v>
      </c>
      <c r="O1031">
        <v>2022103001</v>
      </c>
      <c r="P1031">
        <v>1930</v>
      </c>
      <c r="Q1031">
        <v>52527</v>
      </c>
      <c r="R1031">
        <v>0</v>
      </c>
      <c r="S1031">
        <v>1</v>
      </c>
      <c r="T1031">
        <v>0</v>
      </c>
      <c r="U1031">
        <v>0</v>
      </c>
      <c r="V1031" t="s">
        <v>86</v>
      </c>
      <c r="Y1031">
        <v>2022103012</v>
      </c>
      <c r="Z1031" t="s">
        <v>202</v>
      </c>
    </row>
    <row r="1032" spans="1:26" x14ac:dyDescent="0.35">
      <c r="A1032">
        <v>1030</v>
      </c>
      <c r="B1032">
        <v>2022102305</v>
      </c>
      <c r="C1032">
        <v>3529</v>
      </c>
      <c r="D1032">
        <v>46304</v>
      </c>
      <c r="E1032">
        <v>0</v>
      </c>
      <c r="F1032">
        <v>1</v>
      </c>
      <c r="G1032">
        <v>0</v>
      </c>
      <c r="H1032">
        <v>0</v>
      </c>
      <c r="I1032" t="s">
        <v>189</v>
      </c>
      <c r="O1032">
        <v>2022103001</v>
      </c>
      <c r="P1032">
        <v>1975</v>
      </c>
      <c r="Q1032">
        <v>52527</v>
      </c>
      <c r="R1032">
        <v>1</v>
      </c>
      <c r="S1032">
        <v>0</v>
      </c>
      <c r="T1032">
        <v>0</v>
      </c>
      <c r="U1032">
        <v>0</v>
      </c>
      <c r="V1032" t="s">
        <v>86</v>
      </c>
      <c r="Y1032">
        <v>2022110603</v>
      </c>
      <c r="Z1032" t="s">
        <v>202</v>
      </c>
    </row>
    <row r="1033" spans="1:26" x14ac:dyDescent="0.35">
      <c r="A1033">
        <v>1031</v>
      </c>
      <c r="B1033">
        <v>2022103009</v>
      </c>
      <c r="C1033">
        <v>202</v>
      </c>
      <c r="D1033">
        <v>46304</v>
      </c>
      <c r="E1033">
        <v>1</v>
      </c>
      <c r="F1033">
        <v>0</v>
      </c>
      <c r="G1033">
        <v>0</v>
      </c>
      <c r="H1033">
        <v>0</v>
      </c>
      <c r="I1033" t="s">
        <v>189</v>
      </c>
      <c r="O1033">
        <v>2022103001</v>
      </c>
      <c r="P1033">
        <v>3407</v>
      </c>
      <c r="Q1033">
        <v>52527</v>
      </c>
      <c r="R1033">
        <v>1</v>
      </c>
      <c r="S1033">
        <v>0</v>
      </c>
      <c r="T1033">
        <v>0</v>
      </c>
      <c r="U1033">
        <v>0</v>
      </c>
      <c r="V1033" t="s">
        <v>86</v>
      </c>
      <c r="Y1033">
        <v>2022102306</v>
      </c>
      <c r="Z1033" t="s">
        <v>203</v>
      </c>
    </row>
    <row r="1034" spans="1:26" x14ac:dyDescent="0.35">
      <c r="A1034">
        <v>1032</v>
      </c>
      <c r="B1034">
        <v>2022103009</v>
      </c>
      <c r="C1034">
        <v>835</v>
      </c>
      <c r="D1034">
        <v>46304</v>
      </c>
      <c r="E1034">
        <v>1</v>
      </c>
      <c r="F1034">
        <v>0</v>
      </c>
      <c r="G1034">
        <v>0</v>
      </c>
      <c r="H1034">
        <v>0</v>
      </c>
      <c r="I1034" t="s">
        <v>189</v>
      </c>
      <c r="O1034">
        <v>2022103001</v>
      </c>
      <c r="P1034">
        <v>3650</v>
      </c>
      <c r="Q1034">
        <v>52527</v>
      </c>
      <c r="R1034">
        <v>0</v>
      </c>
      <c r="S1034">
        <v>0</v>
      </c>
      <c r="T1034">
        <v>0</v>
      </c>
      <c r="U1034">
        <v>1</v>
      </c>
      <c r="V1034" t="s">
        <v>86</v>
      </c>
      <c r="Y1034">
        <v>2022103012</v>
      </c>
      <c r="Z1034" t="s">
        <v>203</v>
      </c>
    </row>
    <row r="1035" spans="1:26" x14ac:dyDescent="0.35">
      <c r="A1035">
        <v>1033</v>
      </c>
      <c r="B1035">
        <v>2022103009</v>
      </c>
      <c r="C1035">
        <v>856</v>
      </c>
      <c r="D1035">
        <v>46304</v>
      </c>
      <c r="E1035">
        <v>0</v>
      </c>
      <c r="F1035">
        <v>0</v>
      </c>
      <c r="G1035">
        <v>0</v>
      </c>
      <c r="H1035">
        <v>1</v>
      </c>
      <c r="I1035" t="s">
        <v>189</v>
      </c>
      <c r="O1035">
        <v>2022110600</v>
      </c>
      <c r="P1035">
        <v>1606</v>
      </c>
      <c r="Q1035">
        <v>52527</v>
      </c>
      <c r="R1035">
        <v>0</v>
      </c>
      <c r="S1035">
        <v>1</v>
      </c>
      <c r="T1035">
        <v>0</v>
      </c>
      <c r="U1035">
        <v>0</v>
      </c>
      <c r="V1035" t="s">
        <v>86</v>
      </c>
      <c r="Y1035">
        <v>2022110603</v>
      </c>
      <c r="Z1035" t="s">
        <v>203</v>
      </c>
    </row>
    <row r="1036" spans="1:26" x14ac:dyDescent="0.35">
      <c r="A1036">
        <v>1034</v>
      </c>
      <c r="B1036">
        <v>2022103009</v>
      </c>
      <c r="C1036">
        <v>3048</v>
      </c>
      <c r="D1036">
        <v>46304</v>
      </c>
      <c r="E1036">
        <v>1</v>
      </c>
      <c r="F1036">
        <v>0</v>
      </c>
      <c r="G1036">
        <v>0</v>
      </c>
      <c r="H1036">
        <v>0</v>
      </c>
      <c r="I1036" t="s">
        <v>189</v>
      </c>
      <c r="O1036">
        <v>2022110600</v>
      </c>
      <c r="P1036">
        <v>1913</v>
      </c>
      <c r="Q1036">
        <v>52527</v>
      </c>
      <c r="R1036">
        <v>0</v>
      </c>
      <c r="S1036">
        <v>1</v>
      </c>
      <c r="T1036">
        <v>0</v>
      </c>
      <c r="U1036">
        <v>0</v>
      </c>
      <c r="V1036" t="s">
        <v>86</v>
      </c>
      <c r="Y1036">
        <v>2022102306</v>
      </c>
      <c r="Z1036" t="s">
        <v>204</v>
      </c>
    </row>
    <row r="1037" spans="1:26" x14ac:dyDescent="0.35">
      <c r="A1037">
        <v>1035</v>
      </c>
      <c r="B1037">
        <v>2022110605</v>
      </c>
      <c r="C1037">
        <v>738</v>
      </c>
      <c r="D1037">
        <v>46304</v>
      </c>
      <c r="E1037">
        <v>0</v>
      </c>
      <c r="F1037">
        <v>0</v>
      </c>
      <c r="G1037">
        <v>0</v>
      </c>
      <c r="H1037">
        <v>1</v>
      </c>
      <c r="I1037" t="s">
        <v>189</v>
      </c>
      <c r="O1037">
        <v>2022110600</v>
      </c>
      <c r="P1037">
        <v>3032</v>
      </c>
      <c r="Q1037">
        <v>52527</v>
      </c>
      <c r="R1037">
        <v>1</v>
      </c>
      <c r="S1037">
        <v>0</v>
      </c>
      <c r="T1037">
        <v>0</v>
      </c>
      <c r="U1037">
        <v>0</v>
      </c>
      <c r="V1037" t="s">
        <v>86</v>
      </c>
      <c r="Y1037">
        <v>2022102306</v>
      </c>
      <c r="Z1037" t="s">
        <v>205</v>
      </c>
    </row>
    <row r="1038" spans="1:26" x14ac:dyDescent="0.35">
      <c r="A1038">
        <v>1036</v>
      </c>
      <c r="B1038">
        <v>2022110605</v>
      </c>
      <c r="C1038">
        <v>1315</v>
      </c>
      <c r="D1038">
        <v>46304</v>
      </c>
      <c r="E1038">
        <v>1</v>
      </c>
      <c r="F1038">
        <v>0</v>
      </c>
      <c r="G1038">
        <v>0</v>
      </c>
      <c r="H1038">
        <v>0</v>
      </c>
      <c r="I1038" t="s">
        <v>189</v>
      </c>
      <c r="O1038">
        <v>2022110600</v>
      </c>
      <c r="P1038">
        <v>3197</v>
      </c>
      <c r="Q1038">
        <v>52527</v>
      </c>
      <c r="R1038">
        <v>0</v>
      </c>
      <c r="S1038">
        <v>1</v>
      </c>
      <c r="T1038">
        <v>0</v>
      </c>
      <c r="U1038">
        <v>0</v>
      </c>
      <c r="V1038" t="s">
        <v>86</v>
      </c>
      <c r="Y1038">
        <v>2022102306</v>
      </c>
      <c r="Z1038" t="s">
        <v>206</v>
      </c>
    </row>
    <row r="1039" spans="1:26" x14ac:dyDescent="0.35">
      <c r="A1039">
        <v>1037</v>
      </c>
      <c r="B1039">
        <v>2022110605</v>
      </c>
      <c r="C1039">
        <v>3458</v>
      </c>
      <c r="D1039">
        <v>46304</v>
      </c>
      <c r="E1039">
        <v>1</v>
      </c>
      <c r="F1039">
        <v>0</v>
      </c>
      <c r="G1039">
        <v>0</v>
      </c>
      <c r="H1039">
        <v>0</v>
      </c>
      <c r="I1039" t="s">
        <v>189</v>
      </c>
      <c r="O1039">
        <v>2022110600</v>
      </c>
      <c r="P1039">
        <v>3598</v>
      </c>
      <c r="Q1039">
        <v>52527</v>
      </c>
      <c r="R1039">
        <v>0</v>
      </c>
      <c r="S1039">
        <v>1</v>
      </c>
      <c r="T1039">
        <v>0</v>
      </c>
      <c r="U1039">
        <v>0</v>
      </c>
      <c r="V1039" t="s">
        <v>86</v>
      </c>
      <c r="Y1039">
        <v>2022103009</v>
      </c>
      <c r="Z1039" t="s">
        <v>206</v>
      </c>
    </row>
    <row r="1040" spans="1:26" x14ac:dyDescent="0.35">
      <c r="A1040">
        <v>1038</v>
      </c>
      <c r="B1040">
        <v>2022102306</v>
      </c>
      <c r="C1040">
        <v>111</v>
      </c>
      <c r="D1040">
        <v>52624</v>
      </c>
      <c r="E1040">
        <v>0</v>
      </c>
      <c r="F1040">
        <v>1</v>
      </c>
      <c r="G1040">
        <v>0</v>
      </c>
      <c r="H1040">
        <v>0</v>
      </c>
      <c r="I1040" t="s">
        <v>190</v>
      </c>
      <c r="O1040">
        <v>2022102302</v>
      </c>
      <c r="P1040">
        <v>91</v>
      </c>
      <c r="Q1040">
        <v>46091</v>
      </c>
      <c r="R1040">
        <v>0</v>
      </c>
      <c r="S1040">
        <v>1</v>
      </c>
      <c r="T1040">
        <v>0</v>
      </c>
      <c r="U1040">
        <v>0</v>
      </c>
      <c r="V1040" t="s">
        <v>87</v>
      </c>
      <c r="Y1040">
        <v>2022110607</v>
      </c>
      <c r="Z1040" t="s">
        <v>206</v>
      </c>
    </row>
    <row r="1041" spans="1:26" x14ac:dyDescent="0.35">
      <c r="A1041">
        <v>1039</v>
      </c>
      <c r="B1041">
        <v>2022102306</v>
      </c>
      <c r="C1041">
        <v>1531</v>
      </c>
      <c r="D1041">
        <v>52624</v>
      </c>
      <c r="E1041">
        <v>1</v>
      </c>
      <c r="F1041">
        <v>0</v>
      </c>
      <c r="G1041">
        <v>0</v>
      </c>
      <c r="H1041">
        <v>0</v>
      </c>
      <c r="I1041" t="s">
        <v>190</v>
      </c>
      <c r="O1041">
        <v>2022102302</v>
      </c>
      <c r="P1041">
        <v>481</v>
      </c>
      <c r="Q1041">
        <v>46091</v>
      </c>
      <c r="R1041">
        <v>1</v>
      </c>
      <c r="S1041">
        <v>0</v>
      </c>
      <c r="T1041">
        <v>0</v>
      </c>
      <c r="U1041">
        <v>0</v>
      </c>
      <c r="V1041" t="s">
        <v>87</v>
      </c>
      <c r="Y1041">
        <v>2022102306</v>
      </c>
      <c r="Z1041" t="s">
        <v>207</v>
      </c>
    </row>
    <row r="1042" spans="1:26" x14ac:dyDescent="0.35">
      <c r="A1042">
        <v>1040</v>
      </c>
      <c r="B1042">
        <v>2022103009</v>
      </c>
      <c r="C1042">
        <v>55</v>
      </c>
      <c r="D1042">
        <v>52624</v>
      </c>
      <c r="E1042">
        <v>0</v>
      </c>
      <c r="F1042">
        <v>1</v>
      </c>
      <c r="G1042">
        <v>0</v>
      </c>
      <c r="H1042">
        <v>0</v>
      </c>
      <c r="I1042" t="s">
        <v>190</v>
      </c>
      <c r="O1042">
        <v>2022102302</v>
      </c>
      <c r="P1042">
        <v>2079</v>
      </c>
      <c r="Q1042">
        <v>46091</v>
      </c>
      <c r="R1042">
        <v>0</v>
      </c>
      <c r="S1042">
        <v>1</v>
      </c>
      <c r="T1042">
        <v>0</v>
      </c>
      <c r="U1042">
        <v>0</v>
      </c>
      <c r="V1042" t="s">
        <v>87</v>
      </c>
      <c r="Y1042">
        <v>2022103012</v>
      </c>
      <c r="Z1042" t="s">
        <v>207</v>
      </c>
    </row>
    <row r="1043" spans="1:26" x14ac:dyDescent="0.35">
      <c r="A1043">
        <v>1041</v>
      </c>
      <c r="B1043">
        <v>2022103009</v>
      </c>
      <c r="C1043">
        <v>1309</v>
      </c>
      <c r="D1043">
        <v>52624</v>
      </c>
      <c r="E1043">
        <v>0</v>
      </c>
      <c r="F1043">
        <v>1</v>
      </c>
      <c r="G1043">
        <v>0</v>
      </c>
      <c r="H1043">
        <v>0</v>
      </c>
      <c r="I1043" t="s">
        <v>190</v>
      </c>
      <c r="O1043">
        <v>2022102302</v>
      </c>
      <c r="P1043">
        <v>2124</v>
      </c>
      <c r="Q1043">
        <v>46091</v>
      </c>
      <c r="R1043">
        <v>1</v>
      </c>
      <c r="S1043">
        <v>0</v>
      </c>
      <c r="T1043">
        <v>0</v>
      </c>
      <c r="U1043">
        <v>0</v>
      </c>
      <c r="V1043" t="s">
        <v>87</v>
      </c>
      <c r="Y1043">
        <v>2022110603</v>
      </c>
      <c r="Z1043" t="s">
        <v>207</v>
      </c>
    </row>
    <row r="1044" spans="1:26" x14ac:dyDescent="0.35">
      <c r="A1044">
        <v>1042</v>
      </c>
      <c r="B1044">
        <v>2022110607</v>
      </c>
      <c r="C1044">
        <v>153</v>
      </c>
      <c r="D1044">
        <v>52624</v>
      </c>
      <c r="E1044">
        <v>1</v>
      </c>
      <c r="F1044">
        <v>0</v>
      </c>
      <c r="G1044">
        <v>0</v>
      </c>
      <c r="H1044">
        <v>0</v>
      </c>
      <c r="I1044" t="s">
        <v>190</v>
      </c>
      <c r="O1044">
        <v>2022102302</v>
      </c>
      <c r="P1044">
        <v>2679</v>
      </c>
      <c r="Q1044">
        <v>46091</v>
      </c>
      <c r="R1044">
        <v>0</v>
      </c>
      <c r="S1044">
        <v>1</v>
      </c>
      <c r="T1044">
        <v>0</v>
      </c>
      <c r="U1044">
        <v>0</v>
      </c>
      <c r="V1044" t="s">
        <v>87</v>
      </c>
      <c r="Y1044">
        <v>2022102306</v>
      </c>
      <c r="Z1044" t="s">
        <v>208</v>
      </c>
    </row>
    <row r="1045" spans="1:26" x14ac:dyDescent="0.35">
      <c r="A1045">
        <v>1043</v>
      </c>
      <c r="B1045">
        <v>2022110607</v>
      </c>
      <c r="C1045">
        <v>440</v>
      </c>
      <c r="D1045">
        <v>52624</v>
      </c>
      <c r="E1045">
        <v>0</v>
      </c>
      <c r="F1045">
        <v>1</v>
      </c>
      <c r="G1045">
        <v>0</v>
      </c>
      <c r="H1045">
        <v>0</v>
      </c>
      <c r="I1045" t="s">
        <v>190</v>
      </c>
      <c r="O1045">
        <v>2022102302</v>
      </c>
      <c r="P1045">
        <v>3057</v>
      </c>
      <c r="Q1045">
        <v>46091</v>
      </c>
      <c r="R1045">
        <v>0</v>
      </c>
      <c r="S1045">
        <v>1</v>
      </c>
      <c r="T1045">
        <v>0</v>
      </c>
      <c r="U1045">
        <v>0</v>
      </c>
      <c r="V1045" t="s">
        <v>87</v>
      </c>
      <c r="Y1045">
        <v>2022103012</v>
      </c>
      <c r="Z1045" t="s">
        <v>208</v>
      </c>
    </row>
    <row r="1046" spans="1:26" x14ac:dyDescent="0.35">
      <c r="A1046">
        <v>1044</v>
      </c>
      <c r="B1046">
        <v>2022110607</v>
      </c>
      <c r="C1046">
        <v>737</v>
      </c>
      <c r="D1046">
        <v>52624</v>
      </c>
      <c r="E1046">
        <v>0</v>
      </c>
      <c r="F1046">
        <v>1</v>
      </c>
      <c r="G1046">
        <v>0</v>
      </c>
      <c r="H1046">
        <v>0</v>
      </c>
      <c r="I1046" t="s">
        <v>190</v>
      </c>
      <c r="O1046">
        <v>2022102302</v>
      </c>
      <c r="P1046">
        <v>3105</v>
      </c>
      <c r="Q1046">
        <v>46091</v>
      </c>
      <c r="R1046">
        <v>1</v>
      </c>
      <c r="S1046">
        <v>0</v>
      </c>
      <c r="T1046">
        <v>0</v>
      </c>
      <c r="U1046">
        <v>0</v>
      </c>
      <c r="V1046" t="s">
        <v>87</v>
      </c>
      <c r="Y1046">
        <v>2022110603</v>
      </c>
      <c r="Z1046" t="s">
        <v>208</v>
      </c>
    </row>
    <row r="1047" spans="1:26" x14ac:dyDescent="0.35">
      <c r="A1047">
        <v>1045</v>
      </c>
      <c r="B1047">
        <v>2022110607</v>
      </c>
      <c r="C1047">
        <v>1292</v>
      </c>
      <c r="D1047">
        <v>52624</v>
      </c>
      <c r="E1047">
        <v>1</v>
      </c>
      <c r="F1047">
        <v>0</v>
      </c>
      <c r="G1047">
        <v>0</v>
      </c>
      <c r="H1047">
        <v>0</v>
      </c>
      <c r="I1047" t="s">
        <v>190</v>
      </c>
      <c r="O1047">
        <v>2022102302</v>
      </c>
      <c r="P1047">
        <v>3372</v>
      </c>
      <c r="Q1047">
        <v>46091</v>
      </c>
      <c r="R1047">
        <v>1</v>
      </c>
      <c r="S1047">
        <v>0</v>
      </c>
      <c r="T1047">
        <v>0</v>
      </c>
      <c r="U1047">
        <v>0</v>
      </c>
      <c r="V1047" t="s">
        <v>87</v>
      </c>
      <c r="Y1047">
        <v>2022102306</v>
      </c>
      <c r="Z1047" t="s">
        <v>209</v>
      </c>
    </row>
    <row r="1048" spans="1:26" x14ac:dyDescent="0.35">
      <c r="A1048">
        <v>1046</v>
      </c>
      <c r="B1048">
        <v>2022110607</v>
      </c>
      <c r="C1048">
        <v>3521</v>
      </c>
      <c r="D1048">
        <v>52624</v>
      </c>
      <c r="E1048">
        <v>0</v>
      </c>
      <c r="F1048">
        <v>1</v>
      </c>
      <c r="G1048">
        <v>0</v>
      </c>
      <c r="H1048">
        <v>0</v>
      </c>
      <c r="I1048" t="s">
        <v>190</v>
      </c>
      <c r="O1048">
        <v>2022102302</v>
      </c>
      <c r="P1048">
        <v>3421</v>
      </c>
      <c r="Q1048">
        <v>46091</v>
      </c>
      <c r="R1048">
        <v>1</v>
      </c>
      <c r="S1048">
        <v>0</v>
      </c>
      <c r="T1048">
        <v>0</v>
      </c>
      <c r="U1048">
        <v>0</v>
      </c>
      <c r="V1048" t="s">
        <v>87</v>
      </c>
      <c r="Y1048">
        <v>2022103012</v>
      </c>
      <c r="Z1048" t="s">
        <v>209</v>
      </c>
    </row>
    <row r="1049" spans="1:26" x14ac:dyDescent="0.35">
      <c r="A1049">
        <v>1047</v>
      </c>
      <c r="B1049">
        <v>2022110607</v>
      </c>
      <c r="C1049">
        <v>3575</v>
      </c>
      <c r="D1049">
        <v>52624</v>
      </c>
      <c r="E1049">
        <v>1</v>
      </c>
      <c r="F1049">
        <v>0</v>
      </c>
      <c r="G1049">
        <v>0</v>
      </c>
      <c r="H1049">
        <v>0</v>
      </c>
      <c r="I1049" t="s">
        <v>190</v>
      </c>
      <c r="O1049">
        <v>2022103001</v>
      </c>
      <c r="P1049">
        <v>414</v>
      </c>
      <c r="Q1049">
        <v>46091</v>
      </c>
      <c r="R1049">
        <v>0</v>
      </c>
      <c r="S1049">
        <v>1</v>
      </c>
      <c r="T1049">
        <v>0</v>
      </c>
      <c r="U1049">
        <v>0</v>
      </c>
      <c r="V1049" t="s">
        <v>87</v>
      </c>
      <c r="Y1049">
        <v>2022110603</v>
      </c>
      <c r="Z1049" t="s">
        <v>209</v>
      </c>
    </row>
    <row r="1050" spans="1:26" x14ac:dyDescent="0.35">
      <c r="A1050">
        <v>1048</v>
      </c>
      <c r="B1050">
        <v>2022110607</v>
      </c>
      <c r="C1050">
        <v>3772</v>
      </c>
      <c r="D1050">
        <v>52624</v>
      </c>
      <c r="E1050">
        <v>1</v>
      </c>
      <c r="F1050">
        <v>0</v>
      </c>
      <c r="G1050">
        <v>0</v>
      </c>
      <c r="H1050">
        <v>0</v>
      </c>
      <c r="I1050" t="s">
        <v>190</v>
      </c>
      <c r="O1050">
        <v>2022103001</v>
      </c>
      <c r="P1050">
        <v>1129</v>
      </c>
      <c r="Q1050">
        <v>46091</v>
      </c>
      <c r="R1050">
        <v>1</v>
      </c>
      <c r="S1050">
        <v>0</v>
      </c>
      <c r="T1050">
        <v>0</v>
      </c>
      <c r="U1050">
        <v>0</v>
      </c>
      <c r="V1050" t="s">
        <v>87</v>
      </c>
      <c r="Y1050">
        <v>2022102306</v>
      </c>
      <c r="Z1050" t="s">
        <v>210</v>
      </c>
    </row>
    <row r="1051" spans="1:26" x14ac:dyDescent="0.35">
      <c r="A1051">
        <v>1049</v>
      </c>
      <c r="B1051">
        <v>2022102306</v>
      </c>
      <c r="C1051">
        <v>111</v>
      </c>
      <c r="D1051">
        <v>42488</v>
      </c>
      <c r="E1051">
        <v>0</v>
      </c>
      <c r="F1051">
        <v>1</v>
      </c>
      <c r="G1051">
        <v>0</v>
      </c>
      <c r="H1051">
        <v>0</v>
      </c>
      <c r="I1051" t="s">
        <v>191</v>
      </c>
      <c r="O1051">
        <v>2022103001</v>
      </c>
      <c r="P1051">
        <v>1221</v>
      </c>
      <c r="Q1051">
        <v>46091</v>
      </c>
      <c r="R1051">
        <v>1</v>
      </c>
      <c r="S1051">
        <v>0</v>
      </c>
      <c r="T1051">
        <v>0</v>
      </c>
      <c r="U1051">
        <v>0</v>
      </c>
      <c r="V1051" t="s">
        <v>87</v>
      </c>
      <c r="Y1051">
        <v>2022103012</v>
      </c>
      <c r="Z1051" t="s">
        <v>210</v>
      </c>
    </row>
    <row r="1052" spans="1:26" x14ac:dyDescent="0.35">
      <c r="A1052">
        <v>1050</v>
      </c>
      <c r="B1052">
        <v>2022103009</v>
      </c>
      <c r="C1052">
        <v>650</v>
      </c>
      <c r="D1052">
        <v>42488</v>
      </c>
      <c r="E1052">
        <v>1</v>
      </c>
      <c r="F1052">
        <v>0</v>
      </c>
      <c r="G1052">
        <v>0</v>
      </c>
      <c r="H1052">
        <v>0</v>
      </c>
      <c r="I1052" t="s">
        <v>191</v>
      </c>
      <c r="O1052">
        <v>2022103001</v>
      </c>
      <c r="P1052">
        <v>1930</v>
      </c>
      <c r="Q1052">
        <v>46091</v>
      </c>
      <c r="R1052">
        <v>0</v>
      </c>
      <c r="S1052">
        <v>1</v>
      </c>
      <c r="T1052">
        <v>0</v>
      </c>
      <c r="U1052">
        <v>0</v>
      </c>
      <c r="V1052" t="s">
        <v>87</v>
      </c>
      <c r="Y1052">
        <v>2022110603</v>
      </c>
      <c r="Z1052" t="s">
        <v>210</v>
      </c>
    </row>
    <row r="1053" spans="1:26" x14ac:dyDescent="0.35">
      <c r="A1053">
        <v>1051</v>
      </c>
      <c r="B1053">
        <v>2022103009</v>
      </c>
      <c r="C1053">
        <v>700</v>
      </c>
      <c r="D1053">
        <v>42488</v>
      </c>
      <c r="E1053">
        <v>0</v>
      </c>
      <c r="F1053">
        <v>0</v>
      </c>
      <c r="G1053">
        <v>0</v>
      </c>
      <c r="H1053">
        <v>1</v>
      </c>
      <c r="I1053" t="s">
        <v>191</v>
      </c>
      <c r="O1053">
        <v>2022103001</v>
      </c>
      <c r="P1053">
        <v>2890</v>
      </c>
      <c r="Q1053">
        <v>46091</v>
      </c>
      <c r="R1053">
        <v>0</v>
      </c>
      <c r="S1053">
        <v>1</v>
      </c>
      <c r="T1053">
        <v>0</v>
      </c>
      <c r="U1053">
        <v>0</v>
      </c>
      <c r="V1053" t="s">
        <v>87</v>
      </c>
      <c r="Y1053">
        <v>2022102306</v>
      </c>
      <c r="Z1053" t="s">
        <v>211</v>
      </c>
    </row>
    <row r="1054" spans="1:26" x14ac:dyDescent="0.35">
      <c r="A1054">
        <v>1052</v>
      </c>
      <c r="B1054">
        <v>2022103009</v>
      </c>
      <c r="C1054">
        <v>1244</v>
      </c>
      <c r="D1054">
        <v>42488</v>
      </c>
      <c r="E1054">
        <v>0</v>
      </c>
      <c r="F1054">
        <v>1</v>
      </c>
      <c r="G1054">
        <v>0</v>
      </c>
      <c r="H1054">
        <v>0</v>
      </c>
      <c r="I1054" t="s">
        <v>191</v>
      </c>
      <c r="O1054">
        <v>2022110600</v>
      </c>
      <c r="P1054">
        <v>691</v>
      </c>
      <c r="Q1054">
        <v>46091</v>
      </c>
      <c r="R1054">
        <v>1</v>
      </c>
      <c r="S1054">
        <v>0</v>
      </c>
      <c r="T1054">
        <v>0</v>
      </c>
      <c r="U1054">
        <v>0</v>
      </c>
      <c r="V1054" t="s">
        <v>87</v>
      </c>
      <c r="Y1054">
        <v>2022103009</v>
      </c>
      <c r="Z1054" t="s">
        <v>211</v>
      </c>
    </row>
    <row r="1055" spans="1:26" x14ac:dyDescent="0.35">
      <c r="A1055">
        <v>1053</v>
      </c>
      <c r="B1055">
        <v>2022103009</v>
      </c>
      <c r="C1055">
        <v>1309</v>
      </c>
      <c r="D1055">
        <v>42488</v>
      </c>
      <c r="E1055">
        <v>1</v>
      </c>
      <c r="F1055">
        <v>0</v>
      </c>
      <c r="G1055">
        <v>0</v>
      </c>
      <c r="H1055">
        <v>0</v>
      </c>
      <c r="I1055" t="s">
        <v>191</v>
      </c>
      <c r="O1055">
        <v>2022110600</v>
      </c>
      <c r="P1055">
        <v>894</v>
      </c>
      <c r="Q1055">
        <v>46091</v>
      </c>
      <c r="R1055">
        <v>1</v>
      </c>
      <c r="S1055">
        <v>0</v>
      </c>
      <c r="T1055">
        <v>0</v>
      </c>
      <c r="U1055">
        <v>0</v>
      </c>
      <c r="V1055" t="s">
        <v>87</v>
      </c>
      <c r="Y1055">
        <v>2022110607</v>
      </c>
      <c r="Z1055" t="s">
        <v>211</v>
      </c>
    </row>
    <row r="1056" spans="1:26" x14ac:dyDescent="0.35">
      <c r="A1056">
        <v>1054</v>
      </c>
      <c r="B1056">
        <v>2022103009</v>
      </c>
      <c r="C1056">
        <v>2238</v>
      </c>
      <c r="D1056">
        <v>42488</v>
      </c>
      <c r="E1056">
        <v>0</v>
      </c>
      <c r="F1056">
        <v>1</v>
      </c>
      <c r="G1056">
        <v>0</v>
      </c>
      <c r="H1056">
        <v>0</v>
      </c>
      <c r="I1056" t="s">
        <v>191</v>
      </c>
      <c r="O1056">
        <v>2022110600</v>
      </c>
      <c r="P1056">
        <v>2548</v>
      </c>
      <c r="Q1056">
        <v>46091</v>
      </c>
      <c r="R1056">
        <v>1</v>
      </c>
      <c r="S1056">
        <v>0</v>
      </c>
      <c r="T1056">
        <v>0</v>
      </c>
      <c r="U1056">
        <v>0</v>
      </c>
      <c r="V1056" t="s">
        <v>87</v>
      </c>
      <c r="Y1056">
        <v>2022102306</v>
      </c>
      <c r="Z1056" t="s">
        <v>212</v>
      </c>
    </row>
    <row r="1057" spans="1:26" x14ac:dyDescent="0.35">
      <c r="A1057">
        <v>1055</v>
      </c>
      <c r="B1057">
        <v>2022110607</v>
      </c>
      <c r="C1057">
        <v>132</v>
      </c>
      <c r="D1057">
        <v>42488</v>
      </c>
      <c r="E1057">
        <v>0</v>
      </c>
      <c r="F1057">
        <v>1</v>
      </c>
      <c r="G1057">
        <v>0</v>
      </c>
      <c r="H1057">
        <v>0</v>
      </c>
      <c r="I1057" t="s">
        <v>191</v>
      </c>
      <c r="O1057">
        <v>2022110600</v>
      </c>
      <c r="P1057">
        <v>3388</v>
      </c>
      <c r="Q1057">
        <v>46091</v>
      </c>
      <c r="R1057">
        <v>0</v>
      </c>
      <c r="S1057">
        <v>1</v>
      </c>
      <c r="T1057">
        <v>0</v>
      </c>
      <c r="U1057">
        <v>0</v>
      </c>
      <c r="V1057" t="s">
        <v>87</v>
      </c>
      <c r="Y1057">
        <v>2022110607</v>
      </c>
      <c r="Z1057" t="s">
        <v>212</v>
      </c>
    </row>
    <row r="1058" spans="1:26" x14ac:dyDescent="0.35">
      <c r="A1058">
        <v>1056</v>
      </c>
      <c r="B1058">
        <v>2022110607</v>
      </c>
      <c r="C1058">
        <v>2058</v>
      </c>
      <c r="D1058">
        <v>42488</v>
      </c>
      <c r="E1058">
        <v>0</v>
      </c>
      <c r="F1058">
        <v>1</v>
      </c>
      <c r="G1058">
        <v>0</v>
      </c>
      <c r="H1058">
        <v>0</v>
      </c>
      <c r="I1058" t="s">
        <v>191</v>
      </c>
      <c r="O1058">
        <v>2022110600</v>
      </c>
      <c r="P1058">
        <v>3409</v>
      </c>
      <c r="Q1058">
        <v>46091</v>
      </c>
      <c r="R1058">
        <v>0</v>
      </c>
      <c r="S1058">
        <v>1</v>
      </c>
      <c r="T1058">
        <v>0</v>
      </c>
      <c r="U1058">
        <v>0</v>
      </c>
      <c r="V1058" t="s">
        <v>87</v>
      </c>
      <c r="Y1058">
        <v>2022102306</v>
      </c>
      <c r="Z1058" t="s">
        <v>213</v>
      </c>
    </row>
    <row r="1059" spans="1:26" x14ac:dyDescent="0.35">
      <c r="A1059">
        <v>1057</v>
      </c>
      <c r="B1059">
        <v>2022110607</v>
      </c>
      <c r="C1059">
        <v>2883</v>
      </c>
      <c r="D1059">
        <v>42488</v>
      </c>
      <c r="E1059">
        <v>1</v>
      </c>
      <c r="F1059">
        <v>0</v>
      </c>
      <c r="G1059">
        <v>0</v>
      </c>
      <c r="H1059">
        <v>0</v>
      </c>
      <c r="I1059" t="s">
        <v>191</v>
      </c>
      <c r="O1059">
        <v>2022102302</v>
      </c>
      <c r="P1059">
        <v>223</v>
      </c>
      <c r="Q1059">
        <v>44872</v>
      </c>
      <c r="R1059">
        <v>1</v>
      </c>
      <c r="S1059">
        <v>0</v>
      </c>
      <c r="T1059">
        <v>0</v>
      </c>
      <c r="U1059">
        <v>0</v>
      </c>
      <c r="V1059" t="s">
        <v>88</v>
      </c>
      <c r="Y1059">
        <v>2022103012</v>
      </c>
      <c r="Z1059" t="s">
        <v>213</v>
      </c>
    </row>
    <row r="1060" spans="1:26" x14ac:dyDescent="0.35">
      <c r="A1060">
        <v>1058</v>
      </c>
      <c r="B1060">
        <v>2022110607</v>
      </c>
      <c r="C1060">
        <v>3542</v>
      </c>
      <c r="D1060">
        <v>42488</v>
      </c>
      <c r="E1060">
        <v>0</v>
      </c>
      <c r="F1060">
        <v>0</v>
      </c>
      <c r="G1060">
        <v>0</v>
      </c>
      <c r="H1060">
        <v>1</v>
      </c>
      <c r="I1060" t="s">
        <v>191</v>
      </c>
      <c r="O1060">
        <v>2022102302</v>
      </c>
      <c r="P1060">
        <v>1194</v>
      </c>
      <c r="Q1060">
        <v>44872</v>
      </c>
      <c r="R1060">
        <v>0</v>
      </c>
      <c r="S1060">
        <v>0</v>
      </c>
      <c r="T1060">
        <v>0</v>
      </c>
      <c r="U1060">
        <v>1</v>
      </c>
      <c r="V1060" t="s">
        <v>88</v>
      </c>
      <c r="Y1060">
        <v>2022110603</v>
      </c>
      <c r="Z1060" t="s">
        <v>213</v>
      </c>
    </row>
    <row r="1061" spans="1:26" x14ac:dyDescent="0.35">
      <c r="A1061">
        <v>1059</v>
      </c>
      <c r="B1061">
        <v>2022102306</v>
      </c>
      <c r="C1061">
        <v>132</v>
      </c>
      <c r="D1061">
        <v>53448</v>
      </c>
      <c r="E1061">
        <v>0</v>
      </c>
      <c r="F1061">
        <v>1</v>
      </c>
      <c r="G1061">
        <v>0</v>
      </c>
      <c r="H1061">
        <v>0</v>
      </c>
      <c r="I1061" t="s">
        <v>192</v>
      </c>
      <c r="O1061">
        <v>2022103100</v>
      </c>
      <c r="P1061">
        <v>1216</v>
      </c>
      <c r="Q1061">
        <v>44872</v>
      </c>
      <c r="R1061">
        <v>1</v>
      </c>
      <c r="S1061">
        <v>0</v>
      </c>
      <c r="T1061">
        <v>0</v>
      </c>
      <c r="U1061">
        <v>0</v>
      </c>
      <c r="V1061" t="s">
        <v>88</v>
      </c>
      <c r="Y1061">
        <v>2022102306</v>
      </c>
      <c r="Z1061" t="s">
        <v>214</v>
      </c>
    </row>
    <row r="1062" spans="1:26" x14ac:dyDescent="0.35">
      <c r="A1062">
        <v>1060</v>
      </c>
      <c r="B1062">
        <v>2022102306</v>
      </c>
      <c r="C1062">
        <v>459</v>
      </c>
      <c r="D1062">
        <v>53448</v>
      </c>
      <c r="E1062">
        <v>0</v>
      </c>
      <c r="F1062">
        <v>0</v>
      </c>
      <c r="G1062">
        <v>0</v>
      </c>
      <c r="H1062">
        <v>1</v>
      </c>
      <c r="I1062" t="s">
        <v>192</v>
      </c>
      <c r="O1062">
        <v>2022102302</v>
      </c>
      <c r="P1062">
        <v>223</v>
      </c>
      <c r="Q1062">
        <v>44915</v>
      </c>
      <c r="R1062">
        <v>0</v>
      </c>
      <c r="S1062">
        <v>1</v>
      </c>
      <c r="T1062">
        <v>0</v>
      </c>
      <c r="U1062">
        <v>0</v>
      </c>
      <c r="V1062" t="s">
        <v>89</v>
      </c>
      <c r="Y1062">
        <v>2022103012</v>
      </c>
      <c r="Z1062" t="s">
        <v>214</v>
      </c>
    </row>
    <row r="1063" spans="1:26" x14ac:dyDescent="0.35">
      <c r="A1063">
        <v>1061</v>
      </c>
      <c r="B1063">
        <v>2022102306</v>
      </c>
      <c r="C1063">
        <v>509</v>
      </c>
      <c r="D1063">
        <v>53448</v>
      </c>
      <c r="E1063">
        <v>1</v>
      </c>
      <c r="F1063">
        <v>0</v>
      </c>
      <c r="G1063">
        <v>0</v>
      </c>
      <c r="H1063">
        <v>0</v>
      </c>
      <c r="I1063" t="s">
        <v>192</v>
      </c>
      <c r="O1063">
        <v>2022103100</v>
      </c>
      <c r="P1063">
        <v>895</v>
      </c>
      <c r="Q1063">
        <v>44915</v>
      </c>
      <c r="R1063">
        <v>0</v>
      </c>
      <c r="S1063">
        <v>1</v>
      </c>
      <c r="T1063">
        <v>0</v>
      </c>
      <c r="U1063">
        <v>0</v>
      </c>
      <c r="V1063" t="s">
        <v>89</v>
      </c>
      <c r="Y1063">
        <v>2022110603</v>
      </c>
      <c r="Z1063" t="s">
        <v>214</v>
      </c>
    </row>
    <row r="1064" spans="1:26" x14ac:dyDescent="0.35">
      <c r="A1064">
        <v>1062</v>
      </c>
      <c r="B1064">
        <v>2022102306</v>
      </c>
      <c r="C1064">
        <v>3189</v>
      </c>
      <c r="D1064">
        <v>53448</v>
      </c>
      <c r="E1064">
        <v>0</v>
      </c>
      <c r="F1064">
        <v>1</v>
      </c>
      <c r="G1064">
        <v>0</v>
      </c>
      <c r="H1064">
        <v>0</v>
      </c>
      <c r="I1064" t="s">
        <v>192</v>
      </c>
      <c r="O1064">
        <v>2022103100</v>
      </c>
      <c r="P1064">
        <v>1580</v>
      </c>
      <c r="Q1064">
        <v>44915</v>
      </c>
      <c r="R1064">
        <v>0</v>
      </c>
      <c r="S1064">
        <v>1</v>
      </c>
      <c r="T1064">
        <v>0</v>
      </c>
      <c r="U1064">
        <v>0</v>
      </c>
      <c r="V1064" t="s">
        <v>89</v>
      </c>
      <c r="Y1064">
        <v>2022102306</v>
      </c>
      <c r="Z1064" t="s">
        <v>215</v>
      </c>
    </row>
    <row r="1065" spans="1:26" x14ac:dyDescent="0.35">
      <c r="A1065">
        <v>1063</v>
      </c>
      <c r="B1065">
        <v>2022103009</v>
      </c>
      <c r="C1065">
        <v>1045</v>
      </c>
      <c r="D1065">
        <v>53448</v>
      </c>
      <c r="E1065">
        <v>1</v>
      </c>
      <c r="F1065">
        <v>0</v>
      </c>
      <c r="G1065">
        <v>0</v>
      </c>
      <c r="H1065">
        <v>0</v>
      </c>
      <c r="I1065" t="s">
        <v>192</v>
      </c>
      <c r="O1065">
        <v>2022103100</v>
      </c>
      <c r="P1065">
        <v>2997</v>
      </c>
      <c r="Q1065">
        <v>44915</v>
      </c>
      <c r="R1065">
        <v>1</v>
      </c>
      <c r="S1065">
        <v>0</v>
      </c>
      <c r="T1065">
        <v>0</v>
      </c>
      <c r="U1065">
        <v>0</v>
      </c>
      <c r="V1065" t="s">
        <v>89</v>
      </c>
      <c r="Y1065">
        <v>2022110603</v>
      </c>
      <c r="Z1065" t="s">
        <v>215</v>
      </c>
    </row>
    <row r="1066" spans="1:26" x14ac:dyDescent="0.35">
      <c r="A1066">
        <v>1064</v>
      </c>
      <c r="B1066">
        <v>2022103009</v>
      </c>
      <c r="C1066">
        <v>1244</v>
      </c>
      <c r="D1066">
        <v>53448</v>
      </c>
      <c r="E1066">
        <v>0</v>
      </c>
      <c r="F1066">
        <v>0</v>
      </c>
      <c r="G1066">
        <v>0</v>
      </c>
      <c r="H1066">
        <v>1</v>
      </c>
      <c r="I1066" t="s">
        <v>192</v>
      </c>
      <c r="O1066">
        <v>2022102302</v>
      </c>
      <c r="P1066">
        <v>244</v>
      </c>
      <c r="Q1066">
        <v>53535</v>
      </c>
      <c r="R1066">
        <v>0</v>
      </c>
      <c r="S1066">
        <v>1</v>
      </c>
      <c r="T1066">
        <v>0</v>
      </c>
      <c r="U1066">
        <v>0</v>
      </c>
      <c r="V1066" t="s">
        <v>90</v>
      </c>
      <c r="Y1066">
        <v>2022102306</v>
      </c>
      <c r="Z1066" t="s">
        <v>216</v>
      </c>
    </row>
    <row r="1067" spans="1:26" x14ac:dyDescent="0.35">
      <c r="A1067">
        <v>1065</v>
      </c>
      <c r="B1067">
        <v>2022103009</v>
      </c>
      <c r="C1067">
        <v>2571</v>
      </c>
      <c r="D1067">
        <v>53448</v>
      </c>
      <c r="E1067">
        <v>1</v>
      </c>
      <c r="F1067">
        <v>0</v>
      </c>
      <c r="G1067">
        <v>0</v>
      </c>
      <c r="H1067">
        <v>0</v>
      </c>
      <c r="I1067" t="s">
        <v>192</v>
      </c>
      <c r="O1067">
        <v>2022102302</v>
      </c>
      <c r="P1067">
        <v>659</v>
      </c>
      <c r="Q1067">
        <v>53535</v>
      </c>
      <c r="R1067">
        <v>0</v>
      </c>
      <c r="S1067">
        <v>1</v>
      </c>
      <c r="T1067">
        <v>0</v>
      </c>
      <c r="U1067">
        <v>0</v>
      </c>
      <c r="V1067" t="s">
        <v>90</v>
      </c>
      <c r="Y1067">
        <v>2022102306</v>
      </c>
      <c r="Z1067" t="s">
        <v>217</v>
      </c>
    </row>
    <row r="1068" spans="1:26" x14ac:dyDescent="0.35">
      <c r="A1068">
        <v>1066</v>
      </c>
      <c r="B1068">
        <v>2022110607</v>
      </c>
      <c r="C1068">
        <v>961</v>
      </c>
      <c r="D1068">
        <v>53448</v>
      </c>
      <c r="E1068">
        <v>1</v>
      </c>
      <c r="F1068">
        <v>0</v>
      </c>
      <c r="G1068">
        <v>0</v>
      </c>
      <c r="H1068">
        <v>0</v>
      </c>
      <c r="I1068" t="s">
        <v>192</v>
      </c>
      <c r="O1068">
        <v>2022102302</v>
      </c>
      <c r="P1068">
        <v>1102</v>
      </c>
      <c r="Q1068">
        <v>53535</v>
      </c>
      <c r="R1068">
        <v>1</v>
      </c>
      <c r="S1068">
        <v>0</v>
      </c>
      <c r="T1068">
        <v>0</v>
      </c>
      <c r="U1068">
        <v>0</v>
      </c>
      <c r="V1068" t="s">
        <v>90</v>
      </c>
      <c r="Y1068">
        <v>2022102307</v>
      </c>
      <c r="Z1068" t="s">
        <v>218</v>
      </c>
    </row>
    <row r="1069" spans="1:26" x14ac:dyDescent="0.35">
      <c r="A1069">
        <v>1067</v>
      </c>
      <c r="B1069">
        <v>2022102306</v>
      </c>
      <c r="C1069">
        <v>132</v>
      </c>
      <c r="D1069">
        <v>46082</v>
      </c>
      <c r="E1069">
        <v>0</v>
      </c>
      <c r="F1069">
        <v>1</v>
      </c>
      <c r="G1069">
        <v>0</v>
      </c>
      <c r="H1069">
        <v>0</v>
      </c>
      <c r="I1069" t="s">
        <v>193</v>
      </c>
      <c r="O1069">
        <v>2022102302</v>
      </c>
      <c r="P1069">
        <v>1337</v>
      </c>
      <c r="Q1069">
        <v>53535</v>
      </c>
      <c r="R1069">
        <v>0</v>
      </c>
      <c r="S1069">
        <v>1</v>
      </c>
      <c r="T1069">
        <v>0</v>
      </c>
      <c r="U1069">
        <v>0</v>
      </c>
      <c r="V1069" t="s">
        <v>90</v>
      </c>
      <c r="Y1069">
        <v>2022103007</v>
      </c>
      <c r="Z1069" t="s">
        <v>218</v>
      </c>
    </row>
    <row r="1070" spans="1:26" x14ac:dyDescent="0.35">
      <c r="A1070">
        <v>1068</v>
      </c>
      <c r="B1070">
        <v>2022102306</v>
      </c>
      <c r="C1070">
        <v>438</v>
      </c>
      <c r="D1070">
        <v>46082</v>
      </c>
      <c r="E1070">
        <v>0</v>
      </c>
      <c r="F1070">
        <v>1</v>
      </c>
      <c r="G1070">
        <v>0</v>
      </c>
      <c r="H1070">
        <v>0</v>
      </c>
      <c r="I1070" t="s">
        <v>193</v>
      </c>
      <c r="O1070">
        <v>2022102302</v>
      </c>
      <c r="P1070">
        <v>2809</v>
      </c>
      <c r="Q1070">
        <v>53535</v>
      </c>
      <c r="R1070">
        <v>1</v>
      </c>
      <c r="S1070">
        <v>0</v>
      </c>
      <c r="T1070">
        <v>0</v>
      </c>
      <c r="U1070">
        <v>0</v>
      </c>
      <c r="V1070" t="s">
        <v>90</v>
      </c>
      <c r="Y1070">
        <v>2022110606</v>
      </c>
      <c r="Z1070" t="s">
        <v>218</v>
      </c>
    </row>
    <row r="1071" spans="1:26" x14ac:dyDescent="0.35">
      <c r="A1071">
        <v>1069</v>
      </c>
      <c r="B1071">
        <v>2022102306</v>
      </c>
      <c r="C1071">
        <v>459</v>
      </c>
      <c r="D1071">
        <v>46082</v>
      </c>
      <c r="E1071">
        <v>0</v>
      </c>
      <c r="F1071">
        <v>0</v>
      </c>
      <c r="G1071">
        <v>0</v>
      </c>
      <c r="H1071">
        <v>1</v>
      </c>
      <c r="I1071" t="s">
        <v>193</v>
      </c>
      <c r="O1071">
        <v>2022102302</v>
      </c>
      <c r="P1071">
        <v>2830</v>
      </c>
      <c r="Q1071">
        <v>53535</v>
      </c>
      <c r="R1071">
        <v>1</v>
      </c>
      <c r="S1071">
        <v>0</v>
      </c>
      <c r="T1071">
        <v>0</v>
      </c>
      <c r="U1071">
        <v>0</v>
      </c>
      <c r="V1071" t="s">
        <v>90</v>
      </c>
      <c r="Y1071">
        <v>2022102307</v>
      </c>
      <c r="Z1071" t="s">
        <v>219</v>
      </c>
    </row>
    <row r="1072" spans="1:26" x14ac:dyDescent="0.35">
      <c r="A1072">
        <v>1070</v>
      </c>
      <c r="B1072">
        <v>2022102306</v>
      </c>
      <c r="C1072">
        <v>2275</v>
      </c>
      <c r="D1072">
        <v>46082</v>
      </c>
      <c r="E1072">
        <v>0</v>
      </c>
      <c r="F1072">
        <v>1</v>
      </c>
      <c r="G1072">
        <v>0</v>
      </c>
      <c r="H1072">
        <v>0</v>
      </c>
      <c r="I1072" t="s">
        <v>193</v>
      </c>
      <c r="O1072">
        <v>2022103100</v>
      </c>
      <c r="P1072">
        <v>2261</v>
      </c>
      <c r="Q1072">
        <v>53535</v>
      </c>
      <c r="R1072">
        <v>0</v>
      </c>
      <c r="S1072">
        <v>0</v>
      </c>
      <c r="T1072">
        <v>0</v>
      </c>
      <c r="U1072">
        <v>1</v>
      </c>
      <c r="V1072" t="s">
        <v>90</v>
      </c>
      <c r="Y1072">
        <v>2022103007</v>
      </c>
      <c r="Z1072" t="s">
        <v>219</v>
      </c>
    </row>
    <row r="1073" spans="1:26" x14ac:dyDescent="0.35">
      <c r="A1073">
        <v>1071</v>
      </c>
      <c r="B1073">
        <v>2022103009</v>
      </c>
      <c r="C1073">
        <v>1848</v>
      </c>
      <c r="D1073">
        <v>46082</v>
      </c>
      <c r="E1073">
        <v>0</v>
      </c>
      <c r="F1073">
        <v>1</v>
      </c>
      <c r="G1073">
        <v>0</v>
      </c>
      <c r="H1073">
        <v>0</v>
      </c>
      <c r="I1073" t="s">
        <v>193</v>
      </c>
      <c r="O1073">
        <v>2022110602</v>
      </c>
      <c r="P1073">
        <v>1610</v>
      </c>
      <c r="Q1073">
        <v>53535</v>
      </c>
      <c r="R1073">
        <v>0</v>
      </c>
      <c r="S1073">
        <v>1</v>
      </c>
      <c r="T1073">
        <v>0</v>
      </c>
      <c r="U1073">
        <v>0</v>
      </c>
      <c r="V1073" t="s">
        <v>90</v>
      </c>
      <c r="Y1073">
        <v>2022110606</v>
      </c>
      <c r="Z1073" t="s">
        <v>219</v>
      </c>
    </row>
    <row r="1074" spans="1:26" x14ac:dyDescent="0.35">
      <c r="A1074">
        <v>1072</v>
      </c>
      <c r="B1074">
        <v>2022103009</v>
      </c>
      <c r="C1074">
        <v>1967</v>
      </c>
      <c r="D1074">
        <v>46082</v>
      </c>
      <c r="E1074">
        <v>0</v>
      </c>
      <c r="F1074">
        <v>1</v>
      </c>
      <c r="G1074">
        <v>0</v>
      </c>
      <c r="H1074">
        <v>0</v>
      </c>
      <c r="I1074" t="s">
        <v>193</v>
      </c>
      <c r="O1074">
        <v>2022102302</v>
      </c>
      <c r="P1074">
        <v>244</v>
      </c>
      <c r="Q1074">
        <v>47855</v>
      </c>
      <c r="R1074">
        <v>0</v>
      </c>
      <c r="S1074">
        <v>1</v>
      </c>
      <c r="T1074">
        <v>0</v>
      </c>
      <c r="U1074">
        <v>0</v>
      </c>
      <c r="V1074" t="s">
        <v>91</v>
      </c>
      <c r="Y1074">
        <v>2022102307</v>
      </c>
      <c r="Z1074" t="s">
        <v>220</v>
      </c>
    </row>
    <row r="1075" spans="1:26" x14ac:dyDescent="0.35">
      <c r="A1075">
        <v>1073</v>
      </c>
      <c r="B1075">
        <v>2022103009</v>
      </c>
      <c r="C1075">
        <v>2012</v>
      </c>
      <c r="D1075">
        <v>46082</v>
      </c>
      <c r="E1075">
        <v>1</v>
      </c>
      <c r="F1075">
        <v>0</v>
      </c>
      <c r="G1075">
        <v>0</v>
      </c>
      <c r="H1075">
        <v>0</v>
      </c>
      <c r="I1075" t="s">
        <v>193</v>
      </c>
      <c r="O1075">
        <v>2022102302</v>
      </c>
      <c r="P1075">
        <v>659</v>
      </c>
      <c r="Q1075">
        <v>47855</v>
      </c>
      <c r="R1075">
        <v>0</v>
      </c>
      <c r="S1075">
        <v>1</v>
      </c>
      <c r="T1075">
        <v>0</v>
      </c>
      <c r="U1075">
        <v>0</v>
      </c>
      <c r="V1075" t="s">
        <v>91</v>
      </c>
      <c r="Y1075">
        <v>2022103007</v>
      </c>
      <c r="Z1075" t="s">
        <v>220</v>
      </c>
    </row>
    <row r="1076" spans="1:26" x14ac:dyDescent="0.35">
      <c r="A1076">
        <v>1074</v>
      </c>
      <c r="B1076">
        <v>2022110607</v>
      </c>
      <c r="C1076">
        <v>132</v>
      </c>
      <c r="D1076">
        <v>46082</v>
      </c>
      <c r="E1076">
        <v>0</v>
      </c>
      <c r="F1076">
        <v>0</v>
      </c>
      <c r="G1076">
        <v>0</v>
      </c>
      <c r="H1076">
        <v>1</v>
      </c>
      <c r="I1076" t="s">
        <v>193</v>
      </c>
      <c r="O1076">
        <v>2022102302</v>
      </c>
      <c r="P1076">
        <v>1102</v>
      </c>
      <c r="Q1076">
        <v>47855</v>
      </c>
      <c r="R1076">
        <v>0</v>
      </c>
      <c r="S1076">
        <v>1</v>
      </c>
      <c r="T1076">
        <v>0</v>
      </c>
      <c r="U1076">
        <v>0</v>
      </c>
      <c r="V1076" t="s">
        <v>91</v>
      </c>
      <c r="Y1076">
        <v>2022110606</v>
      </c>
      <c r="Z1076" t="s">
        <v>220</v>
      </c>
    </row>
    <row r="1077" spans="1:26" x14ac:dyDescent="0.35">
      <c r="A1077">
        <v>1075</v>
      </c>
      <c r="B1077">
        <v>2022110607</v>
      </c>
      <c r="C1077">
        <v>227</v>
      </c>
      <c r="D1077">
        <v>46082</v>
      </c>
      <c r="E1077">
        <v>0</v>
      </c>
      <c r="F1077">
        <v>1</v>
      </c>
      <c r="G1077">
        <v>0</v>
      </c>
      <c r="H1077">
        <v>0</v>
      </c>
      <c r="I1077" t="s">
        <v>193</v>
      </c>
      <c r="O1077">
        <v>2022102302</v>
      </c>
      <c r="P1077">
        <v>1215</v>
      </c>
      <c r="Q1077">
        <v>47855</v>
      </c>
      <c r="R1077">
        <v>0</v>
      </c>
      <c r="S1077">
        <v>1</v>
      </c>
      <c r="T1077">
        <v>0</v>
      </c>
      <c r="U1077">
        <v>0</v>
      </c>
      <c r="V1077" t="s">
        <v>91</v>
      </c>
      <c r="Y1077">
        <v>2022102307</v>
      </c>
      <c r="Z1077" t="s">
        <v>221</v>
      </c>
    </row>
    <row r="1078" spans="1:26" x14ac:dyDescent="0.35">
      <c r="A1078">
        <v>1076</v>
      </c>
      <c r="B1078">
        <v>2022110607</v>
      </c>
      <c r="C1078">
        <v>440</v>
      </c>
      <c r="D1078">
        <v>46082</v>
      </c>
      <c r="E1078">
        <v>0</v>
      </c>
      <c r="F1078">
        <v>1</v>
      </c>
      <c r="G1078">
        <v>0</v>
      </c>
      <c r="H1078">
        <v>0</v>
      </c>
      <c r="I1078" t="s">
        <v>193</v>
      </c>
      <c r="O1078">
        <v>2022102302</v>
      </c>
      <c r="P1078">
        <v>1392</v>
      </c>
      <c r="Q1078">
        <v>47855</v>
      </c>
      <c r="R1078">
        <v>1</v>
      </c>
      <c r="S1078">
        <v>0</v>
      </c>
      <c r="T1078">
        <v>0</v>
      </c>
      <c r="U1078">
        <v>0</v>
      </c>
      <c r="V1078" t="s">
        <v>91</v>
      </c>
      <c r="Y1078">
        <v>2022103000</v>
      </c>
      <c r="Z1078" t="s">
        <v>221</v>
      </c>
    </row>
    <row r="1079" spans="1:26" x14ac:dyDescent="0.35">
      <c r="A1079">
        <v>1077</v>
      </c>
      <c r="B1079">
        <v>2022110607</v>
      </c>
      <c r="C1079">
        <v>3751</v>
      </c>
      <c r="D1079">
        <v>46082</v>
      </c>
      <c r="E1079">
        <v>1</v>
      </c>
      <c r="F1079">
        <v>0</v>
      </c>
      <c r="G1079">
        <v>0</v>
      </c>
      <c r="H1079">
        <v>0</v>
      </c>
      <c r="I1079" t="s">
        <v>193</v>
      </c>
      <c r="O1079">
        <v>2022103100</v>
      </c>
      <c r="P1079">
        <v>853</v>
      </c>
      <c r="Q1079">
        <v>47855</v>
      </c>
      <c r="R1079">
        <v>0</v>
      </c>
      <c r="S1079">
        <v>0</v>
      </c>
      <c r="T1079">
        <v>0</v>
      </c>
      <c r="U1079">
        <v>1</v>
      </c>
      <c r="V1079" t="s">
        <v>91</v>
      </c>
      <c r="Y1079">
        <v>2022102307</v>
      </c>
      <c r="Z1079" t="s">
        <v>222</v>
      </c>
    </row>
    <row r="1080" spans="1:26" x14ac:dyDescent="0.35">
      <c r="A1080">
        <v>1078</v>
      </c>
      <c r="B1080">
        <v>2022102306</v>
      </c>
      <c r="C1080">
        <v>193</v>
      </c>
      <c r="D1080">
        <v>54487</v>
      </c>
      <c r="E1080">
        <v>0</v>
      </c>
      <c r="F1080">
        <v>1</v>
      </c>
      <c r="G1080">
        <v>0</v>
      </c>
      <c r="H1080">
        <v>0</v>
      </c>
      <c r="I1080" t="s">
        <v>194</v>
      </c>
      <c r="O1080">
        <v>2022103100</v>
      </c>
      <c r="P1080">
        <v>1127</v>
      </c>
      <c r="Q1080">
        <v>47855</v>
      </c>
      <c r="R1080">
        <v>1</v>
      </c>
      <c r="S1080">
        <v>0</v>
      </c>
      <c r="T1080">
        <v>0</v>
      </c>
      <c r="U1080">
        <v>0</v>
      </c>
      <c r="V1080" t="s">
        <v>91</v>
      </c>
      <c r="Y1080">
        <v>2022103000</v>
      </c>
      <c r="Z1080" t="s">
        <v>222</v>
      </c>
    </row>
    <row r="1081" spans="1:26" x14ac:dyDescent="0.35">
      <c r="A1081">
        <v>1079</v>
      </c>
      <c r="B1081">
        <v>2022102306</v>
      </c>
      <c r="C1081">
        <v>762</v>
      </c>
      <c r="D1081">
        <v>54487</v>
      </c>
      <c r="E1081">
        <v>0</v>
      </c>
      <c r="F1081">
        <v>1</v>
      </c>
      <c r="G1081">
        <v>0</v>
      </c>
      <c r="H1081">
        <v>0</v>
      </c>
      <c r="I1081" t="s">
        <v>194</v>
      </c>
      <c r="O1081">
        <v>2022103100</v>
      </c>
      <c r="P1081">
        <v>1559</v>
      </c>
      <c r="Q1081">
        <v>47855</v>
      </c>
      <c r="R1081">
        <v>1</v>
      </c>
      <c r="S1081">
        <v>0</v>
      </c>
      <c r="T1081">
        <v>0</v>
      </c>
      <c r="U1081">
        <v>0</v>
      </c>
      <c r="V1081" t="s">
        <v>91</v>
      </c>
      <c r="Y1081">
        <v>2022102307</v>
      </c>
      <c r="Z1081" t="s">
        <v>223</v>
      </c>
    </row>
    <row r="1082" spans="1:26" x14ac:dyDescent="0.35">
      <c r="A1082">
        <v>1080</v>
      </c>
      <c r="B1082">
        <v>2022102306</v>
      </c>
      <c r="C1082">
        <v>1274</v>
      </c>
      <c r="D1082">
        <v>54487</v>
      </c>
      <c r="E1082">
        <v>0</v>
      </c>
      <c r="F1082">
        <v>1</v>
      </c>
      <c r="G1082">
        <v>0</v>
      </c>
      <c r="H1082">
        <v>0</v>
      </c>
      <c r="I1082" t="s">
        <v>194</v>
      </c>
      <c r="O1082">
        <v>2022103100</v>
      </c>
      <c r="P1082">
        <v>1580</v>
      </c>
      <c r="Q1082">
        <v>47855</v>
      </c>
      <c r="R1082">
        <v>0</v>
      </c>
      <c r="S1082">
        <v>1</v>
      </c>
      <c r="T1082">
        <v>0</v>
      </c>
      <c r="U1082">
        <v>0</v>
      </c>
      <c r="V1082" t="s">
        <v>91</v>
      </c>
      <c r="Y1082">
        <v>2022103007</v>
      </c>
      <c r="Z1082" t="s">
        <v>223</v>
      </c>
    </row>
    <row r="1083" spans="1:26" x14ac:dyDescent="0.35">
      <c r="A1083">
        <v>1081</v>
      </c>
      <c r="B1083">
        <v>2022102306</v>
      </c>
      <c r="C1083">
        <v>1690</v>
      </c>
      <c r="D1083">
        <v>54487</v>
      </c>
      <c r="E1083">
        <v>1</v>
      </c>
      <c r="F1083">
        <v>0</v>
      </c>
      <c r="G1083">
        <v>0</v>
      </c>
      <c r="H1083">
        <v>0</v>
      </c>
      <c r="I1083" t="s">
        <v>194</v>
      </c>
      <c r="O1083">
        <v>2022103100</v>
      </c>
      <c r="P1083">
        <v>2119</v>
      </c>
      <c r="Q1083">
        <v>47855</v>
      </c>
      <c r="R1083">
        <v>0</v>
      </c>
      <c r="S1083">
        <v>1</v>
      </c>
      <c r="T1083">
        <v>0</v>
      </c>
      <c r="U1083">
        <v>0</v>
      </c>
      <c r="V1083" t="s">
        <v>91</v>
      </c>
      <c r="Y1083">
        <v>2022110606</v>
      </c>
      <c r="Z1083" t="s">
        <v>223</v>
      </c>
    </row>
    <row r="1084" spans="1:26" x14ac:dyDescent="0.35">
      <c r="A1084">
        <v>1082</v>
      </c>
      <c r="B1084">
        <v>2022102306</v>
      </c>
      <c r="C1084">
        <v>1788</v>
      </c>
      <c r="D1084">
        <v>54487</v>
      </c>
      <c r="E1084">
        <v>1</v>
      </c>
      <c r="F1084">
        <v>0</v>
      </c>
      <c r="G1084">
        <v>0</v>
      </c>
      <c r="H1084">
        <v>0</v>
      </c>
      <c r="I1084" t="s">
        <v>194</v>
      </c>
      <c r="O1084">
        <v>2022103100</v>
      </c>
      <c r="P1084">
        <v>3573</v>
      </c>
      <c r="Q1084">
        <v>47855</v>
      </c>
      <c r="R1084">
        <v>0</v>
      </c>
      <c r="S1084">
        <v>1</v>
      </c>
      <c r="T1084">
        <v>0</v>
      </c>
      <c r="U1084">
        <v>0</v>
      </c>
      <c r="V1084" t="s">
        <v>91</v>
      </c>
      <c r="Y1084">
        <v>2022102307</v>
      </c>
      <c r="Z1084" t="s">
        <v>224</v>
      </c>
    </row>
    <row r="1085" spans="1:26" x14ac:dyDescent="0.35">
      <c r="A1085">
        <v>1083</v>
      </c>
      <c r="B1085">
        <v>2022102306</v>
      </c>
      <c r="C1085">
        <v>2090</v>
      </c>
      <c r="D1085">
        <v>54487</v>
      </c>
      <c r="E1085">
        <v>1</v>
      </c>
      <c r="F1085">
        <v>0</v>
      </c>
      <c r="G1085">
        <v>0</v>
      </c>
      <c r="H1085">
        <v>0</v>
      </c>
      <c r="I1085" t="s">
        <v>194</v>
      </c>
      <c r="O1085">
        <v>2022110602</v>
      </c>
      <c r="P1085">
        <v>2806</v>
      </c>
      <c r="Q1085">
        <v>47855</v>
      </c>
      <c r="R1085">
        <v>0</v>
      </c>
      <c r="S1085">
        <v>1</v>
      </c>
      <c r="T1085">
        <v>0</v>
      </c>
      <c r="U1085">
        <v>0</v>
      </c>
      <c r="V1085" t="s">
        <v>91</v>
      </c>
      <c r="Y1085">
        <v>2022103007</v>
      </c>
      <c r="Z1085" t="s">
        <v>224</v>
      </c>
    </row>
    <row r="1086" spans="1:26" x14ac:dyDescent="0.35">
      <c r="A1086">
        <v>1084</v>
      </c>
      <c r="B1086">
        <v>2022102306</v>
      </c>
      <c r="C1086">
        <v>2688</v>
      </c>
      <c r="D1086">
        <v>54487</v>
      </c>
      <c r="E1086">
        <v>0</v>
      </c>
      <c r="F1086">
        <v>1</v>
      </c>
      <c r="G1086">
        <v>0</v>
      </c>
      <c r="H1086">
        <v>0</v>
      </c>
      <c r="I1086" t="s">
        <v>194</v>
      </c>
      <c r="O1086">
        <v>2022102302</v>
      </c>
      <c r="P1086">
        <v>382</v>
      </c>
      <c r="Q1086">
        <v>52542</v>
      </c>
      <c r="R1086">
        <v>1</v>
      </c>
      <c r="S1086">
        <v>0</v>
      </c>
      <c r="T1086">
        <v>0</v>
      </c>
      <c r="U1086">
        <v>0</v>
      </c>
      <c r="V1086" t="s">
        <v>92</v>
      </c>
      <c r="Y1086">
        <v>2022110606</v>
      </c>
      <c r="Z1086" t="s">
        <v>224</v>
      </c>
    </row>
    <row r="1087" spans="1:26" x14ac:dyDescent="0.35">
      <c r="A1087">
        <v>1085</v>
      </c>
      <c r="B1087">
        <v>2022102306</v>
      </c>
      <c r="C1087">
        <v>2825</v>
      </c>
      <c r="D1087">
        <v>54487</v>
      </c>
      <c r="E1087">
        <v>0</v>
      </c>
      <c r="F1087">
        <v>1</v>
      </c>
      <c r="G1087">
        <v>0</v>
      </c>
      <c r="H1087">
        <v>0</v>
      </c>
      <c r="I1087" t="s">
        <v>194</v>
      </c>
      <c r="O1087">
        <v>2022102302</v>
      </c>
      <c r="P1087">
        <v>583</v>
      </c>
      <c r="Q1087">
        <v>52542</v>
      </c>
      <c r="R1087">
        <v>1</v>
      </c>
      <c r="S1087">
        <v>0</v>
      </c>
      <c r="T1087">
        <v>0</v>
      </c>
      <c r="U1087">
        <v>0</v>
      </c>
      <c r="V1087" t="s">
        <v>92</v>
      </c>
      <c r="Y1087">
        <v>2022102307</v>
      </c>
      <c r="Z1087" t="s">
        <v>225</v>
      </c>
    </row>
    <row r="1088" spans="1:26" x14ac:dyDescent="0.35">
      <c r="A1088">
        <v>1086</v>
      </c>
      <c r="B1088">
        <v>2022102306</v>
      </c>
      <c r="C1088">
        <v>3447</v>
      </c>
      <c r="D1088">
        <v>54487</v>
      </c>
      <c r="E1088">
        <v>0</v>
      </c>
      <c r="F1088">
        <v>1</v>
      </c>
      <c r="G1088">
        <v>0</v>
      </c>
      <c r="H1088">
        <v>0</v>
      </c>
      <c r="I1088" t="s">
        <v>194</v>
      </c>
      <c r="O1088">
        <v>2022102302</v>
      </c>
      <c r="P1088">
        <v>2679</v>
      </c>
      <c r="Q1088">
        <v>52542</v>
      </c>
      <c r="R1088">
        <v>0</v>
      </c>
      <c r="S1088">
        <v>1</v>
      </c>
      <c r="T1088">
        <v>0</v>
      </c>
      <c r="U1088">
        <v>0</v>
      </c>
      <c r="V1088" t="s">
        <v>92</v>
      </c>
      <c r="Y1088">
        <v>2022103007</v>
      </c>
      <c r="Z1088" t="s">
        <v>225</v>
      </c>
    </row>
    <row r="1089" spans="1:26" x14ac:dyDescent="0.35">
      <c r="A1089">
        <v>1087</v>
      </c>
      <c r="B1089">
        <v>2022103012</v>
      </c>
      <c r="C1089">
        <v>61</v>
      </c>
      <c r="D1089">
        <v>54487</v>
      </c>
      <c r="E1089">
        <v>0</v>
      </c>
      <c r="F1089">
        <v>1</v>
      </c>
      <c r="G1089">
        <v>0</v>
      </c>
      <c r="H1089">
        <v>0</v>
      </c>
      <c r="I1089" t="s">
        <v>194</v>
      </c>
      <c r="O1089">
        <v>2022102302</v>
      </c>
      <c r="P1089">
        <v>3057</v>
      </c>
      <c r="Q1089">
        <v>52542</v>
      </c>
      <c r="R1089">
        <v>0</v>
      </c>
      <c r="S1089">
        <v>1</v>
      </c>
      <c r="T1089">
        <v>0</v>
      </c>
      <c r="U1089">
        <v>0</v>
      </c>
      <c r="V1089" t="s">
        <v>92</v>
      </c>
      <c r="Y1089">
        <v>2022110606</v>
      </c>
      <c r="Z1089" t="s">
        <v>225</v>
      </c>
    </row>
    <row r="1090" spans="1:26" x14ac:dyDescent="0.35">
      <c r="A1090">
        <v>1088</v>
      </c>
      <c r="B1090">
        <v>2022103012</v>
      </c>
      <c r="C1090">
        <v>386</v>
      </c>
      <c r="D1090">
        <v>54487</v>
      </c>
      <c r="E1090">
        <v>1</v>
      </c>
      <c r="F1090">
        <v>0</v>
      </c>
      <c r="G1090">
        <v>0</v>
      </c>
      <c r="H1090">
        <v>0</v>
      </c>
      <c r="I1090" t="s">
        <v>194</v>
      </c>
      <c r="O1090">
        <v>2022110600</v>
      </c>
      <c r="P1090">
        <v>1262</v>
      </c>
      <c r="Q1090">
        <v>52542</v>
      </c>
      <c r="R1090">
        <v>0</v>
      </c>
      <c r="S1090">
        <v>1</v>
      </c>
      <c r="T1090">
        <v>0</v>
      </c>
      <c r="U1090">
        <v>0</v>
      </c>
      <c r="V1090" t="s">
        <v>92</v>
      </c>
      <c r="Y1090">
        <v>2022102307</v>
      </c>
      <c r="Z1090" t="s">
        <v>226</v>
      </c>
    </row>
    <row r="1091" spans="1:26" x14ac:dyDescent="0.35">
      <c r="A1091">
        <v>1089</v>
      </c>
      <c r="B1091">
        <v>2022103012</v>
      </c>
      <c r="C1091">
        <v>413</v>
      </c>
      <c r="D1091">
        <v>54487</v>
      </c>
      <c r="E1091">
        <v>1</v>
      </c>
      <c r="F1091">
        <v>0</v>
      </c>
      <c r="G1091">
        <v>0</v>
      </c>
      <c r="H1091">
        <v>0</v>
      </c>
      <c r="I1091" t="s">
        <v>194</v>
      </c>
      <c r="O1091">
        <v>2022110600</v>
      </c>
      <c r="P1091">
        <v>3152</v>
      </c>
      <c r="Q1091">
        <v>52542</v>
      </c>
      <c r="R1091">
        <v>0</v>
      </c>
      <c r="S1091">
        <v>0</v>
      </c>
      <c r="T1091">
        <v>0</v>
      </c>
      <c r="U1091">
        <v>1</v>
      </c>
      <c r="V1091" t="s">
        <v>92</v>
      </c>
      <c r="Y1091">
        <v>2022103007</v>
      </c>
      <c r="Z1091" t="s">
        <v>226</v>
      </c>
    </row>
    <row r="1092" spans="1:26" x14ac:dyDescent="0.35">
      <c r="A1092">
        <v>1090</v>
      </c>
      <c r="B1092">
        <v>2022103012</v>
      </c>
      <c r="C1092">
        <v>1319</v>
      </c>
      <c r="D1092">
        <v>54487</v>
      </c>
      <c r="E1092">
        <v>1</v>
      </c>
      <c r="F1092">
        <v>0</v>
      </c>
      <c r="G1092">
        <v>0</v>
      </c>
      <c r="H1092">
        <v>0</v>
      </c>
      <c r="I1092" t="s">
        <v>194</v>
      </c>
      <c r="O1092">
        <v>2022110600</v>
      </c>
      <c r="P1092">
        <v>3796</v>
      </c>
      <c r="Q1092">
        <v>52542</v>
      </c>
      <c r="R1092">
        <v>1</v>
      </c>
      <c r="S1092">
        <v>0</v>
      </c>
      <c r="T1092">
        <v>0</v>
      </c>
      <c r="U1092">
        <v>0</v>
      </c>
      <c r="V1092" t="s">
        <v>92</v>
      </c>
      <c r="Y1092">
        <v>2022110606</v>
      </c>
      <c r="Z1092" t="s">
        <v>226</v>
      </c>
    </row>
    <row r="1093" spans="1:26" x14ac:dyDescent="0.35">
      <c r="A1093">
        <v>1091</v>
      </c>
      <c r="B1093">
        <v>2022110603</v>
      </c>
      <c r="C1093">
        <v>111</v>
      </c>
      <c r="D1093">
        <v>54487</v>
      </c>
      <c r="E1093">
        <v>1</v>
      </c>
      <c r="F1093">
        <v>0</v>
      </c>
      <c r="G1093">
        <v>0</v>
      </c>
      <c r="H1093">
        <v>0</v>
      </c>
      <c r="I1093" t="s">
        <v>194</v>
      </c>
      <c r="O1093">
        <v>2022102302</v>
      </c>
      <c r="P1093">
        <v>481</v>
      </c>
      <c r="Q1093">
        <v>46127</v>
      </c>
      <c r="R1093">
        <v>0</v>
      </c>
      <c r="S1093">
        <v>1</v>
      </c>
      <c r="T1093">
        <v>0</v>
      </c>
      <c r="U1093">
        <v>0</v>
      </c>
      <c r="V1093" t="s">
        <v>93</v>
      </c>
      <c r="Y1093">
        <v>2022102307</v>
      </c>
      <c r="Z1093" t="s">
        <v>227</v>
      </c>
    </row>
    <row r="1094" spans="1:26" x14ac:dyDescent="0.35">
      <c r="A1094">
        <v>1092</v>
      </c>
      <c r="B1094">
        <v>2022110603</v>
      </c>
      <c r="C1094">
        <v>944</v>
      </c>
      <c r="D1094">
        <v>54487</v>
      </c>
      <c r="E1094">
        <v>1</v>
      </c>
      <c r="F1094">
        <v>0</v>
      </c>
      <c r="G1094">
        <v>0</v>
      </c>
      <c r="H1094">
        <v>0</v>
      </c>
      <c r="I1094" t="s">
        <v>194</v>
      </c>
      <c r="O1094">
        <v>2022103001</v>
      </c>
      <c r="P1094">
        <v>1349</v>
      </c>
      <c r="Q1094">
        <v>46127</v>
      </c>
      <c r="R1094">
        <v>1</v>
      </c>
      <c r="S1094">
        <v>0</v>
      </c>
      <c r="T1094">
        <v>0</v>
      </c>
      <c r="U1094">
        <v>0</v>
      </c>
      <c r="V1094" t="s">
        <v>93</v>
      </c>
      <c r="Y1094">
        <v>2022103007</v>
      </c>
      <c r="Z1094" t="s">
        <v>227</v>
      </c>
    </row>
    <row r="1095" spans="1:26" x14ac:dyDescent="0.35">
      <c r="A1095">
        <v>1093</v>
      </c>
      <c r="B1095">
        <v>2022110603</v>
      </c>
      <c r="C1095">
        <v>2717</v>
      </c>
      <c r="D1095">
        <v>54487</v>
      </c>
      <c r="E1095">
        <v>0</v>
      </c>
      <c r="F1095">
        <v>1</v>
      </c>
      <c r="G1095">
        <v>0</v>
      </c>
      <c r="H1095">
        <v>0</v>
      </c>
      <c r="I1095" t="s">
        <v>194</v>
      </c>
      <c r="O1095">
        <v>2022103001</v>
      </c>
      <c r="P1095">
        <v>1646</v>
      </c>
      <c r="Q1095">
        <v>46127</v>
      </c>
      <c r="R1095">
        <v>0</v>
      </c>
      <c r="S1095">
        <v>0</v>
      </c>
      <c r="T1095">
        <v>0</v>
      </c>
      <c r="U1095">
        <v>1</v>
      </c>
      <c r="V1095" t="s">
        <v>93</v>
      </c>
      <c r="Y1095">
        <v>2022102307</v>
      </c>
      <c r="Z1095" t="s">
        <v>228</v>
      </c>
    </row>
    <row r="1096" spans="1:26" x14ac:dyDescent="0.35">
      <c r="A1096">
        <v>1094</v>
      </c>
      <c r="B1096">
        <v>2022110603</v>
      </c>
      <c r="C1096">
        <v>3593</v>
      </c>
      <c r="D1096">
        <v>54487</v>
      </c>
      <c r="E1096">
        <v>1</v>
      </c>
      <c r="F1096">
        <v>0</v>
      </c>
      <c r="G1096">
        <v>0</v>
      </c>
      <c r="H1096">
        <v>0</v>
      </c>
      <c r="I1096" t="s">
        <v>194</v>
      </c>
      <c r="O1096">
        <v>2022103001</v>
      </c>
      <c r="P1096">
        <v>1930</v>
      </c>
      <c r="Q1096">
        <v>46127</v>
      </c>
      <c r="R1096">
        <v>0</v>
      </c>
      <c r="S1096">
        <v>0</v>
      </c>
      <c r="T1096">
        <v>0</v>
      </c>
      <c r="U1096">
        <v>1</v>
      </c>
      <c r="V1096" t="s">
        <v>93</v>
      </c>
      <c r="Y1096">
        <v>2022103007</v>
      </c>
      <c r="Z1096" t="s">
        <v>228</v>
      </c>
    </row>
    <row r="1097" spans="1:26" x14ac:dyDescent="0.35">
      <c r="A1097">
        <v>1095</v>
      </c>
      <c r="B1097">
        <v>2022102306</v>
      </c>
      <c r="C1097">
        <v>193</v>
      </c>
      <c r="D1097">
        <v>47795</v>
      </c>
      <c r="E1097">
        <v>0</v>
      </c>
      <c r="F1097">
        <v>1</v>
      </c>
      <c r="G1097">
        <v>0</v>
      </c>
      <c r="H1097">
        <v>0</v>
      </c>
      <c r="I1097" t="s">
        <v>195</v>
      </c>
      <c r="O1097">
        <v>2022103001</v>
      </c>
      <c r="P1097">
        <v>2679</v>
      </c>
      <c r="Q1097">
        <v>46127</v>
      </c>
      <c r="R1097">
        <v>0</v>
      </c>
      <c r="S1097">
        <v>1</v>
      </c>
      <c r="T1097">
        <v>0</v>
      </c>
      <c r="U1097">
        <v>0</v>
      </c>
      <c r="V1097" t="s">
        <v>93</v>
      </c>
      <c r="Y1097">
        <v>2022102307</v>
      </c>
      <c r="Z1097" t="s">
        <v>229</v>
      </c>
    </row>
    <row r="1098" spans="1:26" x14ac:dyDescent="0.35">
      <c r="A1098">
        <v>1096</v>
      </c>
      <c r="B1098">
        <v>2022102306</v>
      </c>
      <c r="C1098">
        <v>616</v>
      </c>
      <c r="D1098">
        <v>47795</v>
      </c>
      <c r="E1098">
        <v>0</v>
      </c>
      <c r="F1098">
        <v>1</v>
      </c>
      <c r="G1098">
        <v>0</v>
      </c>
      <c r="H1098">
        <v>0</v>
      </c>
      <c r="I1098" t="s">
        <v>195</v>
      </c>
      <c r="O1098">
        <v>2022110600</v>
      </c>
      <c r="P1098">
        <v>1186</v>
      </c>
      <c r="Q1098">
        <v>46127</v>
      </c>
      <c r="R1098">
        <v>1</v>
      </c>
      <c r="S1098">
        <v>0</v>
      </c>
      <c r="T1098">
        <v>0</v>
      </c>
      <c r="U1098">
        <v>0</v>
      </c>
      <c r="V1098" t="s">
        <v>93</v>
      </c>
      <c r="Y1098">
        <v>2022103007</v>
      </c>
      <c r="Z1098" t="s">
        <v>229</v>
      </c>
    </row>
    <row r="1099" spans="1:26" x14ac:dyDescent="0.35">
      <c r="A1099">
        <v>1097</v>
      </c>
      <c r="B1099">
        <v>2022102306</v>
      </c>
      <c r="C1099">
        <v>1358</v>
      </c>
      <c r="D1099">
        <v>47795</v>
      </c>
      <c r="E1099">
        <v>0</v>
      </c>
      <c r="F1099">
        <v>0</v>
      </c>
      <c r="G1099">
        <v>0</v>
      </c>
      <c r="H1099">
        <v>1</v>
      </c>
      <c r="I1099" t="s">
        <v>195</v>
      </c>
      <c r="O1099">
        <v>2022110600</v>
      </c>
      <c r="P1099">
        <v>1262</v>
      </c>
      <c r="Q1099">
        <v>46127</v>
      </c>
      <c r="R1099">
        <v>0</v>
      </c>
      <c r="S1099">
        <v>1</v>
      </c>
      <c r="T1099">
        <v>0</v>
      </c>
      <c r="U1099">
        <v>0</v>
      </c>
      <c r="V1099" t="s">
        <v>93</v>
      </c>
      <c r="Y1099">
        <v>2022110606</v>
      </c>
      <c r="Z1099" t="s">
        <v>229</v>
      </c>
    </row>
    <row r="1100" spans="1:26" x14ac:dyDescent="0.35">
      <c r="A1100">
        <v>1098</v>
      </c>
      <c r="B1100">
        <v>2022103012</v>
      </c>
      <c r="C1100">
        <v>3280</v>
      </c>
      <c r="D1100">
        <v>47795</v>
      </c>
      <c r="E1100">
        <v>1</v>
      </c>
      <c r="F1100">
        <v>0</v>
      </c>
      <c r="G1100">
        <v>0</v>
      </c>
      <c r="H1100">
        <v>0</v>
      </c>
      <c r="I1100" t="s">
        <v>195</v>
      </c>
      <c r="O1100">
        <v>2022102302</v>
      </c>
      <c r="P1100">
        <v>680</v>
      </c>
      <c r="Q1100">
        <v>43641</v>
      </c>
      <c r="R1100">
        <v>0</v>
      </c>
      <c r="S1100">
        <v>1</v>
      </c>
      <c r="T1100">
        <v>0</v>
      </c>
      <c r="U1100">
        <v>0</v>
      </c>
      <c r="V1100" t="s">
        <v>94</v>
      </c>
      <c r="Y1100">
        <v>2022102307</v>
      </c>
      <c r="Z1100" t="s">
        <v>230</v>
      </c>
    </row>
    <row r="1101" spans="1:26" x14ac:dyDescent="0.35">
      <c r="A1101">
        <v>1099</v>
      </c>
      <c r="B1101">
        <v>2022110603</v>
      </c>
      <c r="C1101">
        <v>64</v>
      </c>
      <c r="D1101">
        <v>47795</v>
      </c>
      <c r="E1101">
        <v>0</v>
      </c>
      <c r="F1101">
        <v>1</v>
      </c>
      <c r="G1101">
        <v>0</v>
      </c>
      <c r="H1101">
        <v>0</v>
      </c>
      <c r="I1101" t="s">
        <v>195</v>
      </c>
      <c r="O1101">
        <v>2022102302</v>
      </c>
      <c r="P1101">
        <v>2561</v>
      </c>
      <c r="Q1101">
        <v>43641</v>
      </c>
      <c r="R1101">
        <v>0</v>
      </c>
      <c r="S1101">
        <v>0</v>
      </c>
      <c r="T1101">
        <v>0</v>
      </c>
      <c r="U1101">
        <v>1</v>
      </c>
      <c r="V1101" t="s">
        <v>94</v>
      </c>
      <c r="Y1101">
        <v>2022103000</v>
      </c>
      <c r="Z1101" t="s">
        <v>230</v>
      </c>
    </row>
    <row r="1102" spans="1:26" x14ac:dyDescent="0.35">
      <c r="A1102">
        <v>1100</v>
      </c>
      <c r="B1102">
        <v>2022110603</v>
      </c>
      <c r="C1102">
        <v>1146</v>
      </c>
      <c r="D1102">
        <v>47795</v>
      </c>
      <c r="E1102">
        <v>1</v>
      </c>
      <c r="F1102">
        <v>0</v>
      </c>
      <c r="G1102">
        <v>0</v>
      </c>
      <c r="H1102">
        <v>0</v>
      </c>
      <c r="I1102" t="s">
        <v>195</v>
      </c>
      <c r="O1102">
        <v>2022103100</v>
      </c>
      <c r="P1102">
        <v>1195</v>
      </c>
      <c r="Q1102">
        <v>43641</v>
      </c>
      <c r="R1102">
        <v>1</v>
      </c>
      <c r="S1102">
        <v>0</v>
      </c>
      <c r="T1102">
        <v>0</v>
      </c>
      <c r="U1102">
        <v>0</v>
      </c>
      <c r="V1102" t="s">
        <v>94</v>
      </c>
      <c r="Y1102">
        <v>2022102307</v>
      </c>
      <c r="Z1102" t="s">
        <v>231</v>
      </c>
    </row>
    <row r="1103" spans="1:26" x14ac:dyDescent="0.35">
      <c r="A1103">
        <v>1101</v>
      </c>
      <c r="B1103">
        <v>2022110603</v>
      </c>
      <c r="C1103">
        <v>1676</v>
      </c>
      <c r="D1103">
        <v>47795</v>
      </c>
      <c r="E1103">
        <v>1</v>
      </c>
      <c r="F1103">
        <v>0</v>
      </c>
      <c r="G1103">
        <v>0</v>
      </c>
      <c r="H1103">
        <v>0</v>
      </c>
      <c r="I1103" t="s">
        <v>195</v>
      </c>
      <c r="O1103">
        <v>2022103100</v>
      </c>
      <c r="P1103">
        <v>1559</v>
      </c>
      <c r="Q1103">
        <v>43641</v>
      </c>
      <c r="R1103">
        <v>0</v>
      </c>
      <c r="S1103">
        <v>0</v>
      </c>
      <c r="T1103">
        <v>0</v>
      </c>
      <c r="U1103">
        <v>1</v>
      </c>
      <c r="V1103" t="s">
        <v>94</v>
      </c>
      <c r="Y1103">
        <v>2022103007</v>
      </c>
      <c r="Z1103" t="s">
        <v>231</v>
      </c>
    </row>
    <row r="1104" spans="1:26" x14ac:dyDescent="0.35">
      <c r="A1104">
        <v>1102</v>
      </c>
      <c r="B1104">
        <v>2022102306</v>
      </c>
      <c r="C1104">
        <v>438</v>
      </c>
      <c r="D1104">
        <v>42331</v>
      </c>
      <c r="E1104">
        <v>0</v>
      </c>
      <c r="F1104">
        <v>1</v>
      </c>
      <c r="G1104">
        <v>0</v>
      </c>
      <c r="H1104">
        <v>0</v>
      </c>
      <c r="I1104" t="s">
        <v>196</v>
      </c>
      <c r="O1104">
        <v>2022103100</v>
      </c>
      <c r="P1104">
        <v>2428</v>
      </c>
      <c r="Q1104">
        <v>43641</v>
      </c>
      <c r="R1104">
        <v>1</v>
      </c>
      <c r="S1104">
        <v>0</v>
      </c>
      <c r="T1104">
        <v>0</v>
      </c>
      <c r="U1104">
        <v>0</v>
      </c>
      <c r="V1104" t="s">
        <v>94</v>
      </c>
      <c r="Y1104">
        <v>2022102307</v>
      </c>
      <c r="Z1104" t="s">
        <v>232</v>
      </c>
    </row>
    <row r="1105" spans="1:26" x14ac:dyDescent="0.35">
      <c r="A1105">
        <v>1103</v>
      </c>
      <c r="B1105">
        <v>2022102306</v>
      </c>
      <c r="C1105">
        <v>459</v>
      </c>
      <c r="D1105">
        <v>42331</v>
      </c>
      <c r="E1105">
        <v>0</v>
      </c>
      <c r="F1105">
        <v>0</v>
      </c>
      <c r="G1105">
        <v>0</v>
      </c>
      <c r="H1105">
        <v>1</v>
      </c>
      <c r="I1105" t="s">
        <v>196</v>
      </c>
      <c r="O1105">
        <v>2022103100</v>
      </c>
      <c r="P1105">
        <v>2515</v>
      </c>
      <c r="Q1105">
        <v>43641</v>
      </c>
      <c r="R1105">
        <v>1</v>
      </c>
      <c r="S1105">
        <v>0</v>
      </c>
      <c r="T1105">
        <v>0</v>
      </c>
      <c r="U1105">
        <v>0</v>
      </c>
      <c r="V1105" t="s">
        <v>94</v>
      </c>
      <c r="Y1105">
        <v>2022103007</v>
      </c>
      <c r="Z1105" t="s">
        <v>232</v>
      </c>
    </row>
    <row r="1106" spans="1:26" x14ac:dyDescent="0.35">
      <c r="A1106">
        <v>1104</v>
      </c>
      <c r="B1106">
        <v>2022110607</v>
      </c>
      <c r="C1106">
        <v>3671</v>
      </c>
      <c r="D1106">
        <v>42331</v>
      </c>
      <c r="E1106">
        <v>0</v>
      </c>
      <c r="F1106">
        <v>1</v>
      </c>
      <c r="G1106">
        <v>0</v>
      </c>
      <c r="H1106">
        <v>0</v>
      </c>
      <c r="I1106" t="s">
        <v>196</v>
      </c>
      <c r="O1106">
        <v>2022103100</v>
      </c>
      <c r="P1106">
        <v>3020</v>
      </c>
      <c r="Q1106">
        <v>43641</v>
      </c>
      <c r="R1106">
        <v>0</v>
      </c>
      <c r="S1106">
        <v>0</v>
      </c>
      <c r="T1106">
        <v>0</v>
      </c>
      <c r="U1106">
        <v>1</v>
      </c>
      <c r="V1106" t="s">
        <v>94</v>
      </c>
      <c r="Y1106">
        <v>2022110606</v>
      </c>
      <c r="Z1106" t="s">
        <v>232</v>
      </c>
    </row>
    <row r="1107" spans="1:26" x14ac:dyDescent="0.35">
      <c r="A1107">
        <v>1105</v>
      </c>
      <c r="B1107">
        <v>2022102306</v>
      </c>
      <c r="C1107">
        <v>459</v>
      </c>
      <c r="D1107">
        <v>53592</v>
      </c>
      <c r="E1107">
        <v>1</v>
      </c>
      <c r="F1107">
        <v>0</v>
      </c>
      <c r="G1107">
        <v>0</v>
      </c>
      <c r="H1107">
        <v>0</v>
      </c>
      <c r="I1107" t="s">
        <v>197</v>
      </c>
      <c r="O1107">
        <v>2022102302</v>
      </c>
      <c r="P1107">
        <v>680</v>
      </c>
      <c r="Q1107">
        <v>46138</v>
      </c>
      <c r="R1107">
        <v>0</v>
      </c>
      <c r="S1107">
        <v>1</v>
      </c>
      <c r="T1107">
        <v>0</v>
      </c>
      <c r="U1107">
        <v>0</v>
      </c>
      <c r="V1107" t="s">
        <v>95</v>
      </c>
      <c r="Y1107">
        <v>2022102307</v>
      </c>
      <c r="Z1107" t="s">
        <v>233</v>
      </c>
    </row>
    <row r="1108" spans="1:26" x14ac:dyDescent="0.35">
      <c r="A1108">
        <v>1106</v>
      </c>
      <c r="B1108">
        <v>2022102306</v>
      </c>
      <c r="C1108">
        <v>3189</v>
      </c>
      <c r="D1108">
        <v>53592</v>
      </c>
      <c r="E1108">
        <v>0</v>
      </c>
      <c r="F1108">
        <v>1</v>
      </c>
      <c r="G1108">
        <v>0</v>
      </c>
      <c r="H1108">
        <v>0</v>
      </c>
      <c r="I1108" t="s">
        <v>197</v>
      </c>
      <c r="O1108">
        <v>2022102302</v>
      </c>
      <c r="P1108">
        <v>1050</v>
      </c>
      <c r="Q1108">
        <v>46138</v>
      </c>
      <c r="R1108">
        <v>1</v>
      </c>
      <c r="S1108">
        <v>0</v>
      </c>
      <c r="T1108">
        <v>0</v>
      </c>
      <c r="U1108">
        <v>0</v>
      </c>
      <c r="V1108" t="s">
        <v>95</v>
      </c>
      <c r="Y1108">
        <v>2022103007</v>
      </c>
      <c r="Z1108" t="s">
        <v>233</v>
      </c>
    </row>
    <row r="1109" spans="1:26" x14ac:dyDescent="0.35">
      <c r="A1109">
        <v>1107</v>
      </c>
      <c r="B1109">
        <v>2022103009</v>
      </c>
      <c r="C1109">
        <v>1288</v>
      </c>
      <c r="D1109">
        <v>53592</v>
      </c>
      <c r="E1109">
        <v>1</v>
      </c>
      <c r="F1109">
        <v>0</v>
      </c>
      <c r="G1109">
        <v>0</v>
      </c>
      <c r="H1109">
        <v>0</v>
      </c>
      <c r="I1109" t="s">
        <v>197</v>
      </c>
      <c r="O1109">
        <v>2022102302</v>
      </c>
      <c r="P1109">
        <v>1295</v>
      </c>
      <c r="Q1109">
        <v>46138</v>
      </c>
      <c r="R1109">
        <v>1</v>
      </c>
      <c r="S1109">
        <v>0</v>
      </c>
      <c r="T1109">
        <v>0</v>
      </c>
      <c r="U1109">
        <v>0</v>
      </c>
      <c r="V1109" t="s">
        <v>95</v>
      </c>
      <c r="Y1109">
        <v>2022110606</v>
      </c>
      <c r="Z1109" t="s">
        <v>233</v>
      </c>
    </row>
    <row r="1110" spans="1:26" x14ac:dyDescent="0.35">
      <c r="A1110">
        <v>1108</v>
      </c>
      <c r="B1110">
        <v>2022102306</v>
      </c>
      <c r="C1110">
        <v>509</v>
      </c>
      <c r="D1110">
        <v>52637</v>
      </c>
      <c r="E1110">
        <v>0</v>
      </c>
      <c r="F1110">
        <v>1</v>
      </c>
      <c r="G1110">
        <v>0</v>
      </c>
      <c r="H1110">
        <v>0</v>
      </c>
      <c r="I1110" t="s">
        <v>198</v>
      </c>
      <c r="O1110">
        <v>2022103100</v>
      </c>
      <c r="P1110">
        <v>389</v>
      </c>
      <c r="Q1110">
        <v>46138</v>
      </c>
      <c r="R1110">
        <v>0</v>
      </c>
      <c r="S1110">
        <v>1</v>
      </c>
      <c r="T1110">
        <v>0</v>
      </c>
      <c r="U1110">
        <v>0</v>
      </c>
      <c r="V1110" t="s">
        <v>95</v>
      </c>
      <c r="Y1110">
        <v>2022102307</v>
      </c>
      <c r="Z1110" t="s">
        <v>234</v>
      </c>
    </row>
    <row r="1111" spans="1:26" x14ac:dyDescent="0.35">
      <c r="A1111">
        <v>1109</v>
      </c>
      <c r="B1111">
        <v>2022102306</v>
      </c>
      <c r="C1111">
        <v>1531</v>
      </c>
      <c r="D1111">
        <v>52637</v>
      </c>
      <c r="E1111">
        <v>0</v>
      </c>
      <c r="F1111">
        <v>0</v>
      </c>
      <c r="G1111">
        <v>0</v>
      </c>
      <c r="H1111">
        <v>1</v>
      </c>
      <c r="I1111" t="s">
        <v>198</v>
      </c>
      <c r="O1111">
        <v>2022103100</v>
      </c>
      <c r="P1111">
        <v>2077</v>
      </c>
      <c r="Q1111">
        <v>46138</v>
      </c>
      <c r="R1111">
        <v>1</v>
      </c>
      <c r="S1111">
        <v>0</v>
      </c>
      <c r="T1111">
        <v>0</v>
      </c>
      <c r="U1111">
        <v>0</v>
      </c>
      <c r="V1111" t="s">
        <v>95</v>
      </c>
      <c r="Y1111">
        <v>2022102307</v>
      </c>
      <c r="Z1111" t="s">
        <v>235</v>
      </c>
    </row>
    <row r="1112" spans="1:26" x14ac:dyDescent="0.35">
      <c r="A1112">
        <v>1110</v>
      </c>
      <c r="B1112">
        <v>2022102306</v>
      </c>
      <c r="C1112">
        <v>3240</v>
      </c>
      <c r="D1112">
        <v>52637</v>
      </c>
      <c r="E1112">
        <v>0</v>
      </c>
      <c r="F1112">
        <v>1</v>
      </c>
      <c r="G1112">
        <v>0</v>
      </c>
      <c r="H1112">
        <v>0</v>
      </c>
      <c r="I1112" t="s">
        <v>198</v>
      </c>
      <c r="O1112">
        <v>2022103100</v>
      </c>
      <c r="P1112">
        <v>3360</v>
      </c>
      <c r="Q1112">
        <v>46138</v>
      </c>
      <c r="R1112">
        <v>1</v>
      </c>
      <c r="S1112">
        <v>0</v>
      </c>
      <c r="T1112">
        <v>0</v>
      </c>
      <c r="U1112">
        <v>0</v>
      </c>
      <c r="V1112" t="s">
        <v>95</v>
      </c>
      <c r="Y1112">
        <v>2022103000</v>
      </c>
      <c r="Z1112" t="s">
        <v>235</v>
      </c>
    </row>
    <row r="1113" spans="1:26" x14ac:dyDescent="0.35">
      <c r="A1113">
        <v>1111</v>
      </c>
      <c r="B1113">
        <v>2022103009</v>
      </c>
      <c r="C1113">
        <v>2170</v>
      </c>
      <c r="D1113">
        <v>52637</v>
      </c>
      <c r="E1113">
        <v>0</v>
      </c>
      <c r="F1113">
        <v>1</v>
      </c>
      <c r="G1113">
        <v>0</v>
      </c>
      <c r="H1113">
        <v>0</v>
      </c>
      <c r="I1113" t="s">
        <v>198</v>
      </c>
      <c r="O1113">
        <v>2022103100</v>
      </c>
      <c r="P1113">
        <v>3383</v>
      </c>
      <c r="Q1113">
        <v>46138</v>
      </c>
      <c r="R1113">
        <v>1</v>
      </c>
      <c r="S1113">
        <v>0</v>
      </c>
      <c r="T1113">
        <v>0</v>
      </c>
      <c r="U1113">
        <v>0</v>
      </c>
      <c r="V1113" t="s">
        <v>95</v>
      </c>
      <c r="Y1113">
        <v>2022102307</v>
      </c>
      <c r="Z1113" t="s">
        <v>236</v>
      </c>
    </row>
    <row r="1114" spans="1:26" x14ac:dyDescent="0.35">
      <c r="A1114">
        <v>1112</v>
      </c>
      <c r="B1114">
        <v>2022110607</v>
      </c>
      <c r="C1114">
        <v>1016</v>
      </c>
      <c r="D1114">
        <v>52637</v>
      </c>
      <c r="E1114">
        <v>0</v>
      </c>
      <c r="F1114">
        <v>1</v>
      </c>
      <c r="G1114">
        <v>0</v>
      </c>
      <c r="H1114">
        <v>0</v>
      </c>
      <c r="I1114" t="s">
        <v>198</v>
      </c>
      <c r="O1114">
        <v>2022110602</v>
      </c>
      <c r="P1114">
        <v>327</v>
      </c>
      <c r="Q1114">
        <v>46138</v>
      </c>
      <c r="R1114">
        <v>1</v>
      </c>
      <c r="S1114">
        <v>0</v>
      </c>
      <c r="T1114">
        <v>0</v>
      </c>
      <c r="U1114">
        <v>0</v>
      </c>
      <c r="V1114" t="s">
        <v>95</v>
      </c>
      <c r="Y1114">
        <v>2022103000</v>
      </c>
      <c r="Z1114" t="s">
        <v>236</v>
      </c>
    </row>
    <row r="1115" spans="1:26" x14ac:dyDescent="0.35">
      <c r="A1115">
        <v>1113</v>
      </c>
      <c r="B1115">
        <v>2022110607</v>
      </c>
      <c r="C1115">
        <v>3521</v>
      </c>
      <c r="D1115">
        <v>52637</v>
      </c>
      <c r="E1115">
        <v>1</v>
      </c>
      <c r="F1115">
        <v>0</v>
      </c>
      <c r="G1115">
        <v>0</v>
      </c>
      <c r="H1115">
        <v>0</v>
      </c>
      <c r="I1115" t="s">
        <v>198</v>
      </c>
      <c r="O1115">
        <v>2022110602</v>
      </c>
      <c r="P1115">
        <v>348</v>
      </c>
      <c r="Q1115">
        <v>46138</v>
      </c>
      <c r="R1115">
        <v>0</v>
      </c>
      <c r="S1115">
        <v>1</v>
      </c>
      <c r="T1115">
        <v>0</v>
      </c>
      <c r="U1115">
        <v>0</v>
      </c>
      <c r="V1115" t="s">
        <v>95</v>
      </c>
      <c r="Y1115">
        <v>2022102307</v>
      </c>
      <c r="Z1115" t="s">
        <v>237</v>
      </c>
    </row>
    <row r="1116" spans="1:26" x14ac:dyDescent="0.35">
      <c r="A1116">
        <v>1114</v>
      </c>
      <c r="B1116">
        <v>2022102306</v>
      </c>
      <c r="C1116">
        <v>509</v>
      </c>
      <c r="D1116">
        <v>47809</v>
      </c>
      <c r="E1116">
        <v>0</v>
      </c>
      <c r="F1116">
        <v>0</v>
      </c>
      <c r="G1116">
        <v>0</v>
      </c>
      <c r="H1116">
        <v>1</v>
      </c>
      <c r="I1116" t="s">
        <v>199</v>
      </c>
      <c r="O1116">
        <v>2022110602</v>
      </c>
      <c r="P1116">
        <v>2279</v>
      </c>
      <c r="Q1116">
        <v>46138</v>
      </c>
      <c r="R1116">
        <v>1</v>
      </c>
      <c r="S1116">
        <v>0</v>
      </c>
      <c r="T1116">
        <v>0</v>
      </c>
      <c r="U1116">
        <v>0</v>
      </c>
      <c r="V1116" t="s">
        <v>95</v>
      </c>
      <c r="Y1116">
        <v>2022103000</v>
      </c>
      <c r="Z1116" t="s">
        <v>237</v>
      </c>
    </row>
    <row r="1117" spans="1:26" x14ac:dyDescent="0.35">
      <c r="A1117">
        <v>1115</v>
      </c>
      <c r="B1117">
        <v>2022102306</v>
      </c>
      <c r="C1117">
        <v>2593</v>
      </c>
      <c r="D1117">
        <v>47809</v>
      </c>
      <c r="E1117">
        <v>0</v>
      </c>
      <c r="F1117">
        <v>1</v>
      </c>
      <c r="G1117">
        <v>0</v>
      </c>
      <c r="H1117">
        <v>0</v>
      </c>
      <c r="I1117" t="s">
        <v>199</v>
      </c>
      <c r="O1117">
        <v>2022110602</v>
      </c>
      <c r="P1117">
        <v>2806</v>
      </c>
      <c r="Q1117">
        <v>46138</v>
      </c>
      <c r="R1117">
        <v>0</v>
      </c>
      <c r="S1117">
        <v>1</v>
      </c>
      <c r="T1117">
        <v>0</v>
      </c>
      <c r="U1117">
        <v>0</v>
      </c>
      <c r="V1117" t="s">
        <v>95</v>
      </c>
      <c r="Y1117">
        <v>2022110601</v>
      </c>
      <c r="Z1117" t="s">
        <v>237</v>
      </c>
    </row>
    <row r="1118" spans="1:26" x14ac:dyDescent="0.35">
      <c r="A1118">
        <v>1116</v>
      </c>
      <c r="B1118">
        <v>2022102306</v>
      </c>
      <c r="C1118">
        <v>3240</v>
      </c>
      <c r="D1118">
        <v>47809</v>
      </c>
      <c r="E1118">
        <v>0</v>
      </c>
      <c r="F1118">
        <v>1</v>
      </c>
      <c r="G1118">
        <v>0</v>
      </c>
      <c r="H1118">
        <v>0</v>
      </c>
      <c r="I1118" t="s">
        <v>199</v>
      </c>
      <c r="O1118">
        <v>2022102302</v>
      </c>
      <c r="P1118">
        <v>1050</v>
      </c>
      <c r="Q1118">
        <v>54560</v>
      </c>
      <c r="R1118">
        <v>0</v>
      </c>
      <c r="S1118">
        <v>1</v>
      </c>
      <c r="T1118">
        <v>0</v>
      </c>
      <c r="U1118">
        <v>0</v>
      </c>
      <c r="V1118" t="s">
        <v>96</v>
      </c>
      <c r="Y1118">
        <v>2022102307</v>
      </c>
      <c r="Z1118" t="s">
        <v>238</v>
      </c>
    </row>
    <row r="1119" spans="1:26" x14ac:dyDescent="0.35">
      <c r="A1119">
        <v>1117</v>
      </c>
      <c r="B1119">
        <v>2022103009</v>
      </c>
      <c r="C1119">
        <v>1848</v>
      </c>
      <c r="D1119">
        <v>47809</v>
      </c>
      <c r="E1119">
        <v>0</v>
      </c>
      <c r="F1119">
        <v>1</v>
      </c>
      <c r="G1119">
        <v>0</v>
      </c>
      <c r="H1119">
        <v>0</v>
      </c>
      <c r="I1119" t="s">
        <v>199</v>
      </c>
      <c r="O1119">
        <v>2022102302</v>
      </c>
      <c r="P1119">
        <v>1955</v>
      </c>
      <c r="Q1119">
        <v>54560</v>
      </c>
      <c r="R1119">
        <v>1</v>
      </c>
      <c r="S1119">
        <v>0</v>
      </c>
      <c r="T1119">
        <v>0</v>
      </c>
      <c r="U1119">
        <v>0</v>
      </c>
      <c r="V1119" t="s">
        <v>96</v>
      </c>
      <c r="Y1119">
        <v>2022103000</v>
      </c>
      <c r="Z1119" t="s">
        <v>238</v>
      </c>
    </row>
    <row r="1120" spans="1:26" x14ac:dyDescent="0.35">
      <c r="A1120">
        <v>1118</v>
      </c>
      <c r="B1120">
        <v>2022103009</v>
      </c>
      <c r="C1120">
        <v>1967</v>
      </c>
      <c r="D1120">
        <v>47809</v>
      </c>
      <c r="E1120">
        <v>0</v>
      </c>
      <c r="F1120">
        <v>1</v>
      </c>
      <c r="G1120">
        <v>0</v>
      </c>
      <c r="H1120">
        <v>0</v>
      </c>
      <c r="I1120" t="s">
        <v>199</v>
      </c>
      <c r="O1120">
        <v>2022102302</v>
      </c>
      <c r="P1120">
        <v>2561</v>
      </c>
      <c r="Q1120">
        <v>54560</v>
      </c>
      <c r="R1120">
        <v>1</v>
      </c>
      <c r="S1120">
        <v>0</v>
      </c>
      <c r="T1120">
        <v>0</v>
      </c>
      <c r="U1120">
        <v>0</v>
      </c>
      <c r="V1120" t="s">
        <v>96</v>
      </c>
      <c r="Y1120">
        <v>2022102307</v>
      </c>
      <c r="Z1120" t="s">
        <v>239</v>
      </c>
    </row>
    <row r="1121" spans="1:26" x14ac:dyDescent="0.35">
      <c r="A1121">
        <v>1119</v>
      </c>
      <c r="B1121">
        <v>2022110607</v>
      </c>
      <c r="C1121">
        <v>3454</v>
      </c>
      <c r="D1121">
        <v>47809</v>
      </c>
      <c r="E1121">
        <v>0</v>
      </c>
      <c r="F1121">
        <v>1</v>
      </c>
      <c r="G1121">
        <v>0</v>
      </c>
      <c r="H1121">
        <v>0</v>
      </c>
      <c r="I1121" t="s">
        <v>199</v>
      </c>
      <c r="O1121">
        <v>2022102302</v>
      </c>
      <c r="P1121">
        <v>2942</v>
      </c>
      <c r="Q1121">
        <v>54560</v>
      </c>
      <c r="R1121">
        <v>1</v>
      </c>
      <c r="S1121">
        <v>0</v>
      </c>
      <c r="T1121">
        <v>0</v>
      </c>
      <c r="U1121">
        <v>0</v>
      </c>
      <c r="V1121" t="s">
        <v>96</v>
      </c>
      <c r="Y1121">
        <v>2022103000</v>
      </c>
      <c r="Z1121" t="s">
        <v>239</v>
      </c>
    </row>
    <row r="1122" spans="1:26" x14ac:dyDescent="0.35">
      <c r="A1122">
        <v>1120</v>
      </c>
      <c r="B1122">
        <v>2022102306</v>
      </c>
      <c r="C1122">
        <v>616</v>
      </c>
      <c r="D1122">
        <v>43426</v>
      </c>
      <c r="E1122">
        <v>0</v>
      </c>
      <c r="F1122">
        <v>1</v>
      </c>
      <c r="G1122">
        <v>0</v>
      </c>
      <c r="H1122">
        <v>0</v>
      </c>
      <c r="I1122" t="s">
        <v>200</v>
      </c>
      <c r="O1122">
        <v>2022103100</v>
      </c>
      <c r="P1122">
        <v>311</v>
      </c>
      <c r="Q1122">
        <v>54560</v>
      </c>
      <c r="R1122">
        <v>1</v>
      </c>
      <c r="S1122">
        <v>0</v>
      </c>
      <c r="T1122">
        <v>0</v>
      </c>
      <c r="U1122">
        <v>0</v>
      </c>
      <c r="V1122" t="s">
        <v>96</v>
      </c>
      <c r="Y1122">
        <v>2022102307</v>
      </c>
      <c r="Z1122" t="s">
        <v>240</v>
      </c>
    </row>
    <row r="1123" spans="1:26" x14ac:dyDescent="0.35">
      <c r="A1123">
        <v>1121</v>
      </c>
      <c r="B1123">
        <v>2022102306</v>
      </c>
      <c r="C1123">
        <v>1165</v>
      </c>
      <c r="D1123">
        <v>43426</v>
      </c>
      <c r="E1123">
        <v>0</v>
      </c>
      <c r="F1123">
        <v>1</v>
      </c>
      <c r="G1123">
        <v>0</v>
      </c>
      <c r="H1123">
        <v>0</v>
      </c>
      <c r="I1123" t="s">
        <v>200</v>
      </c>
      <c r="O1123">
        <v>2022103100</v>
      </c>
      <c r="P1123">
        <v>853</v>
      </c>
      <c r="Q1123">
        <v>54560</v>
      </c>
      <c r="R1123">
        <v>0</v>
      </c>
      <c r="S1123">
        <v>1</v>
      </c>
      <c r="T1123">
        <v>0</v>
      </c>
      <c r="U1123">
        <v>0</v>
      </c>
      <c r="V1123" t="s">
        <v>96</v>
      </c>
      <c r="Y1123">
        <v>2022103000</v>
      </c>
      <c r="Z1123" t="s">
        <v>240</v>
      </c>
    </row>
    <row r="1124" spans="1:26" x14ac:dyDescent="0.35">
      <c r="A1124">
        <v>1122</v>
      </c>
      <c r="B1124">
        <v>2022102306</v>
      </c>
      <c r="C1124">
        <v>1760</v>
      </c>
      <c r="D1124">
        <v>43426</v>
      </c>
      <c r="E1124">
        <v>1</v>
      </c>
      <c r="F1124">
        <v>0</v>
      </c>
      <c r="G1124">
        <v>0</v>
      </c>
      <c r="H1124">
        <v>0</v>
      </c>
      <c r="I1124" t="s">
        <v>200</v>
      </c>
      <c r="O1124">
        <v>2022103100</v>
      </c>
      <c r="P1124">
        <v>2119</v>
      </c>
      <c r="Q1124">
        <v>54560</v>
      </c>
      <c r="R1124">
        <v>0</v>
      </c>
      <c r="S1124">
        <v>1</v>
      </c>
      <c r="T1124">
        <v>0</v>
      </c>
      <c r="U1124">
        <v>0</v>
      </c>
      <c r="V1124" t="s">
        <v>96</v>
      </c>
      <c r="Y1124">
        <v>2022102307</v>
      </c>
      <c r="Z1124" t="s">
        <v>241</v>
      </c>
    </row>
    <row r="1125" spans="1:26" x14ac:dyDescent="0.35">
      <c r="A1125">
        <v>1123</v>
      </c>
      <c r="B1125">
        <v>2022102306</v>
      </c>
      <c r="C1125">
        <v>2667</v>
      </c>
      <c r="D1125">
        <v>43426</v>
      </c>
      <c r="E1125">
        <v>0</v>
      </c>
      <c r="F1125">
        <v>1</v>
      </c>
      <c r="G1125">
        <v>0</v>
      </c>
      <c r="H1125">
        <v>0</v>
      </c>
      <c r="I1125" t="s">
        <v>200</v>
      </c>
      <c r="O1125">
        <v>2022103100</v>
      </c>
      <c r="P1125">
        <v>2997</v>
      </c>
      <c r="Q1125">
        <v>54560</v>
      </c>
      <c r="R1125">
        <v>0</v>
      </c>
      <c r="S1125">
        <v>0</v>
      </c>
      <c r="T1125">
        <v>0</v>
      </c>
      <c r="U1125">
        <v>1</v>
      </c>
      <c r="V1125" t="s">
        <v>96</v>
      </c>
      <c r="Y1125">
        <v>2022103000</v>
      </c>
      <c r="Z1125" t="s">
        <v>241</v>
      </c>
    </row>
    <row r="1126" spans="1:26" x14ac:dyDescent="0.35">
      <c r="A1126">
        <v>1124</v>
      </c>
      <c r="B1126">
        <v>2022103012</v>
      </c>
      <c r="C1126">
        <v>61</v>
      </c>
      <c r="D1126">
        <v>43426</v>
      </c>
      <c r="E1126">
        <v>0</v>
      </c>
      <c r="F1126">
        <v>1</v>
      </c>
      <c r="G1126">
        <v>0</v>
      </c>
      <c r="H1126">
        <v>0</v>
      </c>
      <c r="I1126" t="s">
        <v>200</v>
      </c>
      <c r="O1126">
        <v>2022103100</v>
      </c>
      <c r="P1126">
        <v>3041</v>
      </c>
      <c r="Q1126">
        <v>54560</v>
      </c>
      <c r="R1126">
        <v>1</v>
      </c>
      <c r="S1126">
        <v>0</v>
      </c>
      <c r="T1126">
        <v>0</v>
      </c>
      <c r="U1126">
        <v>0</v>
      </c>
      <c r="V1126" t="s">
        <v>96</v>
      </c>
      <c r="Y1126">
        <v>2022102307</v>
      </c>
      <c r="Z1126" t="s">
        <v>242</v>
      </c>
    </row>
    <row r="1127" spans="1:26" x14ac:dyDescent="0.35">
      <c r="A1127">
        <v>1125</v>
      </c>
      <c r="B1127">
        <v>2022103012</v>
      </c>
      <c r="C1127">
        <v>3435</v>
      </c>
      <c r="D1127">
        <v>43426</v>
      </c>
      <c r="E1127">
        <v>1</v>
      </c>
      <c r="F1127">
        <v>0</v>
      </c>
      <c r="G1127">
        <v>0</v>
      </c>
      <c r="H1127">
        <v>0</v>
      </c>
      <c r="I1127" t="s">
        <v>200</v>
      </c>
      <c r="O1127">
        <v>2022103100</v>
      </c>
      <c r="P1127">
        <v>3406</v>
      </c>
      <c r="Q1127">
        <v>54560</v>
      </c>
      <c r="R1127">
        <v>0</v>
      </c>
      <c r="S1127">
        <v>1</v>
      </c>
      <c r="T1127">
        <v>0</v>
      </c>
      <c r="U1127">
        <v>0</v>
      </c>
      <c r="V1127" t="s">
        <v>96</v>
      </c>
      <c r="Y1127">
        <v>2022103007</v>
      </c>
      <c r="Z1127" t="s">
        <v>242</v>
      </c>
    </row>
    <row r="1128" spans="1:26" x14ac:dyDescent="0.35">
      <c r="A1128">
        <v>1126</v>
      </c>
      <c r="B1128">
        <v>2022110603</v>
      </c>
      <c r="C1128">
        <v>132</v>
      </c>
      <c r="D1128">
        <v>43426</v>
      </c>
      <c r="E1128">
        <v>1</v>
      </c>
      <c r="F1128">
        <v>0</v>
      </c>
      <c r="G1128">
        <v>0</v>
      </c>
      <c r="H1128">
        <v>0</v>
      </c>
      <c r="I1128" t="s">
        <v>200</v>
      </c>
      <c r="O1128">
        <v>2022102302</v>
      </c>
      <c r="P1128">
        <v>1152</v>
      </c>
      <c r="Q1128">
        <v>52623</v>
      </c>
      <c r="R1128">
        <v>1</v>
      </c>
      <c r="S1128">
        <v>0</v>
      </c>
      <c r="T1128">
        <v>0</v>
      </c>
      <c r="U1128">
        <v>0</v>
      </c>
      <c r="V1128" t="s">
        <v>97</v>
      </c>
      <c r="Y1128">
        <v>2022110606</v>
      </c>
      <c r="Z1128" t="s">
        <v>242</v>
      </c>
    </row>
    <row r="1129" spans="1:26" x14ac:dyDescent="0.35">
      <c r="A1129">
        <v>1127</v>
      </c>
      <c r="B1129">
        <v>2022110603</v>
      </c>
      <c r="C1129">
        <v>585</v>
      </c>
      <c r="D1129">
        <v>43426</v>
      </c>
      <c r="E1129">
        <v>0</v>
      </c>
      <c r="F1129">
        <v>1</v>
      </c>
      <c r="G1129">
        <v>0</v>
      </c>
      <c r="H1129">
        <v>0</v>
      </c>
      <c r="I1129" t="s">
        <v>200</v>
      </c>
      <c r="O1129">
        <v>2022102302</v>
      </c>
      <c r="P1129">
        <v>1337</v>
      </c>
      <c r="Q1129">
        <v>52623</v>
      </c>
      <c r="R1129">
        <v>0</v>
      </c>
      <c r="S1129">
        <v>1</v>
      </c>
      <c r="T1129">
        <v>0</v>
      </c>
      <c r="U1129">
        <v>0</v>
      </c>
      <c r="V1129" t="s">
        <v>97</v>
      </c>
      <c r="Y1129">
        <v>2022102308</v>
      </c>
      <c r="Z1129" t="s">
        <v>243</v>
      </c>
    </row>
    <row r="1130" spans="1:26" x14ac:dyDescent="0.35">
      <c r="A1130">
        <v>1128</v>
      </c>
      <c r="B1130">
        <v>2022110603</v>
      </c>
      <c r="C1130">
        <v>2242</v>
      </c>
      <c r="D1130">
        <v>43426</v>
      </c>
      <c r="E1130">
        <v>1</v>
      </c>
      <c r="F1130">
        <v>0</v>
      </c>
      <c r="G1130">
        <v>0</v>
      </c>
      <c r="H1130">
        <v>0</v>
      </c>
      <c r="I1130" t="s">
        <v>200</v>
      </c>
      <c r="O1130">
        <v>2022103100</v>
      </c>
      <c r="P1130">
        <v>3674</v>
      </c>
      <c r="Q1130">
        <v>52623</v>
      </c>
      <c r="R1130">
        <v>1</v>
      </c>
      <c r="S1130">
        <v>0</v>
      </c>
      <c r="T1130">
        <v>0</v>
      </c>
      <c r="U1130">
        <v>0</v>
      </c>
      <c r="V1130" t="s">
        <v>97</v>
      </c>
      <c r="Y1130">
        <v>2022102308</v>
      </c>
      <c r="Z1130" t="s">
        <v>244</v>
      </c>
    </row>
    <row r="1131" spans="1:26" x14ac:dyDescent="0.35">
      <c r="A1131">
        <v>1129</v>
      </c>
      <c r="B1131">
        <v>2022102306</v>
      </c>
      <c r="C1131">
        <v>688</v>
      </c>
      <c r="D1131">
        <v>43404</v>
      </c>
      <c r="E1131">
        <v>0</v>
      </c>
      <c r="F1131">
        <v>1</v>
      </c>
      <c r="G1131">
        <v>0</v>
      </c>
      <c r="H1131">
        <v>0</v>
      </c>
      <c r="I1131" t="s">
        <v>201</v>
      </c>
      <c r="O1131">
        <v>2022110602</v>
      </c>
      <c r="P1131">
        <v>3213</v>
      </c>
      <c r="Q1131">
        <v>52623</v>
      </c>
      <c r="R1131">
        <v>0</v>
      </c>
      <c r="S1131">
        <v>1</v>
      </c>
      <c r="T1131">
        <v>0</v>
      </c>
      <c r="U1131">
        <v>0</v>
      </c>
      <c r="V1131" t="s">
        <v>97</v>
      </c>
      <c r="Y1131">
        <v>2022103004</v>
      </c>
      <c r="Z1131" t="s">
        <v>244</v>
      </c>
    </row>
    <row r="1132" spans="1:26" x14ac:dyDescent="0.35">
      <c r="A1132">
        <v>1130</v>
      </c>
      <c r="B1132">
        <v>2022102306</v>
      </c>
      <c r="C1132">
        <v>709</v>
      </c>
      <c r="D1132">
        <v>43404</v>
      </c>
      <c r="E1132">
        <v>0</v>
      </c>
      <c r="F1132">
        <v>1</v>
      </c>
      <c r="G1132">
        <v>0</v>
      </c>
      <c r="H1132">
        <v>0</v>
      </c>
      <c r="I1132" t="s">
        <v>201</v>
      </c>
      <c r="O1132">
        <v>2022110602</v>
      </c>
      <c r="P1132">
        <v>3603</v>
      </c>
      <c r="Q1132">
        <v>52623</v>
      </c>
      <c r="R1132">
        <v>1</v>
      </c>
      <c r="S1132">
        <v>0</v>
      </c>
      <c r="T1132">
        <v>0</v>
      </c>
      <c r="U1132">
        <v>0</v>
      </c>
      <c r="V1132" t="s">
        <v>97</v>
      </c>
      <c r="Y1132">
        <v>2022110300</v>
      </c>
      <c r="Z1132" t="s">
        <v>244</v>
      </c>
    </row>
    <row r="1133" spans="1:26" x14ac:dyDescent="0.35">
      <c r="A1133">
        <v>1131</v>
      </c>
      <c r="B1133">
        <v>2022102306</v>
      </c>
      <c r="C1133">
        <v>730</v>
      </c>
      <c r="D1133">
        <v>43404</v>
      </c>
      <c r="E1133">
        <v>1</v>
      </c>
      <c r="F1133">
        <v>0</v>
      </c>
      <c r="G1133">
        <v>0</v>
      </c>
      <c r="H1133">
        <v>0</v>
      </c>
      <c r="I1133" t="s">
        <v>201</v>
      </c>
      <c r="O1133">
        <v>2022102302</v>
      </c>
      <c r="P1133">
        <v>1194</v>
      </c>
      <c r="Q1133">
        <v>52515</v>
      </c>
      <c r="R1133">
        <v>1</v>
      </c>
      <c r="S1133">
        <v>0</v>
      </c>
      <c r="T1133">
        <v>0</v>
      </c>
      <c r="U1133">
        <v>0</v>
      </c>
      <c r="V1133" t="s">
        <v>98</v>
      </c>
      <c r="Y1133">
        <v>2022102308</v>
      </c>
      <c r="Z1133" t="s">
        <v>245</v>
      </c>
    </row>
    <row r="1134" spans="1:26" x14ac:dyDescent="0.35">
      <c r="A1134">
        <v>1132</v>
      </c>
      <c r="B1134">
        <v>2022102306</v>
      </c>
      <c r="C1134">
        <v>762</v>
      </c>
      <c r="D1134">
        <v>43404</v>
      </c>
      <c r="E1134">
        <v>0</v>
      </c>
      <c r="F1134">
        <v>1</v>
      </c>
      <c r="G1134">
        <v>0</v>
      </c>
      <c r="H1134">
        <v>0</v>
      </c>
      <c r="I1134" t="s">
        <v>201</v>
      </c>
      <c r="O1134">
        <v>2022102302</v>
      </c>
      <c r="P1134">
        <v>1269</v>
      </c>
      <c r="Q1134">
        <v>52515</v>
      </c>
      <c r="R1134">
        <v>0</v>
      </c>
      <c r="S1134">
        <v>1</v>
      </c>
      <c r="T1134">
        <v>0</v>
      </c>
      <c r="U1134">
        <v>0</v>
      </c>
      <c r="V1134" t="s">
        <v>98</v>
      </c>
      <c r="Y1134">
        <v>2022102308</v>
      </c>
      <c r="Z1134" t="s">
        <v>246</v>
      </c>
    </row>
    <row r="1135" spans="1:26" x14ac:dyDescent="0.35">
      <c r="A1135">
        <v>1133</v>
      </c>
      <c r="B1135">
        <v>2022102306</v>
      </c>
      <c r="C1135">
        <v>1165</v>
      </c>
      <c r="D1135">
        <v>43404</v>
      </c>
      <c r="E1135">
        <v>0</v>
      </c>
      <c r="F1135">
        <v>1</v>
      </c>
      <c r="G1135">
        <v>0</v>
      </c>
      <c r="H1135">
        <v>0</v>
      </c>
      <c r="I1135" t="s">
        <v>201</v>
      </c>
      <c r="O1135">
        <v>2022102302</v>
      </c>
      <c r="P1135">
        <v>2830</v>
      </c>
      <c r="Q1135">
        <v>52515</v>
      </c>
      <c r="R1135">
        <v>0</v>
      </c>
      <c r="S1135">
        <v>1</v>
      </c>
      <c r="T1135">
        <v>0</v>
      </c>
      <c r="U1135">
        <v>0</v>
      </c>
      <c r="V1135" t="s">
        <v>98</v>
      </c>
      <c r="Y1135">
        <v>2022103004</v>
      </c>
      <c r="Z1135" t="s">
        <v>246</v>
      </c>
    </row>
    <row r="1136" spans="1:26" x14ac:dyDescent="0.35">
      <c r="A1136">
        <v>1134</v>
      </c>
      <c r="B1136">
        <v>2022102306</v>
      </c>
      <c r="C1136">
        <v>2415</v>
      </c>
      <c r="D1136">
        <v>43404</v>
      </c>
      <c r="E1136">
        <v>1</v>
      </c>
      <c r="F1136">
        <v>0</v>
      </c>
      <c r="G1136">
        <v>0</v>
      </c>
      <c r="H1136">
        <v>0</v>
      </c>
      <c r="I1136" t="s">
        <v>201</v>
      </c>
      <c r="O1136">
        <v>2022102302</v>
      </c>
      <c r="P1136">
        <v>2875</v>
      </c>
      <c r="Q1136">
        <v>52515</v>
      </c>
      <c r="R1136">
        <v>1</v>
      </c>
      <c r="S1136">
        <v>0</v>
      </c>
      <c r="T1136">
        <v>0</v>
      </c>
      <c r="U1136">
        <v>0</v>
      </c>
      <c r="V1136" t="s">
        <v>98</v>
      </c>
      <c r="Y1136">
        <v>2022102308</v>
      </c>
      <c r="Z1136" t="s">
        <v>247</v>
      </c>
    </row>
    <row r="1137" spans="1:26" x14ac:dyDescent="0.35">
      <c r="A1137">
        <v>1135</v>
      </c>
      <c r="B1137">
        <v>2022102306</v>
      </c>
      <c r="C1137">
        <v>2825</v>
      </c>
      <c r="D1137">
        <v>43404</v>
      </c>
      <c r="E1137">
        <v>1</v>
      </c>
      <c r="F1137">
        <v>0</v>
      </c>
      <c r="G1137">
        <v>0</v>
      </c>
      <c r="H1137">
        <v>0</v>
      </c>
      <c r="I1137" t="s">
        <v>201</v>
      </c>
      <c r="O1137">
        <v>2022110602</v>
      </c>
      <c r="P1137">
        <v>3144</v>
      </c>
      <c r="Q1137">
        <v>52515</v>
      </c>
      <c r="R1137">
        <v>1</v>
      </c>
      <c r="S1137">
        <v>0</v>
      </c>
      <c r="T1137">
        <v>0</v>
      </c>
      <c r="U1137">
        <v>0</v>
      </c>
      <c r="V1137" t="s">
        <v>98</v>
      </c>
      <c r="Y1137">
        <v>2022103004</v>
      </c>
      <c r="Z1137" t="s">
        <v>247</v>
      </c>
    </row>
    <row r="1138" spans="1:26" x14ac:dyDescent="0.35">
      <c r="A1138">
        <v>1136</v>
      </c>
      <c r="B1138">
        <v>2022102306</v>
      </c>
      <c r="C1138">
        <v>3326</v>
      </c>
      <c r="D1138">
        <v>43404</v>
      </c>
      <c r="E1138">
        <v>1</v>
      </c>
      <c r="F1138">
        <v>0</v>
      </c>
      <c r="G1138">
        <v>0</v>
      </c>
      <c r="H1138">
        <v>0</v>
      </c>
      <c r="I1138" t="s">
        <v>201</v>
      </c>
      <c r="O1138">
        <v>2022110602</v>
      </c>
      <c r="P1138">
        <v>3213</v>
      </c>
      <c r="Q1138">
        <v>52515</v>
      </c>
      <c r="R1138">
        <v>0</v>
      </c>
      <c r="S1138">
        <v>1</v>
      </c>
      <c r="T1138">
        <v>0</v>
      </c>
      <c r="U1138">
        <v>0</v>
      </c>
      <c r="V1138" t="s">
        <v>98</v>
      </c>
      <c r="Y1138">
        <v>2022110300</v>
      </c>
      <c r="Z1138" t="s">
        <v>247</v>
      </c>
    </row>
    <row r="1139" spans="1:26" x14ac:dyDescent="0.35">
      <c r="A1139">
        <v>1137</v>
      </c>
      <c r="B1139">
        <v>2022102306</v>
      </c>
      <c r="C1139">
        <v>4044</v>
      </c>
      <c r="D1139">
        <v>43404</v>
      </c>
      <c r="E1139">
        <v>0</v>
      </c>
      <c r="F1139">
        <v>1</v>
      </c>
      <c r="G1139">
        <v>0</v>
      </c>
      <c r="H1139">
        <v>0</v>
      </c>
      <c r="I1139" t="s">
        <v>201</v>
      </c>
      <c r="O1139">
        <v>2022102302</v>
      </c>
      <c r="P1139">
        <v>1194</v>
      </c>
      <c r="Q1139">
        <v>46123</v>
      </c>
      <c r="R1139">
        <v>0</v>
      </c>
      <c r="S1139">
        <v>0</v>
      </c>
      <c r="T1139">
        <v>0</v>
      </c>
      <c r="U1139">
        <v>1</v>
      </c>
      <c r="V1139" t="s">
        <v>99</v>
      </c>
      <c r="Y1139">
        <v>2022102308</v>
      </c>
      <c r="Z1139" t="s">
        <v>248</v>
      </c>
    </row>
    <row r="1140" spans="1:26" x14ac:dyDescent="0.35">
      <c r="A1140">
        <v>1138</v>
      </c>
      <c r="B1140">
        <v>2022103012</v>
      </c>
      <c r="C1140">
        <v>413</v>
      </c>
      <c r="D1140">
        <v>43404</v>
      </c>
      <c r="E1140">
        <v>0</v>
      </c>
      <c r="F1140">
        <v>1</v>
      </c>
      <c r="G1140">
        <v>0</v>
      </c>
      <c r="H1140">
        <v>0</v>
      </c>
      <c r="I1140" t="s">
        <v>201</v>
      </c>
      <c r="O1140">
        <v>2022103100</v>
      </c>
      <c r="P1140">
        <v>853</v>
      </c>
      <c r="Q1140">
        <v>46123</v>
      </c>
      <c r="R1140">
        <v>0</v>
      </c>
      <c r="S1140">
        <v>1</v>
      </c>
      <c r="T1140">
        <v>0</v>
      </c>
      <c r="U1140">
        <v>0</v>
      </c>
      <c r="V1140" t="s">
        <v>99</v>
      </c>
      <c r="Y1140">
        <v>2022103004</v>
      </c>
      <c r="Z1140" t="s">
        <v>248</v>
      </c>
    </row>
    <row r="1141" spans="1:26" x14ac:dyDescent="0.35">
      <c r="A1141">
        <v>1139</v>
      </c>
      <c r="B1141">
        <v>2022103012</v>
      </c>
      <c r="C1141">
        <v>434</v>
      </c>
      <c r="D1141">
        <v>43404</v>
      </c>
      <c r="E1141">
        <v>0</v>
      </c>
      <c r="F1141">
        <v>0</v>
      </c>
      <c r="G1141">
        <v>0</v>
      </c>
      <c r="H1141">
        <v>1</v>
      </c>
      <c r="I1141" t="s">
        <v>201</v>
      </c>
      <c r="O1141">
        <v>2022103100</v>
      </c>
      <c r="P1141">
        <v>1237</v>
      </c>
      <c r="Q1141">
        <v>46123</v>
      </c>
      <c r="R1141">
        <v>0</v>
      </c>
      <c r="S1141">
        <v>1</v>
      </c>
      <c r="T1141">
        <v>0</v>
      </c>
      <c r="U1141">
        <v>0</v>
      </c>
      <c r="V1141" t="s">
        <v>99</v>
      </c>
      <c r="Y1141">
        <v>2022110300</v>
      </c>
      <c r="Z1141" t="s">
        <v>248</v>
      </c>
    </row>
    <row r="1142" spans="1:26" x14ac:dyDescent="0.35">
      <c r="A1142">
        <v>1140</v>
      </c>
      <c r="B1142">
        <v>2022102306</v>
      </c>
      <c r="C1142">
        <v>688</v>
      </c>
      <c r="D1142">
        <v>53602</v>
      </c>
      <c r="E1142">
        <v>0</v>
      </c>
      <c r="F1142">
        <v>1</v>
      </c>
      <c r="G1142">
        <v>0</v>
      </c>
      <c r="H1142">
        <v>0</v>
      </c>
      <c r="I1142" t="s">
        <v>202</v>
      </c>
      <c r="O1142">
        <v>2022103100</v>
      </c>
      <c r="P1142">
        <v>2235</v>
      </c>
      <c r="Q1142">
        <v>46123</v>
      </c>
      <c r="R1142">
        <v>1</v>
      </c>
      <c r="S1142">
        <v>0</v>
      </c>
      <c r="T1142">
        <v>0</v>
      </c>
      <c r="U1142">
        <v>0</v>
      </c>
      <c r="V1142" t="s">
        <v>99</v>
      </c>
      <c r="Y1142">
        <v>2022102308</v>
      </c>
      <c r="Z1142" t="s">
        <v>249</v>
      </c>
    </row>
    <row r="1143" spans="1:26" x14ac:dyDescent="0.35">
      <c r="A1143">
        <v>1141</v>
      </c>
      <c r="B1143">
        <v>2022102306</v>
      </c>
      <c r="C1143">
        <v>1210</v>
      </c>
      <c r="D1143">
        <v>53602</v>
      </c>
      <c r="E1143">
        <v>0</v>
      </c>
      <c r="F1143">
        <v>1</v>
      </c>
      <c r="G1143">
        <v>0</v>
      </c>
      <c r="H1143">
        <v>0</v>
      </c>
      <c r="I1143" t="s">
        <v>202</v>
      </c>
      <c r="O1143">
        <v>2022103100</v>
      </c>
      <c r="P1143">
        <v>2261</v>
      </c>
      <c r="Q1143">
        <v>46123</v>
      </c>
      <c r="R1143">
        <v>1</v>
      </c>
      <c r="S1143">
        <v>0</v>
      </c>
      <c r="T1143">
        <v>0</v>
      </c>
      <c r="U1143">
        <v>0</v>
      </c>
      <c r="V1143" t="s">
        <v>99</v>
      </c>
      <c r="Y1143">
        <v>2022103004</v>
      </c>
      <c r="Z1143" t="s">
        <v>249</v>
      </c>
    </row>
    <row r="1144" spans="1:26" x14ac:dyDescent="0.35">
      <c r="A1144">
        <v>1142</v>
      </c>
      <c r="B1144">
        <v>2022102306</v>
      </c>
      <c r="C1144">
        <v>3447</v>
      </c>
      <c r="D1144">
        <v>53602</v>
      </c>
      <c r="E1144">
        <v>0</v>
      </c>
      <c r="F1144">
        <v>1</v>
      </c>
      <c r="G1144">
        <v>0</v>
      </c>
      <c r="H1144">
        <v>0</v>
      </c>
      <c r="I1144" t="s">
        <v>202</v>
      </c>
      <c r="O1144">
        <v>2022103100</v>
      </c>
      <c r="P1144">
        <v>2473</v>
      </c>
      <c r="Q1144">
        <v>46123</v>
      </c>
      <c r="R1144">
        <v>1</v>
      </c>
      <c r="S1144">
        <v>0</v>
      </c>
      <c r="T1144">
        <v>0</v>
      </c>
      <c r="U1144">
        <v>0</v>
      </c>
      <c r="V1144" t="s">
        <v>99</v>
      </c>
      <c r="Y1144">
        <v>2022110300</v>
      </c>
      <c r="Z1144" t="s">
        <v>249</v>
      </c>
    </row>
    <row r="1145" spans="1:26" x14ac:dyDescent="0.35">
      <c r="A1145">
        <v>1143</v>
      </c>
      <c r="B1145">
        <v>2022103012</v>
      </c>
      <c r="C1145">
        <v>525</v>
      </c>
      <c r="D1145">
        <v>53602</v>
      </c>
      <c r="E1145">
        <v>0</v>
      </c>
      <c r="F1145">
        <v>1</v>
      </c>
      <c r="G1145">
        <v>0</v>
      </c>
      <c r="H1145">
        <v>0</v>
      </c>
      <c r="I1145" t="s">
        <v>202</v>
      </c>
      <c r="O1145">
        <v>2022103100</v>
      </c>
      <c r="P1145">
        <v>2494</v>
      </c>
      <c r="Q1145">
        <v>46123</v>
      </c>
      <c r="R1145">
        <v>0</v>
      </c>
      <c r="S1145">
        <v>1</v>
      </c>
      <c r="T1145">
        <v>0</v>
      </c>
      <c r="U1145">
        <v>0</v>
      </c>
      <c r="V1145" t="s">
        <v>99</v>
      </c>
      <c r="Y1145">
        <v>2022102308</v>
      </c>
      <c r="Z1145" t="s">
        <v>250</v>
      </c>
    </row>
    <row r="1146" spans="1:26" x14ac:dyDescent="0.35">
      <c r="A1146">
        <v>1144</v>
      </c>
      <c r="B1146">
        <v>2022103012</v>
      </c>
      <c r="C1146">
        <v>3498</v>
      </c>
      <c r="D1146">
        <v>53602</v>
      </c>
      <c r="E1146">
        <v>0</v>
      </c>
      <c r="F1146">
        <v>1</v>
      </c>
      <c r="G1146">
        <v>0</v>
      </c>
      <c r="H1146">
        <v>0</v>
      </c>
      <c r="I1146" t="s">
        <v>202</v>
      </c>
      <c r="O1146">
        <v>2022103100</v>
      </c>
      <c r="P1146">
        <v>2570</v>
      </c>
      <c r="Q1146">
        <v>46123</v>
      </c>
      <c r="R1146">
        <v>0</v>
      </c>
      <c r="S1146">
        <v>1</v>
      </c>
      <c r="T1146">
        <v>0</v>
      </c>
      <c r="U1146">
        <v>0</v>
      </c>
      <c r="V1146" t="s">
        <v>99</v>
      </c>
      <c r="Y1146">
        <v>2022103006</v>
      </c>
      <c r="Z1146" t="s">
        <v>250</v>
      </c>
    </row>
    <row r="1147" spans="1:26" x14ac:dyDescent="0.35">
      <c r="A1147">
        <v>1145</v>
      </c>
      <c r="B1147">
        <v>2022110603</v>
      </c>
      <c r="C1147">
        <v>2738</v>
      </c>
      <c r="D1147">
        <v>53602</v>
      </c>
      <c r="E1147">
        <v>1</v>
      </c>
      <c r="F1147">
        <v>0</v>
      </c>
      <c r="G1147">
        <v>0</v>
      </c>
      <c r="H1147">
        <v>0</v>
      </c>
      <c r="I1147" t="s">
        <v>202</v>
      </c>
      <c r="O1147">
        <v>2022103100</v>
      </c>
      <c r="P1147">
        <v>2974</v>
      </c>
      <c r="Q1147">
        <v>46123</v>
      </c>
      <c r="R1147">
        <v>0</v>
      </c>
      <c r="S1147">
        <v>1</v>
      </c>
      <c r="T1147">
        <v>0</v>
      </c>
      <c r="U1147">
        <v>0</v>
      </c>
      <c r="V1147" t="s">
        <v>99</v>
      </c>
      <c r="Y1147">
        <v>2022110604</v>
      </c>
      <c r="Z1147" t="s">
        <v>250</v>
      </c>
    </row>
    <row r="1148" spans="1:26" x14ac:dyDescent="0.35">
      <c r="A1148">
        <v>1146</v>
      </c>
      <c r="B1148">
        <v>2022102306</v>
      </c>
      <c r="C1148">
        <v>709</v>
      </c>
      <c r="D1148">
        <v>47804</v>
      </c>
      <c r="E1148">
        <v>0</v>
      </c>
      <c r="F1148">
        <v>1</v>
      </c>
      <c r="G1148">
        <v>0</v>
      </c>
      <c r="H1148">
        <v>0</v>
      </c>
      <c r="I1148" t="s">
        <v>203</v>
      </c>
      <c r="O1148">
        <v>2022103100</v>
      </c>
      <c r="P1148">
        <v>3020</v>
      </c>
      <c r="Q1148">
        <v>46123</v>
      </c>
      <c r="R1148">
        <v>1</v>
      </c>
      <c r="S1148">
        <v>0</v>
      </c>
      <c r="T1148">
        <v>0</v>
      </c>
      <c r="U1148">
        <v>0</v>
      </c>
      <c r="V1148" t="s">
        <v>99</v>
      </c>
      <c r="Y1148">
        <v>2022102308</v>
      </c>
      <c r="Z1148" t="s">
        <v>251</v>
      </c>
    </row>
    <row r="1149" spans="1:26" x14ac:dyDescent="0.35">
      <c r="A1149">
        <v>1147</v>
      </c>
      <c r="B1149">
        <v>2022102306</v>
      </c>
      <c r="C1149">
        <v>1210</v>
      </c>
      <c r="D1149">
        <v>47804</v>
      </c>
      <c r="E1149">
        <v>0</v>
      </c>
      <c r="F1149">
        <v>1</v>
      </c>
      <c r="G1149">
        <v>0</v>
      </c>
      <c r="H1149">
        <v>0</v>
      </c>
      <c r="I1149" t="s">
        <v>203</v>
      </c>
      <c r="O1149">
        <v>2022103100</v>
      </c>
      <c r="P1149">
        <v>3573</v>
      </c>
      <c r="Q1149">
        <v>46123</v>
      </c>
      <c r="R1149">
        <v>0</v>
      </c>
      <c r="S1149">
        <v>1</v>
      </c>
      <c r="T1149">
        <v>0</v>
      </c>
      <c r="U1149">
        <v>0</v>
      </c>
      <c r="V1149" t="s">
        <v>99</v>
      </c>
      <c r="Y1149">
        <v>2022103006</v>
      </c>
      <c r="Z1149" t="s">
        <v>251</v>
      </c>
    </row>
    <row r="1150" spans="1:26" x14ac:dyDescent="0.35">
      <c r="A1150">
        <v>1148</v>
      </c>
      <c r="B1150">
        <v>2022102306</v>
      </c>
      <c r="C1150">
        <v>1358</v>
      </c>
      <c r="D1150">
        <v>47804</v>
      </c>
      <c r="E1150">
        <v>0</v>
      </c>
      <c r="F1150">
        <v>1</v>
      </c>
      <c r="G1150">
        <v>0</v>
      </c>
      <c r="H1150">
        <v>0</v>
      </c>
      <c r="I1150" t="s">
        <v>203</v>
      </c>
      <c r="O1150">
        <v>2022110602</v>
      </c>
      <c r="P1150">
        <v>1610</v>
      </c>
      <c r="Q1150">
        <v>46123</v>
      </c>
      <c r="R1150">
        <v>0</v>
      </c>
      <c r="S1150">
        <v>1</v>
      </c>
      <c r="T1150">
        <v>0</v>
      </c>
      <c r="U1150">
        <v>0</v>
      </c>
      <c r="V1150" t="s">
        <v>99</v>
      </c>
      <c r="Y1150">
        <v>2022110604</v>
      </c>
      <c r="Z1150" t="s">
        <v>251</v>
      </c>
    </row>
    <row r="1151" spans="1:26" x14ac:dyDescent="0.35">
      <c r="A1151">
        <v>1149</v>
      </c>
      <c r="B1151">
        <v>2022102306</v>
      </c>
      <c r="C1151">
        <v>2918</v>
      </c>
      <c r="D1151">
        <v>47804</v>
      </c>
      <c r="E1151">
        <v>0</v>
      </c>
      <c r="F1151">
        <v>1</v>
      </c>
      <c r="G1151">
        <v>0</v>
      </c>
      <c r="H1151">
        <v>0</v>
      </c>
      <c r="I1151" t="s">
        <v>203</v>
      </c>
      <c r="O1151">
        <v>2022110602</v>
      </c>
      <c r="P1151">
        <v>3760</v>
      </c>
      <c r="Q1151">
        <v>46123</v>
      </c>
      <c r="R1151">
        <v>0</v>
      </c>
      <c r="S1151">
        <v>1</v>
      </c>
      <c r="T1151">
        <v>0</v>
      </c>
      <c r="U1151">
        <v>0</v>
      </c>
      <c r="V1151" t="s">
        <v>99</v>
      </c>
      <c r="Y1151">
        <v>2022102308</v>
      </c>
      <c r="Z1151" t="s">
        <v>252</v>
      </c>
    </row>
    <row r="1152" spans="1:26" x14ac:dyDescent="0.35">
      <c r="A1152">
        <v>1150</v>
      </c>
      <c r="B1152">
        <v>2022103012</v>
      </c>
      <c r="C1152">
        <v>434</v>
      </c>
      <c r="D1152">
        <v>47804</v>
      </c>
      <c r="E1152">
        <v>1</v>
      </c>
      <c r="F1152">
        <v>0</v>
      </c>
      <c r="G1152">
        <v>0</v>
      </c>
      <c r="H1152">
        <v>0</v>
      </c>
      <c r="I1152" t="s">
        <v>203</v>
      </c>
      <c r="O1152">
        <v>2022102302</v>
      </c>
      <c r="P1152">
        <v>1215</v>
      </c>
      <c r="Q1152">
        <v>43350</v>
      </c>
      <c r="R1152">
        <v>0</v>
      </c>
      <c r="S1152">
        <v>1</v>
      </c>
      <c r="T1152">
        <v>0</v>
      </c>
      <c r="U1152">
        <v>0</v>
      </c>
      <c r="V1152" t="s">
        <v>100</v>
      </c>
      <c r="Y1152">
        <v>2022103006</v>
      </c>
      <c r="Z1152" t="s">
        <v>252</v>
      </c>
    </row>
    <row r="1153" spans="1:26" x14ac:dyDescent="0.35">
      <c r="A1153">
        <v>1151</v>
      </c>
      <c r="B1153">
        <v>2022103012</v>
      </c>
      <c r="C1153">
        <v>1275</v>
      </c>
      <c r="D1153">
        <v>47804</v>
      </c>
      <c r="E1153">
        <v>0</v>
      </c>
      <c r="F1153">
        <v>0</v>
      </c>
      <c r="G1153">
        <v>0</v>
      </c>
      <c r="H1153">
        <v>1</v>
      </c>
      <c r="I1153" t="s">
        <v>203</v>
      </c>
      <c r="O1153">
        <v>2022102302</v>
      </c>
      <c r="P1153">
        <v>1295</v>
      </c>
      <c r="Q1153">
        <v>43350</v>
      </c>
      <c r="R1153">
        <v>0</v>
      </c>
      <c r="S1153">
        <v>0</v>
      </c>
      <c r="T1153">
        <v>0</v>
      </c>
      <c r="U1153">
        <v>1</v>
      </c>
      <c r="V1153" t="s">
        <v>100</v>
      </c>
      <c r="Y1153">
        <v>2022110604</v>
      </c>
      <c r="Z1153" t="s">
        <v>252</v>
      </c>
    </row>
    <row r="1154" spans="1:26" x14ac:dyDescent="0.35">
      <c r="A1154">
        <v>1152</v>
      </c>
      <c r="B1154">
        <v>2022110603</v>
      </c>
      <c r="C1154">
        <v>3572</v>
      </c>
      <c r="D1154">
        <v>47804</v>
      </c>
      <c r="E1154">
        <v>1</v>
      </c>
      <c r="F1154">
        <v>0</v>
      </c>
      <c r="G1154">
        <v>0</v>
      </c>
      <c r="H1154">
        <v>0</v>
      </c>
      <c r="I1154" t="s">
        <v>203</v>
      </c>
      <c r="O1154">
        <v>2022102302</v>
      </c>
      <c r="P1154">
        <v>2167</v>
      </c>
      <c r="Q1154">
        <v>43350</v>
      </c>
      <c r="R1154">
        <v>1</v>
      </c>
      <c r="S1154">
        <v>0</v>
      </c>
      <c r="T1154">
        <v>0</v>
      </c>
      <c r="U1154">
        <v>0</v>
      </c>
      <c r="V1154" t="s">
        <v>100</v>
      </c>
      <c r="Y1154">
        <v>2022102308</v>
      </c>
      <c r="Z1154" t="s">
        <v>253</v>
      </c>
    </row>
    <row r="1155" spans="1:26" x14ac:dyDescent="0.35">
      <c r="A1155">
        <v>1153</v>
      </c>
      <c r="B1155">
        <v>2022102306</v>
      </c>
      <c r="C1155">
        <v>730</v>
      </c>
      <c r="D1155">
        <v>46087</v>
      </c>
      <c r="E1155">
        <v>0</v>
      </c>
      <c r="F1155">
        <v>1</v>
      </c>
      <c r="G1155">
        <v>0</v>
      </c>
      <c r="H1155">
        <v>0</v>
      </c>
      <c r="I1155" t="s">
        <v>204</v>
      </c>
      <c r="O1155">
        <v>2022102302</v>
      </c>
      <c r="P1155">
        <v>2516</v>
      </c>
      <c r="Q1155">
        <v>43350</v>
      </c>
      <c r="R1155">
        <v>1</v>
      </c>
      <c r="S1155">
        <v>0</v>
      </c>
      <c r="T1155">
        <v>0</v>
      </c>
      <c r="U1155">
        <v>0</v>
      </c>
      <c r="V1155" t="s">
        <v>100</v>
      </c>
      <c r="Y1155">
        <v>2022103006</v>
      </c>
      <c r="Z1155" t="s">
        <v>253</v>
      </c>
    </row>
    <row r="1156" spans="1:26" x14ac:dyDescent="0.35">
      <c r="A1156">
        <v>1154</v>
      </c>
      <c r="B1156">
        <v>2022102306</v>
      </c>
      <c r="C1156">
        <v>873</v>
      </c>
      <c r="D1156">
        <v>47956</v>
      </c>
      <c r="E1156">
        <v>1</v>
      </c>
      <c r="F1156">
        <v>0</v>
      </c>
      <c r="G1156">
        <v>0</v>
      </c>
      <c r="H1156">
        <v>0</v>
      </c>
      <c r="I1156" t="s">
        <v>205</v>
      </c>
      <c r="O1156">
        <v>2022103100</v>
      </c>
      <c r="P1156">
        <v>1195</v>
      </c>
      <c r="Q1156">
        <v>43350</v>
      </c>
      <c r="R1156">
        <v>0</v>
      </c>
      <c r="S1156">
        <v>0</v>
      </c>
      <c r="T1156">
        <v>0</v>
      </c>
      <c r="U1156">
        <v>1</v>
      </c>
      <c r="V1156" t="s">
        <v>100</v>
      </c>
      <c r="Y1156">
        <v>2022110604</v>
      </c>
      <c r="Z1156" t="s">
        <v>253</v>
      </c>
    </row>
    <row r="1157" spans="1:26" x14ac:dyDescent="0.35">
      <c r="A1157">
        <v>1155</v>
      </c>
      <c r="B1157">
        <v>2022102306</v>
      </c>
      <c r="C1157">
        <v>2275</v>
      </c>
      <c r="D1157">
        <v>47956</v>
      </c>
      <c r="E1157">
        <v>0</v>
      </c>
      <c r="F1157">
        <v>1</v>
      </c>
      <c r="G1157">
        <v>0</v>
      </c>
      <c r="H1157">
        <v>0</v>
      </c>
      <c r="I1157" t="s">
        <v>205</v>
      </c>
      <c r="O1157">
        <v>2022102302</v>
      </c>
      <c r="P1157">
        <v>1269</v>
      </c>
      <c r="Q1157">
        <v>54525</v>
      </c>
      <c r="R1157">
        <v>1</v>
      </c>
      <c r="S1157">
        <v>0</v>
      </c>
      <c r="T1157">
        <v>0</v>
      </c>
      <c r="U1157">
        <v>0</v>
      </c>
      <c r="V1157" t="s">
        <v>101</v>
      </c>
      <c r="Y1157">
        <v>2022102308</v>
      </c>
      <c r="Z1157" t="s">
        <v>254</v>
      </c>
    </row>
    <row r="1158" spans="1:26" x14ac:dyDescent="0.35">
      <c r="A1158">
        <v>1156</v>
      </c>
      <c r="B1158">
        <v>2022102306</v>
      </c>
      <c r="C1158">
        <v>873</v>
      </c>
      <c r="D1158">
        <v>54643</v>
      </c>
      <c r="E1158">
        <v>0</v>
      </c>
      <c r="F1158">
        <v>1</v>
      </c>
      <c r="G1158">
        <v>0</v>
      </c>
      <c r="H1158">
        <v>0</v>
      </c>
      <c r="I1158" t="s">
        <v>206</v>
      </c>
      <c r="O1158">
        <v>2022103100</v>
      </c>
      <c r="P1158">
        <v>3596</v>
      </c>
      <c r="Q1158">
        <v>54525</v>
      </c>
      <c r="R1158">
        <v>0</v>
      </c>
      <c r="S1158">
        <v>0</v>
      </c>
      <c r="T1158">
        <v>0</v>
      </c>
      <c r="U1158">
        <v>1</v>
      </c>
      <c r="V1158" t="s">
        <v>101</v>
      </c>
      <c r="Y1158">
        <v>2022103006</v>
      </c>
      <c r="Z1158" t="s">
        <v>254</v>
      </c>
    </row>
    <row r="1159" spans="1:26" x14ac:dyDescent="0.35">
      <c r="A1159">
        <v>1157</v>
      </c>
      <c r="B1159">
        <v>2022103009</v>
      </c>
      <c r="C1159">
        <v>55</v>
      </c>
      <c r="D1159">
        <v>54643</v>
      </c>
      <c r="E1159">
        <v>1</v>
      </c>
      <c r="F1159">
        <v>0</v>
      </c>
      <c r="G1159">
        <v>0</v>
      </c>
      <c r="H1159">
        <v>0</v>
      </c>
      <c r="I1159" t="s">
        <v>206</v>
      </c>
      <c r="O1159">
        <v>2022102302</v>
      </c>
      <c r="P1159">
        <v>1316</v>
      </c>
      <c r="Q1159">
        <v>46146</v>
      </c>
      <c r="R1159">
        <v>1</v>
      </c>
      <c r="S1159">
        <v>0</v>
      </c>
      <c r="T1159">
        <v>0</v>
      </c>
      <c r="U1159">
        <v>0</v>
      </c>
      <c r="V1159" t="s">
        <v>102</v>
      </c>
      <c r="Y1159">
        <v>2022110604</v>
      </c>
      <c r="Z1159" t="s">
        <v>254</v>
      </c>
    </row>
    <row r="1160" spans="1:26" x14ac:dyDescent="0.35">
      <c r="A1160">
        <v>1158</v>
      </c>
      <c r="B1160">
        <v>2022103009</v>
      </c>
      <c r="C1160">
        <v>576</v>
      </c>
      <c r="D1160">
        <v>54643</v>
      </c>
      <c r="E1160">
        <v>1</v>
      </c>
      <c r="F1160">
        <v>0</v>
      </c>
      <c r="G1160">
        <v>0</v>
      </c>
      <c r="H1160">
        <v>0</v>
      </c>
      <c r="I1160" t="s">
        <v>206</v>
      </c>
      <c r="O1160">
        <v>2022103100</v>
      </c>
      <c r="P1160">
        <v>389</v>
      </c>
      <c r="Q1160">
        <v>46146</v>
      </c>
      <c r="R1160">
        <v>0</v>
      </c>
      <c r="S1160">
        <v>1</v>
      </c>
      <c r="T1160">
        <v>0</v>
      </c>
      <c r="U1160">
        <v>0</v>
      </c>
      <c r="V1160" t="s">
        <v>102</v>
      </c>
      <c r="Y1160">
        <v>2022102308</v>
      </c>
      <c r="Z1160" t="s">
        <v>255</v>
      </c>
    </row>
    <row r="1161" spans="1:26" x14ac:dyDescent="0.35">
      <c r="A1161">
        <v>1159</v>
      </c>
      <c r="B1161">
        <v>2022103009</v>
      </c>
      <c r="C1161">
        <v>3125</v>
      </c>
      <c r="D1161">
        <v>54643</v>
      </c>
      <c r="E1161">
        <v>1</v>
      </c>
      <c r="F1161">
        <v>0</v>
      </c>
      <c r="G1161">
        <v>0</v>
      </c>
      <c r="H1161">
        <v>0</v>
      </c>
      <c r="I1161" t="s">
        <v>206</v>
      </c>
      <c r="O1161">
        <v>2022103100</v>
      </c>
      <c r="P1161">
        <v>895</v>
      </c>
      <c r="Q1161">
        <v>46146</v>
      </c>
      <c r="R1161">
        <v>1</v>
      </c>
      <c r="S1161">
        <v>0</v>
      </c>
      <c r="T1161">
        <v>0</v>
      </c>
      <c r="U1161">
        <v>0</v>
      </c>
      <c r="V1161" t="s">
        <v>102</v>
      </c>
      <c r="Y1161">
        <v>2022103002</v>
      </c>
      <c r="Z1161" t="s">
        <v>255</v>
      </c>
    </row>
    <row r="1162" spans="1:26" x14ac:dyDescent="0.35">
      <c r="A1162">
        <v>1160</v>
      </c>
      <c r="B1162">
        <v>2022110607</v>
      </c>
      <c r="C1162">
        <v>3454</v>
      </c>
      <c r="D1162">
        <v>54643</v>
      </c>
      <c r="E1162">
        <v>0</v>
      </c>
      <c r="F1162">
        <v>1</v>
      </c>
      <c r="G1162">
        <v>0</v>
      </c>
      <c r="H1162">
        <v>0</v>
      </c>
      <c r="I1162" t="s">
        <v>206</v>
      </c>
      <c r="O1162">
        <v>2022103100</v>
      </c>
      <c r="P1162">
        <v>2261</v>
      </c>
      <c r="Q1162">
        <v>46146</v>
      </c>
      <c r="R1162">
        <v>0</v>
      </c>
      <c r="S1162">
        <v>1</v>
      </c>
      <c r="T1162">
        <v>0</v>
      </c>
      <c r="U1162">
        <v>0</v>
      </c>
      <c r="V1162" t="s">
        <v>102</v>
      </c>
      <c r="Y1162">
        <v>2022102308</v>
      </c>
      <c r="Z1162" t="s">
        <v>256</v>
      </c>
    </row>
    <row r="1163" spans="1:26" x14ac:dyDescent="0.35">
      <c r="A1163">
        <v>1161</v>
      </c>
      <c r="B1163">
        <v>2022102306</v>
      </c>
      <c r="C1163">
        <v>975</v>
      </c>
      <c r="D1163">
        <v>44911</v>
      </c>
      <c r="E1163">
        <v>1</v>
      </c>
      <c r="F1163">
        <v>0</v>
      </c>
      <c r="G1163">
        <v>0</v>
      </c>
      <c r="H1163">
        <v>0</v>
      </c>
      <c r="I1163" t="s">
        <v>207</v>
      </c>
      <c r="O1163">
        <v>2022103100</v>
      </c>
      <c r="P1163">
        <v>2428</v>
      </c>
      <c r="Q1163">
        <v>46146</v>
      </c>
      <c r="R1163">
        <v>0</v>
      </c>
      <c r="S1163">
        <v>1</v>
      </c>
      <c r="T1163">
        <v>0</v>
      </c>
      <c r="U1163">
        <v>0</v>
      </c>
      <c r="V1163" t="s">
        <v>102</v>
      </c>
      <c r="Y1163">
        <v>2022102308</v>
      </c>
      <c r="Z1163" t="s">
        <v>257</v>
      </c>
    </row>
    <row r="1164" spans="1:26" x14ac:dyDescent="0.35">
      <c r="A1164">
        <v>1162</v>
      </c>
      <c r="B1164">
        <v>2022102306</v>
      </c>
      <c r="C1164">
        <v>2394</v>
      </c>
      <c r="D1164">
        <v>44911</v>
      </c>
      <c r="E1164">
        <v>0</v>
      </c>
      <c r="F1164">
        <v>1</v>
      </c>
      <c r="G1164">
        <v>0</v>
      </c>
      <c r="H1164">
        <v>0</v>
      </c>
      <c r="I1164" t="s">
        <v>207</v>
      </c>
      <c r="O1164">
        <v>2022103100</v>
      </c>
      <c r="P1164">
        <v>3020</v>
      </c>
      <c r="Q1164">
        <v>46146</v>
      </c>
      <c r="R1164">
        <v>0</v>
      </c>
      <c r="S1164">
        <v>0</v>
      </c>
      <c r="T1164">
        <v>0</v>
      </c>
      <c r="U1164">
        <v>1</v>
      </c>
      <c r="V1164" t="s">
        <v>102</v>
      </c>
      <c r="Y1164">
        <v>2022103006</v>
      </c>
      <c r="Z1164" t="s">
        <v>257</v>
      </c>
    </row>
    <row r="1165" spans="1:26" x14ac:dyDescent="0.35">
      <c r="A1165">
        <v>1163</v>
      </c>
      <c r="B1165">
        <v>2022102306</v>
      </c>
      <c r="C1165">
        <v>2415</v>
      </c>
      <c r="D1165">
        <v>44911</v>
      </c>
      <c r="E1165">
        <v>0</v>
      </c>
      <c r="F1165">
        <v>1</v>
      </c>
      <c r="G1165">
        <v>0</v>
      </c>
      <c r="H1165">
        <v>0</v>
      </c>
      <c r="I1165" t="s">
        <v>207</v>
      </c>
      <c r="O1165">
        <v>2022103100</v>
      </c>
      <c r="P1165">
        <v>3406</v>
      </c>
      <c r="Q1165">
        <v>46146</v>
      </c>
      <c r="R1165">
        <v>1</v>
      </c>
      <c r="S1165">
        <v>0</v>
      </c>
      <c r="T1165">
        <v>0</v>
      </c>
      <c r="U1165">
        <v>0</v>
      </c>
      <c r="V1165" t="s">
        <v>102</v>
      </c>
      <c r="Y1165">
        <v>2022110604</v>
      </c>
      <c r="Z1165" t="s">
        <v>257</v>
      </c>
    </row>
    <row r="1166" spans="1:26" x14ac:dyDescent="0.35">
      <c r="A1166">
        <v>1164</v>
      </c>
      <c r="B1166">
        <v>2022102306</v>
      </c>
      <c r="C1166">
        <v>2733</v>
      </c>
      <c r="D1166">
        <v>44911</v>
      </c>
      <c r="E1166">
        <v>0</v>
      </c>
      <c r="F1166">
        <v>1</v>
      </c>
      <c r="G1166">
        <v>0</v>
      </c>
      <c r="H1166">
        <v>0</v>
      </c>
      <c r="I1166" t="s">
        <v>207</v>
      </c>
      <c r="O1166">
        <v>2022110602</v>
      </c>
      <c r="P1166">
        <v>348</v>
      </c>
      <c r="Q1166">
        <v>46146</v>
      </c>
      <c r="R1166">
        <v>0</v>
      </c>
      <c r="S1166">
        <v>1</v>
      </c>
      <c r="T1166">
        <v>0</v>
      </c>
      <c r="U1166">
        <v>0</v>
      </c>
      <c r="V1166" t="s">
        <v>102</v>
      </c>
      <c r="Y1166">
        <v>2022102308</v>
      </c>
      <c r="Z1166" t="s">
        <v>258</v>
      </c>
    </row>
    <row r="1167" spans="1:26" x14ac:dyDescent="0.35">
      <c r="A1167">
        <v>1165</v>
      </c>
      <c r="B1167">
        <v>2022102306</v>
      </c>
      <c r="C1167">
        <v>2918</v>
      </c>
      <c r="D1167">
        <v>44911</v>
      </c>
      <c r="E1167">
        <v>0</v>
      </c>
      <c r="F1167">
        <v>0</v>
      </c>
      <c r="G1167">
        <v>0</v>
      </c>
      <c r="H1167">
        <v>1</v>
      </c>
      <c r="I1167" t="s">
        <v>207</v>
      </c>
      <c r="O1167">
        <v>2022110602</v>
      </c>
      <c r="P1167">
        <v>2347</v>
      </c>
      <c r="Q1167">
        <v>46146</v>
      </c>
      <c r="R1167">
        <v>1</v>
      </c>
      <c r="S1167">
        <v>0</v>
      </c>
      <c r="T1167">
        <v>0</v>
      </c>
      <c r="U1167">
        <v>0</v>
      </c>
      <c r="V1167" t="s">
        <v>102</v>
      </c>
      <c r="Y1167">
        <v>2022103006</v>
      </c>
      <c r="Z1167" t="s">
        <v>258</v>
      </c>
    </row>
    <row r="1168" spans="1:26" x14ac:dyDescent="0.35">
      <c r="A1168">
        <v>1166</v>
      </c>
      <c r="B1168">
        <v>2022102306</v>
      </c>
      <c r="C1168">
        <v>3397</v>
      </c>
      <c r="D1168">
        <v>44911</v>
      </c>
      <c r="E1168">
        <v>1</v>
      </c>
      <c r="F1168">
        <v>0</v>
      </c>
      <c r="G1168">
        <v>0</v>
      </c>
      <c r="H1168">
        <v>0</v>
      </c>
      <c r="I1168" t="s">
        <v>207</v>
      </c>
      <c r="O1168">
        <v>2022102302</v>
      </c>
      <c r="P1168">
        <v>2079</v>
      </c>
      <c r="Q1168">
        <v>54523</v>
      </c>
      <c r="R1168">
        <v>0</v>
      </c>
      <c r="S1168">
        <v>1</v>
      </c>
      <c r="T1168">
        <v>0</v>
      </c>
      <c r="U1168">
        <v>0</v>
      </c>
      <c r="V1168" t="s">
        <v>103</v>
      </c>
      <c r="Y1168">
        <v>2022110604</v>
      </c>
      <c r="Z1168" t="s">
        <v>258</v>
      </c>
    </row>
    <row r="1169" spans="1:26" x14ac:dyDescent="0.35">
      <c r="A1169">
        <v>1167</v>
      </c>
      <c r="B1169">
        <v>2022102306</v>
      </c>
      <c r="C1169">
        <v>4016</v>
      </c>
      <c r="D1169">
        <v>44911</v>
      </c>
      <c r="E1169">
        <v>0</v>
      </c>
      <c r="F1169">
        <v>1</v>
      </c>
      <c r="G1169">
        <v>0</v>
      </c>
      <c r="H1169">
        <v>0</v>
      </c>
      <c r="I1169" t="s">
        <v>207</v>
      </c>
      <c r="O1169">
        <v>2022102302</v>
      </c>
      <c r="P1169">
        <v>2353</v>
      </c>
      <c r="Q1169">
        <v>54523</v>
      </c>
      <c r="R1169">
        <v>1</v>
      </c>
      <c r="S1169">
        <v>0</v>
      </c>
      <c r="T1169">
        <v>0</v>
      </c>
      <c r="U1169">
        <v>0</v>
      </c>
      <c r="V1169" t="s">
        <v>103</v>
      </c>
      <c r="Y1169">
        <v>2022102308</v>
      </c>
      <c r="Z1169" t="s">
        <v>259</v>
      </c>
    </row>
    <row r="1170" spans="1:26" x14ac:dyDescent="0.35">
      <c r="A1170">
        <v>1168</v>
      </c>
      <c r="B1170">
        <v>2022103012</v>
      </c>
      <c r="C1170">
        <v>483</v>
      </c>
      <c r="D1170">
        <v>44911</v>
      </c>
      <c r="E1170">
        <v>0</v>
      </c>
      <c r="F1170">
        <v>0</v>
      </c>
      <c r="G1170">
        <v>0</v>
      </c>
      <c r="H1170">
        <v>1</v>
      </c>
      <c r="I1170" t="s">
        <v>207</v>
      </c>
      <c r="O1170">
        <v>2022103001</v>
      </c>
      <c r="P1170">
        <v>1328</v>
      </c>
      <c r="Q1170">
        <v>54523</v>
      </c>
      <c r="R1170">
        <v>0</v>
      </c>
      <c r="S1170">
        <v>1</v>
      </c>
      <c r="T1170">
        <v>0</v>
      </c>
      <c r="U1170">
        <v>0</v>
      </c>
      <c r="V1170" t="s">
        <v>103</v>
      </c>
      <c r="Y1170">
        <v>2022103006</v>
      </c>
      <c r="Z1170" t="s">
        <v>259</v>
      </c>
    </row>
    <row r="1171" spans="1:26" x14ac:dyDescent="0.35">
      <c r="A1171">
        <v>1169</v>
      </c>
      <c r="B1171">
        <v>2022110603</v>
      </c>
      <c r="C1171">
        <v>182</v>
      </c>
      <c r="D1171">
        <v>44911</v>
      </c>
      <c r="E1171">
        <v>1</v>
      </c>
      <c r="F1171">
        <v>0</v>
      </c>
      <c r="G1171">
        <v>0</v>
      </c>
      <c r="H1171">
        <v>0</v>
      </c>
      <c r="I1171" t="s">
        <v>207</v>
      </c>
      <c r="O1171">
        <v>2022110600</v>
      </c>
      <c r="P1171">
        <v>1440</v>
      </c>
      <c r="Q1171">
        <v>54523</v>
      </c>
      <c r="R1171">
        <v>0</v>
      </c>
      <c r="S1171">
        <v>0</v>
      </c>
      <c r="T1171">
        <v>0</v>
      </c>
      <c r="U1171">
        <v>1</v>
      </c>
      <c r="V1171" t="s">
        <v>103</v>
      </c>
      <c r="Y1171">
        <v>2022110604</v>
      </c>
      <c r="Z1171" t="s">
        <v>259</v>
      </c>
    </row>
    <row r="1172" spans="1:26" x14ac:dyDescent="0.35">
      <c r="A1172">
        <v>1170</v>
      </c>
      <c r="B1172">
        <v>2022110603</v>
      </c>
      <c r="C1172">
        <v>1085</v>
      </c>
      <c r="D1172">
        <v>44911</v>
      </c>
      <c r="E1172">
        <v>1</v>
      </c>
      <c r="F1172">
        <v>0</v>
      </c>
      <c r="G1172">
        <v>0</v>
      </c>
      <c r="H1172">
        <v>0</v>
      </c>
      <c r="I1172" t="s">
        <v>207</v>
      </c>
      <c r="O1172">
        <v>2022102302</v>
      </c>
      <c r="P1172">
        <v>3034</v>
      </c>
      <c r="Q1172">
        <v>53469</v>
      </c>
      <c r="R1172">
        <v>1</v>
      </c>
      <c r="S1172">
        <v>0</v>
      </c>
      <c r="T1172">
        <v>0</v>
      </c>
      <c r="U1172">
        <v>0</v>
      </c>
      <c r="V1172" t="s">
        <v>104</v>
      </c>
      <c r="Y1172">
        <v>2022102308</v>
      </c>
      <c r="Z1172" t="s">
        <v>260</v>
      </c>
    </row>
    <row r="1173" spans="1:26" x14ac:dyDescent="0.35">
      <c r="A1173">
        <v>1171</v>
      </c>
      <c r="B1173">
        <v>2022110603</v>
      </c>
      <c r="C1173">
        <v>2785</v>
      </c>
      <c r="D1173">
        <v>44911</v>
      </c>
      <c r="E1173">
        <v>1</v>
      </c>
      <c r="F1173">
        <v>0</v>
      </c>
      <c r="G1173">
        <v>0</v>
      </c>
      <c r="H1173">
        <v>0</v>
      </c>
      <c r="I1173" t="s">
        <v>207</v>
      </c>
      <c r="O1173">
        <v>2022102302</v>
      </c>
      <c r="P1173">
        <v>3393</v>
      </c>
      <c r="Q1173">
        <v>53469</v>
      </c>
      <c r="R1173">
        <v>1</v>
      </c>
      <c r="S1173">
        <v>0</v>
      </c>
      <c r="T1173">
        <v>0</v>
      </c>
      <c r="U1173">
        <v>0</v>
      </c>
      <c r="V1173" t="s">
        <v>104</v>
      </c>
      <c r="Y1173">
        <v>2022103004</v>
      </c>
      <c r="Z1173" t="s">
        <v>260</v>
      </c>
    </row>
    <row r="1174" spans="1:26" x14ac:dyDescent="0.35">
      <c r="A1174">
        <v>1172</v>
      </c>
      <c r="B1174">
        <v>2022102306</v>
      </c>
      <c r="C1174">
        <v>1061</v>
      </c>
      <c r="D1174">
        <v>42485</v>
      </c>
      <c r="E1174">
        <v>1</v>
      </c>
      <c r="F1174">
        <v>0</v>
      </c>
      <c r="G1174">
        <v>0</v>
      </c>
      <c r="H1174">
        <v>0</v>
      </c>
      <c r="I1174" t="s">
        <v>208</v>
      </c>
      <c r="O1174">
        <v>2022103001</v>
      </c>
      <c r="P1174">
        <v>1646</v>
      </c>
      <c r="Q1174">
        <v>53469</v>
      </c>
      <c r="R1174">
        <v>1</v>
      </c>
      <c r="S1174">
        <v>0</v>
      </c>
      <c r="T1174">
        <v>0</v>
      </c>
      <c r="U1174">
        <v>0</v>
      </c>
      <c r="V1174" t="s">
        <v>104</v>
      </c>
      <c r="Y1174">
        <v>2022110300</v>
      </c>
      <c r="Z1174" t="s">
        <v>260</v>
      </c>
    </row>
    <row r="1175" spans="1:26" x14ac:dyDescent="0.35">
      <c r="A1175">
        <v>1173</v>
      </c>
      <c r="B1175">
        <v>2022102306</v>
      </c>
      <c r="C1175">
        <v>1253</v>
      </c>
      <c r="D1175">
        <v>42485</v>
      </c>
      <c r="E1175">
        <v>1</v>
      </c>
      <c r="F1175">
        <v>0</v>
      </c>
      <c r="G1175">
        <v>0</v>
      </c>
      <c r="H1175">
        <v>0</v>
      </c>
      <c r="I1175" t="s">
        <v>208</v>
      </c>
      <c r="O1175">
        <v>2022103001</v>
      </c>
      <c r="P1175">
        <v>4261</v>
      </c>
      <c r="Q1175">
        <v>53469</v>
      </c>
      <c r="R1175">
        <v>0</v>
      </c>
      <c r="S1175">
        <v>1</v>
      </c>
      <c r="T1175">
        <v>0</v>
      </c>
      <c r="U1175">
        <v>0</v>
      </c>
      <c r="V1175" t="s">
        <v>104</v>
      </c>
      <c r="Y1175">
        <v>2022102308</v>
      </c>
      <c r="Z1175" t="s">
        <v>261</v>
      </c>
    </row>
    <row r="1176" spans="1:26" x14ac:dyDescent="0.35">
      <c r="A1176">
        <v>1174</v>
      </c>
      <c r="B1176">
        <v>2022102306</v>
      </c>
      <c r="C1176">
        <v>1358</v>
      </c>
      <c r="D1176">
        <v>42485</v>
      </c>
      <c r="E1176">
        <v>0</v>
      </c>
      <c r="F1176">
        <v>1</v>
      </c>
      <c r="G1176">
        <v>0</v>
      </c>
      <c r="H1176">
        <v>0</v>
      </c>
      <c r="I1176" t="s">
        <v>208</v>
      </c>
      <c r="O1176">
        <v>2022110600</v>
      </c>
      <c r="P1176">
        <v>984</v>
      </c>
      <c r="Q1176">
        <v>53469</v>
      </c>
      <c r="R1176">
        <v>1</v>
      </c>
      <c r="S1176">
        <v>0</v>
      </c>
      <c r="T1176">
        <v>0</v>
      </c>
      <c r="U1176">
        <v>0</v>
      </c>
      <c r="V1176" t="s">
        <v>104</v>
      </c>
      <c r="Y1176">
        <v>2022102308</v>
      </c>
      <c r="Z1176" t="s">
        <v>262</v>
      </c>
    </row>
    <row r="1177" spans="1:26" x14ac:dyDescent="0.35">
      <c r="A1177">
        <v>1175</v>
      </c>
      <c r="B1177">
        <v>2022102306</v>
      </c>
      <c r="C1177">
        <v>2394</v>
      </c>
      <c r="D1177">
        <v>42485</v>
      </c>
      <c r="E1177">
        <v>0</v>
      </c>
      <c r="F1177">
        <v>1</v>
      </c>
      <c r="G1177">
        <v>0</v>
      </c>
      <c r="H1177">
        <v>0</v>
      </c>
      <c r="I1177" t="s">
        <v>208</v>
      </c>
      <c r="O1177">
        <v>2022110600</v>
      </c>
      <c r="P1177">
        <v>1606</v>
      </c>
      <c r="Q1177">
        <v>53469</v>
      </c>
      <c r="R1177">
        <v>0</v>
      </c>
      <c r="S1177">
        <v>1</v>
      </c>
      <c r="T1177">
        <v>0</v>
      </c>
      <c r="U1177">
        <v>0</v>
      </c>
      <c r="V1177" t="s">
        <v>104</v>
      </c>
      <c r="Y1177">
        <v>2022103006</v>
      </c>
      <c r="Z1177" t="s">
        <v>262</v>
      </c>
    </row>
    <row r="1178" spans="1:26" x14ac:dyDescent="0.35">
      <c r="A1178">
        <v>1176</v>
      </c>
      <c r="B1178">
        <v>2022102306</v>
      </c>
      <c r="C1178">
        <v>3876</v>
      </c>
      <c r="D1178">
        <v>42485</v>
      </c>
      <c r="E1178">
        <v>0</v>
      </c>
      <c r="F1178">
        <v>1</v>
      </c>
      <c r="G1178">
        <v>0</v>
      </c>
      <c r="H1178">
        <v>0</v>
      </c>
      <c r="I1178" t="s">
        <v>208</v>
      </c>
      <c r="O1178">
        <v>2022110600</v>
      </c>
      <c r="P1178">
        <v>2548</v>
      </c>
      <c r="Q1178">
        <v>53469</v>
      </c>
      <c r="R1178">
        <v>0</v>
      </c>
      <c r="S1178">
        <v>1</v>
      </c>
      <c r="T1178">
        <v>0</v>
      </c>
      <c r="U1178">
        <v>0</v>
      </c>
      <c r="V1178" t="s">
        <v>104</v>
      </c>
      <c r="Y1178">
        <v>2022110604</v>
      </c>
      <c r="Z1178" t="s">
        <v>262</v>
      </c>
    </row>
    <row r="1179" spans="1:26" x14ac:dyDescent="0.35">
      <c r="A1179">
        <v>1177</v>
      </c>
      <c r="B1179">
        <v>2022102306</v>
      </c>
      <c r="C1179">
        <v>4072</v>
      </c>
      <c r="D1179">
        <v>42485</v>
      </c>
      <c r="E1179">
        <v>0</v>
      </c>
      <c r="F1179">
        <v>1</v>
      </c>
      <c r="G1179">
        <v>0</v>
      </c>
      <c r="H1179">
        <v>0</v>
      </c>
      <c r="I1179" t="s">
        <v>208</v>
      </c>
      <c r="O1179">
        <v>2022110600</v>
      </c>
      <c r="P1179">
        <v>2987</v>
      </c>
      <c r="Q1179">
        <v>53469</v>
      </c>
      <c r="R1179">
        <v>0</v>
      </c>
      <c r="S1179">
        <v>1</v>
      </c>
      <c r="T1179">
        <v>0</v>
      </c>
      <c r="U1179">
        <v>0</v>
      </c>
      <c r="V1179" t="s">
        <v>104</v>
      </c>
      <c r="Y1179">
        <v>2022102308</v>
      </c>
      <c r="Z1179" t="s">
        <v>263</v>
      </c>
    </row>
    <row r="1180" spans="1:26" x14ac:dyDescent="0.35">
      <c r="A1180">
        <v>1178</v>
      </c>
      <c r="B1180">
        <v>2022103012</v>
      </c>
      <c r="C1180">
        <v>1275</v>
      </c>
      <c r="D1180">
        <v>42485</v>
      </c>
      <c r="E1180">
        <v>0</v>
      </c>
      <c r="F1180">
        <v>0</v>
      </c>
      <c r="G1180">
        <v>0</v>
      </c>
      <c r="H1180">
        <v>1</v>
      </c>
      <c r="I1180" t="s">
        <v>208</v>
      </c>
      <c r="O1180">
        <v>2022110600</v>
      </c>
      <c r="P1180">
        <v>3598</v>
      </c>
      <c r="Q1180">
        <v>53469</v>
      </c>
      <c r="R1180">
        <v>0</v>
      </c>
      <c r="S1180">
        <v>1</v>
      </c>
      <c r="T1180">
        <v>0</v>
      </c>
      <c r="U1180">
        <v>0</v>
      </c>
      <c r="V1180" t="s">
        <v>104</v>
      </c>
      <c r="Y1180">
        <v>2022103004</v>
      </c>
      <c r="Z1180" t="s">
        <v>263</v>
      </c>
    </row>
    <row r="1181" spans="1:26" x14ac:dyDescent="0.35">
      <c r="A1181">
        <v>1179</v>
      </c>
      <c r="B1181">
        <v>2022103012</v>
      </c>
      <c r="C1181">
        <v>1319</v>
      </c>
      <c r="D1181">
        <v>42485</v>
      </c>
      <c r="E1181">
        <v>0</v>
      </c>
      <c r="F1181">
        <v>0</v>
      </c>
      <c r="G1181">
        <v>0</v>
      </c>
      <c r="H1181">
        <v>1</v>
      </c>
      <c r="I1181" t="s">
        <v>208</v>
      </c>
      <c r="O1181">
        <v>2022102302</v>
      </c>
      <c r="P1181">
        <v>3105</v>
      </c>
      <c r="Q1181">
        <v>53577</v>
      </c>
      <c r="R1181">
        <v>0</v>
      </c>
      <c r="S1181">
        <v>1</v>
      </c>
      <c r="T1181">
        <v>0</v>
      </c>
      <c r="U1181">
        <v>0</v>
      </c>
      <c r="V1181" t="s">
        <v>105</v>
      </c>
      <c r="Y1181">
        <v>2022110300</v>
      </c>
      <c r="Z1181" t="s">
        <v>263</v>
      </c>
    </row>
    <row r="1182" spans="1:26" x14ac:dyDescent="0.35">
      <c r="A1182">
        <v>1180</v>
      </c>
      <c r="B1182">
        <v>2022103012</v>
      </c>
      <c r="C1182">
        <v>2975</v>
      </c>
      <c r="D1182">
        <v>42485</v>
      </c>
      <c r="E1182">
        <v>1</v>
      </c>
      <c r="F1182">
        <v>0</v>
      </c>
      <c r="G1182">
        <v>0</v>
      </c>
      <c r="H1182">
        <v>0</v>
      </c>
      <c r="I1182" t="s">
        <v>208</v>
      </c>
      <c r="O1182">
        <v>2022102302</v>
      </c>
      <c r="P1182">
        <v>3126</v>
      </c>
      <c r="Q1182">
        <v>53577</v>
      </c>
      <c r="R1182">
        <v>1</v>
      </c>
      <c r="S1182">
        <v>0</v>
      </c>
      <c r="T1182">
        <v>0</v>
      </c>
      <c r="U1182">
        <v>0</v>
      </c>
      <c r="V1182" t="s">
        <v>105</v>
      </c>
      <c r="Y1182">
        <v>2022102308</v>
      </c>
      <c r="Z1182" t="s">
        <v>264</v>
      </c>
    </row>
    <row r="1183" spans="1:26" x14ac:dyDescent="0.35">
      <c r="A1183">
        <v>1181</v>
      </c>
      <c r="B1183">
        <v>2022103012</v>
      </c>
      <c r="C1183">
        <v>3477</v>
      </c>
      <c r="D1183">
        <v>42485</v>
      </c>
      <c r="E1183">
        <v>1</v>
      </c>
      <c r="F1183">
        <v>0</v>
      </c>
      <c r="G1183">
        <v>0</v>
      </c>
      <c r="H1183">
        <v>0</v>
      </c>
      <c r="I1183" t="s">
        <v>208</v>
      </c>
      <c r="O1183">
        <v>2022103001</v>
      </c>
      <c r="P1183">
        <v>111</v>
      </c>
      <c r="Q1183">
        <v>53577</v>
      </c>
      <c r="R1183">
        <v>0</v>
      </c>
      <c r="S1183">
        <v>0</v>
      </c>
      <c r="T1183">
        <v>0</v>
      </c>
      <c r="U1183">
        <v>1</v>
      </c>
      <c r="V1183" t="s">
        <v>105</v>
      </c>
      <c r="Y1183">
        <v>2022103004</v>
      </c>
      <c r="Z1183" t="s">
        <v>264</v>
      </c>
    </row>
    <row r="1184" spans="1:26" x14ac:dyDescent="0.35">
      <c r="A1184">
        <v>1182</v>
      </c>
      <c r="B1184">
        <v>2022110603</v>
      </c>
      <c r="C1184">
        <v>1573</v>
      </c>
      <c r="D1184">
        <v>42485</v>
      </c>
      <c r="E1184">
        <v>1</v>
      </c>
      <c r="F1184">
        <v>0</v>
      </c>
      <c r="G1184">
        <v>0</v>
      </c>
      <c r="H1184">
        <v>0</v>
      </c>
      <c r="I1184" t="s">
        <v>208</v>
      </c>
      <c r="O1184">
        <v>2022103001</v>
      </c>
      <c r="P1184">
        <v>189</v>
      </c>
      <c r="Q1184">
        <v>53577</v>
      </c>
      <c r="R1184">
        <v>0</v>
      </c>
      <c r="S1184">
        <v>1</v>
      </c>
      <c r="T1184">
        <v>0</v>
      </c>
      <c r="U1184">
        <v>0</v>
      </c>
      <c r="V1184" t="s">
        <v>105</v>
      </c>
      <c r="Y1184">
        <v>2022110300</v>
      </c>
      <c r="Z1184" t="s">
        <v>264</v>
      </c>
    </row>
    <row r="1185" spans="1:26" x14ac:dyDescent="0.35">
      <c r="A1185">
        <v>1183</v>
      </c>
      <c r="B1185">
        <v>2022102306</v>
      </c>
      <c r="C1185">
        <v>1274</v>
      </c>
      <c r="D1185">
        <v>43338</v>
      </c>
      <c r="E1185">
        <v>0</v>
      </c>
      <c r="F1185">
        <v>1</v>
      </c>
      <c r="G1185">
        <v>0</v>
      </c>
      <c r="H1185">
        <v>0</v>
      </c>
      <c r="I1185" t="s">
        <v>209</v>
      </c>
      <c r="O1185">
        <v>2022103001</v>
      </c>
      <c r="P1185">
        <v>478</v>
      </c>
      <c r="Q1185">
        <v>53577</v>
      </c>
      <c r="R1185">
        <v>0</v>
      </c>
      <c r="S1185">
        <v>1</v>
      </c>
      <c r="T1185">
        <v>0</v>
      </c>
      <c r="U1185">
        <v>0</v>
      </c>
      <c r="V1185" t="s">
        <v>105</v>
      </c>
      <c r="Y1185">
        <v>2022102308</v>
      </c>
      <c r="Z1185" t="s">
        <v>265</v>
      </c>
    </row>
    <row r="1186" spans="1:26" x14ac:dyDescent="0.35">
      <c r="A1186">
        <v>1184</v>
      </c>
      <c r="B1186">
        <v>2022102306</v>
      </c>
      <c r="C1186">
        <v>2968</v>
      </c>
      <c r="D1186">
        <v>43338</v>
      </c>
      <c r="E1186">
        <v>1</v>
      </c>
      <c r="F1186">
        <v>0</v>
      </c>
      <c r="G1186">
        <v>0</v>
      </c>
      <c r="H1186">
        <v>0</v>
      </c>
      <c r="I1186" t="s">
        <v>209</v>
      </c>
      <c r="O1186">
        <v>2022103001</v>
      </c>
      <c r="P1186">
        <v>1150</v>
      </c>
      <c r="Q1186">
        <v>53577</v>
      </c>
      <c r="R1186">
        <v>0</v>
      </c>
      <c r="S1186">
        <v>1</v>
      </c>
      <c r="T1186">
        <v>0</v>
      </c>
      <c r="U1186">
        <v>0</v>
      </c>
      <c r="V1186" t="s">
        <v>105</v>
      </c>
      <c r="Y1186">
        <v>2022103004</v>
      </c>
      <c r="Z1186" t="s">
        <v>265</v>
      </c>
    </row>
    <row r="1187" spans="1:26" x14ac:dyDescent="0.35">
      <c r="A1187">
        <v>1185</v>
      </c>
      <c r="B1187">
        <v>2022102306</v>
      </c>
      <c r="C1187">
        <v>3013</v>
      </c>
      <c r="D1187">
        <v>43338</v>
      </c>
      <c r="E1187">
        <v>1</v>
      </c>
      <c r="F1187">
        <v>0</v>
      </c>
      <c r="G1187">
        <v>0</v>
      </c>
      <c r="H1187">
        <v>0</v>
      </c>
      <c r="I1187" t="s">
        <v>209</v>
      </c>
      <c r="O1187">
        <v>2022103001</v>
      </c>
      <c r="P1187">
        <v>1691</v>
      </c>
      <c r="Q1187">
        <v>53577</v>
      </c>
      <c r="R1187">
        <v>1</v>
      </c>
      <c r="S1187">
        <v>0</v>
      </c>
      <c r="T1187">
        <v>0</v>
      </c>
      <c r="U1187">
        <v>0</v>
      </c>
      <c r="V1187" t="s">
        <v>105</v>
      </c>
      <c r="Y1187">
        <v>2022110300</v>
      </c>
      <c r="Z1187" t="s">
        <v>265</v>
      </c>
    </row>
    <row r="1188" spans="1:26" x14ac:dyDescent="0.35">
      <c r="A1188">
        <v>1186</v>
      </c>
      <c r="B1188">
        <v>2022103012</v>
      </c>
      <c r="C1188">
        <v>525</v>
      </c>
      <c r="D1188">
        <v>43338</v>
      </c>
      <c r="E1188">
        <v>1</v>
      </c>
      <c r="F1188">
        <v>0</v>
      </c>
      <c r="G1188">
        <v>0</v>
      </c>
      <c r="H1188">
        <v>0</v>
      </c>
      <c r="I1188" t="s">
        <v>209</v>
      </c>
      <c r="O1188">
        <v>2022103001</v>
      </c>
      <c r="P1188">
        <v>4240</v>
      </c>
      <c r="Q1188">
        <v>53577</v>
      </c>
      <c r="R1188">
        <v>1</v>
      </c>
      <c r="S1188">
        <v>0</v>
      </c>
      <c r="T1188">
        <v>0</v>
      </c>
      <c r="U1188">
        <v>0</v>
      </c>
      <c r="V1188" t="s">
        <v>105</v>
      </c>
      <c r="Y1188">
        <v>2022102308</v>
      </c>
      <c r="Z1188" t="s">
        <v>266</v>
      </c>
    </row>
    <row r="1189" spans="1:26" x14ac:dyDescent="0.35">
      <c r="A1189">
        <v>1187</v>
      </c>
      <c r="B1189">
        <v>2022103012</v>
      </c>
      <c r="C1189">
        <v>1275</v>
      </c>
      <c r="D1189">
        <v>43338</v>
      </c>
      <c r="E1189">
        <v>1</v>
      </c>
      <c r="F1189">
        <v>0</v>
      </c>
      <c r="G1189">
        <v>0</v>
      </c>
      <c r="H1189">
        <v>0</v>
      </c>
      <c r="I1189" t="s">
        <v>209</v>
      </c>
      <c r="O1189">
        <v>2022103001</v>
      </c>
      <c r="P1189">
        <v>4282</v>
      </c>
      <c r="Q1189">
        <v>53577</v>
      </c>
      <c r="R1189">
        <v>1</v>
      </c>
      <c r="S1189">
        <v>0</v>
      </c>
      <c r="T1189">
        <v>0</v>
      </c>
      <c r="U1189">
        <v>0</v>
      </c>
      <c r="V1189" t="s">
        <v>105</v>
      </c>
      <c r="Y1189">
        <v>2022103004</v>
      </c>
      <c r="Z1189" t="s">
        <v>266</v>
      </c>
    </row>
    <row r="1190" spans="1:26" x14ac:dyDescent="0.35">
      <c r="A1190">
        <v>1188</v>
      </c>
      <c r="B1190">
        <v>2022103012</v>
      </c>
      <c r="C1190">
        <v>3498</v>
      </c>
      <c r="D1190">
        <v>43338</v>
      </c>
      <c r="E1190">
        <v>0</v>
      </c>
      <c r="F1190">
        <v>1</v>
      </c>
      <c r="G1190">
        <v>0</v>
      </c>
      <c r="H1190">
        <v>0</v>
      </c>
      <c r="I1190" t="s">
        <v>209</v>
      </c>
      <c r="O1190">
        <v>2022110600</v>
      </c>
      <c r="P1190">
        <v>691</v>
      </c>
      <c r="Q1190">
        <v>53577</v>
      </c>
      <c r="R1190">
        <v>0</v>
      </c>
      <c r="S1190">
        <v>1</v>
      </c>
      <c r="T1190">
        <v>0</v>
      </c>
      <c r="U1190">
        <v>0</v>
      </c>
      <c r="V1190" t="s">
        <v>105</v>
      </c>
      <c r="Y1190">
        <v>2022110300</v>
      </c>
      <c r="Z1190" t="s">
        <v>266</v>
      </c>
    </row>
    <row r="1191" spans="1:26" x14ac:dyDescent="0.35">
      <c r="A1191">
        <v>1189</v>
      </c>
      <c r="B1191">
        <v>2022110603</v>
      </c>
      <c r="C1191">
        <v>2633</v>
      </c>
      <c r="D1191">
        <v>43338</v>
      </c>
      <c r="E1191">
        <v>0</v>
      </c>
      <c r="F1191">
        <v>1</v>
      </c>
      <c r="G1191">
        <v>0</v>
      </c>
      <c r="H1191">
        <v>0</v>
      </c>
      <c r="I1191" t="s">
        <v>209</v>
      </c>
      <c r="O1191">
        <v>2022110600</v>
      </c>
      <c r="P1191">
        <v>3152</v>
      </c>
      <c r="Q1191">
        <v>53577</v>
      </c>
      <c r="R1191">
        <v>1</v>
      </c>
      <c r="S1191">
        <v>0</v>
      </c>
      <c r="T1191">
        <v>0</v>
      </c>
      <c r="U1191">
        <v>0</v>
      </c>
      <c r="V1191" t="s">
        <v>105</v>
      </c>
      <c r="Y1191">
        <v>2022102308</v>
      </c>
      <c r="Z1191" t="s">
        <v>267</v>
      </c>
    </row>
    <row r="1192" spans="1:26" x14ac:dyDescent="0.35">
      <c r="A1192">
        <v>1190</v>
      </c>
      <c r="B1192">
        <v>2022110603</v>
      </c>
      <c r="C1192">
        <v>3477</v>
      </c>
      <c r="D1192">
        <v>43338</v>
      </c>
      <c r="E1192">
        <v>0</v>
      </c>
      <c r="F1192">
        <v>1</v>
      </c>
      <c r="G1192">
        <v>0</v>
      </c>
      <c r="H1192">
        <v>0</v>
      </c>
      <c r="I1192" t="s">
        <v>209</v>
      </c>
      <c r="O1192">
        <v>2022102302</v>
      </c>
      <c r="P1192">
        <v>3175</v>
      </c>
      <c r="Q1192">
        <v>46278</v>
      </c>
      <c r="R1192">
        <v>0</v>
      </c>
      <c r="S1192">
        <v>1</v>
      </c>
      <c r="T1192">
        <v>0</v>
      </c>
      <c r="U1192">
        <v>0</v>
      </c>
      <c r="V1192" t="s">
        <v>106</v>
      </c>
      <c r="Y1192">
        <v>2022103006</v>
      </c>
      <c r="Z1192" t="s">
        <v>267</v>
      </c>
    </row>
    <row r="1193" spans="1:26" x14ac:dyDescent="0.35">
      <c r="A1193">
        <v>1191</v>
      </c>
      <c r="B1193">
        <v>2022102306</v>
      </c>
      <c r="C1193">
        <v>1432</v>
      </c>
      <c r="D1193">
        <v>42381</v>
      </c>
      <c r="E1193">
        <v>1</v>
      </c>
      <c r="F1193">
        <v>0</v>
      </c>
      <c r="G1193">
        <v>0</v>
      </c>
      <c r="H1193">
        <v>0</v>
      </c>
      <c r="I1193" t="s">
        <v>210</v>
      </c>
      <c r="O1193">
        <v>2022103001</v>
      </c>
      <c r="P1193">
        <v>393</v>
      </c>
      <c r="Q1193">
        <v>46278</v>
      </c>
      <c r="R1193">
        <v>1</v>
      </c>
      <c r="S1193">
        <v>0</v>
      </c>
      <c r="T1193">
        <v>0</v>
      </c>
      <c r="U1193">
        <v>0</v>
      </c>
      <c r="V1193" t="s">
        <v>106</v>
      </c>
      <c r="Y1193">
        <v>2022110604</v>
      </c>
      <c r="Z1193" t="s">
        <v>267</v>
      </c>
    </row>
    <row r="1194" spans="1:26" x14ac:dyDescent="0.35">
      <c r="A1194">
        <v>1192</v>
      </c>
      <c r="B1194">
        <v>2022102306</v>
      </c>
      <c r="C1194">
        <v>2733</v>
      </c>
      <c r="D1194">
        <v>42381</v>
      </c>
      <c r="E1194">
        <v>0</v>
      </c>
      <c r="F1194">
        <v>1</v>
      </c>
      <c r="G1194">
        <v>0</v>
      </c>
      <c r="H1194">
        <v>0</v>
      </c>
      <c r="I1194" t="s">
        <v>210</v>
      </c>
      <c r="O1194">
        <v>2022103001</v>
      </c>
      <c r="P1194">
        <v>2814</v>
      </c>
      <c r="Q1194">
        <v>46278</v>
      </c>
      <c r="R1194">
        <v>1</v>
      </c>
      <c r="S1194">
        <v>0</v>
      </c>
      <c r="T1194">
        <v>0</v>
      </c>
      <c r="U1194">
        <v>0</v>
      </c>
      <c r="V1194" t="s">
        <v>106</v>
      </c>
      <c r="Y1194">
        <v>2022102308</v>
      </c>
      <c r="Z1194" t="s">
        <v>268</v>
      </c>
    </row>
    <row r="1195" spans="1:26" x14ac:dyDescent="0.35">
      <c r="A1195">
        <v>1193</v>
      </c>
      <c r="B1195">
        <v>2022102306</v>
      </c>
      <c r="C1195">
        <v>2754</v>
      </c>
      <c r="D1195">
        <v>42381</v>
      </c>
      <c r="E1195">
        <v>1</v>
      </c>
      <c r="F1195">
        <v>0</v>
      </c>
      <c r="G1195">
        <v>0</v>
      </c>
      <c r="H1195">
        <v>0</v>
      </c>
      <c r="I1195" t="s">
        <v>210</v>
      </c>
      <c r="O1195">
        <v>2022110600</v>
      </c>
      <c r="P1195">
        <v>1186</v>
      </c>
      <c r="Q1195">
        <v>46278</v>
      </c>
      <c r="R1195">
        <v>0</v>
      </c>
      <c r="S1195">
        <v>1</v>
      </c>
      <c r="T1195">
        <v>0</v>
      </c>
      <c r="U1195">
        <v>0</v>
      </c>
      <c r="V1195" t="s">
        <v>106</v>
      </c>
      <c r="Y1195">
        <v>2022103004</v>
      </c>
      <c r="Z1195" t="s">
        <v>268</v>
      </c>
    </row>
    <row r="1196" spans="1:26" x14ac:dyDescent="0.35">
      <c r="A1196">
        <v>1194</v>
      </c>
      <c r="B1196">
        <v>2022102306</v>
      </c>
      <c r="C1196">
        <v>3447</v>
      </c>
      <c r="D1196">
        <v>42381</v>
      </c>
      <c r="E1196">
        <v>0</v>
      </c>
      <c r="F1196">
        <v>0</v>
      </c>
      <c r="G1196">
        <v>0</v>
      </c>
      <c r="H1196">
        <v>1</v>
      </c>
      <c r="I1196" t="s">
        <v>210</v>
      </c>
      <c r="O1196">
        <v>2022102302</v>
      </c>
      <c r="P1196">
        <v>3175</v>
      </c>
      <c r="Q1196">
        <v>53537</v>
      </c>
      <c r="R1196">
        <v>0</v>
      </c>
      <c r="S1196">
        <v>1</v>
      </c>
      <c r="T1196">
        <v>0</v>
      </c>
      <c r="U1196">
        <v>0</v>
      </c>
      <c r="V1196" t="s">
        <v>107</v>
      </c>
      <c r="Y1196">
        <v>2022110300</v>
      </c>
      <c r="Z1196" t="s">
        <v>268</v>
      </c>
    </row>
    <row r="1197" spans="1:26" x14ac:dyDescent="0.35">
      <c r="A1197">
        <v>1195</v>
      </c>
      <c r="B1197">
        <v>2022102306</v>
      </c>
      <c r="C1197">
        <v>3876</v>
      </c>
      <c r="D1197">
        <v>42381</v>
      </c>
      <c r="E1197">
        <v>0</v>
      </c>
      <c r="F1197">
        <v>1</v>
      </c>
      <c r="G1197">
        <v>0</v>
      </c>
      <c r="H1197">
        <v>0</v>
      </c>
      <c r="I1197" t="s">
        <v>210</v>
      </c>
      <c r="O1197">
        <v>2022102302</v>
      </c>
      <c r="P1197">
        <v>3225</v>
      </c>
      <c r="Q1197">
        <v>42480</v>
      </c>
      <c r="R1197">
        <v>0</v>
      </c>
      <c r="S1197">
        <v>1</v>
      </c>
      <c r="T1197">
        <v>0</v>
      </c>
      <c r="U1197">
        <v>0</v>
      </c>
      <c r="V1197" t="s">
        <v>108</v>
      </c>
      <c r="Y1197">
        <v>2022102308</v>
      </c>
      <c r="Z1197" t="s">
        <v>269</v>
      </c>
    </row>
    <row r="1198" spans="1:26" x14ac:dyDescent="0.35">
      <c r="A1198">
        <v>1196</v>
      </c>
      <c r="B1198">
        <v>2022103012</v>
      </c>
      <c r="C1198">
        <v>455</v>
      </c>
      <c r="D1198">
        <v>42381</v>
      </c>
      <c r="E1198">
        <v>1</v>
      </c>
      <c r="F1198">
        <v>0</v>
      </c>
      <c r="G1198">
        <v>0</v>
      </c>
      <c r="H1198">
        <v>0</v>
      </c>
      <c r="I1198" t="s">
        <v>210</v>
      </c>
      <c r="O1198">
        <v>2022103001</v>
      </c>
      <c r="P1198">
        <v>457</v>
      </c>
      <c r="Q1198">
        <v>42480</v>
      </c>
      <c r="R1198">
        <v>1</v>
      </c>
      <c r="S1198">
        <v>0</v>
      </c>
      <c r="T1198">
        <v>0</v>
      </c>
      <c r="U1198">
        <v>0</v>
      </c>
      <c r="V1198" t="s">
        <v>108</v>
      </c>
      <c r="Y1198">
        <v>2022103004</v>
      </c>
      <c r="Z1198" t="s">
        <v>269</v>
      </c>
    </row>
    <row r="1199" spans="1:26" x14ac:dyDescent="0.35">
      <c r="A1199">
        <v>1197</v>
      </c>
      <c r="B1199">
        <v>2022103012</v>
      </c>
      <c r="C1199">
        <v>483</v>
      </c>
      <c r="D1199">
        <v>42381</v>
      </c>
      <c r="E1199">
        <v>0</v>
      </c>
      <c r="F1199">
        <v>0</v>
      </c>
      <c r="G1199">
        <v>0</v>
      </c>
      <c r="H1199">
        <v>1</v>
      </c>
      <c r="I1199" t="s">
        <v>210</v>
      </c>
      <c r="O1199">
        <v>2022103001</v>
      </c>
      <c r="P1199">
        <v>1150</v>
      </c>
      <c r="Q1199">
        <v>42480</v>
      </c>
      <c r="R1199">
        <v>0</v>
      </c>
      <c r="S1199">
        <v>1</v>
      </c>
      <c r="T1199">
        <v>0</v>
      </c>
      <c r="U1199">
        <v>0</v>
      </c>
      <c r="V1199" t="s">
        <v>108</v>
      </c>
      <c r="Y1199">
        <v>2022110300</v>
      </c>
      <c r="Z1199" t="s">
        <v>269</v>
      </c>
    </row>
    <row r="1200" spans="1:26" x14ac:dyDescent="0.35">
      <c r="A1200">
        <v>1198</v>
      </c>
      <c r="B1200">
        <v>2022103012</v>
      </c>
      <c r="C1200">
        <v>1298</v>
      </c>
      <c r="D1200">
        <v>42381</v>
      </c>
      <c r="E1200">
        <v>1</v>
      </c>
      <c r="F1200">
        <v>0</v>
      </c>
      <c r="G1200">
        <v>0</v>
      </c>
      <c r="H1200">
        <v>0</v>
      </c>
      <c r="I1200" t="s">
        <v>210</v>
      </c>
      <c r="O1200">
        <v>2022103001</v>
      </c>
      <c r="P1200">
        <v>2845</v>
      </c>
      <c r="Q1200">
        <v>42480</v>
      </c>
      <c r="R1200">
        <v>1</v>
      </c>
      <c r="S1200">
        <v>0</v>
      </c>
      <c r="T1200">
        <v>0</v>
      </c>
      <c r="U1200">
        <v>0</v>
      </c>
      <c r="V1200" t="s">
        <v>108</v>
      </c>
      <c r="Y1200">
        <v>2022102309</v>
      </c>
      <c r="Z1200" t="s">
        <v>270</v>
      </c>
    </row>
    <row r="1201" spans="1:26" x14ac:dyDescent="0.35">
      <c r="A1201">
        <v>1199</v>
      </c>
      <c r="B1201">
        <v>2022103012</v>
      </c>
      <c r="C1201">
        <v>2310</v>
      </c>
      <c r="D1201">
        <v>42381</v>
      </c>
      <c r="E1201">
        <v>1</v>
      </c>
      <c r="F1201">
        <v>0</v>
      </c>
      <c r="G1201">
        <v>0</v>
      </c>
      <c r="H1201">
        <v>0</v>
      </c>
      <c r="I1201" t="s">
        <v>210</v>
      </c>
      <c r="O1201">
        <v>2022110600</v>
      </c>
      <c r="P1201">
        <v>2987</v>
      </c>
      <c r="Q1201">
        <v>42480</v>
      </c>
      <c r="R1201">
        <v>0</v>
      </c>
      <c r="S1201">
        <v>1</v>
      </c>
      <c r="T1201">
        <v>0</v>
      </c>
      <c r="U1201">
        <v>0</v>
      </c>
      <c r="V1201" t="s">
        <v>108</v>
      </c>
      <c r="Y1201">
        <v>2022110600</v>
      </c>
      <c r="Z1201" t="s">
        <v>270</v>
      </c>
    </row>
    <row r="1202" spans="1:26" x14ac:dyDescent="0.35">
      <c r="A1202">
        <v>1200</v>
      </c>
      <c r="B1202">
        <v>2022103012</v>
      </c>
      <c r="C1202">
        <v>2930</v>
      </c>
      <c r="D1202">
        <v>42381</v>
      </c>
      <c r="E1202">
        <v>1</v>
      </c>
      <c r="F1202">
        <v>0</v>
      </c>
      <c r="G1202">
        <v>0</v>
      </c>
      <c r="H1202">
        <v>0</v>
      </c>
      <c r="I1202" t="s">
        <v>210</v>
      </c>
      <c r="O1202">
        <v>2022102302</v>
      </c>
      <c r="P1202">
        <v>3225</v>
      </c>
      <c r="Q1202">
        <v>46771</v>
      </c>
      <c r="R1202">
        <v>0</v>
      </c>
      <c r="S1202">
        <v>1</v>
      </c>
      <c r="T1202">
        <v>0</v>
      </c>
      <c r="U1202">
        <v>0</v>
      </c>
      <c r="V1202" t="s">
        <v>109</v>
      </c>
      <c r="Y1202">
        <v>2022102309</v>
      </c>
      <c r="Z1202" t="s">
        <v>271</v>
      </c>
    </row>
    <row r="1203" spans="1:26" x14ac:dyDescent="0.35">
      <c r="A1203">
        <v>1201</v>
      </c>
      <c r="B1203">
        <v>2022103012</v>
      </c>
      <c r="C1203">
        <v>3359</v>
      </c>
      <c r="D1203">
        <v>42381</v>
      </c>
      <c r="E1203">
        <v>0</v>
      </c>
      <c r="F1203">
        <v>1</v>
      </c>
      <c r="G1203">
        <v>0</v>
      </c>
      <c r="H1203">
        <v>0</v>
      </c>
      <c r="I1203" t="s">
        <v>210</v>
      </c>
      <c r="O1203">
        <v>2022103001</v>
      </c>
      <c r="P1203">
        <v>1370</v>
      </c>
      <c r="Q1203">
        <v>46771</v>
      </c>
      <c r="R1203">
        <v>1</v>
      </c>
      <c r="S1203">
        <v>0</v>
      </c>
      <c r="T1203">
        <v>0</v>
      </c>
      <c r="U1203">
        <v>0</v>
      </c>
      <c r="V1203" t="s">
        <v>109</v>
      </c>
      <c r="Y1203">
        <v>2022102309</v>
      </c>
      <c r="Z1203" t="s">
        <v>272</v>
      </c>
    </row>
    <row r="1204" spans="1:26" x14ac:dyDescent="0.35">
      <c r="A1204">
        <v>1202</v>
      </c>
      <c r="B1204">
        <v>2022110603</v>
      </c>
      <c r="C1204">
        <v>111</v>
      </c>
      <c r="D1204">
        <v>42381</v>
      </c>
      <c r="E1204">
        <v>0</v>
      </c>
      <c r="F1204">
        <v>0</v>
      </c>
      <c r="G1204">
        <v>0</v>
      </c>
      <c r="H1204">
        <v>1</v>
      </c>
      <c r="I1204" t="s">
        <v>210</v>
      </c>
      <c r="O1204">
        <v>2022110600</v>
      </c>
      <c r="P1204">
        <v>2548</v>
      </c>
      <c r="Q1204">
        <v>46771</v>
      </c>
      <c r="R1204">
        <v>0</v>
      </c>
      <c r="S1204">
        <v>0</v>
      </c>
      <c r="T1204">
        <v>0</v>
      </c>
      <c r="U1204">
        <v>1</v>
      </c>
      <c r="V1204" t="s">
        <v>109</v>
      </c>
      <c r="Y1204">
        <v>2022103011</v>
      </c>
      <c r="Z1204" t="s">
        <v>272</v>
      </c>
    </row>
    <row r="1205" spans="1:26" x14ac:dyDescent="0.35">
      <c r="A1205">
        <v>1203</v>
      </c>
      <c r="B1205">
        <v>2022110603</v>
      </c>
      <c r="C1205">
        <v>3551</v>
      </c>
      <c r="D1205">
        <v>42381</v>
      </c>
      <c r="E1205">
        <v>0</v>
      </c>
      <c r="F1205">
        <v>1</v>
      </c>
      <c r="G1205">
        <v>0</v>
      </c>
      <c r="H1205">
        <v>0</v>
      </c>
      <c r="I1205" t="s">
        <v>210</v>
      </c>
      <c r="O1205">
        <v>2022110600</v>
      </c>
      <c r="P1205">
        <v>2569</v>
      </c>
      <c r="Q1205">
        <v>46771</v>
      </c>
      <c r="R1205">
        <v>1</v>
      </c>
      <c r="S1205">
        <v>0</v>
      </c>
      <c r="T1205">
        <v>0</v>
      </c>
      <c r="U1205">
        <v>0</v>
      </c>
      <c r="V1205" t="s">
        <v>109</v>
      </c>
      <c r="Y1205">
        <v>2022110608</v>
      </c>
      <c r="Z1205" t="s">
        <v>272</v>
      </c>
    </row>
    <row r="1206" spans="1:26" x14ac:dyDescent="0.35">
      <c r="A1206">
        <v>1204</v>
      </c>
      <c r="B1206">
        <v>2022102306</v>
      </c>
      <c r="C1206">
        <v>1531</v>
      </c>
      <c r="D1206">
        <v>44829</v>
      </c>
      <c r="E1206">
        <v>0</v>
      </c>
      <c r="F1206">
        <v>0</v>
      </c>
      <c r="G1206">
        <v>0</v>
      </c>
      <c r="H1206">
        <v>1</v>
      </c>
      <c r="I1206" t="s">
        <v>211</v>
      </c>
      <c r="O1206">
        <v>2022102302</v>
      </c>
      <c r="P1206">
        <v>3393</v>
      </c>
      <c r="Q1206">
        <v>55173</v>
      </c>
      <c r="R1206">
        <v>0</v>
      </c>
      <c r="S1206">
        <v>1</v>
      </c>
      <c r="T1206">
        <v>0</v>
      </c>
      <c r="U1206">
        <v>0</v>
      </c>
      <c r="V1206" t="s">
        <v>110</v>
      </c>
      <c r="Y1206">
        <v>2022102309</v>
      </c>
      <c r="Z1206" t="s">
        <v>273</v>
      </c>
    </row>
    <row r="1207" spans="1:26" x14ac:dyDescent="0.35">
      <c r="A1207">
        <v>1205</v>
      </c>
      <c r="B1207">
        <v>2022103009</v>
      </c>
      <c r="C1207">
        <v>555</v>
      </c>
      <c r="D1207">
        <v>44829</v>
      </c>
      <c r="E1207">
        <v>1</v>
      </c>
      <c r="F1207">
        <v>0</v>
      </c>
      <c r="G1207">
        <v>0</v>
      </c>
      <c r="H1207">
        <v>0</v>
      </c>
      <c r="I1207" t="s">
        <v>211</v>
      </c>
      <c r="O1207">
        <v>2022103001</v>
      </c>
      <c r="P1207">
        <v>414</v>
      </c>
      <c r="Q1207">
        <v>55173</v>
      </c>
      <c r="R1207">
        <v>1</v>
      </c>
      <c r="S1207">
        <v>0</v>
      </c>
      <c r="T1207">
        <v>0</v>
      </c>
      <c r="U1207">
        <v>0</v>
      </c>
      <c r="V1207" t="s">
        <v>110</v>
      </c>
      <c r="Y1207">
        <v>2022103011</v>
      </c>
      <c r="Z1207" t="s">
        <v>273</v>
      </c>
    </row>
    <row r="1208" spans="1:26" x14ac:dyDescent="0.35">
      <c r="A1208">
        <v>1206</v>
      </c>
      <c r="B1208">
        <v>2022103009</v>
      </c>
      <c r="C1208">
        <v>721</v>
      </c>
      <c r="D1208">
        <v>44829</v>
      </c>
      <c r="E1208">
        <v>1</v>
      </c>
      <c r="F1208">
        <v>0</v>
      </c>
      <c r="G1208">
        <v>0</v>
      </c>
      <c r="H1208">
        <v>0</v>
      </c>
      <c r="I1208" t="s">
        <v>211</v>
      </c>
      <c r="O1208">
        <v>2022103001</v>
      </c>
      <c r="P1208">
        <v>2222</v>
      </c>
      <c r="Q1208">
        <v>55173</v>
      </c>
      <c r="R1208">
        <v>1</v>
      </c>
      <c r="S1208">
        <v>0</v>
      </c>
      <c r="T1208">
        <v>0</v>
      </c>
      <c r="U1208">
        <v>0</v>
      </c>
      <c r="V1208" t="s">
        <v>110</v>
      </c>
      <c r="Y1208">
        <v>2022110608</v>
      </c>
      <c r="Z1208" t="s">
        <v>273</v>
      </c>
    </row>
    <row r="1209" spans="1:26" x14ac:dyDescent="0.35">
      <c r="A1209">
        <v>1207</v>
      </c>
      <c r="B1209">
        <v>2022103009</v>
      </c>
      <c r="C1209">
        <v>780</v>
      </c>
      <c r="D1209">
        <v>44829</v>
      </c>
      <c r="E1209">
        <v>0</v>
      </c>
      <c r="F1209">
        <v>1</v>
      </c>
      <c r="G1209">
        <v>0</v>
      </c>
      <c r="H1209">
        <v>0</v>
      </c>
      <c r="I1209" t="s">
        <v>211</v>
      </c>
      <c r="O1209">
        <v>2022103001</v>
      </c>
      <c r="P1209">
        <v>2679</v>
      </c>
      <c r="Q1209">
        <v>55173</v>
      </c>
      <c r="R1209">
        <v>0</v>
      </c>
      <c r="S1209">
        <v>1</v>
      </c>
      <c r="T1209">
        <v>0</v>
      </c>
      <c r="U1209">
        <v>0</v>
      </c>
      <c r="V1209" t="s">
        <v>110</v>
      </c>
      <c r="Y1209">
        <v>2022102309</v>
      </c>
      <c r="Z1209" t="s">
        <v>274</v>
      </c>
    </row>
    <row r="1210" spans="1:26" x14ac:dyDescent="0.35">
      <c r="A1210">
        <v>1208</v>
      </c>
      <c r="B1210">
        <v>2022103009</v>
      </c>
      <c r="C1210">
        <v>1362</v>
      </c>
      <c r="D1210">
        <v>44829</v>
      </c>
      <c r="E1210">
        <v>1</v>
      </c>
      <c r="F1210">
        <v>0</v>
      </c>
      <c r="G1210">
        <v>0</v>
      </c>
      <c r="H1210">
        <v>0</v>
      </c>
      <c r="I1210" t="s">
        <v>211</v>
      </c>
      <c r="O1210">
        <v>2022103001</v>
      </c>
      <c r="P1210">
        <v>2700</v>
      </c>
      <c r="Q1210">
        <v>55173</v>
      </c>
      <c r="R1210">
        <v>1</v>
      </c>
      <c r="S1210">
        <v>0</v>
      </c>
      <c r="T1210">
        <v>0</v>
      </c>
      <c r="U1210">
        <v>0</v>
      </c>
      <c r="V1210" t="s">
        <v>110</v>
      </c>
      <c r="Y1210">
        <v>2022103011</v>
      </c>
      <c r="Z1210" t="s">
        <v>274</v>
      </c>
    </row>
    <row r="1211" spans="1:26" x14ac:dyDescent="0.35">
      <c r="A1211">
        <v>1209</v>
      </c>
      <c r="B1211">
        <v>2022103009</v>
      </c>
      <c r="C1211">
        <v>3125</v>
      </c>
      <c r="D1211">
        <v>44829</v>
      </c>
      <c r="E1211">
        <v>0</v>
      </c>
      <c r="F1211">
        <v>1</v>
      </c>
      <c r="G1211">
        <v>0</v>
      </c>
      <c r="H1211">
        <v>0</v>
      </c>
      <c r="I1211" t="s">
        <v>211</v>
      </c>
      <c r="O1211">
        <v>2022102303</v>
      </c>
      <c r="P1211">
        <v>78</v>
      </c>
      <c r="Q1211">
        <v>46259</v>
      </c>
      <c r="R1211">
        <v>0</v>
      </c>
      <c r="S1211">
        <v>1</v>
      </c>
      <c r="T1211">
        <v>0</v>
      </c>
      <c r="U1211">
        <v>0</v>
      </c>
      <c r="V1211" t="s">
        <v>111</v>
      </c>
      <c r="Y1211">
        <v>2022110608</v>
      </c>
      <c r="Z1211" t="s">
        <v>274</v>
      </c>
    </row>
    <row r="1212" spans="1:26" x14ac:dyDescent="0.35">
      <c r="A1212">
        <v>1210</v>
      </c>
      <c r="B1212">
        <v>2022103009</v>
      </c>
      <c r="C1212">
        <v>3146</v>
      </c>
      <c r="D1212">
        <v>44829</v>
      </c>
      <c r="E1212">
        <v>1</v>
      </c>
      <c r="F1212">
        <v>0</v>
      </c>
      <c r="G1212">
        <v>0</v>
      </c>
      <c r="H1212">
        <v>0</v>
      </c>
      <c r="I1212" t="s">
        <v>211</v>
      </c>
      <c r="O1212">
        <v>2022102303</v>
      </c>
      <c r="P1212">
        <v>763</v>
      </c>
      <c r="Q1212">
        <v>46259</v>
      </c>
      <c r="R1212">
        <v>1</v>
      </c>
      <c r="S1212">
        <v>0</v>
      </c>
      <c r="T1212">
        <v>0</v>
      </c>
      <c r="U1212">
        <v>0</v>
      </c>
      <c r="V1212" t="s">
        <v>111</v>
      </c>
      <c r="Y1212">
        <v>2022102309</v>
      </c>
      <c r="Z1212" t="s">
        <v>275</v>
      </c>
    </row>
    <row r="1213" spans="1:26" x14ac:dyDescent="0.35">
      <c r="A1213">
        <v>1211</v>
      </c>
      <c r="B1213">
        <v>2022110607</v>
      </c>
      <c r="C1213">
        <v>2125</v>
      </c>
      <c r="D1213">
        <v>44829</v>
      </c>
      <c r="E1213">
        <v>1</v>
      </c>
      <c r="F1213">
        <v>0</v>
      </c>
      <c r="G1213">
        <v>0</v>
      </c>
      <c r="H1213">
        <v>0</v>
      </c>
      <c r="I1213" t="s">
        <v>211</v>
      </c>
      <c r="O1213">
        <v>2022102303</v>
      </c>
      <c r="P1213">
        <v>1587</v>
      </c>
      <c r="Q1213">
        <v>46259</v>
      </c>
      <c r="R1213">
        <v>1</v>
      </c>
      <c r="S1213">
        <v>0</v>
      </c>
      <c r="T1213">
        <v>0</v>
      </c>
      <c r="U1213">
        <v>0</v>
      </c>
      <c r="V1213" t="s">
        <v>111</v>
      </c>
      <c r="Y1213">
        <v>2022103011</v>
      </c>
      <c r="Z1213" t="s">
        <v>275</v>
      </c>
    </row>
    <row r="1214" spans="1:26" x14ac:dyDescent="0.35">
      <c r="A1214">
        <v>1212</v>
      </c>
      <c r="B1214">
        <v>2022102306</v>
      </c>
      <c r="C1214">
        <v>2593</v>
      </c>
      <c r="D1214">
        <v>43373</v>
      </c>
      <c r="E1214">
        <v>0</v>
      </c>
      <c r="F1214">
        <v>1</v>
      </c>
      <c r="G1214">
        <v>0</v>
      </c>
      <c r="H1214">
        <v>0</v>
      </c>
      <c r="I1214" t="s">
        <v>212</v>
      </c>
      <c r="O1214">
        <v>2022102303</v>
      </c>
      <c r="P1214">
        <v>1919</v>
      </c>
      <c r="Q1214">
        <v>46259</v>
      </c>
      <c r="R1214">
        <v>0</v>
      </c>
      <c r="S1214">
        <v>0</v>
      </c>
      <c r="T1214">
        <v>0</v>
      </c>
      <c r="U1214">
        <v>1</v>
      </c>
      <c r="V1214" t="s">
        <v>111</v>
      </c>
      <c r="Y1214">
        <v>2022102309</v>
      </c>
      <c r="Z1214" t="s">
        <v>276</v>
      </c>
    </row>
    <row r="1215" spans="1:26" x14ac:dyDescent="0.35">
      <c r="A1215">
        <v>1213</v>
      </c>
      <c r="B1215">
        <v>2022110607</v>
      </c>
      <c r="C1215">
        <v>63</v>
      </c>
      <c r="D1215">
        <v>43373</v>
      </c>
      <c r="E1215">
        <v>1</v>
      </c>
      <c r="F1215">
        <v>0</v>
      </c>
      <c r="G1215">
        <v>0</v>
      </c>
      <c r="H1215">
        <v>0</v>
      </c>
      <c r="I1215" t="s">
        <v>212</v>
      </c>
      <c r="O1215">
        <v>2022102303</v>
      </c>
      <c r="P1215">
        <v>1989</v>
      </c>
      <c r="Q1215">
        <v>46259</v>
      </c>
      <c r="R1215">
        <v>0</v>
      </c>
      <c r="S1215">
        <v>1</v>
      </c>
      <c r="T1215">
        <v>0</v>
      </c>
      <c r="U1215">
        <v>0</v>
      </c>
      <c r="V1215" t="s">
        <v>111</v>
      </c>
      <c r="Y1215">
        <v>2022110600</v>
      </c>
      <c r="Z1215" t="s">
        <v>276</v>
      </c>
    </row>
    <row r="1216" spans="1:26" x14ac:dyDescent="0.35">
      <c r="A1216">
        <v>1214</v>
      </c>
      <c r="B1216">
        <v>2022110607</v>
      </c>
      <c r="C1216">
        <v>2058</v>
      </c>
      <c r="D1216">
        <v>43373</v>
      </c>
      <c r="E1216">
        <v>1</v>
      </c>
      <c r="F1216">
        <v>0</v>
      </c>
      <c r="G1216">
        <v>0</v>
      </c>
      <c r="H1216">
        <v>0</v>
      </c>
      <c r="I1216" t="s">
        <v>212</v>
      </c>
      <c r="O1216">
        <v>2022102303</v>
      </c>
      <c r="P1216">
        <v>2268</v>
      </c>
      <c r="Q1216">
        <v>46259</v>
      </c>
      <c r="R1216">
        <v>1</v>
      </c>
      <c r="S1216">
        <v>0</v>
      </c>
      <c r="T1216">
        <v>0</v>
      </c>
      <c r="U1216">
        <v>0</v>
      </c>
      <c r="V1216" t="s">
        <v>111</v>
      </c>
      <c r="Y1216">
        <v>2022102309</v>
      </c>
      <c r="Z1216" t="s">
        <v>277</v>
      </c>
    </row>
    <row r="1217" spans="1:26" x14ac:dyDescent="0.35">
      <c r="A1217">
        <v>1215</v>
      </c>
      <c r="B1217">
        <v>2022110607</v>
      </c>
      <c r="C1217">
        <v>3542</v>
      </c>
      <c r="D1217">
        <v>43373</v>
      </c>
      <c r="E1217">
        <v>1</v>
      </c>
      <c r="F1217">
        <v>0</v>
      </c>
      <c r="G1217">
        <v>0</v>
      </c>
      <c r="H1217">
        <v>0</v>
      </c>
      <c r="I1217" t="s">
        <v>212</v>
      </c>
      <c r="O1217">
        <v>2022102303</v>
      </c>
      <c r="P1217">
        <v>2741</v>
      </c>
      <c r="Q1217">
        <v>46259</v>
      </c>
      <c r="R1217">
        <v>0</v>
      </c>
      <c r="S1217">
        <v>1</v>
      </c>
      <c r="T1217">
        <v>0</v>
      </c>
      <c r="U1217">
        <v>0</v>
      </c>
      <c r="V1217" t="s">
        <v>111</v>
      </c>
      <c r="Y1217">
        <v>2022110600</v>
      </c>
      <c r="Z1217" t="s">
        <v>277</v>
      </c>
    </row>
    <row r="1218" spans="1:26" x14ac:dyDescent="0.35">
      <c r="A1218">
        <v>1216</v>
      </c>
      <c r="B1218">
        <v>2022110607</v>
      </c>
      <c r="C1218">
        <v>3772</v>
      </c>
      <c r="D1218">
        <v>43373</v>
      </c>
      <c r="E1218">
        <v>0</v>
      </c>
      <c r="F1218">
        <v>1</v>
      </c>
      <c r="G1218">
        <v>0</v>
      </c>
      <c r="H1218">
        <v>0</v>
      </c>
      <c r="I1218" t="s">
        <v>212</v>
      </c>
      <c r="O1218">
        <v>2022102303</v>
      </c>
      <c r="P1218">
        <v>2786</v>
      </c>
      <c r="Q1218">
        <v>46259</v>
      </c>
      <c r="R1218">
        <v>0</v>
      </c>
      <c r="S1218">
        <v>1</v>
      </c>
      <c r="T1218">
        <v>0</v>
      </c>
      <c r="U1218">
        <v>0</v>
      </c>
      <c r="V1218" t="s">
        <v>111</v>
      </c>
      <c r="Y1218">
        <v>2022102309</v>
      </c>
      <c r="Z1218" t="s">
        <v>278</v>
      </c>
    </row>
    <row r="1219" spans="1:26" x14ac:dyDescent="0.35">
      <c r="A1219">
        <v>1217</v>
      </c>
      <c r="B1219">
        <v>2022102306</v>
      </c>
      <c r="C1219">
        <v>2667</v>
      </c>
      <c r="D1219">
        <v>43316</v>
      </c>
      <c r="E1219">
        <v>0</v>
      </c>
      <c r="F1219">
        <v>1</v>
      </c>
      <c r="G1219">
        <v>0</v>
      </c>
      <c r="H1219">
        <v>0</v>
      </c>
      <c r="I1219" t="s">
        <v>213</v>
      </c>
      <c r="O1219">
        <v>2022110603</v>
      </c>
      <c r="P1219">
        <v>420</v>
      </c>
      <c r="Q1219">
        <v>46259</v>
      </c>
      <c r="R1219">
        <v>0</v>
      </c>
      <c r="S1219">
        <v>1</v>
      </c>
      <c r="T1219">
        <v>0</v>
      </c>
      <c r="U1219">
        <v>0</v>
      </c>
      <c r="V1219" t="s">
        <v>111</v>
      </c>
      <c r="Y1219">
        <v>2022110600</v>
      </c>
      <c r="Z1219" t="s">
        <v>278</v>
      </c>
    </row>
    <row r="1220" spans="1:26" x14ac:dyDescent="0.35">
      <c r="A1220">
        <v>1218</v>
      </c>
      <c r="B1220">
        <v>2022103012</v>
      </c>
      <c r="C1220">
        <v>3359</v>
      </c>
      <c r="D1220">
        <v>43316</v>
      </c>
      <c r="E1220">
        <v>0</v>
      </c>
      <c r="F1220">
        <v>1</v>
      </c>
      <c r="G1220">
        <v>0</v>
      </c>
      <c r="H1220">
        <v>0</v>
      </c>
      <c r="I1220" t="s">
        <v>213</v>
      </c>
      <c r="O1220">
        <v>2022110603</v>
      </c>
      <c r="P1220">
        <v>2168</v>
      </c>
      <c r="Q1220">
        <v>46259</v>
      </c>
      <c r="R1220">
        <v>0</v>
      </c>
      <c r="S1220">
        <v>1</v>
      </c>
      <c r="T1220">
        <v>0</v>
      </c>
      <c r="U1220">
        <v>0</v>
      </c>
      <c r="V1220" t="s">
        <v>111</v>
      </c>
      <c r="Y1220">
        <v>2022102309</v>
      </c>
      <c r="Z1220" t="s">
        <v>279</v>
      </c>
    </row>
    <row r="1221" spans="1:26" x14ac:dyDescent="0.35">
      <c r="A1221">
        <v>1219</v>
      </c>
      <c r="B1221">
        <v>2022103012</v>
      </c>
      <c r="C1221">
        <v>3435</v>
      </c>
      <c r="D1221">
        <v>43316</v>
      </c>
      <c r="E1221">
        <v>0</v>
      </c>
      <c r="F1221">
        <v>1</v>
      </c>
      <c r="G1221">
        <v>0</v>
      </c>
      <c r="H1221">
        <v>0</v>
      </c>
      <c r="I1221" t="s">
        <v>213</v>
      </c>
      <c r="O1221">
        <v>2022110603</v>
      </c>
      <c r="P1221">
        <v>3106</v>
      </c>
      <c r="Q1221">
        <v>46259</v>
      </c>
      <c r="R1221">
        <v>1</v>
      </c>
      <c r="S1221">
        <v>0</v>
      </c>
      <c r="T1221">
        <v>0</v>
      </c>
      <c r="U1221">
        <v>0</v>
      </c>
      <c r="V1221" t="s">
        <v>111</v>
      </c>
      <c r="Y1221">
        <v>2022103011</v>
      </c>
      <c r="Z1221" t="s">
        <v>279</v>
      </c>
    </row>
    <row r="1222" spans="1:26" x14ac:dyDescent="0.35">
      <c r="A1222">
        <v>1220</v>
      </c>
      <c r="B1222">
        <v>2022110603</v>
      </c>
      <c r="C1222">
        <v>64</v>
      </c>
      <c r="D1222">
        <v>43316</v>
      </c>
      <c r="E1222">
        <v>0</v>
      </c>
      <c r="F1222">
        <v>1</v>
      </c>
      <c r="G1222">
        <v>0</v>
      </c>
      <c r="H1222">
        <v>0</v>
      </c>
      <c r="I1222" t="s">
        <v>213</v>
      </c>
      <c r="O1222">
        <v>2022102303</v>
      </c>
      <c r="P1222">
        <v>78</v>
      </c>
      <c r="Q1222">
        <v>52411</v>
      </c>
      <c r="R1222">
        <v>0</v>
      </c>
      <c r="S1222">
        <v>1</v>
      </c>
      <c r="T1222">
        <v>0</v>
      </c>
      <c r="U1222">
        <v>0</v>
      </c>
      <c r="V1222" t="s">
        <v>112</v>
      </c>
      <c r="Y1222">
        <v>2022110608</v>
      </c>
      <c r="Z1222" t="s">
        <v>279</v>
      </c>
    </row>
    <row r="1223" spans="1:26" x14ac:dyDescent="0.35">
      <c r="A1223">
        <v>1221</v>
      </c>
      <c r="B1223">
        <v>2022110603</v>
      </c>
      <c r="C1223">
        <v>1064</v>
      </c>
      <c r="D1223">
        <v>43316</v>
      </c>
      <c r="E1223">
        <v>1</v>
      </c>
      <c r="F1223">
        <v>0</v>
      </c>
      <c r="G1223">
        <v>0</v>
      </c>
      <c r="H1223">
        <v>0</v>
      </c>
      <c r="I1223" t="s">
        <v>213</v>
      </c>
      <c r="O1223">
        <v>2022102303</v>
      </c>
      <c r="P1223">
        <v>327</v>
      </c>
      <c r="Q1223">
        <v>52411</v>
      </c>
      <c r="R1223">
        <v>1</v>
      </c>
      <c r="S1223">
        <v>0</v>
      </c>
      <c r="T1223">
        <v>0</v>
      </c>
      <c r="U1223">
        <v>0</v>
      </c>
      <c r="V1223" t="s">
        <v>112</v>
      </c>
      <c r="Y1223">
        <v>2022102309</v>
      </c>
      <c r="Z1223" t="s">
        <v>280</v>
      </c>
    </row>
    <row r="1224" spans="1:26" x14ac:dyDescent="0.35">
      <c r="A1224">
        <v>1222</v>
      </c>
      <c r="B1224">
        <v>2022110603</v>
      </c>
      <c r="C1224">
        <v>1552</v>
      </c>
      <c r="D1224">
        <v>43316</v>
      </c>
      <c r="E1224">
        <v>0</v>
      </c>
      <c r="F1224">
        <v>1</v>
      </c>
      <c r="G1224">
        <v>0</v>
      </c>
      <c r="H1224">
        <v>0</v>
      </c>
      <c r="I1224" t="s">
        <v>213</v>
      </c>
      <c r="O1224">
        <v>2022102303</v>
      </c>
      <c r="P1224">
        <v>625</v>
      </c>
      <c r="Q1224">
        <v>52411</v>
      </c>
      <c r="R1224">
        <v>1</v>
      </c>
      <c r="S1224">
        <v>0</v>
      </c>
      <c r="T1224">
        <v>0</v>
      </c>
      <c r="U1224">
        <v>0</v>
      </c>
      <c r="V1224" t="s">
        <v>112</v>
      </c>
      <c r="Y1224">
        <v>2022110600</v>
      </c>
      <c r="Z1224" t="s">
        <v>280</v>
      </c>
    </row>
    <row r="1225" spans="1:26" x14ac:dyDescent="0.35">
      <c r="A1225">
        <v>1223</v>
      </c>
      <c r="B1225">
        <v>2022110603</v>
      </c>
      <c r="C1225">
        <v>2084</v>
      </c>
      <c r="D1225">
        <v>43316</v>
      </c>
      <c r="E1225">
        <v>1</v>
      </c>
      <c r="F1225">
        <v>0</v>
      </c>
      <c r="G1225">
        <v>0</v>
      </c>
      <c r="H1225">
        <v>0</v>
      </c>
      <c r="I1225" t="s">
        <v>213</v>
      </c>
      <c r="O1225">
        <v>2022102303</v>
      </c>
      <c r="P1225">
        <v>646</v>
      </c>
      <c r="Q1225">
        <v>52411</v>
      </c>
      <c r="R1225">
        <v>1</v>
      </c>
      <c r="S1225">
        <v>0</v>
      </c>
      <c r="T1225">
        <v>0</v>
      </c>
      <c r="U1225">
        <v>0</v>
      </c>
      <c r="V1225" t="s">
        <v>112</v>
      </c>
      <c r="Y1225">
        <v>2022102309</v>
      </c>
      <c r="Z1225" t="s">
        <v>281</v>
      </c>
    </row>
    <row r="1226" spans="1:26" x14ac:dyDescent="0.35">
      <c r="A1226">
        <v>1224</v>
      </c>
      <c r="B1226">
        <v>2022110603</v>
      </c>
      <c r="C1226">
        <v>2654</v>
      </c>
      <c r="D1226">
        <v>43316</v>
      </c>
      <c r="E1226">
        <v>1</v>
      </c>
      <c r="F1226">
        <v>0</v>
      </c>
      <c r="G1226">
        <v>0</v>
      </c>
      <c r="H1226">
        <v>0</v>
      </c>
      <c r="I1226" t="s">
        <v>213</v>
      </c>
      <c r="O1226">
        <v>2022102303</v>
      </c>
      <c r="P1226">
        <v>871</v>
      </c>
      <c r="Q1226">
        <v>52411</v>
      </c>
      <c r="R1226">
        <v>1</v>
      </c>
      <c r="S1226">
        <v>0</v>
      </c>
      <c r="T1226">
        <v>0</v>
      </c>
      <c r="U1226">
        <v>0</v>
      </c>
      <c r="V1226" t="s">
        <v>112</v>
      </c>
      <c r="Y1226">
        <v>2022110600</v>
      </c>
      <c r="Z1226" t="s">
        <v>281</v>
      </c>
    </row>
    <row r="1227" spans="1:26" x14ac:dyDescent="0.35">
      <c r="A1227">
        <v>1225</v>
      </c>
      <c r="B1227">
        <v>2022110603</v>
      </c>
      <c r="C1227">
        <v>2675</v>
      </c>
      <c r="D1227">
        <v>43316</v>
      </c>
      <c r="E1227">
        <v>1</v>
      </c>
      <c r="F1227">
        <v>0</v>
      </c>
      <c r="G1227">
        <v>0</v>
      </c>
      <c r="H1227">
        <v>0</v>
      </c>
      <c r="I1227" t="s">
        <v>213</v>
      </c>
      <c r="O1227">
        <v>2022102303</v>
      </c>
      <c r="P1227">
        <v>1243</v>
      </c>
      <c r="Q1227">
        <v>52411</v>
      </c>
      <c r="R1227">
        <v>1</v>
      </c>
      <c r="S1227">
        <v>0</v>
      </c>
      <c r="T1227">
        <v>0</v>
      </c>
      <c r="U1227">
        <v>0</v>
      </c>
      <c r="V1227" t="s">
        <v>112</v>
      </c>
      <c r="Y1227">
        <v>2022102309</v>
      </c>
      <c r="Z1227" t="s">
        <v>282</v>
      </c>
    </row>
    <row r="1228" spans="1:26" x14ac:dyDescent="0.35">
      <c r="A1228">
        <v>1226</v>
      </c>
      <c r="B1228">
        <v>2022110603</v>
      </c>
      <c r="C1228">
        <v>2806</v>
      </c>
      <c r="D1228">
        <v>43316</v>
      </c>
      <c r="E1228">
        <v>0</v>
      </c>
      <c r="F1228">
        <v>1</v>
      </c>
      <c r="G1228">
        <v>0</v>
      </c>
      <c r="H1228">
        <v>0</v>
      </c>
      <c r="I1228" t="s">
        <v>213</v>
      </c>
      <c r="O1228">
        <v>2022102303</v>
      </c>
      <c r="P1228">
        <v>1868</v>
      </c>
      <c r="Q1228">
        <v>52411</v>
      </c>
      <c r="R1228">
        <v>1</v>
      </c>
      <c r="S1228">
        <v>0</v>
      </c>
      <c r="T1228">
        <v>0</v>
      </c>
      <c r="U1228">
        <v>0</v>
      </c>
      <c r="V1228" t="s">
        <v>112</v>
      </c>
      <c r="Y1228">
        <v>2022110600</v>
      </c>
      <c r="Z1228" t="s">
        <v>282</v>
      </c>
    </row>
    <row r="1229" spans="1:26" x14ac:dyDescent="0.35">
      <c r="A1229">
        <v>1227</v>
      </c>
      <c r="B1229">
        <v>2022102306</v>
      </c>
      <c r="C1229">
        <v>2688</v>
      </c>
      <c r="D1229">
        <v>54644</v>
      </c>
      <c r="E1229">
        <v>0</v>
      </c>
      <c r="F1229">
        <v>1</v>
      </c>
      <c r="G1229">
        <v>0</v>
      </c>
      <c r="H1229">
        <v>0</v>
      </c>
      <c r="I1229" t="s">
        <v>214</v>
      </c>
      <c r="O1229">
        <v>2022102303</v>
      </c>
      <c r="P1229">
        <v>1919</v>
      </c>
      <c r="Q1229">
        <v>52411</v>
      </c>
      <c r="R1229">
        <v>1</v>
      </c>
      <c r="S1229">
        <v>0</v>
      </c>
      <c r="T1229">
        <v>0</v>
      </c>
      <c r="U1229">
        <v>0</v>
      </c>
      <c r="V1229" t="s">
        <v>112</v>
      </c>
      <c r="Y1229">
        <v>2022102309</v>
      </c>
      <c r="Z1229" t="s">
        <v>283</v>
      </c>
    </row>
    <row r="1230" spans="1:26" x14ac:dyDescent="0.35">
      <c r="A1230">
        <v>1228</v>
      </c>
      <c r="B1230">
        <v>2022102306</v>
      </c>
      <c r="C1230">
        <v>2918</v>
      </c>
      <c r="D1230">
        <v>54644</v>
      </c>
      <c r="E1230">
        <v>0</v>
      </c>
      <c r="F1230">
        <v>1</v>
      </c>
      <c r="G1230">
        <v>0</v>
      </c>
      <c r="H1230">
        <v>0</v>
      </c>
      <c r="I1230" t="s">
        <v>214</v>
      </c>
      <c r="O1230">
        <v>2022102303</v>
      </c>
      <c r="P1230">
        <v>1989</v>
      </c>
      <c r="Q1230">
        <v>52411</v>
      </c>
      <c r="R1230">
        <v>0</v>
      </c>
      <c r="S1230">
        <v>1</v>
      </c>
      <c r="T1230">
        <v>0</v>
      </c>
      <c r="U1230">
        <v>0</v>
      </c>
      <c r="V1230" t="s">
        <v>112</v>
      </c>
      <c r="Y1230">
        <v>2022102309</v>
      </c>
      <c r="Z1230" t="s">
        <v>284</v>
      </c>
    </row>
    <row r="1231" spans="1:26" x14ac:dyDescent="0.35">
      <c r="A1231">
        <v>1229</v>
      </c>
      <c r="B1231">
        <v>2022103012</v>
      </c>
      <c r="C1231">
        <v>483</v>
      </c>
      <c r="D1231">
        <v>54644</v>
      </c>
      <c r="E1231">
        <v>1</v>
      </c>
      <c r="F1231">
        <v>0</v>
      </c>
      <c r="G1231">
        <v>0</v>
      </c>
      <c r="H1231">
        <v>0</v>
      </c>
      <c r="I1231" t="s">
        <v>214</v>
      </c>
      <c r="O1231">
        <v>2022102303</v>
      </c>
      <c r="P1231">
        <v>2741</v>
      </c>
      <c r="Q1231">
        <v>52411</v>
      </c>
      <c r="R1231">
        <v>0</v>
      </c>
      <c r="S1231">
        <v>1</v>
      </c>
      <c r="T1231">
        <v>0</v>
      </c>
      <c r="U1231">
        <v>0</v>
      </c>
      <c r="V1231" t="s">
        <v>112</v>
      </c>
      <c r="Y1231">
        <v>2022103011</v>
      </c>
      <c r="Z1231" t="s">
        <v>284</v>
      </c>
    </row>
    <row r="1232" spans="1:26" x14ac:dyDescent="0.35">
      <c r="A1232">
        <v>1230</v>
      </c>
      <c r="B1232">
        <v>2022103012</v>
      </c>
      <c r="C1232">
        <v>2786</v>
      </c>
      <c r="D1232">
        <v>54644</v>
      </c>
      <c r="E1232">
        <v>1</v>
      </c>
      <c r="F1232">
        <v>0</v>
      </c>
      <c r="G1232">
        <v>0</v>
      </c>
      <c r="H1232">
        <v>0</v>
      </c>
      <c r="I1232" t="s">
        <v>214</v>
      </c>
      <c r="O1232">
        <v>2022102303</v>
      </c>
      <c r="P1232">
        <v>2922</v>
      </c>
      <c r="Q1232">
        <v>52411</v>
      </c>
      <c r="R1232">
        <v>1</v>
      </c>
      <c r="S1232">
        <v>0</v>
      </c>
      <c r="T1232">
        <v>0</v>
      </c>
      <c r="U1232">
        <v>0</v>
      </c>
      <c r="V1232" t="s">
        <v>112</v>
      </c>
      <c r="Y1232">
        <v>2022110608</v>
      </c>
      <c r="Z1232" t="s">
        <v>284</v>
      </c>
    </row>
    <row r="1233" spans="1:26" x14ac:dyDescent="0.35">
      <c r="A1233">
        <v>1231</v>
      </c>
      <c r="B1233">
        <v>2022110603</v>
      </c>
      <c r="C1233">
        <v>2633</v>
      </c>
      <c r="D1233">
        <v>54644</v>
      </c>
      <c r="E1233">
        <v>1</v>
      </c>
      <c r="F1233">
        <v>0</v>
      </c>
      <c r="G1233">
        <v>0</v>
      </c>
      <c r="H1233">
        <v>0</v>
      </c>
      <c r="I1233" t="s">
        <v>214</v>
      </c>
      <c r="O1233">
        <v>2022102303</v>
      </c>
      <c r="P1233">
        <v>2943</v>
      </c>
      <c r="Q1233">
        <v>52411</v>
      </c>
      <c r="R1233">
        <v>1</v>
      </c>
      <c r="S1233">
        <v>0</v>
      </c>
      <c r="T1233">
        <v>0</v>
      </c>
      <c r="U1233">
        <v>0</v>
      </c>
      <c r="V1233" t="s">
        <v>112</v>
      </c>
      <c r="Y1233">
        <v>2022102309</v>
      </c>
      <c r="Z1233" t="s">
        <v>285</v>
      </c>
    </row>
    <row r="1234" spans="1:26" x14ac:dyDescent="0.35">
      <c r="A1234">
        <v>1232</v>
      </c>
      <c r="B1234">
        <v>2022102306</v>
      </c>
      <c r="C1234">
        <v>2799</v>
      </c>
      <c r="D1234">
        <v>54493</v>
      </c>
      <c r="E1234">
        <v>1</v>
      </c>
      <c r="F1234">
        <v>0</v>
      </c>
      <c r="G1234">
        <v>0</v>
      </c>
      <c r="H1234">
        <v>0</v>
      </c>
      <c r="I1234" t="s">
        <v>215</v>
      </c>
      <c r="O1234">
        <v>2022103003</v>
      </c>
      <c r="P1234">
        <v>233</v>
      </c>
      <c r="Q1234">
        <v>52411</v>
      </c>
      <c r="R1234">
        <v>1</v>
      </c>
      <c r="S1234">
        <v>0</v>
      </c>
      <c r="T1234">
        <v>0</v>
      </c>
      <c r="U1234">
        <v>0</v>
      </c>
      <c r="V1234" t="s">
        <v>112</v>
      </c>
      <c r="Y1234">
        <v>2022110600</v>
      </c>
      <c r="Z1234" t="s">
        <v>285</v>
      </c>
    </row>
    <row r="1235" spans="1:26" x14ac:dyDescent="0.35">
      <c r="A1235">
        <v>1233</v>
      </c>
      <c r="B1235">
        <v>2022110603</v>
      </c>
      <c r="C1235">
        <v>2738</v>
      </c>
      <c r="D1235">
        <v>54493</v>
      </c>
      <c r="E1235">
        <v>0</v>
      </c>
      <c r="F1235">
        <v>1</v>
      </c>
      <c r="G1235">
        <v>0</v>
      </c>
      <c r="H1235">
        <v>0</v>
      </c>
      <c r="I1235" t="s">
        <v>215</v>
      </c>
      <c r="O1235">
        <v>2022110603</v>
      </c>
      <c r="P1235">
        <v>1333</v>
      </c>
      <c r="Q1235">
        <v>52411</v>
      </c>
      <c r="R1235">
        <v>1</v>
      </c>
      <c r="S1235">
        <v>0</v>
      </c>
      <c r="T1235">
        <v>0</v>
      </c>
      <c r="U1235">
        <v>0</v>
      </c>
      <c r="V1235" t="s">
        <v>112</v>
      </c>
      <c r="Y1235">
        <v>2022102309</v>
      </c>
      <c r="Z1235" t="s">
        <v>286</v>
      </c>
    </row>
    <row r="1236" spans="1:26" x14ac:dyDescent="0.35">
      <c r="A1236">
        <v>1234</v>
      </c>
      <c r="B1236">
        <v>2022110603</v>
      </c>
      <c r="C1236">
        <v>3551</v>
      </c>
      <c r="D1236">
        <v>54493</v>
      </c>
      <c r="E1236">
        <v>0</v>
      </c>
      <c r="F1236">
        <v>1</v>
      </c>
      <c r="G1236">
        <v>0</v>
      </c>
      <c r="H1236">
        <v>0</v>
      </c>
      <c r="I1236" t="s">
        <v>215</v>
      </c>
      <c r="O1236">
        <v>2022102303</v>
      </c>
      <c r="P1236">
        <v>172</v>
      </c>
      <c r="Q1236">
        <v>53504</v>
      </c>
      <c r="R1236">
        <v>1</v>
      </c>
      <c r="S1236">
        <v>0</v>
      </c>
      <c r="T1236">
        <v>0</v>
      </c>
      <c r="U1236">
        <v>0</v>
      </c>
      <c r="V1236" t="s">
        <v>113</v>
      </c>
      <c r="Y1236">
        <v>2022102309</v>
      </c>
      <c r="Z1236" t="s">
        <v>287</v>
      </c>
    </row>
    <row r="1237" spans="1:26" x14ac:dyDescent="0.35">
      <c r="A1237">
        <v>1235</v>
      </c>
      <c r="B1237">
        <v>2022102306</v>
      </c>
      <c r="C1237">
        <v>2799</v>
      </c>
      <c r="D1237">
        <v>52932</v>
      </c>
      <c r="E1237">
        <v>0</v>
      </c>
      <c r="F1237">
        <v>0</v>
      </c>
      <c r="G1237">
        <v>0</v>
      </c>
      <c r="H1237">
        <v>1</v>
      </c>
      <c r="I1237" t="s">
        <v>216</v>
      </c>
      <c r="O1237">
        <v>2022102303</v>
      </c>
      <c r="P1237">
        <v>2451</v>
      </c>
      <c r="Q1237">
        <v>53504</v>
      </c>
      <c r="R1237">
        <v>0</v>
      </c>
      <c r="S1237">
        <v>1</v>
      </c>
      <c r="T1237">
        <v>0</v>
      </c>
      <c r="U1237">
        <v>0</v>
      </c>
      <c r="V1237" t="s">
        <v>113</v>
      </c>
      <c r="Y1237">
        <v>2022102309</v>
      </c>
      <c r="Z1237" t="s">
        <v>288</v>
      </c>
    </row>
    <row r="1238" spans="1:26" x14ac:dyDescent="0.35">
      <c r="A1238">
        <v>1236</v>
      </c>
      <c r="B1238">
        <v>2022102306</v>
      </c>
      <c r="C1238">
        <v>4016</v>
      </c>
      <c r="D1238">
        <v>45021</v>
      </c>
      <c r="E1238">
        <v>0</v>
      </c>
      <c r="F1238">
        <v>1</v>
      </c>
      <c r="G1238">
        <v>0</v>
      </c>
      <c r="H1238">
        <v>0</v>
      </c>
      <c r="I1238" t="s">
        <v>217</v>
      </c>
      <c r="O1238">
        <v>2022103002</v>
      </c>
      <c r="P1238">
        <v>2249</v>
      </c>
      <c r="Q1238">
        <v>53504</v>
      </c>
      <c r="R1238">
        <v>0</v>
      </c>
      <c r="S1238">
        <v>0</v>
      </c>
      <c r="T1238">
        <v>0</v>
      </c>
      <c r="U1238">
        <v>1</v>
      </c>
      <c r="V1238" t="s">
        <v>113</v>
      </c>
      <c r="Y1238">
        <v>2022110600</v>
      </c>
      <c r="Z1238" t="s">
        <v>288</v>
      </c>
    </row>
    <row r="1239" spans="1:26" x14ac:dyDescent="0.35">
      <c r="A1239">
        <v>1237</v>
      </c>
      <c r="B1239">
        <v>2022102306</v>
      </c>
      <c r="C1239">
        <v>4044</v>
      </c>
      <c r="D1239">
        <v>45021</v>
      </c>
      <c r="E1239">
        <v>0</v>
      </c>
      <c r="F1239">
        <v>1</v>
      </c>
      <c r="G1239">
        <v>0</v>
      </c>
      <c r="H1239">
        <v>0</v>
      </c>
      <c r="I1239" t="s">
        <v>217</v>
      </c>
      <c r="O1239">
        <v>2022103002</v>
      </c>
      <c r="P1239">
        <v>3182</v>
      </c>
      <c r="Q1239">
        <v>53504</v>
      </c>
      <c r="R1239">
        <v>0</v>
      </c>
      <c r="S1239">
        <v>0</v>
      </c>
      <c r="T1239">
        <v>0</v>
      </c>
      <c r="U1239">
        <v>1</v>
      </c>
      <c r="V1239" t="s">
        <v>113</v>
      </c>
      <c r="Y1239">
        <v>2022102309</v>
      </c>
      <c r="Z1239" t="s">
        <v>289</v>
      </c>
    </row>
    <row r="1240" spans="1:26" x14ac:dyDescent="0.35">
      <c r="A1240">
        <v>1238</v>
      </c>
      <c r="B1240">
        <v>2022102306</v>
      </c>
      <c r="C1240">
        <v>4072</v>
      </c>
      <c r="D1240">
        <v>45021</v>
      </c>
      <c r="E1240">
        <v>1</v>
      </c>
      <c r="F1240">
        <v>0</v>
      </c>
      <c r="G1240">
        <v>0</v>
      </c>
      <c r="H1240">
        <v>0</v>
      </c>
      <c r="I1240" t="s">
        <v>217</v>
      </c>
      <c r="O1240">
        <v>2022102303</v>
      </c>
      <c r="P1240">
        <v>193</v>
      </c>
      <c r="Q1240">
        <v>47996</v>
      </c>
      <c r="R1240">
        <v>1</v>
      </c>
      <c r="S1240">
        <v>0</v>
      </c>
      <c r="T1240">
        <v>1</v>
      </c>
      <c r="U1240">
        <v>0</v>
      </c>
      <c r="V1240" t="s">
        <v>114</v>
      </c>
      <c r="Y1240">
        <v>2022110600</v>
      </c>
      <c r="Z1240" t="s">
        <v>289</v>
      </c>
    </row>
    <row r="1241" spans="1:26" x14ac:dyDescent="0.35">
      <c r="A1241">
        <v>1239</v>
      </c>
      <c r="B1241">
        <v>2022102307</v>
      </c>
      <c r="C1241">
        <v>159</v>
      </c>
      <c r="D1241">
        <v>47786</v>
      </c>
      <c r="E1241">
        <v>1</v>
      </c>
      <c r="F1241">
        <v>0</v>
      </c>
      <c r="G1241">
        <v>0</v>
      </c>
      <c r="H1241">
        <v>0</v>
      </c>
      <c r="I1241" t="s">
        <v>218</v>
      </c>
      <c r="O1241">
        <v>2022102303</v>
      </c>
      <c r="P1241">
        <v>1362</v>
      </c>
      <c r="Q1241">
        <v>47996</v>
      </c>
      <c r="R1241">
        <v>1</v>
      </c>
      <c r="S1241">
        <v>0</v>
      </c>
      <c r="T1241">
        <v>0</v>
      </c>
      <c r="U1241">
        <v>0</v>
      </c>
      <c r="V1241" t="s">
        <v>114</v>
      </c>
      <c r="Y1241">
        <v>2022102309</v>
      </c>
      <c r="Z1241" t="s">
        <v>290</v>
      </c>
    </row>
    <row r="1242" spans="1:26" x14ac:dyDescent="0.35">
      <c r="A1242">
        <v>1240</v>
      </c>
      <c r="B1242">
        <v>2022102307</v>
      </c>
      <c r="C1242">
        <v>763</v>
      </c>
      <c r="D1242">
        <v>47786</v>
      </c>
      <c r="E1242">
        <v>1</v>
      </c>
      <c r="F1242">
        <v>0</v>
      </c>
      <c r="G1242">
        <v>0</v>
      </c>
      <c r="H1242">
        <v>0</v>
      </c>
      <c r="I1242" t="s">
        <v>218</v>
      </c>
      <c r="O1242">
        <v>2022102303</v>
      </c>
      <c r="P1242">
        <v>2369</v>
      </c>
      <c r="Q1242">
        <v>47996</v>
      </c>
      <c r="R1242">
        <v>0</v>
      </c>
      <c r="S1242">
        <v>0</v>
      </c>
      <c r="T1242">
        <v>0</v>
      </c>
      <c r="U1242">
        <v>1</v>
      </c>
      <c r="V1242" t="s">
        <v>114</v>
      </c>
      <c r="Y1242">
        <v>2022102309</v>
      </c>
      <c r="Z1242" t="s">
        <v>291</v>
      </c>
    </row>
    <row r="1243" spans="1:26" x14ac:dyDescent="0.35">
      <c r="A1243">
        <v>1241</v>
      </c>
      <c r="B1243">
        <v>2022102307</v>
      </c>
      <c r="C1243">
        <v>989</v>
      </c>
      <c r="D1243">
        <v>47786</v>
      </c>
      <c r="E1243">
        <v>0</v>
      </c>
      <c r="F1243">
        <v>1</v>
      </c>
      <c r="G1243">
        <v>0</v>
      </c>
      <c r="H1243">
        <v>0</v>
      </c>
      <c r="I1243" t="s">
        <v>218</v>
      </c>
      <c r="O1243">
        <v>2022103002</v>
      </c>
      <c r="P1243">
        <v>822</v>
      </c>
      <c r="Q1243">
        <v>47996</v>
      </c>
      <c r="R1243">
        <v>1</v>
      </c>
      <c r="S1243">
        <v>0</v>
      </c>
      <c r="T1243">
        <v>0</v>
      </c>
      <c r="U1243">
        <v>0</v>
      </c>
      <c r="V1243" t="s">
        <v>114</v>
      </c>
      <c r="Y1243">
        <v>2022110600</v>
      </c>
      <c r="Z1243" t="s">
        <v>291</v>
      </c>
    </row>
    <row r="1244" spans="1:26" x14ac:dyDescent="0.35">
      <c r="A1244">
        <v>1242</v>
      </c>
      <c r="B1244">
        <v>2022102307</v>
      </c>
      <c r="C1244">
        <v>1224</v>
      </c>
      <c r="D1244">
        <v>47786</v>
      </c>
      <c r="E1244">
        <v>1</v>
      </c>
      <c r="F1244">
        <v>0</v>
      </c>
      <c r="G1244">
        <v>0</v>
      </c>
      <c r="H1244">
        <v>0</v>
      </c>
      <c r="I1244" t="s">
        <v>218</v>
      </c>
      <c r="O1244">
        <v>2022103002</v>
      </c>
      <c r="P1244">
        <v>2891</v>
      </c>
      <c r="Q1244">
        <v>47996</v>
      </c>
      <c r="R1244">
        <v>0</v>
      </c>
      <c r="S1244">
        <v>1</v>
      </c>
      <c r="T1244">
        <v>0</v>
      </c>
      <c r="U1244">
        <v>0</v>
      </c>
      <c r="V1244" t="s">
        <v>114</v>
      </c>
      <c r="Y1244">
        <v>2022102309</v>
      </c>
      <c r="Z1244" t="s">
        <v>292</v>
      </c>
    </row>
    <row r="1245" spans="1:26" x14ac:dyDescent="0.35">
      <c r="A1245">
        <v>1243</v>
      </c>
      <c r="B1245">
        <v>2022103007</v>
      </c>
      <c r="C1245">
        <v>1965</v>
      </c>
      <c r="D1245">
        <v>47786</v>
      </c>
      <c r="E1245">
        <v>1</v>
      </c>
      <c r="F1245">
        <v>0</v>
      </c>
      <c r="G1245">
        <v>0</v>
      </c>
      <c r="H1245">
        <v>0</v>
      </c>
      <c r="I1245" t="s">
        <v>218</v>
      </c>
      <c r="O1245">
        <v>2022103002</v>
      </c>
      <c r="P1245">
        <v>3065</v>
      </c>
      <c r="Q1245">
        <v>47996</v>
      </c>
      <c r="R1245">
        <v>0</v>
      </c>
      <c r="S1245">
        <v>0</v>
      </c>
      <c r="T1245">
        <v>0</v>
      </c>
      <c r="U1245">
        <v>1</v>
      </c>
      <c r="V1245" t="s">
        <v>114</v>
      </c>
      <c r="Y1245">
        <v>2022103011</v>
      </c>
      <c r="Z1245" t="s">
        <v>292</v>
      </c>
    </row>
    <row r="1246" spans="1:26" x14ac:dyDescent="0.35">
      <c r="A1246">
        <v>1244</v>
      </c>
      <c r="B1246">
        <v>2022103007</v>
      </c>
      <c r="C1246">
        <v>3812</v>
      </c>
      <c r="D1246">
        <v>47786</v>
      </c>
      <c r="E1246">
        <v>0</v>
      </c>
      <c r="F1246">
        <v>1</v>
      </c>
      <c r="G1246">
        <v>0</v>
      </c>
      <c r="H1246">
        <v>0</v>
      </c>
      <c r="I1246" t="s">
        <v>218</v>
      </c>
      <c r="O1246">
        <v>2022103002</v>
      </c>
      <c r="P1246">
        <v>3182</v>
      </c>
      <c r="Q1246">
        <v>47996</v>
      </c>
      <c r="R1246">
        <v>1</v>
      </c>
      <c r="S1246">
        <v>0</v>
      </c>
      <c r="T1246">
        <v>0</v>
      </c>
      <c r="U1246">
        <v>0</v>
      </c>
      <c r="V1246" t="s">
        <v>114</v>
      </c>
      <c r="Y1246">
        <v>2022110608</v>
      </c>
      <c r="Z1246" t="s">
        <v>292</v>
      </c>
    </row>
    <row r="1247" spans="1:26" x14ac:dyDescent="0.35">
      <c r="A1247">
        <v>1245</v>
      </c>
      <c r="B1247">
        <v>2022110606</v>
      </c>
      <c r="C1247">
        <v>240</v>
      </c>
      <c r="D1247">
        <v>47786</v>
      </c>
      <c r="E1247">
        <v>0</v>
      </c>
      <c r="F1247">
        <v>1</v>
      </c>
      <c r="G1247">
        <v>0</v>
      </c>
      <c r="H1247">
        <v>0</v>
      </c>
      <c r="I1247" t="s">
        <v>218</v>
      </c>
      <c r="O1247">
        <v>2022103002</v>
      </c>
      <c r="P1247">
        <v>3243</v>
      </c>
      <c r="Q1247">
        <v>47996</v>
      </c>
      <c r="R1247">
        <v>0</v>
      </c>
      <c r="S1247">
        <v>0</v>
      </c>
      <c r="T1247">
        <v>0</v>
      </c>
      <c r="U1247">
        <v>1</v>
      </c>
      <c r="V1247" t="s">
        <v>114</v>
      </c>
      <c r="Y1247">
        <v>2022102309</v>
      </c>
      <c r="Z1247" t="s">
        <v>293</v>
      </c>
    </row>
    <row r="1248" spans="1:26" x14ac:dyDescent="0.35">
      <c r="A1248">
        <v>1246</v>
      </c>
      <c r="B1248">
        <v>2022102307</v>
      </c>
      <c r="C1248">
        <v>233</v>
      </c>
      <c r="D1248">
        <v>54469</v>
      </c>
      <c r="E1248">
        <v>1</v>
      </c>
      <c r="F1248">
        <v>0</v>
      </c>
      <c r="G1248">
        <v>0</v>
      </c>
      <c r="H1248">
        <v>0</v>
      </c>
      <c r="I1248" t="s">
        <v>219</v>
      </c>
      <c r="O1248">
        <v>2022103002</v>
      </c>
      <c r="P1248">
        <v>3283</v>
      </c>
      <c r="Q1248">
        <v>47996</v>
      </c>
      <c r="R1248">
        <v>1</v>
      </c>
      <c r="S1248">
        <v>0</v>
      </c>
      <c r="T1248">
        <v>0</v>
      </c>
      <c r="U1248">
        <v>0</v>
      </c>
      <c r="V1248" t="s">
        <v>114</v>
      </c>
      <c r="Y1248">
        <v>2022102309</v>
      </c>
      <c r="Z1248" t="s">
        <v>294</v>
      </c>
    </row>
    <row r="1249" spans="1:26" x14ac:dyDescent="0.35">
      <c r="A1249">
        <v>1247</v>
      </c>
      <c r="B1249">
        <v>2022102307</v>
      </c>
      <c r="C1249">
        <v>891</v>
      </c>
      <c r="D1249">
        <v>54469</v>
      </c>
      <c r="E1249">
        <v>1</v>
      </c>
      <c r="F1249">
        <v>0</v>
      </c>
      <c r="G1249">
        <v>0</v>
      </c>
      <c r="H1249">
        <v>0</v>
      </c>
      <c r="I1249" t="s">
        <v>219</v>
      </c>
      <c r="O1249">
        <v>2022102303</v>
      </c>
      <c r="P1249">
        <v>230</v>
      </c>
      <c r="Q1249">
        <v>41263</v>
      </c>
      <c r="R1249">
        <v>1</v>
      </c>
      <c r="S1249">
        <v>0</v>
      </c>
      <c r="T1249">
        <v>0</v>
      </c>
      <c r="U1249">
        <v>0</v>
      </c>
      <c r="V1249" t="s">
        <v>115</v>
      </c>
      <c r="Y1249">
        <v>2022102310</v>
      </c>
      <c r="Z1249" t="s">
        <v>295</v>
      </c>
    </row>
    <row r="1250" spans="1:26" x14ac:dyDescent="0.35">
      <c r="A1250">
        <v>1248</v>
      </c>
      <c r="B1250">
        <v>2022102307</v>
      </c>
      <c r="C1250">
        <v>2801</v>
      </c>
      <c r="D1250">
        <v>54469</v>
      </c>
      <c r="E1250">
        <v>0</v>
      </c>
      <c r="F1250">
        <v>1</v>
      </c>
      <c r="G1250">
        <v>0</v>
      </c>
      <c r="H1250">
        <v>0</v>
      </c>
      <c r="I1250" t="s">
        <v>219</v>
      </c>
      <c r="O1250">
        <v>2022102303</v>
      </c>
      <c r="P1250">
        <v>400</v>
      </c>
      <c r="Q1250">
        <v>41263</v>
      </c>
      <c r="R1250">
        <v>0</v>
      </c>
      <c r="S1250">
        <v>1</v>
      </c>
      <c r="T1250">
        <v>0</v>
      </c>
      <c r="U1250">
        <v>0</v>
      </c>
      <c r="V1250" t="s">
        <v>115</v>
      </c>
      <c r="Y1250">
        <v>2022110610</v>
      </c>
      <c r="Z1250" t="s">
        <v>295</v>
      </c>
    </row>
    <row r="1251" spans="1:26" x14ac:dyDescent="0.35">
      <c r="A1251">
        <v>1249</v>
      </c>
      <c r="B1251">
        <v>2022102307</v>
      </c>
      <c r="C1251">
        <v>2822</v>
      </c>
      <c r="D1251">
        <v>54469</v>
      </c>
      <c r="E1251">
        <v>1</v>
      </c>
      <c r="F1251">
        <v>0</v>
      </c>
      <c r="G1251">
        <v>0</v>
      </c>
      <c r="H1251">
        <v>0</v>
      </c>
      <c r="I1251" t="s">
        <v>219</v>
      </c>
      <c r="O1251">
        <v>2022103002</v>
      </c>
      <c r="P1251">
        <v>427</v>
      </c>
      <c r="Q1251">
        <v>41263</v>
      </c>
      <c r="R1251">
        <v>1</v>
      </c>
      <c r="S1251">
        <v>0</v>
      </c>
      <c r="T1251">
        <v>0</v>
      </c>
      <c r="U1251">
        <v>0</v>
      </c>
      <c r="V1251" t="s">
        <v>115</v>
      </c>
      <c r="Y1251">
        <v>2022102310</v>
      </c>
      <c r="Z1251" t="s">
        <v>296</v>
      </c>
    </row>
    <row r="1252" spans="1:26" x14ac:dyDescent="0.35">
      <c r="A1252">
        <v>1250</v>
      </c>
      <c r="B1252">
        <v>2022102307</v>
      </c>
      <c r="C1252">
        <v>2997</v>
      </c>
      <c r="D1252">
        <v>54469</v>
      </c>
      <c r="E1252">
        <v>0</v>
      </c>
      <c r="F1252">
        <v>1</v>
      </c>
      <c r="G1252">
        <v>0</v>
      </c>
      <c r="H1252">
        <v>0</v>
      </c>
      <c r="I1252" t="s">
        <v>219</v>
      </c>
      <c r="O1252">
        <v>2022103002</v>
      </c>
      <c r="P1252">
        <v>1727</v>
      </c>
      <c r="Q1252">
        <v>41263</v>
      </c>
      <c r="R1252">
        <v>1</v>
      </c>
      <c r="S1252">
        <v>0</v>
      </c>
      <c r="T1252">
        <v>0</v>
      </c>
      <c r="U1252">
        <v>0</v>
      </c>
      <c r="V1252" t="s">
        <v>115</v>
      </c>
      <c r="Y1252">
        <v>2022110610</v>
      </c>
      <c r="Z1252" t="s">
        <v>296</v>
      </c>
    </row>
    <row r="1253" spans="1:26" x14ac:dyDescent="0.35">
      <c r="A1253">
        <v>1251</v>
      </c>
      <c r="B1253">
        <v>2022103007</v>
      </c>
      <c r="C1253">
        <v>3729</v>
      </c>
      <c r="D1253">
        <v>54469</v>
      </c>
      <c r="E1253">
        <v>1</v>
      </c>
      <c r="F1253">
        <v>0</v>
      </c>
      <c r="G1253">
        <v>0</v>
      </c>
      <c r="H1253">
        <v>0</v>
      </c>
      <c r="I1253" t="s">
        <v>219</v>
      </c>
      <c r="O1253">
        <v>2022102303</v>
      </c>
      <c r="P1253">
        <v>282</v>
      </c>
      <c r="Q1253">
        <v>54511</v>
      </c>
      <c r="R1253">
        <v>1</v>
      </c>
      <c r="S1253">
        <v>0</v>
      </c>
      <c r="T1253">
        <v>0</v>
      </c>
      <c r="U1253">
        <v>0</v>
      </c>
      <c r="V1253" t="s">
        <v>116</v>
      </c>
      <c r="Y1253">
        <v>2022102310</v>
      </c>
      <c r="Z1253" t="s">
        <v>297</v>
      </c>
    </row>
    <row r="1254" spans="1:26" x14ac:dyDescent="0.35">
      <c r="A1254">
        <v>1252</v>
      </c>
      <c r="B1254">
        <v>2022110606</v>
      </c>
      <c r="C1254">
        <v>2510</v>
      </c>
      <c r="D1254">
        <v>54469</v>
      </c>
      <c r="E1254">
        <v>0</v>
      </c>
      <c r="F1254">
        <v>1</v>
      </c>
      <c r="G1254">
        <v>0</v>
      </c>
      <c r="H1254">
        <v>0</v>
      </c>
      <c r="I1254" t="s">
        <v>219</v>
      </c>
      <c r="O1254">
        <v>2022102303</v>
      </c>
      <c r="P1254">
        <v>667</v>
      </c>
      <c r="Q1254">
        <v>54511</v>
      </c>
      <c r="R1254">
        <v>1</v>
      </c>
      <c r="S1254">
        <v>0</v>
      </c>
      <c r="T1254">
        <v>0</v>
      </c>
      <c r="U1254">
        <v>0</v>
      </c>
      <c r="V1254" t="s">
        <v>116</v>
      </c>
      <c r="Y1254">
        <v>2022110610</v>
      </c>
      <c r="Z1254" t="s">
        <v>297</v>
      </c>
    </row>
    <row r="1255" spans="1:26" x14ac:dyDescent="0.35">
      <c r="A1255">
        <v>1253</v>
      </c>
      <c r="B1255">
        <v>2022110606</v>
      </c>
      <c r="C1255">
        <v>2653</v>
      </c>
      <c r="D1255">
        <v>54469</v>
      </c>
      <c r="E1255">
        <v>0</v>
      </c>
      <c r="F1255">
        <v>1</v>
      </c>
      <c r="G1255">
        <v>0</v>
      </c>
      <c r="H1255">
        <v>0</v>
      </c>
      <c r="I1255" t="s">
        <v>219</v>
      </c>
      <c r="O1255">
        <v>2022103003</v>
      </c>
      <c r="P1255">
        <v>3832</v>
      </c>
      <c r="Q1255">
        <v>54511</v>
      </c>
      <c r="R1255">
        <v>0</v>
      </c>
      <c r="S1255">
        <v>1</v>
      </c>
      <c r="T1255">
        <v>0</v>
      </c>
      <c r="U1255">
        <v>0</v>
      </c>
      <c r="V1255" t="s">
        <v>116</v>
      </c>
      <c r="Y1255">
        <v>2022102310</v>
      </c>
      <c r="Z1255" t="s">
        <v>298</v>
      </c>
    </row>
    <row r="1256" spans="1:26" x14ac:dyDescent="0.35">
      <c r="A1256">
        <v>1254</v>
      </c>
      <c r="B1256">
        <v>2022102307</v>
      </c>
      <c r="C1256">
        <v>264</v>
      </c>
      <c r="D1256">
        <v>38589</v>
      </c>
      <c r="E1256">
        <v>1</v>
      </c>
      <c r="F1256">
        <v>0</v>
      </c>
      <c r="G1256">
        <v>0</v>
      </c>
      <c r="H1256">
        <v>0</v>
      </c>
      <c r="I1256" t="s">
        <v>220</v>
      </c>
      <c r="O1256">
        <v>2022110603</v>
      </c>
      <c r="P1256">
        <v>718</v>
      </c>
      <c r="Q1256">
        <v>54511</v>
      </c>
      <c r="R1256">
        <v>0</v>
      </c>
      <c r="S1256">
        <v>1</v>
      </c>
      <c r="T1256">
        <v>0</v>
      </c>
      <c r="U1256">
        <v>0</v>
      </c>
      <c r="V1256" t="s">
        <v>116</v>
      </c>
      <c r="Y1256">
        <v>2022110610</v>
      </c>
      <c r="Z1256" t="s">
        <v>298</v>
      </c>
    </row>
    <row r="1257" spans="1:26" x14ac:dyDescent="0.35">
      <c r="A1257">
        <v>1255</v>
      </c>
      <c r="B1257">
        <v>2022102307</v>
      </c>
      <c r="C1257">
        <v>1626</v>
      </c>
      <c r="D1257">
        <v>38589</v>
      </c>
      <c r="E1257">
        <v>0</v>
      </c>
      <c r="F1257">
        <v>1</v>
      </c>
      <c r="G1257">
        <v>0</v>
      </c>
      <c r="H1257">
        <v>0</v>
      </c>
      <c r="I1257" t="s">
        <v>220</v>
      </c>
      <c r="O1257">
        <v>2022110603</v>
      </c>
      <c r="P1257">
        <v>1378</v>
      </c>
      <c r="Q1257">
        <v>54511</v>
      </c>
      <c r="R1257">
        <v>1</v>
      </c>
      <c r="S1257">
        <v>0</v>
      </c>
      <c r="T1257">
        <v>0</v>
      </c>
      <c r="U1257">
        <v>0</v>
      </c>
      <c r="V1257" t="s">
        <v>116</v>
      </c>
      <c r="Y1257">
        <v>2022102310</v>
      </c>
      <c r="Z1257" t="s">
        <v>299</v>
      </c>
    </row>
    <row r="1258" spans="1:26" x14ac:dyDescent="0.35">
      <c r="A1258">
        <v>1256</v>
      </c>
      <c r="B1258">
        <v>2022102307</v>
      </c>
      <c r="C1258">
        <v>1676</v>
      </c>
      <c r="D1258">
        <v>38589</v>
      </c>
      <c r="E1258">
        <v>0</v>
      </c>
      <c r="F1258">
        <v>0</v>
      </c>
      <c r="G1258">
        <v>0</v>
      </c>
      <c r="H1258">
        <v>1</v>
      </c>
      <c r="I1258" t="s">
        <v>220</v>
      </c>
      <c r="O1258">
        <v>2022110603</v>
      </c>
      <c r="P1258">
        <v>3085</v>
      </c>
      <c r="Q1258">
        <v>54511</v>
      </c>
      <c r="R1258">
        <v>1</v>
      </c>
      <c r="S1258">
        <v>0</v>
      </c>
      <c r="T1258">
        <v>0</v>
      </c>
      <c r="U1258">
        <v>0</v>
      </c>
      <c r="V1258" t="s">
        <v>116</v>
      </c>
      <c r="Y1258">
        <v>2022103010</v>
      </c>
      <c r="Z1258" t="s">
        <v>299</v>
      </c>
    </row>
    <row r="1259" spans="1:26" x14ac:dyDescent="0.35">
      <c r="A1259">
        <v>1257</v>
      </c>
      <c r="B1259">
        <v>2022103007</v>
      </c>
      <c r="C1259">
        <v>3708</v>
      </c>
      <c r="D1259">
        <v>38589</v>
      </c>
      <c r="E1259">
        <v>0</v>
      </c>
      <c r="F1259">
        <v>0</v>
      </c>
      <c r="G1259">
        <v>0</v>
      </c>
      <c r="H1259">
        <v>1</v>
      </c>
      <c r="I1259" t="s">
        <v>220</v>
      </c>
      <c r="O1259">
        <v>2022102303</v>
      </c>
      <c r="P1259">
        <v>379</v>
      </c>
      <c r="Q1259">
        <v>46088</v>
      </c>
      <c r="R1259">
        <v>1</v>
      </c>
      <c r="S1259">
        <v>0</v>
      </c>
      <c r="T1259">
        <v>0</v>
      </c>
      <c r="U1259">
        <v>0</v>
      </c>
      <c r="V1259" t="s">
        <v>117</v>
      </c>
      <c r="Y1259">
        <v>2022102310</v>
      </c>
      <c r="Z1259" t="s">
        <v>300</v>
      </c>
    </row>
    <row r="1260" spans="1:26" x14ac:dyDescent="0.35">
      <c r="A1260">
        <v>1258</v>
      </c>
      <c r="B1260">
        <v>2022110606</v>
      </c>
      <c r="C1260">
        <v>309</v>
      </c>
      <c r="D1260">
        <v>38589</v>
      </c>
      <c r="E1260">
        <v>1</v>
      </c>
      <c r="F1260">
        <v>0</v>
      </c>
      <c r="G1260">
        <v>0</v>
      </c>
      <c r="H1260">
        <v>0</v>
      </c>
      <c r="I1260" t="s">
        <v>220</v>
      </c>
      <c r="O1260">
        <v>2022102303</v>
      </c>
      <c r="P1260">
        <v>1821</v>
      </c>
      <c r="Q1260">
        <v>46088</v>
      </c>
      <c r="R1260">
        <v>1</v>
      </c>
      <c r="S1260">
        <v>0</v>
      </c>
      <c r="T1260">
        <v>0</v>
      </c>
      <c r="U1260">
        <v>0</v>
      </c>
      <c r="V1260" t="s">
        <v>117</v>
      </c>
      <c r="Y1260">
        <v>2022102310</v>
      </c>
      <c r="Z1260" t="s">
        <v>301</v>
      </c>
    </row>
    <row r="1261" spans="1:26" x14ac:dyDescent="0.35">
      <c r="A1261">
        <v>1259</v>
      </c>
      <c r="B1261">
        <v>2022102307</v>
      </c>
      <c r="C1261">
        <v>326</v>
      </c>
      <c r="D1261">
        <v>42929</v>
      </c>
      <c r="E1261">
        <v>0</v>
      </c>
      <c r="F1261">
        <v>1</v>
      </c>
      <c r="G1261">
        <v>0</v>
      </c>
      <c r="H1261">
        <v>0</v>
      </c>
      <c r="I1261" t="s">
        <v>221</v>
      </c>
      <c r="O1261">
        <v>2022102303</v>
      </c>
      <c r="P1261">
        <v>2419</v>
      </c>
      <c r="Q1261">
        <v>46088</v>
      </c>
      <c r="R1261">
        <v>1</v>
      </c>
      <c r="S1261">
        <v>0</v>
      </c>
      <c r="T1261">
        <v>0</v>
      </c>
      <c r="U1261">
        <v>0</v>
      </c>
      <c r="V1261" t="s">
        <v>117</v>
      </c>
      <c r="Y1261">
        <v>2022110610</v>
      </c>
      <c r="Z1261" t="s">
        <v>301</v>
      </c>
    </row>
    <row r="1262" spans="1:26" x14ac:dyDescent="0.35">
      <c r="A1262">
        <v>1260</v>
      </c>
      <c r="B1262">
        <v>2022102307</v>
      </c>
      <c r="C1262">
        <v>3075</v>
      </c>
      <c r="D1262">
        <v>42929</v>
      </c>
      <c r="E1262">
        <v>1</v>
      </c>
      <c r="F1262">
        <v>0</v>
      </c>
      <c r="G1262">
        <v>0</v>
      </c>
      <c r="H1262">
        <v>0</v>
      </c>
      <c r="I1262" t="s">
        <v>221</v>
      </c>
      <c r="O1262">
        <v>2022102303</v>
      </c>
      <c r="P1262">
        <v>2536</v>
      </c>
      <c r="Q1262">
        <v>46088</v>
      </c>
      <c r="R1262">
        <v>0</v>
      </c>
      <c r="S1262">
        <v>1</v>
      </c>
      <c r="T1262">
        <v>0</v>
      </c>
      <c r="U1262">
        <v>0</v>
      </c>
      <c r="V1262" t="s">
        <v>117</v>
      </c>
      <c r="Y1262">
        <v>2022102310</v>
      </c>
      <c r="Z1262" t="s">
        <v>302</v>
      </c>
    </row>
    <row r="1263" spans="1:26" x14ac:dyDescent="0.35">
      <c r="A1263">
        <v>1261</v>
      </c>
      <c r="B1263">
        <v>2022102307</v>
      </c>
      <c r="C1263">
        <v>3165</v>
      </c>
      <c r="D1263">
        <v>42929</v>
      </c>
      <c r="E1263">
        <v>0</v>
      </c>
      <c r="F1263">
        <v>1</v>
      </c>
      <c r="G1263">
        <v>0</v>
      </c>
      <c r="H1263">
        <v>0</v>
      </c>
      <c r="I1263" t="s">
        <v>221</v>
      </c>
      <c r="O1263">
        <v>2022102303</v>
      </c>
      <c r="P1263">
        <v>2576</v>
      </c>
      <c r="Q1263">
        <v>46088</v>
      </c>
      <c r="R1263">
        <v>0</v>
      </c>
      <c r="S1263">
        <v>1</v>
      </c>
      <c r="T1263">
        <v>0</v>
      </c>
      <c r="U1263">
        <v>0</v>
      </c>
      <c r="V1263" t="s">
        <v>117</v>
      </c>
      <c r="Y1263">
        <v>2022102310</v>
      </c>
      <c r="Z1263" t="s">
        <v>303</v>
      </c>
    </row>
    <row r="1264" spans="1:26" x14ac:dyDescent="0.35">
      <c r="A1264">
        <v>1262</v>
      </c>
      <c r="B1264">
        <v>2022102307</v>
      </c>
      <c r="C1264">
        <v>3186</v>
      </c>
      <c r="D1264">
        <v>42929</v>
      </c>
      <c r="E1264">
        <v>0</v>
      </c>
      <c r="F1264">
        <v>1</v>
      </c>
      <c r="G1264">
        <v>0</v>
      </c>
      <c r="H1264">
        <v>0</v>
      </c>
      <c r="I1264" t="s">
        <v>221</v>
      </c>
      <c r="O1264">
        <v>2022102303</v>
      </c>
      <c r="P1264">
        <v>2618</v>
      </c>
      <c r="Q1264">
        <v>46088</v>
      </c>
      <c r="R1264">
        <v>1</v>
      </c>
      <c r="S1264">
        <v>0</v>
      </c>
      <c r="T1264">
        <v>0</v>
      </c>
      <c r="U1264">
        <v>0</v>
      </c>
      <c r="V1264" t="s">
        <v>117</v>
      </c>
      <c r="Y1264">
        <v>2022103010</v>
      </c>
      <c r="Z1264" t="s">
        <v>303</v>
      </c>
    </row>
    <row r="1265" spans="1:26" x14ac:dyDescent="0.35">
      <c r="A1265">
        <v>1263</v>
      </c>
      <c r="B1265">
        <v>2022102307</v>
      </c>
      <c r="C1265">
        <v>3357</v>
      </c>
      <c r="D1265">
        <v>42929</v>
      </c>
      <c r="E1265">
        <v>0</v>
      </c>
      <c r="F1265">
        <v>0</v>
      </c>
      <c r="G1265">
        <v>0</v>
      </c>
      <c r="H1265">
        <v>1</v>
      </c>
      <c r="I1265" t="s">
        <v>221</v>
      </c>
      <c r="O1265">
        <v>2022103002</v>
      </c>
      <c r="P1265">
        <v>718</v>
      </c>
      <c r="Q1265">
        <v>46088</v>
      </c>
      <c r="R1265">
        <v>0</v>
      </c>
      <c r="S1265">
        <v>1</v>
      </c>
      <c r="T1265">
        <v>0</v>
      </c>
      <c r="U1265">
        <v>0</v>
      </c>
      <c r="V1265" t="s">
        <v>117</v>
      </c>
      <c r="Y1265">
        <v>2022102310</v>
      </c>
      <c r="Z1265" t="s">
        <v>304</v>
      </c>
    </row>
    <row r="1266" spans="1:26" x14ac:dyDescent="0.35">
      <c r="A1266">
        <v>1264</v>
      </c>
      <c r="B1266">
        <v>2022102307</v>
      </c>
      <c r="C1266">
        <v>3561</v>
      </c>
      <c r="D1266">
        <v>42929</v>
      </c>
      <c r="E1266">
        <v>0</v>
      </c>
      <c r="F1266">
        <v>1</v>
      </c>
      <c r="G1266">
        <v>0</v>
      </c>
      <c r="H1266">
        <v>0</v>
      </c>
      <c r="I1266" t="s">
        <v>221</v>
      </c>
      <c r="O1266">
        <v>2022103002</v>
      </c>
      <c r="P1266">
        <v>890</v>
      </c>
      <c r="Q1266">
        <v>46088</v>
      </c>
      <c r="R1266">
        <v>0</v>
      </c>
      <c r="S1266">
        <v>1</v>
      </c>
      <c r="T1266">
        <v>0</v>
      </c>
      <c r="U1266">
        <v>0</v>
      </c>
      <c r="V1266" t="s">
        <v>117</v>
      </c>
      <c r="Y1266">
        <v>2022103010</v>
      </c>
      <c r="Z1266" t="s">
        <v>304</v>
      </c>
    </row>
    <row r="1267" spans="1:26" x14ac:dyDescent="0.35">
      <c r="A1267">
        <v>1265</v>
      </c>
      <c r="B1267">
        <v>2022102307</v>
      </c>
      <c r="C1267">
        <v>3914</v>
      </c>
      <c r="D1267">
        <v>42929</v>
      </c>
      <c r="E1267">
        <v>1</v>
      </c>
      <c r="F1267">
        <v>0</v>
      </c>
      <c r="G1267">
        <v>0</v>
      </c>
      <c r="H1267">
        <v>0</v>
      </c>
      <c r="I1267" t="s">
        <v>221</v>
      </c>
      <c r="O1267">
        <v>2022103002</v>
      </c>
      <c r="P1267">
        <v>956</v>
      </c>
      <c r="Q1267">
        <v>46088</v>
      </c>
      <c r="R1267">
        <v>0</v>
      </c>
      <c r="S1267">
        <v>1</v>
      </c>
      <c r="T1267">
        <v>0</v>
      </c>
      <c r="U1267">
        <v>0</v>
      </c>
      <c r="V1267" t="s">
        <v>117</v>
      </c>
      <c r="Y1267">
        <v>2022102310</v>
      </c>
      <c r="Z1267" t="s">
        <v>305</v>
      </c>
    </row>
    <row r="1268" spans="1:26" x14ac:dyDescent="0.35">
      <c r="A1268">
        <v>1266</v>
      </c>
      <c r="B1268">
        <v>2022103000</v>
      </c>
      <c r="C1268">
        <v>426</v>
      </c>
      <c r="D1268">
        <v>42929</v>
      </c>
      <c r="E1268">
        <v>0</v>
      </c>
      <c r="F1268">
        <v>1</v>
      </c>
      <c r="G1268">
        <v>0</v>
      </c>
      <c r="H1268">
        <v>0</v>
      </c>
      <c r="I1268" t="s">
        <v>221</v>
      </c>
      <c r="O1268">
        <v>2022103002</v>
      </c>
      <c r="P1268">
        <v>1680</v>
      </c>
      <c r="Q1268">
        <v>46088</v>
      </c>
      <c r="R1268">
        <v>1</v>
      </c>
      <c r="S1268">
        <v>0</v>
      </c>
      <c r="T1268">
        <v>0</v>
      </c>
      <c r="U1268">
        <v>0</v>
      </c>
      <c r="V1268" t="s">
        <v>117</v>
      </c>
      <c r="Y1268">
        <v>2022102310</v>
      </c>
      <c r="Z1268" t="s">
        <v>306</v>
      </c>
    </row>
    <row r="1269" spans="1:26" x14ac:dyDescent="0.35">
      <c r="A1269">
        <v>1267</v>
      </c>
      <c r="B1269">
        <v>2022103000</v>
      </c>
      <c r="C1269">
        <v>679</v>
      </c>
      <c r="D1269">
        <v>42929</v>
      </c>
      <c r="E1269">
        <v>1</v>
      </c>
      <c r="F1269">
        <v>0</v>
      </c>
      <c r="G1269">
        <v>0</v>
      </c>
      <c r="H1269">
        <v>0</v>
      </c>
      <c r="I1269" t="s">
        <v>221</v>
      </c>
      <c r="O1269">
        <v>2022103002</v>
      </c>
      <c r="P1269">
        <v>2591</v>
      </c>
      <c r="Q1269">
        <v>46088</v>
      </c>
      <c r="R1269">
        <v>0</v>
      </c>
      <c r="S1269">
        <v>1</v>
      </c>
      <c r="T1269">
        <v>0</v>
      </c>
      <c r="U1269">
        <v>0</v>
      </c>
      <c r="V1269" t="s">
        <v>117</v>
      </c>
      <c r="Y1269">
        <v>2022110610</v>
      </c>
      <c r="Z1269" t="s">
        <v>306</v>
      </c>
    </row>
    <row r="1270" spans="1:26" x14ac:dyDescent="0.35">
      <c r="A1270">
        <v>1268</v>
      </c>
      <c r="B1270">
        <v>2022103000</v>
      </c>
      <c r="C1270">
        <v>2792</v>
      </c>
      <c r="D1270">
        <v>42929</v>
      </c>
      <c r="E1270">
        <v>0</v>
      </c>
      <c r="F1270">
        <v>0</v>
      </c>
      <c r="G1270">
        <v>0</v>
      </c>
      <c r="H1270">
        <v>1</v>
      </c>
      <c r="I1270" t="s">
        <v>221</v>
      </c>
      <c r="O1270">
        <v>2022103002</v>
      </c>
      <c r="P1270">
        <v>3243</v>
      </c>
      <c r="Q1270">
        <v>46088</v>
      </c>
      <c r="R1270">
        <v>0</v>
      </c>
      <c r="S1270">
        <v>0</v>
      </c>
      <c r="T1270">
        <v>0</v>
      </c>
      <c r="U1270">
        <v>1</v>
      </c>
      <c r="V1270" t="s">
        <v>117</v>
      </c>
      <c r="Y1270">
        <v>2022102310</v>
      </c>
      <c r="Z1270" t="s">
        <v>307</v>
      </c>
    </row>
    <row r="1271" spans="1:26" x14ac:dyDescent="0.35">
      <c r="A1271">
        <v>1269</v>
      </c>
      <c r="B1271">
        <v>2022103000</v>
      </c>
      <c r="C1271">
        <v>2813</v>
      </c>
      <c r="D1271">
        <v>42929</v>
      </c>
      <c r="E1271">
        <v>1</v>
      </c>
      <c r="F1271">
        <v>0</v>
      </c>
      <c r="G1271">
        <v>0</v>
      </c>
      <c r="H1271">
        <v>0</v>
      </c>
      <c r="I1271" t="s">
        <v>221</v>
      </c>
      <c r="O1271">
        <v>2022103002</v>
      </c>
      <c r="P1271">
        <v>3567</v>
      </c>
      <c r="Q1271">
        <v>46088</v>
      </c>
      <c r="R1271">
        <v>1</v>
      </c>
      <c r="S1271">
        <v>0</v>
      </c>
      <c r="T1271">
        <v>0</v>
      </c>
      <c r="U1271">
        <v>0</v>
      </c>
      <c r="V1271" t="s">
        <v>117</v>
      </c>
      <c r="Y1271">
        <v>2022110610</v>
      </c>
      <c r="Z1271" t="s">
        <v>307</v>
      </c>
    </row>
    <row r="1272" spans="1:26" x14ac:dyDescent="0.35">
      <c r="A1272">
        <v>1270</v>
      </c>
      <c r="B1272">
        <v>2022102307</v>
      </c>
      <c r="C1272">
        <v>326</v>
      </c>
      <c r="D1272">
        <v>45011</v>
      </c>
      <c r="E1272">
        <v>0</v>
      </c>
      <c r="F1272">
        <v>1</v>
      </c>
      <c r="G1272">
        <v>0</v>
      </c>
      <c r="H1272">
        <v>0</v>
      </c>
      <c r="I1272" t="s">
        <v>222</v>
      </c>
      <c r="O1272">
        <v>2022102303</v>
      </c>
      <c r="P1272">
        <v>379</v>
      </c>
      <c r="Q1272">
        <v>44955</v>
      </c>
      <c r="R1272">
        <v>0</v>
      </c>
      <c r="S1272">
        <v>1</v>
      </c>
      <c r="T1272">
        <v>0</v>
      </c>
      <c r="U1272">
        <v>0</v>
      </c>
      <c r="V1272" t="s">
        <v>118</v>
      </c>
      <c r="Y1272">
        <v>2022102310</v>
      </c>
      <c r="Z1272" t="s">
        <v>308</v>
      </c>
    </row>
    <row r="1273" spans="1:26" x14ac:dyDescent="0.35">
      <c r="A1273">
        <v>1271</v>
      </c>
      <c r="B1273">
        <v>2022102307</v>
      </c>
      <c r="C1273">
        <v>1063</v>
      </c>
      <c r="D1273">
        <v>45011</v>
      </c>
      <c r="E1273">
        <v>1</v>
      </c>
      <c r="F1273">
        <v>0</v>
      </c>
      <c r="G1273">
        <v>0</v>
      </c>
      <c r="H1273">
        <v>0</v>
      </c>
      <c r="I1273" t="s">
        <v>222</v>
      </c>
      <c r="O1273">
        <v>2022102303</v>
      </c>
      <c r="P1273">
        <v>503</v>
      </c>
      <c r="Q1273">
        <v>44955</v>
      </c>
      <c r="R1273">
        <v>1</v>
      </c>
      <c r="S1273">
        <v>0</v>
      </c>
      <c r="T1273">
        <v>0</v>
      </c>
      <c r="U1273">
        <v>0</v>
      </c>
      <c r="V1273" t="s">
        <v>118</v>
      </c>
      <c r="Y1273">
        <v>2022103010</v>
      </c>
      <c r="Z1273" t="s">
        <v>308</v>
      </c>
    </row>
    <row r="1274" spans="1:26" x14ac:dyDescent="0.35">
      <c r="A1274">
        <v>1272</v>
      </c>
      <c r="B1274">
        <v>2022102307</v>
      </c>
      <c r="C1274">
        <v>2434</v>
      </c>
      <c r="D1274">
        <v>45011</v>
      </c>
      <c r="E1274">
        <v>1</v>
      </c>
      <c r="F1274">
        <v>0</v>
      </c>
      <c r="G1274">
        <v>0</v>
      </c>
      <c r="H1274">
        <v>0</v>
      </c>
      <c r="I1274" t="s">
        <v>222</v>
      </c>
      <c r="O1274">
        <v>2022102303</v>
      </c>
      <c r="P1274">
        <v>2536</v>
      </c>
      <c r="Q1274">
        <v>44955</v>
      </c>
      <c r="R1274">
        <v>0</v>
      </c>
      <c r="S1274">
        <v>1</v>
      </c>
      <c r="T1274">
        <v>0</v>
      </c>
      <c r="U1274">
        <v>0</v>
      </c>
      <c r="V1274" t="s">
        <v>118</v>
      </c>
      <c r="Y1274">
        <v>2022102310</v>
      </c>
      <c r="Z1274" t="s">
        <v>309</v>
      </c>
    </row>
    <row r="1275" spans="1:26" x14ac:dyDescent="0.35">
      <c r="A1275">
        <v>1273</v>
      </c>
      <c r="B1275">
        <v>2022103000</v>
      </c>
      <c r="C1275">
        <v>228</v>
      </c>
      <c r="D1275">
        <v>45011</v>
      </c>
      <c r="E1275">
        <v>1</v>
      </c>
      <c r="F1275">
        <v>0</v>
      </c>
      <c r="G1275">
        <v>0</v>
      </c>
      <c r="H1275">
        <v>0</v>
      </c>
      <c r="I1275" t="s">
        <v>222</v>
      </c>
      <c r="O1275">
        <v>2022102303</v>
      </c>
      <c r="P1275">
        <v>2597</v>
      </c>
      <c r="Q1275">
        <v>44955</v>
      </c>
      <c r="R1275">
        <v>0</v>
      </c>
      <c r="S1275">
        <v>0</v>
      </c>
      <c r="T1275">
        <v>0</v>
      </c>
      <c r="U1275">
        <v>1</v>
      </c>
      <c r="V1275" t="s">
        <v>118</v>
      </c>
      <c r="Y1275">
        <v>2022103010</v>
      </c>
      <c r="Z1275" t="s">
        <v>309</v>
      </c>
    </row>
    <row r="1276" spans="1:26" x14ac:dyDescent="0.35">
      <c r="A1276">
        <v>1274</v>
      </c>
      <c r="B1276">
        <v>2022103000</v>
      </c>
      <c r="C1276">
        <v>2274</v>
      </c>
      <c r="D1276">
        <v>45011</v>
      </c>
      <c r="E1276">
        <v>1</v>
      </c>
      <c r="F1276">
        <v>0</v>
      </c>
      <c r="G1276">
        <v>0</v>
      </c>
      <c r="H1276">
        <v>0</v>
      </c>
      <c r="I1276" t="s">
        <v>222</v>
      </c>
      <c r="O1276">
        <v>2022103002</v>
      </c>
      <c r="P1276">
        <v>718</v>
      </c>
      <c r="Q1276">
        <v>44955</v>
      </c>
      <c r="R1276">
        <v>0</v>
      </c>
      <c r="S1276">
        <v>1</v>
      </c>
      <c r="T1276">
        <v>0</v>
      </c>
      <c r="U1276">
        <v>0</v>
      </c>
      <c r="V1276" t="s">
        <v>118</v>
      </c>
      <c r="Y1276">
        <v>2022102310</v>
      </c>
      <c r="Z1276" t="s">
        <v>310</v>
      </c>
    </row>
    <row r="1277" spans="1:26" x14ac:dyDescent="0.35">
      <c r="A1277">
        <v>1275</v>
      </c>
      <c r="B1277">
        <v>2022103000</v>
      </c>
      <c r="C1277">
        <v>3381</v>
      </c>
      <c r="D1277">
        <v>45011</v>
      </c>
      <c r="E1277">
        <v>0</v>
      </c>
      <c r="F1277">
        <v>1</v>
      </c>
      <c r="G1277">
        <v>0</v>
      </c>
      <c r="H1277">
        <v>0</v>
      </c>
      <c r="I1277" t="s">
        <v>222</v>
      </c>
      <c r="O1277">
        <v>2022103002</v>
      </c>
      <c r="P1277">
        <v>890</v>
      </c>
      <c r="Q1277">
        <v>44955</v>
      </c>
      <c r="R1277">
        <v>0</v>
      </c>
      <c r="S1277">
        <v>1</v>
      </c>
      <c r="T1277">
        <v>0</v>
      </c>
      <c r="U1277">
        <v>0</v>
      </c>
      <c r="V1277" t="s">
        <v>118</v>
      </c>
      <c r="Y1277">
        <v>2022102310</v>
      </c>
      <c r="Z1277" t="s">
        <v>311</v>
      </c>
    </row>
    <row r="1278" spans="1:26" x14ac:dyDescent="0.35">
      <c r="A1278">
        <v>1276</v>
      </c>
      <c r="B1278">
        <v>2022102307</v>
      </c>
      <c r="C1278">
        <v>694</v>
      </c>
      <c r="D1278">
        <v>47881</v>
      </c>
      <c r="E1278">
        <v>1</v>
      </c>
      <c r="F1278">
        <v>0</v>
      </c>
      <c r="G1278">
        <v>0</v>
      </c>
      <c r="H1278">
        <v>0</v>
      </c>
      <c r="I1278" t="s">
        <v>223</v>
      </c>
      <c r="O1278">
        <v>2022103002</v>
      </c>
      <c r="P1278">
        <v>916</v>
      </c>
      <c r="Q1278">
        <v>44955</v>
      </c>
      <c r="R1278">
        <v>1</v>
      </c>
      <c r="S1278">
        <v>0</v>
      </c>
      <c r="T1278">
        <v>0</v>
      </c>
      <c r="U1278">
        <v>0</v>
      </c>
      <c r="V1278" t="s">
        <v>118</v>
      </c>
      <c r="Y1278">
        <v>2022103010</v>
      </c>
      <c r="Z1278" t="s">
        <v>311</v>
      </c>
    </row>
    <row r="1279" spans="1:26" x14ac:dyDescent="0.35">
      <c r="A1279">
        <v>1277</v>
      </c>
      <c r="B1279">
        <v>2022102307</v>
      </c>
      <c r="C1279">
        <v>838</v>
      </c>
      <c r="D1279">
        <v>47881</v>
      </c>
      <c r="E1279">
        <v>0</v>
      </c>
      <c r="F1279">
        <v>1</v>
      </c>
      <c r="G1279">
        <v>0</v>
      </c>
      <c r="H1279">
        <v>0</v>
      </c>
      <c r="I1279" t="s">
        <v>223</v>
      </c>
      <c r="O1279">
        <v>2022102303</v>
      </c>
      <c r="P1279">
        <v>379</v>
      </c>
      <c r="Q1279">
        <v>43478</v>
      </c>
      <c r="R1279">
        <v>0</v>
      </c>
      <c r="S1279">
        <v>0</v>
      </c>
      <c r="T1279">
        <v>0</v>
      </c>
      <c r="U1279">
        <v>1</v>
      </c>
      <c r="V1279" t="s">
        <v>119</v>
      </c>
      <c r="Y1279">
        <v>2022102310</v>
      </c>
      <c r="Z1279" t="s">
        <v>312</v>
      </c>
    </row>
    <row r="1280" spans="1:26" x14ac:dyDescent="0.35">
      <c r="A1280">
        <v>1278</v>
      </c>
      <c r="B1280">
        <v>2022102307</v>
      </c>
      <c r="C1280">
        <v>1572</v>
      </c>
      <c r="D1280">
        <v>47881</v>
      </c>
      <c r="E1280">
        <v>1</v>
      </c>
      <c r="F1280">
        <v>0</v>
      </c>
      <c r="G1280">
        <v>0</v>
      </c>
      <c r="H1280">
        <v>0</v>
      </c>
      <c r="I1280" t="s">
        <v>223</v>
      </c>
      <c r="O1280">
        <v>2022102303</v>
      </c>
      <c r="P1280">
        <v>1700</v>
      </c>
      <c r="Q1280">
        <v>43478</v>
      </c>
      <c r="R1280">
        <v>0</v>
      </c>
      <c r="S1280">
        <v>0</v>
      </c>
      <c r="T1280">
        <v>0</v>
      </c>
      <c r="U1280">
        <v>1</v>
      </c>
      <c r="V1280" t="s">
        <v>119</v>
      </c>
      <c r="Y1280">
        <v>2022103010</v>
      </c>
      <c r="Z1280" t="s">
        <v>312</v>
      </c>
    </row>
    <row r="1281" spans="1:26" x14ac:dyDescent="0.35">
      <c r="A1281">
        <v>1279</v>
      </c>
      <c r="B1281">
        <v>2022102307</v>
      </c>
      <c r="C1281">
        <v>2602</v>
      </c>
      <c r="D1281">
        <v>47881</v>
      </c>
      <c r="E1281">
        <v>1</v>
      </c>
      <c r="F1281">
        <v>0</v>
      </c>
      <c r="G1281">
        <v>0</v>
      </c>
      <c r="H1281">
        <v>0</v>
      </c>
      <c r="I1281" t="s">
        <v>223</v>
      </c>
      <c r="O1281">
        <v>2022102303</v>
      </c>
      <c r="P1281">
        <v>400</v>
      </c>
      <c r="Q1281">
        <v>46185</v>
      </c>
      <c r="R1281">
        <v>0</v>
      </c>
      <c r="S1281">
        <v>1</v>
      </c>
      <c r="T1281">
        <v>0</v>
      </c>
      <c r="U1281">
        <v>0</v>
      </c>
      <c r="V1281" t="s">
        <v>120</v>
      </c>
      <c r="Y1281">
        <v>2022102310</v>
      </c>
      <c r="Z1281" t="s">
        <v>313</v>
      </c>
    </row>
    <row r="1282" spans="1:26" x14ac:dyDescent="0.35">
      <c r="A1282">
        <v>1280</v>
      </c>
      <c r="B1282">
        <v>2022103007</v>
      </c>
      <c r="C1282">
        <v>179</v>
      </c>
      <c r="D1282">
        <v>47881</v>
      </c>
      <c r="E1282">
        <v>1</v>
      </c>
      <c r="F1282">
        <v>0</v>
      </c>
      <c r="G1282">
        <v>0</v>
      </c>
      <c r="H1282">
        <v>0</v>
      </c>
      <c r="I1282" t="s">
        <v>223</v>
      </c>
      <c r="O1282">
        <v>2022102303</v>
      </c>
      <c r="P1282">
        <v>524</v>
      </c>
      <c r="Q1282">
        <v>43533</v>
      </c>
      <c r="R1282">
        <v>1</v>
      </c>
      <c r="S1282">
        <v>0</v>
      </c>
      <c r="T1282">
        <v>0</v>
      </c>
      <c r="U1282">
        <v>0</v>
      </c>
      <c r="V1282" t="s">
        <v>121</v>
      </c>
      <c r="Y1282">
        <v>2022110610</v>
      </c>
      <c r="Z1282" t="s">
        <v>313</v>
      </c>
    </row>
    <row r="1283" spans="1:26" x14ac:dyDescent="0.35">
      <c r="A1283">
        <v>1281</v>
      </c>
      <c r="B1283">
        <v>2022103007</v>
      </c>
      <c r="C1283">
        <v>842</v>
      </c>
      <c r="D1283">
        <v>47881</v>
      </c>
      <c r="E1283">
        <v>1</v>
      </c>
      <c r="F1283">
        <v>0</v>
      </c>
      <c r="G1283">
        <v>0</v>
      </c>
      <c r="H1283">
        <v>0</v>
      </c>
      <c r="I1283" t="s">
        <v>223</v>
      </c>
      <c r="O1283">
        <v>2022102303</v>
      </c>
      <c r="P1283">
        <v>1019</v>
      </c>
      <c r="Q1283">
        <v>43533</v>
      </c>
      <c r="R1283">
        <v>1</v>
      </c>
      <c r="S1283">
        <v>0</v>
      </c>
      <c r="T1283">
        <v>0</v>
      </c>
      <c r="U1283">
        <v>0</v>
      </c>
      <c r="V1283" t="s">
        <v>121</v>
      </c>
      <c r="Y1283">
        <v>2022102310</v>
      </c>
      <c r="Z1283" t="s">
        <v>314</v>
      </c>
    </row>
    <row r="1284" spans="1:26" x14ac:dyDescent="0.35">
      <c r="A1284">
        <v>1282</v>
      </c>
      <c r="B1284">
        <v>2022103007</v>
      </c>
      <c r="C1284">
        <v>2823</v>
      </c>
      <c r="D1284">
        <v>47881</v>
      </c>
      <c r="E1284">
        <v>1</v>
      </c>
      <c r="F1284">
        <v>0</v>
      </c>
      <c r="G1284">
        <v>0</v>
      </c>
      <c r="H1284">
        <v>0</v>
      </c>
      <c r="I1284" t="s">
        <v>223</v>
      </c>
      <c r="O1284">
        <v>2022102303</v>
      </c>
      <c r="P1284">
        <v>1821</v>
      </c>
      <c r="Q1284">
        <v>43533</v>
      </c>
      <c r="R1284">
        <v>0</v>
      </c>
      <c r="S1284">
        <v>0</v>
      </c>
      <c r="T1284">
        <v>0</v>
      </c>
      <c r="U1284">
        <v>1</v>
      </c>
      <c r="V1284" t="s">
        <v>121</v>
      </c>
      <c r="Y1284">
        <v>2022110610</v>
      </c>
      <c r="Z1284" t="s">
        <v>314</v>
      </c>
    </row>
    <row r="1285" spans="1:26" x14ac:dyDescent="0.35">
      <c r="A1285">
        <v>1283</v>
      </c>
      <c r="B1285">
        <v>2022103007</v>
      </c>
      <c r="C1285">
        <v>3750</v>
      </c>
      <c r="D1285">
        <v>47881</v>
      </c>
      <c r="E1285">
        <v>0</v>
      </c>
      <c r="F1285">
        <v>1</v>
      </c>
      <c r="G1285">
        <v>0</v>
      </c>
      <c r="H1285">
        <v>0</v>
      </c>
      <c r="I1285" t="s">
        <v>223</v>
      </c>
      <c r="O1285">
        <v>2022103002</v>
      </c>
      <c r="P1285">
        <v>2249</v>
      </c>
      <c r="Q1285">
        <v>43533</v>
      </c>
      <c r="R1285">
        <v>0</v>
      </c>
      <c r="S1285">
        <v>1</v>
      </c>
      <c r="T1285">
        <v>0</v>
      </c>
      <c r="U1285">
        <v>0</v>
      </c>
      <c r="V1285" t="s">
        <v>121</v>
      </c>
      <c r="Y1285">
        <v>2022102310</v>
      </c>
      <c r="Z1285" t="s">
        <v>315</v>
      </c>
    </row>
    <row r="1286" spans="1:26" x14ac:dyDescent="0.35">
      <c r="A1286">
        <v>1284</v>
      </c>
      <c r="B1286">
        <v>2022110606</v>
      </c>
      <c r="C1286">
        <v>354</v>
      </c>
      <c r="D1286">
        <v>47881</v>
      </c>
      <c r="E1286">
        <v>0</v>
      </c>
      <c r="F1286">
        <v>0</v>
      </c>
      <c r="G1286">
        <v>0</v>
      </c>
      <c r="H1286">
        <v>1</v>
      </c>
      <c r="I1286" t="s">
        <v>223</v>
      </c>
      <c r="O1286">
        <v>2022103002</v>
      </c>
      <c r="P1286">
        <v>2458</v>
      </c>
      <c r="Q1286">
        <v>43533</v>
      </c>
      <c r="R1286">
        <v>1</v>
      </c>
      <c r="S1286">
        <v>0</v>
      </c>
      <c r="T1286">
        <v>0</v>
      </c>
      <c r="U1286">
        <v>0</v>
      </c>
      <c r="V1286" t="s">
        <v>121</v>
      </c>
      <c r="Y1286">
        <v>2022103010</v>
      </c>
      <c r="Z1286" t="s">
        <v>315</v>
      </c>
    </row>
    <row r="1287" spans="1:26" x14ac:dyDescent="0.35">
      <c r="A1287">
        <v>1285</v>
      </c>
      <c r="B1287">
        <v>2022110606</v>
      </c>
      <c r="C1287">
        <v>2719</v>
      </c>
      <c r="D1287">
        <v>47881</v>
      </c>
      <c r="E1287">
        <v>1</v>
      </c>
      <c r="F1287">
        <v>0</v>
      </c>
      <c r="G1287">
        <v>0</v>
      </c>
      <c r="H1287">
        <v>0</v>
      </c>
      <c r="I1287" t="s">
        <v>223</v>
      </c>
      <c r="O1287">
        <v>2022103002</v>
      </c>
      <c r="P1287">
        <v>3161</v>
      </c>
      <c r="Q1287">
        <v>43533</v>
      </c>
      <c r="R1287">
        <v>1</v>
      </c>
      <c r="S1287">
        <v>0</v>
      </c>
      <c r="T1287">
        <v>0</v>
      </c>
      <c r="U1287">
        <v>0</v>
      </c>
      <c r="V1287" t="s">
        <v>121</v>
      </c>
      <c r="Y1287">
        <v>2022102310</v>
      </c>
      <c r="Z1287" t="s">
        <v>316</v>
      </c>
    </row>
    <row r="1288" spans="1:26" x14ac:dyDescent="0.35">
      <c r="A1288">
        <v>1286</v>
      </c>
      <c r="B1288">
        <v>2022102307</v>
      </c>
      <c r="C1288">
        <v>694</v>
      </c>
      <c r="D1288">
        <v>42467</v>
      </c>
      <c r="E1288">
        <v>0</v>
      </c>
      <c r="F1288">
        <v>1</v>
      </c>
      <c r="G1288">
        <v>0</v>
      </c>
      <c r="H1288">
        <v>0</v>
      </c>
      <c r="I1288" t="s">
        <v>224</v>
      </c>
      <c r="O1288">
        <v>2022103002</v>
      </c>
      <c r="P1288">
        <v>3243</v>
      </c>
      <c r="Q1288">
        <v>43533</v>
      </c>
      <c r="R1288">
        <v>1</v>
      </c>
      <c r="S1288">
        <v>0</v>
      </c>
      <c r="T1288">
        <v>0</v>
      </c>
      <c r="U1288">
        <v>0</v>
      </c>
      <c r="V1288" t="s">
        <v>121</v>
      </c>
      <c r="Y1288">
        <v>2022110610</v>
      </c>
      <c r="Z1288" t="s">
        <v>316</v>
      </c>
    </row>
    <row r="1289" spans="1:26" x14ac:dyDescent="0.35">
      <c r="A1289">
        <v>1287</v>
      </c>
      <c r="B1289">
        <v>2022103007</v>
      </c>
      <c r="C1289">
        <v>1125</v>
      </c>
      <c r="D1289">
        <v>42467</v>
      </c>
      <c r="E1289">
        <v>1</v>
      </c>
      <c r="F1289">
        <v>0</v>
      </c>
      <c r="G1289">
        <v>0</v>
      </c>
      <c r="H1289">
        <v>0</v>
      </c>
      <c r="I1289" t="s">
        <v>224</v>
      </c>
      <c r="O1289">
        <v>2022102303</v>
      </c>
      <c r="P1289">
        <v>524</v>
      </c>
      <c r="Q1289">
        <v>42346</v>
      </c>
      <c r="R1289">
        <v>0</v>
      </c>
      <c r="S1289">
        <v>0</v>
      </c>
      <c r="T1289">
        <v>0</v>
      </c>
      <c r="U1289">
        <v>1</v>
      </c>
      <c r="V1289" t="s">
        <v>122</v>
      </c>
      <c r="Y1289">
        <v>2022102310</v>
      </c>
      <c r="Z1289" t="s">
        <v>317</v>
      </c>
    </row>
    <row r="1290" spans="1:26" x14ac:dyDescent="0.35">
      <c r="A1290">
        <v>1288</v>
      </c>
      <c r="B1290">
        <v>2022103007</v>
      </c>
      <c r="C1290">
        <v>2190</v>
      </c>
      <c r="D1290">
        <v>42467</v>
      </c>
      <c r="E1290">
        <v>0</v>
      </c>
      <c r="F1290">
        <v>1</v>
      </c>
      <c r="G1290">
        <v>0</v>
      </c>
      <c r="H1290">
        <v>0</v>
      </c>
      <c r="I1290" t="s">
        <v>224</v>
      </c>
      <c r="O1290">
        <v>2022102303</v>
      </c>
      <c r="P1290">
        <v>2369</v>
      </c>
      <c r="Q1290">
        <v>42346</v>
      </c>
      <c r="R1290">
        <v>1</v>
      </c>
      <c r="S1290">
        <v>0</v>
      </c>
      <c r="T1290">
        <v>0</v>
      </c>
      <c r="U1290">
        <v>0</v>
      </c>
      <c r="V1290" t="s">
        <v>122</v>
      </c>
      <c r="Y1290">
        <v>2022103010</v>
      </c>
      <c r="Z1290" t="s">
        <v>317</v>
      </c>
    </row>
    <row r="1291" spans="1:26" x14ac:dyDescent="0.35">
      <c r="A1291">
        <v>1289</v>
      </c>
      <c r="B1291">
        <v>2022103007</v>
      </c>
      <c r="C1291">
        <v>2618</v>
      </c>
      <c r="D1291">
        <v>42467</v>
      </c>
      <c r="E1291">
        <v>1</v>
      </c>
      <c r="F1291">
        <v>0</v>
      </c>
      <c r="G1291">
        <v>0</v>
      </c>
      <c r="H1291">
        <v>0</v>
      </c>
      <c r="I1291" t="s">
        <v>224</v>
      </c>
      <c r="O1291">
        <v>2022103002</v>
      </c>
      <c r="P1291">
        <v>2891</v>
      </c>
      <c r="Q1291">
        <v>42346</v>
      </c>
      <c r="R1291">
        <v>0</v>
      </c>
      <c r="S1291">
        <v>0</v>
      </c>
      <c r="T1291">
        <v>0</v>
      </c>
      <c r="U1291">
        <v>1</v>
      </c>
      <c r="V1291" t="s">
        <v>122</v>
      </c>
      <c r="Y1291">
        <v>2022102310</v>
      </c>
      <c r="Z1291" t="s">
        <v>318</v>
      </c>
    </row>
    <row r="1292" spans="1:26" x14ac:dyDescent="0.35">
      <c r="A1292">
        <v>1290</v>
      </c>
      <c r="B1292">
        <v>2022103007</v>
      </c>
      <c r="C1292">
        <v>3708</v>
      </c>
      <c r="D1292">
        <v>42467</v>
      </c>
      <c r="E1292">
        <v>1</v>
      </c>
      <c r="F1292">
        <v>0</v>
      </c>
      <c r="G1292">
        <v>0</v>
      </c>
      <c r="H1292">
        <v>0</v>
      </c>
      <c r="I1292" t="s">
        <v>224</v>
      </c>
      <c r="O1292">
        <v>2022103002</v>
      </c>
      <c r="P1292">
        <v>3593</v>
      </c>
      <c r="Q1292">
        <v>42346</v>
      </c>
      <c r="R1292">
        <v>1</v>
      </c>
      <c r="S1292">
        <v>0</v>
      </c>
      <c r="T1292">
        <v>0</v>
      </c>
      <c r="U1292">
        <v>0</v>
      </c>
      <c r="V1292" t="s">
        <v>122</v>
      </c>
      <c r="Y1292">
        <v>2022102311</v>
      </c>
      <c r="Z1292" t="s">
        <v>319</v>
      </c>
    </row>
    <row r="1293" spans="1:26" x14ac:dyDescent="0.35">
      <c r="A1293">
        <v>1291</v>
      </c>
      <c r="B1293">
        <v>2022110606</v>
      </c>
      <c r="C1293">
        <v>913</v>
      </c>
      <c r="D1293">
        <v>42467</v>
      </c>
      <c r="E1293">
        <v>0</v>
      </c>
      <c r="F1293">
        <v>1</v>
      </c>
      <c r="G1293">
        <v>0</v>
      </c>
      <c r="H1293">
        <v>0</v>
      </c>
      <c r="I1293" t="s">
        <v>224</v>
      </c>
      <c r="O1293">
        <v>2022103002</v>
      </c>
      <c r="P1293">
        <v>3614</v>
      </c>
      <c r="Q1293">
        <v>42346</v>
      </c>
      <c r="R1293">
        <v>1</v>
      </c>
      <c r="S1293">
        <v>0</v>
      </c>
      <c r="T1293">
        <v>0</v>
      </c>
      <c r="U1293">
        <v>0</v>
      </c>
      <c r="V1293" t="s">
        <v>122</v>
      </c>
      <c r="Y1293">
        <v>2022103008</v>
      </c>
      <c r="Z1293" t="s">
        <v>319</v>
      </c>
    </row>
    <row r="1294" spans="1:26" x14ac:dyDescent="0.35">
      <c r="A1294">
        <v>1292</v>
      </c>
      <c r="B1294">
        <v>2022102307</v>
      </c>
      <c r="C1294">
        <v>838</v>
      </c>
      <c r="D1294">
        <v>46141</v>
      </c>
      <c r="E1294">
        <v>1</v>
      </c>
      <c r="F1294">
        <v>0</v>
      </c>
      <c r="G1294">
        <v>0</v>
      </c>
      <c r="H1294">
        <v>0</v>
      </c>
      <c r="I1294" t="s">
        <v>225</v>
      </c>
      <c r="O1294">
        <v>2022103002</v>
      </c>
      <c r="P1294">
        <v>4100</v>
      </c>
      <c r="Q1294">
        <v>42346</v>
      </c>
      <c r="R1294">
        <v>1</v>
      </c>
      <c r="S1294">
        <v>0</v>
      </c>
      <c r="T1294">
        <v>0</v>
      </c>
      <c r="U1294">
        <v>0</v>
      </c>
      <c r="V1294" t="s">
        <v>122</v>
      </c>
      <c r="Y1294">
        <v>2022102311</v>
      </c>
      <c r="Z1294" t="s">
        <v>320</v>
      </c>
    </row>
    <row r="1295" spans="1:26" x14ac:dyDescent="0.35">
      <c r="A1295">
        <v>1293</v>
      </c>
      <c r="B1295">
        <v>2022102307</v>
      </c>
      <c r="C1295">
        <v>3241</v>
      </c>
      <c r="D1295">
        <v>46141</v>
      </c>
      <c r="E1295">
        <v>0</v>
      </c>
      <c r="F1295">
        <v>1</v>
      </c>
      <c r="G1295">
        <v>0</v>
      </c>
      <c r="H1295">
        <v>0</v>
      </c>
      <c r="I1295" t="s">
        <v>225</v>
      </c>
      <c r="O1295">
        <v>2022102303</v>
      </c>
      <c r="P1295">
        <v>850</v>
      </c>
      <c r="Q1295">
        <v>54653</v>
      </c>
      <c r="R1295">
        <v>1</v>
      </c>
      <c r="S1295">
        <v>0</v>
      </c>
      <c r="T1295">
        <v>0</v>
      </c>
      <c r="U1295">
        <v>0</v>
      </c>
      <c r="V1295" t="s">
        <v>123</v>
      </c>
      <c r="Y1295">
        <v>2022102311</v>
      </c>
      <c r="Z1295" t="s">
        <v>321</v>
      </c>
    </row>
    <row r="1296" spans="1:26" x14ac:dyDescent="0.35">
      <c r="A1296">
        <v>1294</v>
      </c>
      <c r="B1296">
        <v>2022103007</v>
      </c>
      <c r="C1296">
        <v>1656</v>
      </c>
      <c r="D1296">
        <v>46141</v>
      </c>
      <c r="E1296">
        <v>1</v>
      </c>
      <c r="F1296">
        <v>0</v>
      </c>
      <c r="G1296">
        <v>0</v>
      </c>
      <c r="H1296">
        <v>0</v>
      </c>
      <c r="I1296" t="s">
        <v>225</v>
      </c>
      <c r="O1296">
        <v>2022103003</v>
      </c>
      <c r="P1296">
        <v>1711</v>
      </c>
      <c r="Q1296">
        <v>54653</v>
      </c>
      <c r="R1296">
        <v>0</v>
      </c>
      <c r="S1296">
        <v>1</v>
      </c>
      <c r="T1296">
        <v>0</v>
      </c>
      <c r="U1296">
        <v>0</v>
      </c>
      <c r="V1296" t="s">
        <v>123</v>
      </c>
      <c r="Y1296">
        <v>2022103008</v>
      </c>
      <c r="Z1296" t="s">
        <v>321</v>
      </c>
    </row>
    <row r="1297" spans="1:26" x14ac:dyDescent="0.35">
      <c r="A1297">
        <v>1295</v>
      </c>
      <c r="B1297">
        <v>2022103007</v>
      </c>
      <c r="C1297">
        <v>2955</v>
      </c>
      <c r="D1297">
        <v>46141</v>
      </c>
      <c r="E1297">
        <v>0</v>
      </c>
      <c r="F1297">
        <v>1</v>
      </c>
      <c r="G1297">
        <v>0</v>
      </c>
      <c r="H1297">
        <v>0</v>
      </c>
      <c r="I1297" t="s">
        <v>225</v>
      </c>
      <c r="O1297">
        <v>2022103003</v>
      </c>
      <c r="P1297">
        <v>2964</v>
      </c>
      <c r="Q1297">
        <v>54653</v>
      </c>
      <c r="R1297">
        <v>0</v>
      </c>
      <c r="S1297">
        <v>1</v>
      </c>
      <c r="T1297">
        <v>0</v>
      </c>
      <c r="U1297">
        <v>0</v>
      </c>
      <c r="V1297" t="s">
        <v>123</v>
      </c>
      <c r="Y1297">
        <v>2022102311</v>
      </c>
      <c r="Z1297" t="s">
        <v>322</v>
      </c>
    </row>
    <row r="1298" spans="1:26" x14ac:dyDescent="0.35">
      <c r="A1298">
        <v>1296</v>
      </c>
      <c r="B1298">
        <v>2022110606</v>
      </c>
      <c r="C1298">
        <v>2510</v>
      </c>
      <c r="D1298">
        <v>46141</v>
      </c>
      <c r="E1298">
        <v>0</v>
      </c>
      <c r="F1298">
        <v>1</v>
      </c>
      <c r="G1298">
        <v>0</v>
      </c>
      <c r="H1298">
        <v>0</v>
      </c>
      <c r="I1298" t="s">
        <v>225</v>
      </c>
      <c r="O1298">
        <v>2022110603</v>
      </c>
      <c r="P1298">
        <v>441</v>
      </c>
      <c r="Q1298">
        <v>54653</v>
      </c>
      <c r="R1298">
        <v>1</v>
      </c>
      <c r="S1298">
        <v>0</v>
      </c>
      <c r="T1298">
        <v>0</v>
      </c>
      <c r="U1298">
        <v>1</v>
      </c>
      <c r="V1298" t="s">
        <v>123</v>
      </c>
      <c r="Y1298">
        <v>2022102311</v>
      </c>
      <c r="Z1298" t="s">
        <v>323</v>
      </c>
    </row>
    <row r="1299" spans="1:26" x14ac:dyDescent="0.35">
      <c r="A1299">
        <v>1297</v>
      </c>
      <c r="B1299">
        <v>2022102307</v>
      </c>
      <c r="C1299">
        <v>917</v>
      </c>
      <c r="D1299">
        <v>54582</v>
      </c>
      <c r="E1299">
        <v>1</v>
      </c>
      <c r="F1299">
        <v>0</v>
      </c>
      <c r="G1299">
        <v>0</v>
      </c>
      <c r="H1299">
        <v>0</v>
      </c>
      <c r="I1299" t="s">
        <v>226</v>
      </c>
      <c r="O1299">
        <v>2022110603</v>
      </c>
      <c r="P1299">
        <v>462</v>
      </c>
      <c r="Q1299">
        <v>54653</v>
      </c>
      <c r="R1299">
        <v>0</v>
      </c>
      <c r="S1299">
        <v>1</v>
      </c>
      <c r="T1299">
        <v>0</v>
      </c>
      <c r="U1299">
        <v>0</v>
      </c>
      <c r="V1299" t="s">
        <v>123</v>
      </c>
      <c r="Y1299">
        <v>2022103003</v>
      </c>
      <c r="Z1299" t="s">
        <v>323</v>
      </c>
    </row>
    <row r="1300" spans="1:26" x14ac:dyDescent="0.35">
      <c r="A1300">
        <v>1298</v>
      </c>
      <c r="B1300">
        <v>2022102307</v>
      </c>
      <c r="C1300">
        <v>3241</v>
      </c>
      <c r="D1300">
        <v>54582</v>
      </c>
      <c r="E1300">
        <v>0</v>
      </c>
      <c r="F1300">
        <v>1</v>
      </c>
      <c r="G1300">
        <v>0</v>
      </c>
      <c r="H1300">
        <v>0</v>
      </c>
      <c r="I1300" t="s">
        <v>226</v>
      </c>
      <c r="O1300">
        <v>2022110603</v>
      </c>
      <c r="P1300">
        <v>1217</v>
      </c>
      <c r="Q1300">
        <v>54653</v>
      </c>
      <c r="R1300">
        <v>0</v>
      </c>
      <c r="S1300">
        <v>1</v>
      </c>
      <c r="T1300">
        <v>0</v>
      </c>
      <c r="U1300">
        <v>0</v>
      </c>
      <c r="V1300" t="s">
        <v>123</v>
      </c>
      <c r="Y1300">
        <v>2022110601</v>
      </c>
      <c r="Z1300" t="s">
        <v>323</v>
      </c>
    </row>
    <row r="1301" spans="1:26" x14ac:dyDescent="0.35">
      <c r="A1301">
        <v>1299</v>
      </c>
      <c r="B1301">
        <v>2022103007</v>
      </c>
      <c r="C1301">
        <v>1427</v>
      </c>
      <c r="D1301">
        <v>54582</v>
      </c>
      <c r="E1301">
        <v>1</v>
      </c>
      <c r="F1301">
        <v>0</v>
      </c>
      <c r="G1301">
        <v>0</v>
      </c>
      <c r="H1301">
        <v>0</v>
      </c>
      <c r="I1301" t="s">
        <v>226</v>
      </c>
      <c r="O1301">
        <v>2022110603</v>
      </c>
      <c r="P1301">
        <v>1267</v>
      </c>
      <c r="Q1301">
        <v>54653</v>
      </c>
      <c r="R1301">
        <v>0</v>
      </c>
      <c r="S1301">
        <v>0</v>
      </c>
      <c r="T1301">
        <v>0</v>
      </c>
      <c r="U1301">
        <v>1</v>
      </c>
      <c r="V1301" t="s">
        <v>123</v>
      </c>
      <c r="Y1301">
        <v>2022102311</v>
      </c>
      <c r="Z1301" t="s">
        <v>324</v>
      </c>
    </row>
    <row r="1302" spans="1:26" x14ac:dyDescent="0.35">
      <c r="A1302">
        <v>1300</v>
      </c>
      <c r="B1302">
        <v>2022110606</v>
      </c>
      <c r="C1302">
        <v>354</v>
      </c>
      <c r="D1302">
        <v>54582</v>
      </c>
      <c r="E1302">
        <v>0</v>
      </c>
      <c r="F1302">
        <v>1</v>
      </c>
      <c r="G1302">
        <v>0</v>
      </c>
      <c r="H1302">
        <v>0</v>
      </c>
      <c r="I1302" t="s">
        <v>226</v>
      </c>
      <c r="O1302">
        <v>2022102303</v>
      </c>
      <c r="P1302">
        <v>974</v>
      </c>
      <c r="Q1302">
        <v>41235</v>
      </c>
      <c r="R1302">
        <v>1</v>
      </c>
      <c r="S1302">
        <v>0</v>
      </c>
      <c r="T1302">
        <v>0</v>
      </c>
      <c r="U1302">
        <v>0</v>
      </c>
      <c r="V1302" t="s">
        <v>124</v>
      </c>
      <c r="Y1302">
        <v>2022103003</v>
      </c>
      <c r="Z1302" t="s">
        <v>324</v>
      </c>
    </row>
    <row r="1303" spans="1:26" x14ac:dyDescent="0.35">
      <c r="A1303">
        <v>1301</v>
      </c>
      <c r="B1303">
        <v>2022110606</v>
      </c>
      <c r="C1303">
        <v>1265</v>
      </c>
      <c r="D1303">
        <v>54582</v>
      </c>
      <c r="E1303">
        <v>0</v>
      </c>
      <c r="F1303">
        <v>1</v>
      </c>
      <c r="G1303">
        <v>0</v>
      </c>
      <c r="H1303">
        <v>0</v>
      </c>
      <c r="I1303" t="s">
        <v>226</v>
      </c>
      <c r="O1303">
        <v>2022102303</v>
      </c>
      <c r="P1303">
        <v>1742</v>
      </c>
      <c r="Q1303">
        <v>41235</v>
      </c>
      <c r="R1303">
        <v>1</v>
      </c>
      <c r="S1303">
        <v>0</v>
      </c>
      <c r="T1303">
        <v>0</v>
      </c>
      <c r="U1303">
        <v>0</v>
      </c>
      <c r="V1303" t="s">
        <v>124</v>
      </c>
      <c r="Y1303">
        <v>2022110601</v>
      </c>
      <c r="Z1303" t="s">
        <v>324</v>
      </c>
    </row>
    <row r="1304" spans="1:26" x14ac:dyDescent="0.35">
      <c r="A1304">
        <v>1302</v>
      </c>
      <c r="B1304">
        <v>2022110606</v>
      </c>
      <c r="C1304">
        <v>2580</v>
      </c>
      <c r="D1304">
        <v>54582</v>
      </c>
      <c r="E1304">
        <v>1</v>
      </c>
      <c r="F1304">
        <v>0</v>
      </c>
      <c r="G1304">
        <v>0</v>
      </c>
      <c r="H1304">
        <v>0</v>
      </c>
      <c r="I1304" t="s">
        <v>226</v>
      </c>
      <c r="O1304">
        <v>2022102303</v>
      </c>
      <c r="P1304">
        <v>2348</v>
      </c>
      <c r="Q1304">
        <v>41235</v>
      </c>
      <c r="R1304">
        <v>1</v>
      </c>
      <c r="S1304">
        <v>0</v>
      </c>
      <c r="T1304">
        <v>0</v>
      </c>
      <c r="U1304">
        <v>0</v>
      </c>
      <c r="V1304" t="s">
        <v>124</v>
      </c>
      <c r="Y1304">
        <v>2022102311</v>
      </c>
      <c r="Z1304" t="s">
        <v>325</v>
      </c>
    </row>
    <row r="1305" spans="1:26" x14ac:dyDescent="0.35">
      <c r="A1305">
        <v>1303</v>
      </c>
      <c r="B1305">
        <v>2022102307</v>
      </c>
      <c r="C1305">
        <v>989</v>
      </c>
      <c r="D1305">
        <v>44929</v>
      </c>
      <c r="E1305">
        <v>0</v>
      </c>
      <c r="F1305">
        <v>1</v>
      </c>
      <c r="G1305">
        <v>0</v>
      </c>
      <c r="H1305">
        <v>1</v>
      </c>
      <c r="I1305" t="s">
        <v>227</v>
      </c>
      <c r="O1305">
        <v>2022103002</v>
      </c>
      <c r="P1305">
        <v>739</v>
      </c>
      <c r="Q1305">
        <v>41235</v>
      </c>
      <c r="R1305">
        <v>1</v>
      </c>
      <c r="S1305">
        <v>0</v>
      </c>
      <c r="T1305">
        <v>0</v>
      </c>
      <c r="U1305">
        <v>0</v>
      </c>
      <c r="V1305" t="s">
        <v>124</v>
      </c>
      <c r="Y1305">
        <v>2022103008</v>
      </c>
      <c r="Z1305" t="s">
        <v>325</v>
      </c>
    </row>
    <row r="1306" spans="1:26" x14ac:dyDescent="0.35">
      <c r="A1306">
        <v>1304</v>
      </c>
      <c r="B1306">
        <v>2022103007</v>
      </c>
      <c r="C1306">
        <v>729</v>
      </c>
      <c r="D1306">
        <v>44929</v>
      </c>
      <c r="E1306">
        <v>0</v>
      </c>
      <c r="F1306">
        <v>1</v>
      </c>
      <c r="G1306">
        <v>0</v>
      </c>
      <c r="H1306">
        <v>0</v>
      </c>
      <c r="I1306" t="s">
        <v>227</v>
      </c>
      <c r="O1306">
        <v>2022103002</v>
      </c>
      <c r="P1306">
        <v>956</v>
      </c>
      <c r="Q1306">
        <v>41235</v>
      </c>
      <c r="R1306">
        <v>0</v>
      </c>
      <c r="S1306">
        <v>1</v>
      </c>
      <c r="T1306">
        <v>0</v>
      </c>
      <c r="U1306">
        <v>0</v>
      </c>
      <c r="V1306" t="s">
        <v>124</v>
      </c>
      <c r="Y1306">
        <v>2022102311</v>
      </c>
      <c r="Z1306" t="s">
        <v>326</v>
      </c>
    </row>
    <row r="1307" spans="1:26" x14ac:dyDescent="0.35">
      <c r="A1307">
        <v>1305</v>
      </c>
      <c r="B1307">
        <v>2022103007</v>
      </c>
      <c r="C1307">
        <v>1993</v>
      </c>
      <c r="D1307">
        <v>44929</v>
      </c>
      <c r="E1307">
        <v>1</v>
      </c>
      <c r="F1307">
        <v>0</v>
      </c>
      <c r="G1307">
        <v>0</v>
      </c>
      <c r="H1307">
        <v>0</v>
      </c>
      <c r="I1307" t="s">
        <v>227</v>
      </c>
      <c r="O1307">
        <v>2022102303</v>
      </c>
      <c r="P1307">
        <v>1474</v>
      </c>
      <c r="Q1307">
        <v>52743</v>
      </c>
      <c r="R1307">
        <v>1</v>
      </c>
      <c r="S1307">
        <v>0</v>
      </c>
      <c r="T1307">
        <v>0</v>
      </c>
      <c r="U1307">
        <v>0</v>
      </c>
      <c r="V1307" t="s">
        <v>125</v>
      </c>
      <c r="Y1307">
        <v>2022103008</v>
      </c>
      <c r="Z1307" t="s">
        <v>326</v>
      </c>
    </row>
    <row r="1308" spans="1:26" x14ac:dyDescent="0.35">
      <c r="A1308">
        <v>1306</v>
      </c>
      <c r="B1308">
        <v>2022102307</v>
      </c>
      <c r="C1308">
        <v>1203</v>
      </c>
      <c r="D1308">
        <v>41270</v>
      </c>
      <c r="E1308">
        <v>1</v>
      </c>
      <c r="F1308">
        <v>0</v>
      </c>
      <c r="G1308">
        <v>0</v>
      </c>
      <c r="H1308">
        <v>0</v>
      </c>
      <c r="I1308" t="s">
        <v>228</v>
      </c>
      <c r="O1308">
        <v>2022110603</v>
      </c>
      <c r="P1308">
        <v>875</v>
      </c>
      <c r="Q1308">
        <v>52743</v>
      </c>
      <c r="R1308">
        <v>0</v>
      </c>
      <c r="S1308">
        <v>1</v>
      </c>
      <c r="T1308">
        <v>0</v>
      </c>
      <c r="U1308">
        <v>0</v>
      </c>
      <c r="V1308" t="s">
        <v>125</v>
      </c>
      <c r="Y1308">
        <v>2022102311</v>
      </c>
      <c r="Z1308" t="s">
        <v>327</v>
      </c>
    </row>
    <row r="1309" spans="1:26" x14ac:dyDescent="0.35">
      <c r="A1309">
        <v>1307</v>
      </c>
      <c r="B1309">
        <v>2022102307</v>
      </c>
      <c r="C1309">
        <v>2997</v>
      </c>
      <c r="D1309">
        <v>41270</v>
      </c>
      <c r="E1309">
        <v>0</v>
      </c>
      <c r="F1309">
        <v>1</v>
      </c>
      <c r="G1309">
        <v>0</v>
      </c>
      <c r="H1309">
        <v>0</v>
      </c>
      <c r="I1309" t="s">
        <v>228</v>
      </c>
      <c r="O1309">
        <v>2022102303</v>
      </c>
      <c r="P1309">
        <v>1700</v>
      </c>
      <c r="Q1309">
        <v>44827</v>
      </c>
      <c r="R1309">
        <v>1</v>
      </c>
      <c r="S1309">
        <v>0</v>
      </c>
      <c r="T1309">
        <v>0</v>
      </c>
      <c r="U1309">
        <v>0</v>
      </c>
      <c r="V1309" t="s">
        <v>126</v>
      </c>
      <c r="Y1309">
        <v>2022103008</v>
      </c>
      <c r="Z1309" t="s">
        <v>327</v>
      </c>
    </row>
    <row r="1310" spans="1:26" x14ac:dyDescent="0.35">
      <c r="A1310">
        <v>1308</v>
      </c>
      <c r="B1310">
        <v>2022103007</v>
      </c>
      <c r="C1310">
        <v>2116</v>
      </c>
      <c r="D1310">
        <v>41270</v>
      </c>
      <c r="E1310">
        <v>0</v>
      </c>
      <c r="F1310">
        <v>0</v>
      </c>
      <c r="G1310">
        <v>0</v>
      </c>
      <c r="H1310">
        <v>1</v>
      </c>
      <c r="I1310" t="s">
        <v>228</v>
      </c>
      <c r="O1310">
        <v>2022102303</v>
      </c>
      <c r="P1310">
        <v>1721</v>
      </c>
      <c r="Q1310">
        <v>44904</v>
      </c>
      <c r="R1310">
        <v>1</v>
      </c>
      <c r="S1310">
        <v>0</v>
      </c>
      <c r="T1310">
        <v>0</v>
      </c>
      <c r="U1310">
        <v>0</v>
      </c>
      <c r="V1310" t="s">
        <v>127</v>
      </c>
      <c r="Y1310">
        <v>2022102311</v>
      </c>
      <c r="Z1310" t="s">
        <v>328</v>
      </c>
    </row>
    <row r="1311" spans="1:26" x14ac:dyDescent="0.35">
      <c r="A1311">
        <v>1309</v>
      </c>
      <c r="B1311">
        <v>2022102307</v>
      </c>
      <c r="C1311">
        <v>1309</v>
      </c>
      <c r="D1311">
        <v>46211</v>
      </c>
      <c r="E1311">
        <v>1</v>
      </c>
      <c r="F1311">
        <v>0</v>
      </c>
      <c r="G1311">
        <v>0</v>
      </c>
      <c r="H1311">
        <v>0</v>
      </c>
      <c r="I1311" t="s">
        <v>229</v>
      </c>
      <c r="O1311">
        <v>2022102303</v>
      </c>
      <c r="P1311">
        <v>2576</v>
      </c>
      <c r="Q1311">
        <v>44904</v>
      </c>
      <c r="R1311">
        <v>0</v>
      </c>
      <c r="S1311">
        <v>1</v>
      </c>
      <c r="T1311">
        <v>0</v>
      </c>
      <c r="U1311">
        <v>0</v>
      </c>
      <c r="V1311" t="s">
        <v>127</v>
      </c>
      <c r="Y1311">
        <v>2022103008</v>
      </c>
      <c r="Z1311" t="s">
        <v>328</v>
      </c>
    </row>
    <row r="1312" spans="1:26" x14ac:dyDescent="0.35">
      <c r="A1312">
        <v>1310</v>
      </c>
      <c r="B1312">
        <v>2022103007</v>
      </c>
      <c r="C1312">
        <v>504</v>
      </c>
      <c r="D1312">
        <v>46211</v>
      </c>
      <c r="E1312">
        <v>0</v>
      </c>
      <c r="F1312">
        <v>0</v>
      </c>
      <c r="G1312">
        <v>0</v>
      </c>
      <c r="H1312">
        <v>1</v>
      </c>
      <c r="I1312" t="s">
        <v>229</v>
      </c>
      <c r="O1312">
        <v>2022102303</v>
      </c>
      <c r="P1312">
        <v>1868</v>
      </c>
      <c r="Q1312">
        <v>52475</v>
      </c>
      <c r="R1312">
        <v>0</v>
      </c>
      <c r="S1312">
        <v>1</v>
      </c>
      <c r="T1312">
        <v>0</v>
      </c>
      <c r="U1312">
        <v>0</v>
      </c>
      <c r="V1312" t="s">
        <v>128</v>
      </c>
      <c r="Y1312">
        <v>2022102311</v>
      </c>
      <c r="Z1312" t="s">
        <v>329</v>
      </c>
    </row>
    <row r="1313" spans="1:26" x14ac:dyDescent="0.35">
      <c r="A1313">
        <v>1311</v>
      </c>
      <c r="B1313">
        <v>2022103007</v>
      </c>
      <c r="C1313">
        <v>773</v>
      </c>
      <c r="D1313">
        <v>46211</v>
      </c>
      <c r="E1313">
        <v>1</v>
      </c>
      <c r="F1313">
        <v>0</v>
      </c>
      <c r="G1313">
        <v>0</v>
      </c>
      <c r="H1313">
        <v>0</v>
      </c>
      <c r="I1313" t="s">
        <v>229</v>
      </c>
      <c r="O1313">
        <v>2022102303</v>
      </c>
      <c r="P1313">
        <v>3352</v>
      </c>
      <c r="Q1313">
        <v>52475</v>
      </c>
      <c r="R1313">
        <v>1</v>
      </c>
      <c r="S1313">
        <v>0</v>
      </c>
      <c r="T1313">
        <v>0</v>
      </c>
      <c r="U1313">
        <v>0</v>
      </c>
      <c r="V1313" t="s">
        <v>128</v>
      </c>
      <c r="Y1313">
        <v>2022103008</v>
      </c>
      <c r="Z1313" t="s">
        <v>329</v>
      </c>
    </row>
    <row r="1314" spans="1:26" x14ac:dyDescent="0.35">
      <c r="A1314">
        <v>1312</v>
      </c>
      <c r="B1314">
        <v>2022103007</v>
      </c>
      <c r="C1314">
        <v>2190</v>
      </c>
      <c r="D1314">
        <v>46211</v>
      </c>
      <c r="E1314">
        <v>0</v>
      </c>
      <c r="F1314">
        <v>1</v>
      </c>
      <c r="G1314">
        <v>0</v>
      </c>
      <c r="H1314">
        <v>0</v>
      </c>
      <c r="I1314" t="s">
        <v>229</v>
      </c>
      <c r="O1314">
        <v>2022110603</v>
      </c>
      <c r="P1314">
        <v>1267</v>
      </c>
      <c r="Q1314">
        <v>52475</v>
      </c>
      <c r="R1314">
        <v>0</v>
      </c>
      <c r="S1314">
        <v>1</v>
      </c>
      <c r="T1314">
        <v>0</v>
      </c>
      <c r="U1314">
        <v>0</v>
      </c>
      <c r="V1314" t="s">
        <v>128</v>
      </c>
      <c r="Y1314">
        <v>2022102311</v>
      </c>
      <c r="Z1314" t="s">
        <v>330</v>
      </c>
    </row>
    <row r="1315" spans="1:26" x14ac:dyDescent="0.35">
      <c r="A1315">
        <v>1313</v>
      </c>
      <c r="B1315">
        <v>2022103007</v>
      </c>
      <c r="C1315">
        <v>2955</v>
      </c>
      <c r="D1315">
        <v>46211</v>
      </c>
      <c r="E1315">
        <v>0</v>
      </c>
      <c r="F1315">
        <v>1</v>
      </c>
      <c r="G1315">
        <v>0</v>
      </c>
      <c r="H1315">
        <v>0</v>
      </c>
      <c r="I1315" t="s">
        <v>229</v>
      </c>
      <c r="O1315">
        <v>2022110603</v>
      </c>
      <c r="P1315">
        <v>2304</v>
      </c>
      <c r="Q1315">
        <v>52475</v>
      </c>
      <c r="R1315">
        <v>0</v>
      </c>
      <c r="S1315">
        <v>1</v>
      </c>
      <c r="T1315">
        <v>0</v>
      </c>
      <c r="U1315">
        <v>0</v>
      </c>
      <c r="V1315" t="s">
        <v>128</v>
      </c>
      <c r="Y1315">
        <v>2022102311</v>
      </c>
      <c r="Z1315" t="s">
        <v>331</v>
      </c>
    </row>
    <row r="1316" spans="1:26" x14ac:dyDescent="0.35">
      <c r="A1316">
        <v>1314</v>
      </c>
      <c r="B1316">
        <v>2022103007</v>
      </c>
      <c r="C1316">
        <v>3750</v>
      </c>
      <c r="D1316">
        <v>46211</v>
      </c>
      <c r="E1316">
        <v>0</v>
      </c>
      <c r="F1316">
        <v>1</v>
      </c>
      <c r="G1316">
        <v>0</v>
      </c>
      <c r="H1316">
        <v>0</v>
      </c>
      <c r="I1316" t="s">
        <v>229</v>
      </c>
      <c r="O1316">
        <v>2022110603</v>
      </c>
      <c r="P1316">
        <v>2930</v>
      </c>
      <c r="Q1316">
        <v>52475</v>
      </c>
      <c r="R1316">
        <v>0</v>
      </c>
      <c r="S1316">
        <v>1</v>
      </c>
      <c r="T1316">
        <v>0</v>
      </c>
      <c r="U1316">
        <v>0</v>
      </c>
      <c r="V1316" t="s">
        <v>128</v>
      </c>
      <c r="Y1316">
        <v>2022103008</v>
      </c>
      <c r="Z1316" t="s">
        <v>331</v>
      </c>
    </row>
    <row r="1317" spans="1:26" x14ac:dyDescent="0.35">
      <c r="A1317">
        <v>1315</v>
      </c>
      <c r="B1317">
        <v>2022110606</v>
      </c>
      <c r="C1317">
        <v>354</v>
      </c>
      <c r="D1317">
        <v>46211</v>
      </c>
      <c r="E1317">
        <v>0</v>
      </c>
      <c r="F1317">
        <v>1</v>
      </c>
      <c r="G1317">
        <v>0</v>
      </c>
      <c r="H1317">
        <v>0</v>
      </c>
      <c r="I1317" t="s">
        <v>229</v>
      </c>
      <c r="O1317">
        <v>2022102303</v>
      </c>
      <c r="P1317">
        <v>1968</v>
      </c>
      <c r="Q1317">
        <v>47929</v>
      </c>
      <c r="R1317">
        <v>1</v>
      </c>
      <c r="S1317">
        <v>0</v>
      </c>
      <c r="T1317">
        <v>0</v>
      </c>
      <c r="U1317">
        <v>0</v>
      </c>
      <c r="V1317" t="s">
        <v>129</v>
      </c>
      <c r="Y1317">
        <v>2022102311</v>
      </c>
      <c r="Z1317" t="s">
        <v>332</v>
      </c>
    </row>
    <row r="1318" spans="1:26" x14ac:dyDescent="0.35">
      <c r="A1318">
        <v>1316</v>
      </c>
      <c r="B1318">
        <v>2022110606</v>
      </c>
      <c r="C1318">
        <v>913</v>
      </c>
      <c r="D1318">
        <v>46211</v>
      </c>
      <c r="E1318">
        <v>0</v>
      </c>
      <c r="F1318">
        <v>1</v>
      </c>
      <c r="G1318">
        <v>0</v>
      </c>
      <c r="H1318">
        <v>0</v>
      </c>
      <c r="I1318" t="s">
        <v>229</v>
      </c>
      <c r="O1318">
        <v>2022102303</v>
      </c>
      <c r="P1318">
        <v>3209</v>
      </c>
      <c r="Q1318">
        <v>47929</v>
      </c>
      <c r="R1318">
        <v>1</v>
      </c>
      <c r="S1318">
        <v>0</v>
      </c>
      <c r="T1318">
        <v>0</v>
      </c>
      <c r="U1318">
        <v>0</v>
      </c>
      <c r="V1318" t="s">
        <v>129</v>
      </c>
      <c r="Y1318">
        <v>2022102311</v>
      </c>
      <c r="Z1318" t="s">
        <v>333</v>
      </c>
    </row>
    <row r="1319" spans="1:26" x14ac:dyDescent="0.35">
      <c r="A1319">
        <v>1317</v>
      </c>
      <c r="B1319">
        <v>2022102307</v>
      </c>
      <c r="C1319">
        <v>1383</v>
      </c>
      <c r="D1319">
        <v>54671</v>
      </c>
      <c r="E1319">
        <v>1</v>
      </c>
      <c r="F1319">
        <v>0</v>
      </c>
      <c r="G1319">
        <v>0</v>
      </c>
      <c r="H1319">
        <v>0</v>
      </c>
      <c r="I1319" t="s">
        <v>230</v>
      </c>
      <c r="O1319">
        <v>2022102303</v>
      </c>
      <c r="P1319">
        <v>3379</v>
      </c>
      <c r="Q1319">
        <v>47929</v>
      </c>
      <c r="R1319">
        <v>1</v>
      </c>
      <c r="S1319">
        <v>0</v>
      </c>
      <c r="T1319">
        <v>0</v>
      </c>
      <c r="U1319">
        <v>0</v>
      </c>
      <c r="V1319" t="s">
        <v>129</v>
      </c>
      <c r="Y1319">
        <v>2022103003</v>
      </c>
      <c r="Z1319" t="s">
        <v>333</v>
      </c>
    </row>
    <row r="1320" spans="1:26" x14ac:dyDescent="0.35">
      <c r="A1320">
        <v>1318</v>
      </c>
      <c r="B1320">
        <v>2022102307</v>
      </c>
      <c r="C1320">
        <v>3054</v>
      </c>
      <c r="D1320">
        <v>54671</v>
      </c>
      <c r="E1320">
        <v>1</v>
      </c>
      <c r="F1320">
        <v>0</v>
      </c>
      <c r="G1320">
        <v>0</v>
      </c>
      <c r="H1320">
        <v>0</v>
      </c>
      <c r="I1320" t="s">
        <v>230</v>
      </c>
      <c r="O1320">
        <v>2022103003</v>
      </c>
      <c r="P1320">
        <v>278</v>
      </c>
      <c r="Q1320">
        <v>47929</v>
      </c>
      <c r="R1320">
        <v>1</v>
      </c>
      <c r="S1320">
        <v>0</v>
      </c>
      <c r="T1320">
        <v>0</v>
      </c>
      <c r="U1320">
        <v>0</v>
      </c>
      <c r="V1320" t="s">
        <v>129</v>
      </c>
      <c r="Y1320">
        <v>2022110601</v>
      </c>
      <c r="Z1320" t="s">
        <v>333</v>
      </c>
    </row>
    <row r="1321" spans="1:26" x14ac:dyDescent="0.35">
      <c r="A1321">
        <v>1319</v>
      </c>
      <c r="B1321">
        <v>2022102307</v>
      </c>
      <c r="C1321">
        <v>3357</v>
      </c>
      <c r="D1321">
        <v>54671</v>
      </c>
      <c r="E1321">
        <v>1</v>
      </c>
      <c r="F1321">
        <v>0</v>
      </c>
      <c r="G1321">
        <v>0</v>
      </c>
      <c r="H1321">
        <v>0</v>
      </c>
      <c r="I1321" t="s">
        <v>230</v>
      </c>
      <c r="O1321">
        <v>2022103003</v>
      </c>
      <c r="P1321">
        <v>2423</v>
      </c>
      <c r="Q1321">
        <v>47929</v>
      </c>
      <c r="R1321">
        <v>0</v>
      </c>
      <c r="S1321">
        <v>0</v>
      </c>
      <c r="T1321">
        <v>0</v>
      </c>
      <c r="U1321">
        <v>1</v>
      </c>
      <c r="V1321" t="s">
        <v>129</v>
      </c>
      <c r="Y1321">
        <v>2022102311</v>
      </c>
      <c r="Z1321" t="s">
        <v>334</v>
      </c>
    </row>
    <row r="1322" spans="1:26" x14ac:dyDescent="0.35">
      <c r="A1322">
        <v>1320</v>
      </c>
      <c r="B1322">
        <v>2022103000</v>
      </c>
      <c r="C1322">
        <v>2792</v>
      </c>
      <c r="D1322">
        <v>54671</v>
      </c>
      <c r="E1322">
        <v>1</v>
      </c>
      <c r="F1322">
        <v>0</v>
      </c>
      <c r="G1322">
        <v>0</v>
      </c>
      <c r="H1322">
        <v>0</v>
      </c>
      <c r="I1322" t="s">
        <v>230</v>
      </c>
      <c r="O1322">
        <v>2022103003</v>
      </c>
      <c r="P1322">
        <v>2943</v>
      </c>
      <c r="Q1322">
        <v>47929</v>
      </c>
      <c r="R1322">
        <v>0</v>
      </c>
      <c r="S1322">
        <v>1</v>
      </c>
      <c r="T1322">
        <v>0</v>
      </c>
      <c r="U1322">
        <v>0</v>
      </c>
      <c r="V1322" t="s">
        <v>129</v>
      </c>
      <c r="Y1322">
        <v>2022103003</v>
      </c>
      <c r="Z1322" t="s">
        <v>334</v>
      </c>
    </row>
    <row r="1323" spans="1:26" x14ac:dyDescent="0.35">
      <c r="A1323">
        <v>1321</v>
      </c>
      <c r="B1323">
        <v>2022103000</v>
      </c>
      <c r="C1323">
        <v>3381</v>
      </c>
      <c r="D1323">
        <v>54671</v>
      </c>
      <c r="E1323">
        <v>0</v>
      </c>
      <c r="F1323">
        <v>1</v>
      </c>
      <c r="G1323">
        <v>0</v>
      </c>
      <c r="H1323">
        <v>0</v>
      </c>
      <c r="I1323" t="s">
        <v>230</v>
      </c>
      <c r="O1323">
        <v>2022102303</v>
      </c>
      <c r="P1323">
        <v>1968</v>
      </c>
      <c r="Q1323">
        <v>54562</v>
      </c>
      <c r="R1323">
        <v>0</v>
      </c>
      <c r="S1323">
        <v>0</v>
      </c>
      <c r="T1323">
        <v>0</v>
      </c>
      <c r="U1323">
        <v>1</v>
      </c>
      <c r="V1323" t="s">
        <v>130</v>
      </c>
      <c r="Y1323">
        <v>2022110601</v>
      </c>
      <c r="Z1323" t="s">
        <v>334</v>
      </c>
    </row>
    <row r="1324" spans="1:26" x14ac:dyDescent="0.35">
      <c r="A1324">
        <v>1322</v>
      </c>
      <c r="B1324">
        <v>2022103000</v>
      </c>
      <c r="C1324">
        <v>3593</v>
      </c>
      <c r="D1324">
        <v>54671</v>
      </c>
      <c r="E1324">
        <v>1</v>
      </c>
      <c r="F1324">
        <v>0</v>
      </c>
      <c r="G1324">
        <v>0</v>
      </c>
      <c r="H1324">
        <v>0</v>
      </c>
      <c r="I1324" t="s">
        <v>230</v>
      </c>
      <c r="O1324">
        <v>2022102303</v>
      </c>
      <c r="P1324">
        <v>3379</v>
      </c>
      <c r="Q1324">
        <v>54562</v>
      </c>
      <c r="R1324">
        <v>0</v>
      </c>
      <c r="S1324">
        <v>0</v>
      </c>
      <c r="T1324">
        <v>0</v>
      </c>
      <c r="U1324">
        <v>1</v>
      </c>
      <c r="V1324" t="s">
        <v>130</v>
      </c>
      <c r="Y1324">
        <v>2022102311</v>
      </c>
      <c r="Z1324" t="s">
        <v>335</v>
      </c>
    </row>
    <row r="1325" spans="1:26" x14ac:dyDescent="0.35">
      <c r="A1325">
        <v>1323</v>
      </c>
      <c r="B1325">
        <v>2022102307</v>
      </c>
      <c r="C1325">
        <v>1626</v>
      </c>
      <c r="D1325">
        <v>44815</v>
      </c>
      <c r="E1325">
        <v>0</v>
      </c>
      <c r="F1325">
        <v>1</v>
      </c>
      <c r="G1325">
        <v>0</v>
      </c>
      <c r="H1325">
        <v>0</v>
      </c>
      <c r="I1325" t="s">
        <v>231</v>
      </c>
      <c r="O1325">
        <v>2022103003</v>
      </c>
      <c r="P1325">
        <v>2423</v>
      </c>
      <c r="Q1325">
        <v>54562</v>
      </c>
      <c r="R1325">
        <v>0</v>
      </c>
      <c r="S1325">
        <v>1</v>
      </c>
      <c r="T1325">
        <v>0</v>
      </c>
      <c r="U1325">
        <v>0</v>
      </c>
      <c r="V1325" t="s">
        <v>130</v>
      </c>
      <c r="Y1325">
        <v>2022102311</v>
      </c>
      <c r="Z1325" t="s">
        <v>336</v>
      </c>
    </row>
    <row r="1326" spans="1:26" x14ac:dyDescent="0.35">
      <c r="A1326">
        <v>1324</v>
      </c>
      <c r="B1326">
        <v>2022102307</v>
      </c>
      <c r="C1326">
        <v>2516</v>
      </c>
      <c r="D1326">
        <v>44815</v>
      </c>
      <c r="E1326">
        <v>1</v>
      </c>
      <c r="F1326">
        <v>0</v>
      </c>
      <c r="G1326">
        <v>0</v>
      </c>
      <c r="H1326">
        <v>0</v>
      </c>
      <c r="I1326" t="s">
        <v>231</v>
      </c>
      <c r="O1326">
        <v>2022110603</v>
      </c>
      <c r="P1326">
        <v>441</v>
      </c>
      <c r="Q1326">
        <v>54562</v>
      </c>
      <c r="R1326">
        <v>0</v>
      </c>
      <c r="S1326">
        <v>1</v>
      </c>
      <c r="T1326">
        <v>0</v>
      </c>
      <c r="U1326">
        <v>0</v>
      </c>
      <c r="V1326" t="s">
        <v>130</v>
      </c>
      <c r="Y1326">
        <v>2022102311</v>
      </c>
      <c r="Z1326" t="s">
        <v>337</v>
      </c>
    </row>
    <row r="1327" spans="1:26" x14ac:dyDescent="0.35">
      <c r="A1327">
        <v>1325</v>
      </c>
      <c r="B1327">
        <v>2022103007</v>
      </c>
      <c r="C1327">
        <v>2474</v>
      </c>
      <c r="D1327">
        <v>44815</v>
      </c>
      <c r="E1327">
        <v>1</v>
      </c>
      <c r="F1327">
        <v>0</v>
      </c>
      <c r="G1327">
        <v>0</v>
      </c>
      <c r="H1327">
        <v>0</v>
      </c>
      <c r="I1327" t="s">
        <v>231</v>
      </c>
      <c r="O1327">
        <v>2022110603</v>
      </c>
      <c r="P1327">
        <v>832</v>
      </c>
      <c r="Q1327">
        <v>54562</v>
      </c>
      <c r="R1327">
        <v>1</v>
      </c>
      <c r="S1327">
        <v>0</v>
      </c>
      <c r="T1327">
        <v>0</v>
      </c>
      <c r="U1327">
        <v>0</v>
      </c>
      <c r="V1327" t="s">
        <v>130</v>
      </c>
      <c r="Y1327">
        <v>2022102311</v>
      </c>
      <c r="Z1327" t="s">
        <v>338</v>
      </c>
    </row>
    <row r="1328" spans="1:26" x14ac:dyDescent="0.35">
      <c r="A1328">
        <v>1326</v>
      </c>
      <c r="B1328">
        <v>2022102307</v>
      </c>
      <c r="C1328">
        <v>1676</v>
      </c>
      <c r="D1328">
        <v>46186</v>
      </c>
      <c r="E1328">
        <v>0</v>
      </c>
      <c r="F1328">
        <v>1</v>
      </c>
      <c r="G1328">
        <v>0</v>
      </c>
      <c r="H1328">
        <v>0</v>
      </c>
      <c r="I1328" t="s">
        <v>232</v>
      </c>
      <c r="O1328">
        <v>2022102303</v>
      </c>
      <c r="P1328">
        <v>2451</v>
      </c>
      <c r="Q1328">
        <v>53441</v>
      </c>
      <c r="R1328">
        <v>0</v>
      </c>
      <c r="S1328">
        <v>1</v>
      </c>
      <c r="T1328">
        <v>0</v>
      </c>
      <c r="U1328">
        <v>0</v>
      </c>
      <c r="V1328" t="s">
        <v>131</v>
      </c>
      <c r="Y1328">
        <v>2022103003</v>
      </c>
      <c r="Z1328" t="s">
        <v>338</v>
      </c>
    </row>
    <row r="1329" spans="1:26" x14ac:dyDescent="0.35">
      <c r="A1329">
        <v>1327</v>
      </c>
      <c r="B1329">
        <v>2022102307</v>
      </c>
      <c r="C1329">
        <v>2516</v>
      </c>
      <c r="D1329">
        <v>46186</v>
      </c>
      <c r="E1329">
        <v>0</v>
      </c>
      <c r="F1329">
        <v>0</v>
      </c>
      <c r="G1329">
        <v>0</v>
      </c>
      <c r="H1329">
        <v>1</v>
      </c>
      <c r="I1329" t="s">
        <v>232</v>
      </c>
      <c r="O1329">
        <v>2022103002</v>
      </c>
      <c r="P1329">
        <v>1614</v>
      </c>
      <c r="Q1329">
        <v>53441</v>
      </c>
      <c r="R1329">
        <v>0</v>
      </c>
      <c r="S1329">
        <v>1</v>
      </c>
      <c r="T1329">
        <v>0</v>
      </c>
      <c r="U1329">
        <v>0</v>
      </c>
      <c r="V1329" t="s">
        <v>131</v>
      </c>
      <c r="Y1329">
        <v>2022102311</v>
      </c>
      <c r="Z1329" t="s">
        <v>339</v>
      </c>
    </row>
    <row r="1330" spans="1:26" x14ac:dyDescent="0.35">
      <c r="A1330">
        <v>1328</v>
      </c>
      <c r="B1330">
        <v>2022103007</v>
      </c>
      <c r="C1330">
        <v>2116</v>
      </c>
      <c r="D1330">
        <v>46186</v>
      </c>
      <c r="E1330">
        <v>0</v>
      </c>
      <c r="F1330">
        <v>0</v>
      </c>
      <c r="G1330">
        <v>0</v>
      </c>
      <c r="H1330">
        <v>1</v>
      </c>
      <c r="I1330" t="s">
        <v>232</v>
      </c>
      <c r="O1330">
        <v>2022103002</v>
      </c>
      <c r="P1330">
        <v>1706</v>
      </c>
      <c r="Q1330">
        <v>53441</v>
      </c>
      <c r="R1330">
        <v>0</v>
      </c>
      <c r="S1330">
        <v>1</v>
      </c>
      <c r="T1330">
        <v>0</v>
      </c>
      <c r="U1330">
        <v>0</v>
      </c>
      <c r="V1330" t="s">
        <v>131</v>
      </c>
      <c r="Y1330">
        <v>2022102311</v>
      </c>
      <c r="Z1330" t="s">
        <v>340</v>
      </c>
    </row>
    <row r="1331" spans="1:26" x14ac:dyDescent="0.35">
      <c r="A1331">
        <v>1329</v>
      </c>
      <c r="B1331">
        <v>2022103007</v>
      </c>
      <c r="C1331">
        <v>2519</v>
      </c>
      <c r="D1331">
        <v>46186</v>
      </c>
      <c r="E1331">
        <v>0</v>
      </c>
      <c r="F1331">
        <v>1</v>
      </c>
      <c r="G1331">
        <v>0</v>
      </c>
      <c r="H1331">
        <v>0</v>
      </c>
      <c r="I1331" t="s">
        <v>232</v>
      </c>
      <c r="O1331">
        <v>2022103002</v>
      </c>
      <c r="P1331">
        <v>4079</v>
      </c>
      <c r="Q1331">
        <v>53441</v>
      </c>
      <c r="R1331">
        <v>1</v>
      </c>
      <c r="S1331">
        <v>0</v>
      </c>
      <c r="T1331">
        <v>0</v>
      </c>
      <c r="U1331">
        <v>0</v>
      </c>
      <c r="V1331" t="s">
        <v>131</v>
      </c>
      <c r="Y1331">
        <v>2022102311</v>
      </c>
      <c r="Z1331" t="s">
        <v>341</v>
      </c>
    </row>
    <row r="1332" spans="1:26" x14ac:dyDescent="0.35">
      <c r="A1332">
        <v>1330</v>
      </c>
      <c r="B1332">
        <v>2022110606</v>
      </c>
      <c r="C1332">
        <v>1265</v>
      </c>
      <c r="D1332">
        <v>46186</v>
      </c>
      <c r="E1332">
        <v>1</v>
      </c>
      <c r="F1332">
        <v>0</v>
      </c>
      <c r="G1332">
        <v>0</v>
      </c>
      <c r="H1332">
        <v>0</v>
      </c>
      <c r="I1332" t="s">
        <v>232</v>
      </c>
      <c r="O1332">
        <v>2022102303</v>
      </c>
      <c r="P1332">
        <v>2597</v>
      </c>
      <c r="Q1332">
        <v>52459</v>
      </c>
      <c r="R1332">
        <v>1</v>
      </c>
      <c r="S1332">
        <v>0</v>
      </c>
      <c r="T1332">
        <v>0</v>
      </c>
      <c r="U1332">
        <v>0</v>
      </c>
      <c r="V1332" t="s">
        <v>132</v>
      </c>
      <c r="Y1332">
        <v>2022110601</v>
      </c>
      <c r="Z1332" t="s">
        <v>341</v>
      </c>
    </row>
    <row r="1333" spans="1:26" x14ac:dyDescent="0.35">
      <c r="A1333">
        <v>1331</v>
      </c>
      <c r="B1333">
        <v>2022110606</v>
      </c>
      <c r="C1333">
        <v>2920</v>
      </c>
      <c r="D1333">
        <v>46186</v>
      </c>
      <c r="E1333">
        <v>0</v>
      </c>
      <c r="F1333">
        <v>1</v>
      </c>
      <c r="G1333">
        <v>0</v>
      </c>
      <c r="H1333">
        <v>0</v>
      </c>
      <c r="I1333" t="s">
        <v>232</v>
      </c>
      <c r="O1333">
        <v>2022103002</v>
      </c>
      <c r="P1333">
        <v>1706</v>
      </c>
      <c r="Q1333">
        <v>52459</v>
      </c>
      <c r="R1333">
        <v>0</v>
      </c>
      <c r="S1333">
        <v>1</v>
      </c>
      <c r="T1333">
        <v>0</v>
      </c>
      <c r="U1333">
        <v>0</v>
      </c>
      <c r="V1333" t="s">
        <v>132</v>
      </c>
      <c r="Y1333">
        <v>2022102311</v>
      </c>
      <c r="Z1333" t="s">
        <v>342</v>
      </c>
    </row>
    <row r="1334" spans="1:26" x14ac:dyDescent="0.35">
      <c r="A1334">
        <v>1332</v>
      </c>
      <c r="B1334">
        <v>2022102307</v>
      </c>
      <c r="C1334">
        <v>1676</v>
      </c>
      <c r="D1334">
        <v>41243</v>
      </c>
      <c r="E1334">
        <v>0</v>
      </c>
      <c r="F1334">
        <v>1</v>
      </c>
      <c r="G1334">
        <v>0</v>
      </c>
      <c r="H1334">
        <v>0</v>
      </c>
      <c r="I1334" t="s">
        <v>233</v>
      </c>
      <c r="O1334">
        <v>2022103002</v>
      </c>
      <c r="P1334">
        <v>1760</v>
      </c>
      <c r="Q1334">
        <v>52459</v>
      </c>
      <c r="R1334">
        <v>1</v>
      </c>
      <c r="S1334">
        <v>0</v>
      </c>
      <c r="T1334">
        <v>0</v>
      </c>
      <c r="U1334">
        <v>0</v>
      </c>
      <c r="V1334" t="s">
        <v>132</v>
      </c>
      <c r="Y1334">
        <v>2022103003</v>
      </c>
      <c r="Z1334" t="s">
        <v>342</v>
      </c>
    </row>
    <row r="1335" spans="1:26" x14ac:dyDescent="0.35">
      <c r="A1335">
        <v>1333</v>
      </c>
      <c r="B1335">
        <v>2022102307</v>
      </c>
      <c r="C1335">
        <v>2801</v>
      </c>
      <c r="D1335">
        <v>41243</v>
      </c>
      <c r="E1335">
        <v>1</v>
      </c>
      <c r="F1335">
        <v>0</v>
      </c>
      <c r="G1335">
        <v>0</v>
      </c>
      <c r="H1335">
        <v>0</v>
      </c>
      <c r="I1335" t="s">
        <v>233</v>
      </c>
      <c r="O1335">
        <v>2022103002</v>
      </c>
      <c r="P1335">
        <v>2270</v>
      </c>
      <c r="Q1335">
        <v>52459</v>
      </c>
      <c r="R1335">
        <v>1</v>
      </c>
      <c r="S1335">
        <v>0</v>
      </c>
      <c r="T1335">
        <v>0</v>
      </c>
      <c r="U1335">
        <v>0</v>
      </c>
      <c r="V1335" t="s">
        <v>132</v>
      </c>
      <c r="Y1335">
        <v>2022102311</v>
      </c>
      <c r="Z1335" t="s">
        <v>343</v>
      </c>
    </row>
    <row r="1336" spans="1:26" x14ac:dyDescent="0.35">
      <c r="A1336">
        <v>1334</v>
      </c>
      <c r="B1336">
        <v>2022103007</v>
      </c>
      <c r="C1336">
        <v>504</v>
      </c>
      <c r="D1336">
        <v>41243</v>
      </c>
      <c r="E1336">
        <v>1</v>
      </c>
      <c r="F1336">
        <v>0</v>
      </c>
      <c r="G1336">
        <v>0</v>
      </c>
      <c r="H1336">
        <v>0</v>
      </c>
      <c r="I1336" t="s">
        <v>233</v>
      </c>
      <c r="O1336">
        <v>2022103002</v>
      </c>
      <c r="P1336">
        <v>3044</v>
      </c>
      <c r="Q1336">
        <v>52459</v>
      </c>
      <c r="R1336">
        <v>1</v>
      </c>
      <c r="S1336">
        <v>0</v>
      </c>
      <c r="T1336">
        <v>0</v>
      </c>
      <c r="U1336">
        <v>0</v>
      </c>
      <c r="V1336" t="s">
        <v>132</v>
      </c>
      <c r="Y1336">
        <v>2022103003</v>
      </c>
      <c r="Z1336" t="s">
        <v>343</v>
      </c>
    </row>
    <row r="1337" spans="1:26" x14ac:dyDescent="0.35">
      <c r="A1337">
        <v>1335</v>
      </c>
      <c r="B1337">
        <v>2022103007</v>
      </c>
      <c r="C1337">
        <v>729</v>
      </c>
      <c r="D1337">
        <v>41243</v>
      </c>
      <c r="E1337">
        <v>0</v>
      </c>
      <c r="F1337">
        <v>1</v>
      </c>
      <c r="G1337">
        <v>0</v>
      </c>
      <c r="H1337">
        <v>0</v>
      </c>
      <c r="I1337" t="s">
        <v>233</v>
      </c>
      <c r="O1337">
        <v>2022103002</v>
      </c>
      <c r="P1337">
        <v>3333</v>
      </c>
      <c r="Q1337">
        <v>52459</v>
      </c>
      <c r="R1337">
        <v>1</v>
      </c>
      <c r="S1337">
        <v>0</v>
      </c>
      <c r="T1337">
        <v>0</v>
      </c>
      <c r="U1337">
        <v>0</v>
      </c>
      <c r="V1337" t="s">
        <v>132</v>
      </c>
      <c r="Y1337">
        <v>2022110601</v>
      </c>
      <c r="Z1337" t="s">
        <v>343</v>
      </c>
    </row>
    <row r="1338" spans="1:26" x14ac:dyDescent="0.35">
      <c r="A1338">
        <v>1336</v>
      </c>
      <c r="B1338">
        <v>2022103007</v>
      </c>
      <c r="C1338">
        <v>2116</v>
      </c>
      <c r="D1338">
        <v>41243</v>
      </c>
      <c r="E1338">
        <v>1</v>
      </c>
      <c r="F1338">
        <v>0</v>
      </c>
      <c r="G1338">
        <v>0</v>
      </c>
      <c r="H1338">
        <v>0</v>
      </c>
      <c r="I1338" t="s">
        <v>233</v>
      </c>
      <c r="O1338">
        <v>2022102303</v>
      </c>
      <c r="P1338">
        <v>2786</v>
      </c>
      <c r="Q1338">
        <v>44888</v>
      </c>
      <c r="R1338">
        <v>1</v>
      </c>
      <c r="S1338">
        <v>0</v>
      </c>
      <c r="T1338">
        <v>0</v>
      </c>
      <c r="U1338">
        <v>0</v>
      </c>
      <c r="V1338" t="s">
        <v>133</v>
      </c>
      <c r="Y1338">
        <v>2022102311</v>
      </c>
      <c r="Z1338" t="s">
        <v>344</v>
      </c>
    </row>
    <row r="1339" spans="1:26" x14ac:dyDescent="0.35">
      <c r="A1339">
        <v>1337</v>
      </c>
      <c r="B1339">
        <v>2022103007</v>
      </c>
      <c r="C1339">
        <v>2519</v>
      </c>
      <c r="D1339">
        <v>41243</v>
      </c>
      <c r="E1339">
        <v>0</v>
      </c>
      <c r="F1339">
        <v>1</v>
      </c>
      <c r="G1339">
        <v>0</v>
      </c>
      <c r="H1339">
        <v>0</v>
      </c>
      <c r="I1339" t="s">
        <v>233</v>
      </c>
      <c r="O1339">
        <v>2022102303</v>
      </c>
      <c r="P1339">
        <v>3379</v>
      </c>
      <c r="Q1339">
        <v>44888</v>
      </c>
      <c r="R1339">
        <v>0</v>
      </c>
      <c r="S1339">
        <v>1</v>
      </c>
      <c r="T1339">
        <v>0</v>
      </c>
      <c r="U1339">
        <v>0</v>
      </c>
      <c r="V1339" t="s">
        <v>133</v>
      </c>
      <c r="Y1339">
        <v>2022103003</v>
      </c>
      <c r="Z1339" t="s">
        <v>344</v>
      </c>
    </row>
    <row r="1340" spans="1:26" x14ac:dyDescent="0.35">
      <c r="A1340">
        <v>1338</v>
      </c>
      <c r="B1340">
        <v>2022103007</v>
      </c>
      <c r="C1340">
        <v>3771</v>
      </c>
      <c r="D1340">
        <v>41243</v>
      </c>
      <c r="E1340">
        <v>1</v>
      </c>
      <c r="F1340">
        <v>0</v>
      </c>
      <c r="G1340">
        <v>0</v>
      </c>
      <c r="H1340">
        <v>0</v>
      </c>
      <c r="I1340" t="s">
        <v>233</v>
      </c>
      <c r="O1340">
        <v>2022103003</v>
      </c>
      <c r="P1340">
        <v>1609</v>
      </c>
      <c r="Q1340">
        <v>44888</v>
      </c>
      <c r="R1340">
        <v>1</v>
      </c>
      <c r="S1340">
        <v>0</v>
      </c>
      <c r="T1340">
        <v>0</v>
      </c>
      <c r="U1340">
        <v>0</v>
      </c>
      <c r="V1340" t="s">
        <v>133</v>
      </c>
      <c r="Y1340">
        <v>2022110601</v>
      </c>
      <c r="Z1340" t="s">
        <v>344</v>
      </c>
    </row>
    <row r="1341" spans="1:26" x14ac:dyDescent="0.35">
      <c r="A1341">
        <v>1339</v>
      </c>
      <c r="B1341">
        <v>2022110606</v>
      </c>
      <c r="C1341">
        <v>913</v>
      </c>
      <c r="D1341">
        <v>41243</v>
      </c>
      <c r="E1341">
        <v>0</v>
      </c>
      <c r="F1341">
        <v>0</v>
      </c>
      <c r="G1341">
        <v>0</v>
      </c>
      <c r="H1341">
        <v>1</v>
      </c>
      <c r="I1341" t="s">
        <v>233</v>
      </c>
      <c r="O1341">
        <v>2022103003</v>
      </c>
      <c r="P1341">
        <v>1711</v>
      </c>
      <c r="Q1341">
        <v>44888</v>
      </c>
      <c r="R1341">
        <v>1</v>
      </c>
      <c r="S1341">
        <v>0</v>
      </c>
      <c r="T1341">
        <v>0</v>
      </c>
      <c r="U1341">
        <v>0</v>
      </c>
      <c r="V1341" t="s">
        <v>133</v>
      </c>
      <c r="Y1341">
        <v>2022102311</v>
      </c>
      <c r="Z1341" t="s">
        <v>345</v>
      </c>
    </row>
    <row r="1342" spans="1:26" x14ac:dyDescent="0.35">
      <c r="A1342">
        <v>1340</v>
      </c>
      <c r="B1342">
        <v>2022110606</v>
      </c>
      <c r="C1342">
        <v>2920</v>
      </c>
      <c r="D1342">
        <v>41243</v>
      </c>
      <c r="E1342">
        <v>1</v>
      </c>
      <c r="F1342">
        <v>0</v>
      </c>
      <c r="G1342">
        <v>0</v>
      </c>
      <c r="H1342">
        <v>0</v>
      </c>
      <c r="I1342" t="s">
        <v>233</v>
      </c>
      <c r="O1342">
        <v>2022103003</v>
      </c>
      <c r="P1342">
        <v>2423</v>
      </c>
      <c r="Q1342">
        <v>44888</v>
      </c>
      <c r="R1342">
        <v>1</v>
      </c>
      <c r="S1342">
        <v>0</v>
      </c>
      <c r="T1342">
        <v>0</v>
      </c>
      <c r="U1342">
        <v>0</v>
      </c>
      <c r="V1342" t="s">
        <v>133</v>
      </c>
      <c r="Y1342">
        <v>2022102311</v>
      </c>
      <c r="Z1342" t="s">
        <v>346</v>
      </c>
    </row>
    <row r="1343" spans="1:26" x14ac:dyDescent="0.35">
      <c r="A1343">
        <v>1341</v>
      </c>
      <c r="B1343">
        <v>2022102307</v>
      </c>
      <c r="C1343">
        <v>1676</v>
      </c>
      <c r="D1343">
        <v>46253</v>
      </c>
      <c r="E1343">
        <v>0</v>
      </c>
      <c r="F1343">
        <v>0</v>
      </c>
      <c r="G1343">
        <v>0</v>
      </c>
      <c r="H1343">
        <v>1</v>
      </c>
      <c r="I1343" t="s">
        <v>234</v>
      </c>
      <c r="O1343">
        <v>2022103003</v>
      </c>
      <c r="P1343">
        <v>2964</v>
      </c>
      <c r="Q1343">
        <v>44888</v>
      </c>
      <c r="R1343">
        <v>0</v>
      </c>
      <c r="S1343">
        <v>1</v>
      </c>
      <c r="T1343">
        <v>0</v>
      </c>
      <c r="U1343">
        <v>0</v>
      </c>
      <c r="V1343" t="s">
        <v>133</v>
      </c>
      <c r="Y1343">
        <v>2022102400</v>
      </c>
      <c r="Z1343" t="s">
        <v>347</v>
      </c>
    </row>
    <row r="1344" spans="1:26" x14ac:dyDescent="0.35">
      <c r="A1344">
        <v>1342</v>
      </c>
      <c r="B1344">
        <v>2022102307</v>
      </c>
      <c r="C1344">
        <v>1834</v>
      </c>
      <c r="D1344">
        <v>53438</v>
      </c>
      <c r="E1344">
        <v>1</v>
      </c>
      <c r="F1344">
        <v>0</v>
      </c>
      <c r="G1344">
        <v>0</v>
      </c>
      <c r="H1344">
        <v>0</v>
      </c>
      <c r="I1344" t="s">
        <v>235</v>
      </c>
      <c r="O1344">
        <v>2022103003</v>
      </c>
      <c r="P1344">
        <v>3393</v>
      </c>
      <c r="Q1344">
        <v>44888</v>
      </c>
      <c r="R1344">
        <v>0</v>
      </c>
      <c r="S1344">
        <v>1</v>
      </c>
      <c r="T1344">
        <v>0</v>
      </c>
      <c r="U1344">
        <v>0</v>
      </c>
      <c r="V1344" t="s">
        <v>133</v>
      </c>
      <c r="Y1344">
        <v>2022103002</v>
      </c>
      <c r="Z1344" t="s">
        <v>347</v>
      </c>
    </row>
    <row r="1345" spans="1:26" x14ac:dyDescent="0.35">
      <c r="A1345">
        <v>1343</v>
      </c>
      <c r="B1345">
        <v>2022102307</v>
      </c>
      <c r="C1345">
        <v>3942</v>
      </c>
      <c r="D1345">
        <v>53438</v>
      </c>
      <c r="E1345">
        <v>1</v>
      </c>
      <c r="F1345">
        <v>0</v>
      </c>
      <c r="G1345">
        <v>0</v>
      </c>
      <c r="H1345">
        <v>0</v>
      </c>
      <c r="I1345" t="s">
        <v>235</v>
      </c>
      <c r="O1345">
        <v>2022103003</v>
      </c>
      <c r="P1345">
        <v>3832</v>
      </c>
      <c r="Q1345">
        <v>44888</v>
      </c>
      <c r="R1345">
        <v>1</v>
      </c>
      <c r="S1345">
        <v>0</v>
      </c>
      <c r="T1345">
        <v>0</v>
      </c>
      <c r="U1345">
        <v>0</v>
      </c>
      <c r="V1345" t="s">
        <v>133</v>
      </c>
      <c r="Y1345">
        <v>2022110601</v>
      </c>
      <c r="Z1345" t="s">
        <v>347</v>
      </c>
    </row>
    <row r="1346" spans="1:26" x14ac:dyDescent="0.35">
      <c r="A1346">
        <v>1344</v>
      </c>
      <c r="B1346">
        <v>2022103000</v>
      </c>
      <c r="C1346">
        <v>405</v>
      </c>
      <c r="D1346">
        <v>53438</v>
      </c>
      <c r="E1346">
        <v>0</v>
      </c>
      <c r="F1346">
        <v>0</v>
      </c>
      <c r="G1346">
        <v>0</v>
      </c>
      <c r="H1346">
        <v>1</v>
      </c>
      <c r="I1346" t="s">
        <v>235</v>
      </c>
      <c r="O1346">
        <v>2022110603</v>
      </c>
      <c r="P1346">
        <v>420</v>
      </c>
      <c r="Q1346">
        <v>44888</v>
      </c>
      <c r="R1346">
        <v>0</v>
      </c>
      <c r="S1346">
        <v>1</v>
      </c>
      <c r="T1346">
        <v>0</v>
      </c>
      <c r="U1346">
        <v>0</v>
      </c>
      <c r="V1346" t="s">
        <v>133</v>
      </c>
      <c r="Y1346">
        <v>2022102400</v>
      </c>
      <c r="Z1346" t="s">
        <v>348</v>
      </c>
    </row>
    <row r="1347" spans="1:26" x14ac:dyDescent="0.35">
      <c r="A1347">
        <v>1345</v>
      </c>
      <c r="B1347">
        <v>2022103000</v>
      </c>
      <c r="C1347">
        <v>2319</v>
      </c>
      <c r="D1347">
        <v>53438</v>
      </c>
      <c r="E1347">
        <v>0</v>
      </c>
      <c r="F1347">
        <v>1</v>
      </c>
      <c r="G1347">
        <v>0</v>
      </c>
      <c r="H1347">
        <v>0</v>
      </c>
      <c r="I1347" t="s">
        <v>235</v>
      </c>
      <c r="O1347">
        <v>2022110603</v>
      </c>
      <c r="P1347">
        <v>1267</v>
      </c>
      <c r="Q1347">
        <v>44888</v>
      </c>
      <c r="R1347">
        <v>0</v>
      </c>
      <c r="S1347">
        <v>1</v>
      </c>
      <c r="T1347">
        <v>0</v>
      </c>
      <c r="U1347">
        <v>0</v>
      </c>
      <c r="V1347" t="s">
        <v>133</v>
      </c>
      <c r="Y1347">
        <v>2022110605</v>
      </c>
      <c r="Z1347" t="s">
        <v>348</v>
      </c>
    </row>
    <row r="1348" spans="1:26" x14ac:dyDescent="0.35">
      <c r="A1348">
        <v>1346</v>
      </c>
      <c r="B1348">
        <v>2022103000</v>
      </c>
      <c r="C1348">
        <v>3240</v>
      </c>
      <c r="D1348">
        <v>53438</v>
      </c>
      <c r="E1348">
        <v>1</v>
      </c>
      <c r="F1348">
        <v>0</v>
      </c>
      <c r="G1348">
        <v>0</v>
      </c>
      <c r="H1348">
        <v>0</v>
      </c>
      <c r="I1348" t="s">
        <v>235</v>
      </c>
      <c r="O1348">
        <v>2022110603</v>
      </c>
      <c r="P1348">
        <v>1898</v>
      </c>
      <c r="Q1348">
        <v>44888</v>
      </c>
      <c r="R1348">
        <v>0</v>
      </c>
      <c r="S1348">
        <v>1</v>
      </c>
      <c r="T1348">
        <v>0</v>
      </c>
      <c r="U1348">
        <v>0</v>
      </c>
      <c r="V1348" t="s">
        <v>133</v>
      </c>
      <c r="Y1348">
        <v>2022102400</v>
      </c>
      <c r="Z1348" t="s">
        <v>349</v>
      </c>
    </row>
    <row r="1349" spans="1:26" x14ac:dyDescent="0.35">
      <c r="A1349">
        <v>1347</v>
      </c>
      <c r="B1349">
        <v>2022102307</v>
      </c>
      <c r="C1349">
        <v>1834</v>
      </c>
      <c r="D1349">
        <v>52706</v>
      </c>
      <c r="E1349">
        <v>0</v>
      </c>
      <c r="F1349">
        <v>1</v>
      </c>
      <c r="G1349">
        <v>0</v>
      </c>
      <c r="H1349">
        <v>0</v>
      </c>
      <c r="I1349" t="s">
        <v>236</v>
      </c>
      <c r="O1349">
        <v>2022110603</v>
      </c>
      <c r="P1349">
        <v>3085</v>
      </c>
      <c r="Q1349">
        <v>44888</v>
      </c>
      <c r="R1349">
        <v>0</v>
      </c>
      <c r="S1349">
        <v>1</v>
      </c>
      <c r="T1349">
        <v>0</v>
      </c>
      <c r="U1349">
        <v>0</v>
      </c>
      <c r="V1349" t="s">
        <v>133</v>
      </c>
      <c r="Y1349">
        <v>2022110605</v>
      </c>
      <c r="Z1349" t="s">
        <v>349</v>
      </c>
    </row>
    <row r="1350" spans="1:26" x14ac:dyDescent="0.35">
      <c r="A1350">
        <v>1348</v>
      </c>
      <c r="B1350">
        <v>2022102307</v>
      </c>
      <c r="C1350">
        <v>2688</v>
      </c>
      <c r="D1350">
        <v>52706</v>
      </c>
      <c r="E1350">
        <v>0</v>
      </c>
      <c r="F1350">
        <v>1</v>
      </c>
      <c r="G1350">
        <v>0</v>
      </c>
      <c r="H1350">
        <v>0</v>
      </c>
      <c r="I1350" t="s">
        <v>236</v>
      </c>
      <c r="O1350">
        <v>2022102303</v>
      </c>
      <c r="P1350">
        <v>2850</v>
      </c>
      <c r="Q1350">
        <v>54521</v>
      </c>
      <c r="R1350">
        <v>1</v>
      </c>
      <c r="S1350">
        <v>0</v>
      </c>
      <c r="T1350">
        <v>0</v>
      </c>
      <c r="U1350">
        <v>0</v>
      </c>
      <c r="V1350" t="s">
        <v>134</v>
      </c>
      <c r="Y1350">
        <v>2022102400</v>
      </c>
      <c r="Z1350" t="s">
        <v>350</v>
      </c>
    </row>
    <row r="1351" spans="1:26" x14ac:dyDescent="0.35">
      <c r="A1351">
        <v>1349</v>
      </c>
      <c r="B1351">
        <v>2022102307</v>
      </c>
      <c r="C1351">
        <v>3942</v>
      </c>
      <c r="D1351">
        <v>52706</v>
      </c>
      <c r="E1351">
        <v>0</v>
      </c>
      <c r="F1351">
        <v>1</v>
      </c>
      <c r="G1351">
        <v>0</v>
      </c>
      <c r="H1351">
        <v>0</v>
      </c>
      <c r="I1351" t="s">
        <v>236</v>
      </c>
      <c r="O1351">
        <v>2022102303</v>
      </c>
      <c r="P1351">
        <v>3019</v>
      </c>
      <c r="Q1351">
        <v>52980</v>
      </c>
      <c r="R1351">
        <v>1</v>
      </c>
      <c r="S1351">
        <v>0</v>
      </c>
      <c r="T1351">
        <v>0</v>
      </c>
      <c r="U1351">
        <v>0</v>
      </c>
      <c r="V1351" t="s">
        <v>135</v>
      </c>
      <c r="Y1351">
        <v>2022102400</v>
      </c>
      <c r="Z1351" t="s">
        <v>351</v>
      </c>
    </row>
    <row r="1352" spans="1:26" x14ac:dyDescent="0.35">
      <c r="A1352">
        <v>1350</v>
      </c>
      <c r="B1352">
        <v>2022103000</v>
      </c>
      <c r="C1352">
        <v>3339</v>
      </c>
      <c r="D1352">
        <v>52706</v>
      </c>
      <c r="E1352">
        <v>0</v>
      </c>
      <c r="F1352">
        <v>1</v>
      </c>
      <c r="G1352">
        <v>0</v>
      </c>
      <c r="H1352">
        <v>0</v>
      </c>
      <c r="I1352" t="s">
        <v>236</v>
      </c>
      <c r="O1352">
        <v>2022103003</v>
      </c>
      <c r="P1352">
        <v>814</v>
      </c>
      <c r="Q1352">
        <v>52980</v>
      </c>
      <c r="R1352">
        <v>1</v>
      </c>
      <c r="S1352">
        <v>0</v>
      </c>
      <c r="T1352">
        <v>0</v>
      </c>
      <c r="U1352">
        <v>0</v>
      </c>
      <c r="V1352" t="s">
        <v>135</v>
      </c>
      <c r="Y1352">
        <v>2022103007</v>
      </c>
      <c r="Z1352" t="s">
        <v>351</v>
      </c>
    </row>
    <row r="1353" spans="1:26" x14ac:dyDescent="0.35">
      <c r="A1353">
        <v>1351</v>
      </c>
      <c r="B1353">
        <v>2022102307</v>
      </c>
      <c r="C1353">
        <v>2131</v>
      </c>
      <c r="D1353">
        <v>46074</v>
      </c>
      <c r="E1353">
        <v>1</v>
      </c>
      <c r="F1353">
        <v>0</v>
      </c>
      <c r="G1353">
        <v>0</v>
      </c>
      <c r="H1353">
        <v>0</v>
      </c>
      <c r="I1353" t="s">
        <v>237</v>
      </c>
      <c r="O1353">
        <v>2022103003</v>
      </c>
      <c r="P1353">
        <v>2943</v>
      </c>
      <c r="Q1353">
        <v>52980</v>
      </c>
      <c r="R1353">
        <v>0</v>
      </c>
      <c r="S1353">
        <v>1</v>
      </c>
      <c r="T1353">
        <v>0</v>
      </c>
      <c r="U1353">
        <v>0</v>
      </c>
      <c r="V1353" t="s">
        <v>135</v>
      </c>
      <c r="Y1353">
        <v>2022110605</v>
      </c>
      <c r="Z1353" t="s">
        <v>351</v>
      </c>
    </row>
    <row r="1354" spans="1:26" x14ac:dyDescent="0.35">
      <c r="A1354">
        <v>1352</v>
      </c>
      <c r="B1354">
        <v>2022102307</v>
      </c>
      <c r="C1354">
        <v>3186</v>
      </c>
      <c r="D1354">
        <v>46074</v>
      </c>
      <c r="E1354">
        <v>0</v>
      </c>
      <c r="F1354">
        <v>1</v>
      </c>
      <c r="G1354">
        <v>0</v>
      </c>
      <c r="H1354">
        <v>0</v>
      </c>
      <c r="I1354" t="s">
        <v>237</v>
      </c>
      <c r="O1354">
        <v>2022103003</v>
      </c>
      <c r="P1354">
        <v>3303</v>
      </c>
      <c r="Q1354">
        <v>52980</v>
      </c>
      <c r="R1354">
        <v>1</v>
      </c>
      <c r="S1354">
        <v>0</v>
      </c>
      <c r="T1354">
        <v>0</v>
      </c>
      <c r="U1354">
        <v>0</v>
      </c>
      <c r="V1354" t="s">
        <v>135</v>
      </c>
      <c r="Y1354">
        <v>2022102400</v>
      </c>
      <c r="Z1354" t="s">
        <v>352</v>
      </c>
    </row>
    <row r="1355" spans="1:26" x14ac:dyDescent="0.35">
      <c r="A1355">
        <v>1353</v>
      </c>
      <c r="B1355">
        <v>2022102307</v>
      </c>
      <c r="C1355">
        <v>3893</v>
      </c>
      <c r="D1355">
        <v>46074</v>
      </c>
      <c r="E1355">
        <v>1</v>
      </c>
      <c r="F1355">
        <v>0</v>
      </c>
      <c r="G1355">
        <v>0</v>
      </c>
      <c r="H1355">
        <v>0</v>
      </c>
      <c r="I1355" t="s">
        <v>237</v>
      </c>
      <c r="O1355">
        <v>2022102304</v>
      </c>
      <c r="P1355">
        <v>224</v>
      </c>
      <c r="Q1355">
        <v>43787</v>
      </c>
      <c r="R1355">
        <v>1</v>
      </c>
      <c r="S1355">
        <v>0</v>
      </c>
      <c r="T1355">
        <v>0</v>
      </c>
      <c r="U1355">
        <v>0</v>
      </c>
      <c r="V1355" t="s">
        <v>136</v>
      </c>
      <c r="Y1355">
        <v>2022103007</v>
      </c>
      <c r="Z1355" t="s">
        <v>352</v>
      </c>
    </row>
    <row r="1356" spans="1:26" x14ac:dyDescent="0.35">
      <c r="A1356">
        <v>1354</v>
      </c>
      <c r="B1356">
        <v>2022103000</v>
      </c>
      <c r="C1356">
        <v>2319</v>
      </c>
      <c r="D1356">
        <v>46074</v>
      </c>
      <c r="E1356">
        <v>1</v>
      </c>
      <c r="F1356">
        <v>0</v>
      </c>
      <c r="G1356">
        <v>0</v>
      </c>
      <c r="H1356">
        <v>0</v>
      </c>
      <c r="I1356" t="s">
        <v>237</v>
      </c>
      <c r="O1356">
        <v>2022102304</v>
      </c>
      <c r="P1356">
        <v>1145</v>
      </c>
      <c r="Q1356">
        <v>43787</v>
      </c>
      <c r="R1356">
        <v>1</v>
      </c>
      <c r="S1356">
        <v>0</v>
      </c>
      <c r="T1356">
        <v>0</v>
      </c>
      <c r="U1356">
        <v>0</v>
      </c>
      <c r="V1356" t="s">
        <v>136</v>
      </c>
      <c r="Y1356">
        <v>2022110605</v>
      </c>
      <c r="Z1356" t="s">
        <v>352</v>
      </c>
    </row>
    <row r="1357" spans="1:26" x14ac:dyDescent="0.35">
      <c r="A1357">
        <v>1355</v>
      </c>
      <c r="B1357">
        <v>2022103000</v>
      </c>
      <c r="C1357">
        <v>2447</v>
      </c>
      <c r="D1357">
        <v>46074</v>
      </c>
      <c r="E1357">
        <v>1</v>
      </c>
      <c r="F1357">
        <v>0</v>
      </c>
      <c r="G1357">
        <v>0</v>
      </c>
      <c r="H1357">
        <v>0</v>
      </c>
      <c r="I1357" t="s">
        <v>237</v>
      </c>
      <c r="O1357">
        <v>2022103000</v>
      </c>
      <c r="P1357">
        <v>1509</v>
      </c>
      <c r="Q1357">
        <v>43787</v>
      </c>
      <c r="R1357">
        <v>1</v>
      </c>
      <c r="S1357">
        <v>0</v>
      </c>
      <c r="T1357">
        <v>0</v>
      </c>
      <c r="U1357">
        <v>0</v>
      </c>
      <c r="V1357" t="s">
        <v>136</v>
      </c>
      <c r="Y1357">
        <v>2022102400</v>
      </c>
      <c r="Z1357" t="s">
        <v>353</v>
      </c>
    </row>
    <row r="1358" spans="1:26" x14ac:dyDescent="0.35">
      <c r="A1358">
        <v>1356</v>
      </c>
      <c r="B1358">
        <v>2022110601</v>
      </c>
      <c r="C1358">
        <v>760</v>
      </c>
      <c r="D1358">
        <v>46074</v>
      </c>
      <c r="E1358">
        <v>0</v>
      </c>
      <c r="F1358">
        <v>0</v>
      </c>
      <c r="G1358">
        <v>0</v>
      </c>
      <c r="H1358">
        <v>1</v>
      </c>
      <c r="I1358" t="s">
        <v>237</v>
      </c>
      <c r="O1358">
        <v>2022103000</v>
      </c>
      <c r="P1358">
        <v>3128</v>
      </c>
      <c r="Q1358">
        <v>43787</v>
      </c>
      <c r="R1358">
        <v>1</v>
      </c>
      <c r="S1358">
        <v>0</v>
      </c>
      <c r="T1358">
        <v>0</v>
      </c>
      <c r="U1358">
        <v>0</v>
      </c>
      <c r="V1358" t="s">
        <v>136</v>
      </c>
      <c r="Y1358">
        <v>2022102400</v>
      </c>
      <c r="Z1358" t="s">
        <v>354</v>
      </c>
    </row>
    <row r="1359" spans="1:26" x14ac:dyDescent="0.35">
      <c r="A1359">
        <v>1357</v>
      </c>
      <c r="B1359">
        <v>2022110601</v>
      </c>
      <c r="C1359">
        <v>3583</v>
      </c>
      <c r="D1359">
        <v>46074</v>
      </c>
      <c r="E1359">
        <v>0</v>
      </c>
      <c r="F1359">
        <v>1</v>
      </c>
      <c r="G1359">
        <v>0</v>
      </c>
      <c r="H1359">
        <v>0</v>
      </c>
      <c r="I1359" t="s">
        <v>237</v>
      </c>
      <c r="O1359">
        <v>2022103000</v>
      </c>
      <c r="P1359">
        <v>3980</v>
      </c>
      <c r="Q1359">
        <v>43787</v>
      </c>
      <c r="R1359">
        <v>1</v>
      </c>
      <c r="S1359">
        <v>0</v>
      </c>
      <c r="T1359">
        <v>0</v>
      </c>
      <c r="U1359">
        <v>0</v>
      </c>
      <c r="V1359" t="s">
        <v>136</v>
      </c>
      <c r="Y1359">
        <v>2022103002</v>
      </c>
      <c r="Z1359" t="s">
        <v>354</v>
      </c>
    </row>
    <row r="1360" spans="1:26" x14ac:dyDescent="0.35">
      <c r="A1360">
        <v>1358</v>
      </c>
      <c r="B1360">
        <v>2022102307</v>
      </c>
      <c r="C1360">
        <v>2381</v>
      </c>
      <c r="D1360">
        <v>43387</v>
      </c>
      <c r="E1360">
        <v>1</v>
      </c>
      <c r="F1360">
        <v>0</v>
      </c>
      <c r="G1360">
        <v>0</v>
      </c>
      <c r="H1360">
        <v>0</v>
      </c>
      <c r="I1360" t="s">
        <v>238</v>
      </c>
      <c r="O1360">
        <v>2022110604</v>
      </c>
      <c r="P1360">
        <v>328</v>
      </c>
      <c r="Q1360">
        <v>43787</v>
      </c>
      <c r="R1360">
        <v>1</v>
      </c>
      <c r="S1360">
        <v>0</v>
      </c>
      <c r="T1360">
        <v>0</v>
      </c>
      <c r="U1360">
        <v>0</v>
      </c>
      <c r="V1360" t="s">
        <v>136</v>
      </c>
      <c r="Y1360">
        <v>2022110601</v>
      </c>
      <c r="Z1360" t="s">
        <v>354</v>
      </c>
    </row>
    <row r="1361" spans="1:26" x14ac:dyDescent="0.35">
      <c r="A1361">
        <v>1359</v>
      </c>
      <c r="B1361">
        <v>2022103000</v>
      </c>
      <c r="C1361">
        <v>228</v>
      </c>
      <c r="D1361">
        <v>43387</v>
      </c>
      <c r="E1361">
        <v>0</v>
      </c>
      <c r="F1361">
        <v>1</v>
      </c>
      <c r="G1361">
        <v>0</v>
      </c>
      <c r="H1361">
        <v>0</v>
      </c>
      <c r="I1361" t="s">
        <v>238</v>
      </c>
      <c r="O1361">
        <v>2022110604</v>
      </c>
      <c r="P1361">
        <v>1542</v>
      </c>
      <c r="Q1361">
        <v>43787</v>
      </c>
      <c r="R1361">
        <v>1</v>
      </c>
      <c r="S1361">
        <v>0</v>
      </c>
      <c r="T1361">
        <v>0</v>
      </c>
      <c r="U1361">
        <v>0</v>
      </c>
      <c r="V1361" t="s">
        <v>136</v>
      </c>
      <c r="Y1361">
        <v>2022102400</v>
      </c>
      <c r="Z1361" t="s">
        <v>355</v>
      </c>
    </row>
    <row r="1362" spans="1:26" x14ac:dyDescent="0.35">
      <c r="A1362">
        <v>1360</v>
      </c>
      <c r="B1362">
        <v>2022103000</v>
      </c>
      <c r="C1362">
        <v>968</v>
      </c>
      <c r="D1362">
        <v>43387</v>
      </c>
      <c r="E1362">
        <v>0</v>
      </c>
      <c r="F1362">
        <v>0</v>
      </c>
      <c r="G1362">
        <v>0</v>
      </c>
      <c r="H1362">
        <v>1</v>
      </c>
      <c r="I1362" t="s">
        <v>238</v>
      </c>
      <c r="O1362">
        <v>2022102304</v>
      </c>
      <c r="P1362">
        <v>224</v>
      </c>
      <c r="Q1362">
        <v>47790</v>
      </c>
      <c r="R1362">
        <v>0</v>
      </c>
      <c r="S1362">
        <v>0</v>
      </c>
      <c r="T1362">
        <v>0</v>
      </c>
      <c r="U1362">
        <v>1</v>
      </c>
      <c r="V1362" t="s">
        <v>137</v>
      </c>
      <c r="Y1362">
        <v>2022103002</v>
      </c>
      <c r="Z1362" t="s">
        <v>355</v>
      </c>
    </row>
    <row r="1363" spans="1:26" x14ac:dyDescent="0.35">
      <c r="A1363">
        <v>1361</v>
      </c>
      <c r="B1363">
        <v>2022103000</v>
      </c>
      <c r="C1363">
        <v>1268</v>
      </c>
      <c r="D1363">
        <v>43387</v>
      </c>
      <c r="E1363">
        <v>1</v>
      </c>
      <c r="F1363">
        <v>0</v>
      </c>
      <c r="G1363">
        <v>0</v>
      </c>
      <c r="H1363">
        <v>0</v>
      </c>
      <c r="I1363" t="s">
        <v>238</v>
      </c>
      <c r="O1363">
        <v>2022102304</v>
      </c>
      <c r="P1363">
        <v>2874</v>
      </c>
      <c r="Q1363">
        <v>47790</v>
      </c>
      <c r="R1363">
        <v>0</v>
      </c>
      <c r="S1363">
        <v>1</v>
      </c>
      <c r="T1363">
        <v>0</v>
      </c>
      <c r="U1363">
        <v>0</v>
      </c>
      <c r="V1363" t="s">
        <v>137</v>
      </c>
      <c r="Y1363">
        <v>2022110601</v>
      </c>
      <c r="Z1363" t="s">
        <v>355</v>
      </c>
    </row>
    <row r="1364" spans="1:26" x14ac:dyDescent="0.35">
      <c r="A1364">
        <v>1362</v>
      </c>
      <c r="B1364">
        <v>2022102307</v>
      </c>
      <c r="C1364">
        <v>2688</v>
      </c>
      <c r="D1364">
        <v>40347</v>
      </c>
      <c r="E1364">
        <v>0</v>
      </c>
      <c r="F1364">
        <v>1</v>
      </c>
      <c r="G1364">
        <v>0</v>
      </c>
      <c r="H1364">
        <v>0</v>
      </c>
      <c r="I1364" t="s">
        <v>239</v>
      </c>
      <c r="O1364">
        <v>2022102304</v>
      </c>
      <c r="P1364">
        <v>3598</v>
      </c>
      <c r="Q1364">
        <v>47790</v>
      </c>
      <c r="R1364">
        <v>1</v>
      </c>
      <c r="S1364">
        <v>0</v>
      </c>
      <c r="T1364">
        <v>0</v>
      </c>
      <c r="U1364">
        <v>0</v>
      </c>
      <c r="V1364" t="s">
        <v>137</v>
      </c>
      <c r="Y1364">
        <v>2022102400</v>
      </c>
      <c r="Z1364" t="s">
        <v>356</v>
      </c>
    </row>
    <row r="1365" spans="1:26" x14ac:dyDescent="0.35">
      <c r="A1365">
        <v>1363</v>
      </c>
      <c r="B1365">
        <v>2022102307</v>
      </c>
      <c r="C1365">
        <v>3101</v>
      </c>
      <c r="D1365">
        <v>40347</v>
      </c>
      <c r="E1365">
        <v>0</v>
      </c>
      <c r="F1365">
        <v>1</v>
      </c>
      <c r="G1365">
        <v>0</v>
      </c>
      <c r="H1365">
        <v>0</v>
      </c>
      <c r="I1365" t="s">
        <v>239</v>
      </c>
      <c r="O1365">
        <v>2022103000</v>
      </c>
      <c r="P1365">
        <v>86</v>
      </c>
      <c r="Q1365">
        <v>47790</v>
      </c>
      <c r="R1365">
        <v>1</v>
      </c>
      <c r="S1365">
        <v>0</v>
      </c>
      <c r="T1365">
        <v>0</v>
      </c>
      <c r="U1365">
        <v>0</v>
      </c>
      <c r="V1365" t="s">
        <v>137</v>
      </c>
      <c r="Y1365">
        <v>2022103007</v>
      </c>
      <c r="Z1365" t="s">
        <v>356</v>
      </c>
    </row>
    <row r="1366" spans="1:26" x14ac:dyDescent="0.35">
      <c r="A1366">
        <v>1364</v>
      </c>
      <c r="B1366">
        <v>2022102307</v>
      </c>
      <c r="C1366">
        <v>3540</v>
      </c>
      <c r="D1366">
        <v>40347</v>
      </c>
      <c r="E1366">
        <v>0</v>
      </c>
      <c r="F1366">
        <v>1</v>
      </c>
      <c r="G1366">
        <v>0</v>
      </c>
      <c r="H1366">
        <v>0</v>
      </c>
      <c r="I1366" t="s">
        <v>239</v>
      </c>
      <c r="O1366">
        <v>2022103000</v>
      </c>
      <c r="P1366">
        <v>2511</v>
      </c>
      <c r="Q1366">
        <v>47790</v>
      </c>
      <c r="R1366">
        <v>1</v>
      </c>
      <c r="S1366">
        <v>0</v>
      </c>
      <c r="T1366">
        <v>0</v>
      </c>
      <c r="U1366">
        <v>0</v>
      </c>
      <c r="V1366" t="s">
        <v>137</v>
      </c>
      <c r="Y1366">
        <v>2022110605</v>
      </c>
      <c r="Z1366" t="s">
        <v>356</v>
      </c>
    </row>
    <row r="1367" spans="1:26" x14ac:dyDescent="0.35">
      <c r="A1367">
        <v>1365</v>
      </c>
      <c r="B1367">
        <v>2022102307</v>
      </c>
      <c r="C1367">
        <v>3561</v>
      </c>
      <c r="D1367">
        <v>40347</v>
      </c>
      <c r="E1367">
        <v>0</v>
      </c>
      <c r="F1367">
        <v>1</v>
      </c>
      <c r="G1367">
        <v>0</v>
      </c>
      <c r="H1367">
        <v>0</v>
      </c>
      <c r="I1367" t="s">
        <v>239</v>
      </c>
      <c r="O1367">
        <v>2022110604</v>
      </c>
      <c r="P1367">
        <v>1109</v>
      </c>
      <c r="Q1367">
        <v>47790</v>
      </c>
      <c r="R1367">
        <v>1</v>
      </c>
      <c r="S1367">
        <v>0</v>
      </c>
      <c r="T1367">
        <v>0</v>
      </c>
      <c r="U1367">
        <v>0</v>
      </c>
      <c r="V1367" t="s">
        <v>137</v>
      </c>
      <c r="Y1367">
        <v>2022102400</v>
      </c>
      <c r="Z1367" t="s">
        <v>357</v>
      </c>
    </row>
    <row r="1368" spans="1:26" x14ac:dyDescent="0.35">
      <c r="A1368">
        <v>1366</v>
      </c>
      <c r="B1368">
        <v>2022103000</v>
      </c>
      <c r="C1368">
        <v>426</v>
      </c>
      <c r="D1368">
        <v>40347</v>
      </c>
      <c r="E1368">
        <v>1</v>
      </c>
      <c r="F1368">
        <v>0</v>
      </c>
      <c r="G1368">
        <v>0</v>
      </c>
      <c r="H1368">
        <v>0</v>
      </c>
      <c r="I1368" t="s">
        <v>239</v>
      </c>
      <c r="O1368">
        <v>2022110604</v>
      </c>
      <c r="P1368">
        <v>2337</v>
      </c>
      <c r="Q1368">
        <v>47790</v>
      </c>
      <c r="R1368">
        <v>0</v>
      </c>
      <c r="S1368">
        <v>1</v>
      </c>
      <c r="T1368">
        <v>0</v>
      </c>
      <c r="U1368">
        <v>0</v>
      </c>
      <c r="V1368" t="s">
        <v>137</v>
      </c>
      <c r="Y1368">
        <v>2022103007</v>
      </c>
      <c r="Z1368" t="s">
        <v>357</v>
      </c>
    </row>
    <row r="1369" spans="1:26" x14ac:dyDescent="0.35">
      <c r="A1369">
        <v>1367</v>
      </c>
      <c r="B1369">
        <v>2022103000</v>
      </c>
      <c r="C1369">
        <v>3640</v>
      </c>
      <c r="D1369">
        <v>40347</v>
      </c>
      <c r="E1369">
        <v>0</v>
      </c>
      <c r="F1369">
        <v>1</v>
      </c>
      <c r="G1369">
        <v>0</v>
      </c>
      <c r="H1369">
        <v>0</v>
      </c>
      <c r="I1369" t="s">
        <v>239</v>
      </c>
      <c r="O1369">
        <v>2022110604</v>
      </c>
      <c r="P1369">
        <v>2888</v>
      </c>
      <c r="Q1369">
        <v>47790</v>
      </c>
      <c r="R1369">
        <v>0</v>
      </c>
      <c r="S1369">
        <v>1</v>
      </c>
      <c r="T1369">
        <v>0</v>
      </c>
      <c r="U1369">
        <v>1</v>
      </c>
      <c r="V1369" t="s">
        <v>137</v>
      </c>
      <c r="Y1369">
        <v>2022110605</v>
      </c>
      <c r="Z1369" t="s">
        <v>357</v>
      </c>
    </row>
    <row r="1370" spans="1:26" x14ac:dyDescent="0.35">
      <c r="A1370">
        <v>1368</v>
      </c>
      <c r="B1370">
        <v>2022102307</v>
      </c>
      <c r="C1370">
        <v>3101</v>
      </c>
      <c r="D1370">
        <v>35459</v>
      </c>
      <c r="E1370">
        <v>0</v>
      </c>
      <c r="F1370">
        <v>1</v>
      </c>
      <c r="G1370">
        <v>0</v>
      </c>
      <c r="H1370">
        <v>0</v>
      </c>
      <c r="I1370" t="s">
        <v>240</v>
      </c>
      <c r="O1370">
        <v>2022110604</v>
      </c>
      <c r="P1370">
        <v>2909</v>
      </c>
      <c r="Q1370">
        <v>47790</v>
      </c>
      <c r="R1370">
        <v>0</v>
      </c>
      <c r="S1370">
        <v>0</v>
      </c>
      <c r="T1370">
        <v>0</v>
      </c>
      <c r="U1370">
        <v>1</v>
      </c>
      <c r="V1370" t="s">
        <v>137</v>
      </c>
      <c r="Y1370">
        <v>2022102400</v>
      </c>
      <c r="Z1370" t="s">
        <v>358</v>
      </c>
    </row>
    <row r="1371" spans="1:26" x14ac:dyDescent="0.35">
      <c r="A1371">
        <v>1369</v>
      </c>
      <c r="B1371">
        <v>2022103000</v>
      </c>
      <c r="C1371">
        <v>729</v>
      </c>
      <c r="D1371">
        <v>35459</v>
      </c>
      <c r="E1371">
        <v>1</v>
      </c>
      <c r="F1371">
        <v>0</v>
      </c>
      <c r="G1371">
        <v>0</v>
      </c>
      <c r="H1371">
        <v>0</v>
      </c>
      <c r="I1371" t="s">
        <v>240</v>
      </c>
      <c r="O1371">
        <v>2022102304</v>
      </c>
      <c r="P1371">
        <v>327</v>
      </c>
      <c r="Q1371">
        <v>43333</v>
      </c>
      <c r="R1371">
        <v>0</v>
      </c>
      <c r="S1371">
        <v>1</v>
      </c>
      <c r="T1371">
        <v>0</v>
      </c>
      <c r="U1371">
        <v>0</v>
      </c>
      <c r="V1371" t="s">
        <v>138</v>
      </c>
      <c r="Y1371">
        <v>2022103007</v>
      </c>
      <c r="Z1371" t="s">
        <v>358</v>
      </c>
    </row>
    <row r="1372" spans="1:26" x14ac:dyDescent="0.35">
      <c r="A1372">
        <v>1370</v>
      </c>
      <c r="B1372">
        <v>2022103000</v>
      </c>
      <c r="C1372">
        <v>1268</v>
      </c>
      <c r="D1372">
        <v>35459</v>
      </c>
      <c r="E1372">
        <v>0</v>
      </c>
      <c r="F1372">
        <v>0</v>
      </c>
      <c r="G1372">
        <v>0</v>
      </c>
      <c r="H1372">
        <v>1</v>
      </c>
      <c r="I1372" t="s">
        <v>240</v>
      </c>
      <c r="O1372">
        <v>2022102304</v>
      </c>
      <c r="P1372">
        <v>2812</v>
      </c>
      <c r="Q1372">
        <v>43333</v>
      </c>
      <c r="R1372">
        <v>0</v>
      </c>
      <c r="S1372">
        <v>0</v>
      </c>
      <c r="T1372">
        <v>0</v>
      </c>
      <c r="U1372">
        <v>1</v>
      </c>
      <c r="V1372" t="s">
        <v>138</v>
      </c>
      <c r="Y1372">
        <v>2022102400</v>
      </c>
      <c r="Z1372" t="s">
        <v>359</v>
      </c>
    </row>
    <row r="1373" spans="1:26" x14ac:dyDescent="0.35">
      <c r="A1373">
        <v>1371</v>
      </c>
      <c r="B1373">
        <v>2022103000</v>
      </c>
      <c r="C1373">
        <v>2369</v>
      </c>
      <c r="D1373">
        <v>35459</v>
      </c>
      <c r="E1373">
        <v>1</v>
      </c>
      <c r="F1373">
        <v>0</v>
      </c>
      <c r="G1373">
        <v>0</v>
      </c>
      <c r="H1373">
        <v>0</v>
      </c>
      <c r="I1373" t="s">
        <v>240</v>
      </c>
      <c r="O1373">
        <v>2022102304</v>
      </c>
      <c r="P1373">
        <v>327</v>
      </c>
      <c r="Q1373">
        <v>40171</v>
      </c>
      <c r="R1373">
        <v>0</v>
      </c>
      <c r="S1373">
        <v>1</v>
      </c>
      <c r="T1373">
        <v>0</v>
      </c>
      <c r="U1373">
        <v>0</v>
      </c>
      <c r="V1373" t="s">
        <v>139</v>
      </c>
      <c r="Y1373">
        <v>2022103002</v>
      </c>
      <c r="Z1373" t="s">
        <v>359</v>
      </c>
    </row>
    <row r="1374" spans="1:26" x14ac:dyDescent="0.35">
      <c r="A1374">
        <v>1372</v>
      </c>
      <c r="B1374">
        <v>2022103000</v>
      </c>
      <c r="C1374">
        <v>2771</v>
      </c>
      <c r="D1374">
        <v>35459</v>
      </c>
      <c r="E1374">
        <v>0</v>
      </c>
      <c r="F1374">
        <v>1</v>
      </c>
      <c r="G1374">
        <v>0</v>
      </c>
      <c r="H1374">
        <v>0</v>
      </c>
      <c r="I1374" t="s">
        <v>240</v>
      </c>
      <c r="O1374">
        <v>2022103011</v>
      </c>
      <c r="P1374">
        <v>371</v>
      </c>
      <c r="Q1374">
        <v>40171</v>
      </c>
      <c r="R1374">
        <v>1</v>
      </c>
      <c r="S1374">
        <v>0</v>
      </c>
      <c r="T1374">
        <v>0</v>
      </c>
      <c r="U1374">
        <v>0</v>
      </c>
      <c r="V1374" t="s">
        <v>139</v>
      </c>
      <c r="Y1374">
        <v>2022110700</v>
      </c>
      <c r="Z1374" t="s">
        <v>359</v>
      </c>
    </row>
    <row r="1375" spans="1:26" x14ac:dyDescent="0.35">
      <c r="A1375">
        <v>1373</v>
      </c>
      <c r="B1375">
        <v>2022103000</v>
      </c>
      <c r="C1375">
        <v>3339</v>
      </c>
      <c r="D1375">
        <v>35459</v>
      </c>
      <c r="E1375">
        <v>0</v>
      </c>
      <c r="F1375">
        <v>1</v>
      </c>
      <c r="G1375">
        <v>0</v>
      </c>
      <c r="H1375">
        <v>0</v>
      </c>
      <c r="I1375" t="s">
        <v>240</v>
      </c>
      <c r="O1375">
        <v>2022102304</v>
      </c>
      <c r="P1375">
        <v>353</v>
      </c>
      <c r="Q1375">
        <v>54470</v>
      </c>
      <c r="R1375">
        <v>1</v>
      </c>
      <c r="S1375">
        <v>0</v>
      </c>
      <c r="T1375">
        <v>0</v>
      </c>
      <c r="U1375">
        <v>0</v>
      </c>
      <c r="V1375" t="s">
        <v>140</v>
      </c>
      <c r="Y1375">
        <v>2022102400</v>
      </c>
      <c r="Z1375" t="s">
        <v>360</v>
      </c>
    </row>
    <row r="1376" spans="1:26" x14ac:dyDescent="0.35">
      <c r="A1376">
        <v>1374</v>
      </c>
      <c r="B1376">
        <v>2022103000</v>
      </c>
      <c r="C1376">
        <v>3614</v>
      </c>
      <c r="D1376">
        <v>35459</v>
      </c>
      <c r="E1376">
        <v>1</v>
      </c>
      <c r="F1376">
        <v>0</v>
      </c>
      <c r="G1376">
        <v>0</v>
      </c>
      <c r="H1376">
        <v>0</v>
      </c>
      <c r="I1376" t="s">
        <v>240</v>
      </c>
      <c r="O1376">
        <v>2022102304</v>
      </c>
      <c r="P1376">
        <v>1017</v>
      </c>
      <c r="Q1376">
        <v>54470</v>
      </c>
      <c r="R1376">
        <v>0</v>
      </c>
      <c r="S1376">
        <v>1</v>
      </c>
      <c r="T1376">
        <v>0</v>
      </c>
      <c r="U1376">
        <v>0</v>
      </c>
      <c r="V1376" t="s">
        <v>140</v>
      </c>
      <c r="Y1376">
        <v>2022102400</v>
      </c>
      <c r="Z1376" t="s">
        <v>361</v>
      </c>
    </row>
    <row r="1377" spans="1:26" x14ac:dyDescent="0.35">
      <c r="A1377">
        <v>1375</v>
      </c>
      <c r="B1377">
        <v>2022102307</v>
      </c>
      <c r="C1377">
        <v>3165</v>
      </c>
      <c r="D1377">
        <v>47854</v>
      </c>
      <c r="E1377">
        <v>0</v>
      </c>
      <c r="F1377">
        <v>1</v>
      </c>
      <c r="G1377">
        <v>0</v>
      </c>
      <c r="H1377">
        <v>0</v>
      </c>
      <c r="I1377" t="s">
        <v>241</v>
      </c>
      <c r="O1377">
        <v>2022102304</v>
      </c>
      <c r="P1377">
        <v>2284</v>
      </c>
      <c r="Q1377">
        <v>54470</v>
      </c>
      <c r="R1377">
        <v>1</v>
      </c>
      <c r="S1377">
        <v>0</v>
      </c>
      <c r="T1377">
        <v>0</v>
      </c>
      <c r="U1377">
        <v>0</v>
      </c>
      <c r="V1377" t="s">
        <v>140</v>
      </c>
      <c r="Y1377">
        <v>2022103007</v>
      </c>
      <c r="Z1377" t="s">
        <v>361</v>
      </c>
    </row>
    <row r="1378" spans="1:26" x14ac:dyDescent="0.35">
      <c r="A1378">
        <v>1376</v>
      </c>
      <c r="B1378">
        <v>2022102307</v>
      </c>
      <c r="C1378">
        <v>3540</v>
      </c>
      <c r="D1378">
        <v>47854</v>
      </c>
      <c r="E1378">
        <v>0</v>
      </c>
      <c r="F1378">
        <v>1</v>
      </c>
      <c r="G1378">
        <v>0</v>
      </c>
      <c r="H1378">
        <v>0</v>
      </c>
      <c r="I1378" t="s">
        <v>241</v>
      </c>
      <c r="O1378">
        <v>2022102304</v>
      </c>
      <c r="P1378">
        <v>547</v>
      </c>
      <c r="Q1378">
        <v>46269</v>
      </c>
      <c r="R1378">
        <v>0</v>
      </c>
      <c r="S1378">
        <v>1</v>
      </c>
      <c r="T1378">
        <v>0</v>
      </c>
      <c r="U1378">
        <v>0</v>
      </c>
      <c r="V1378" t="s">
        <v>141</v>
      </c>
      <c r="Y1378">
        <v>2022110605</v>
      </c>
      <c r="Z1378" t="s">
        <v>361</v>
      </c>
    </row>
    <row r="1379" spans="1:26" x14ac:dyDescent="0.35">
      <c r="A1379">
        <v>1377</v>
      </c>
      <c r="B1379">
        <v>2022103000</v>
      </c>
      <c r="C1379">
        <v>405</v>
      </c>
      <c r="D1379">
        <v>47854</v>
      </c>
      <c r="E1379">
        <v>1</v>
      </c>
      <c r="F1379">
        <v>0</v>
      </c>
      <c r="G1379">
        <v>0</v>
      </c>
      <c r="H1379">
        <v>0</v>
      </c>
      <c r="I1379" t="s">
        <v>241</v>
      </c>
      <c r="O1379">
        <v>2022102304</v>
      </c>
      <c r="P1379">
        <v>1197</v>
      </c>
      <c r="Q1379">
        <v>46269</v>
      </c>
      <c r="R1379">
        <v>0</v>
      </c>
      <c r="S1379">
        <v>1</v>
      </c>
      <c r="T1379">
        <v>0</v>
      </c>
      <c r="U1379">
        <v>0</v>
      </c>
      <c r="V1379" t="s">
        <v>141</v>
      </c>
      <c r="Y1379">
        <v>2022102400</v>
      </c>
      <c r="Z1379" t="s">
        <v>362</v>
      </c>
    </row>
    <row r="1380" spans="1:26" x14ac:dyDescent="0.35">
      <c r="A1380">
        <v>1378</v>
      </c>
      <c r="B1380">
        <v>2022103000</v>
      </c>
      <c r="C1380">
        <v>1044</v>
      </c>
      <c r="D1380">
        <v>47854</v>
      </c>
      <c r="E1380">
        <v>1</v>
      </c>
      <c r="F1380">
        <v>0</v>
      </c>
      <c r="G1380">
        <v>0</v>
      </c>
      <c r="H1380">
        <v>0</v>
      </c>
      <c r="I1380" t="s">
        <v>241</v>
      </c>
      <c r="O1380">
        <v>2022102304</v>
      </c>
      <c r="P1380">
        <v>2012</v>
      </c>
      <c r="Q1380">
        <v>46269</v>
      </c>
      <c r="R1380">
        <v>1</v>
      </c>
      <c r="S1380">
        <v>0</v>
      </c>
      <c r="T1380">
        <v>0</v>
      </c>
      <c r="U1380">
        <v>0</v>
      </c>
      <c r="V1380" t="s">
        <v>141</v>
      </c>
      <c r="Y1380">
        <v>2022110605</v>
      </c>
      <c r="Z1380" t="s">
        <v>362</v>
      </c>
    </row>
    <row r="1381" spans="1:26" x14ac:dyDescent="0.35">
      <c r="A1381">
        <v>1379</v>
      </c>
      <c r="B1381">
        <v>2022103000</v>
      </c>
      <c r="C1381">
        <v>1294</v>
      </c>
      <c r="D1381">
        <v>47854</v>
      </c>
      <c r="E1381">
        <v>1</v>
      </c>
      <c r="F1381">
        <v>0</v>
      </c>
      <c r="G1381">
        <v>0</v>
      </c>
      <c r="H1381">
        <v>0</v>
      </c>
      <c r="I1381" t="s">
        <v>241</v>
      </c>
      <c r="O1381">
        <v>2022102304</v>
      </c>
      <c r="P1381">
        <v>2576</v>
      </c>
      <c r="Q1381">
        <v>46269</v>
      </c>
      <c r="R1381">
        <v>1</v>
      </c>
      <c r="S1381">
        <v>0</v>
      </c>
      <c r="T1381">
        <v>0</v>
      </c>
      <c r="U1381">
        <v>0</v>
      </c>
      <c r="V1381" t="s">
        <v>141</v>
      </c>
      <c r="Y1381">
        <v>2022102400</v>
      </c>
      <c r="Z1381" t="s">
        <v>363</v>
      </c>
    </row>
    <row r="1382" spans="1:26" x14ac:dyDescent="0.35">
      <c r="A1382">
        <v>1380</v>
      </c>
      <c r="B1382">
        <v>2022103000</v>
      </c>
      <c r="C1382">
        <v>1809</v>
      </c>
      <c r="D1382">
        <v>47854</v>
      </c>
      <c r="E1382">
        <v>0</v>
      </c>
      <c r="F1382">
        <v>0</v>
      </c>
      <c r="G1382">
        <v>0</v>
      </c>
      <c r="H1382">
        <v>1</v>
      </c>
      <c r="I1382" t="s">
        <v>241</v>
      </c>
      <c r="O1382">
        <v>2022102304</v>
      </c>
      <c r="P1382">
        <v>2602</v>
      </c>
      <c r="Q1382">
        <v>46269</v>
      </c>
      <c r="R1382">
        <v>0</v>
      </c>
      <c r="S1382">
        <v>1</v>
      </c>
      <c r="T1382">
        <v>0</v>
      </c>
      <c r="U1382">
        <v>0</v>
      </c>
      <c r="V1382" t="s">
        <v>141</v>
      </c>
      <c r="Y1382">
        <v>2022110601</v>
      </c>
      <c r="Z1382" t="s">
        <v>363</v>
      </c>
    </row>
    <row r="1383" spans="1:26" x14ac:dyDescent="0.35">
      <c r="A1383">
        <v>1381</v>
      </c>
      <c r="B1383">
        <v>2022103000</v>
      </c>
      <c r="C1383">
        <v>1888</v>
      </c>
      <c r="D1383">
        <v>47854</v>
      </c>
      <c r="E1383">
        <v>0</v>
      </c>
      <c r="F1383">
        <v>1</v>
      </c>
      <c r="G1383">
        <v>0</v>
      </c>
      <c r="H1383">
        <v>0</v>
      </c>
      <c r="I1383" t="s">
        <v>241</v>
      </c>
      <c r="O1383">
        <v>2022102304</v>
      </c>
      <c r="P1383">
        <v>2916</v>
      </c>
      <c r="Q1383">
        <v>46269</v>
      </c>
      <c r="R1383">
        <v>0</v>
      </c>
      <c r="S1383">
        <v>1</v>
      </c>
      <c r="T1383">
        <v>0</v>
      </c>
      <c r="U1383">
        <v>0</v>
      </c>
      <c r="V1383" t="s">
        <v>141</v>
      </c>
      <c r="Y1383">
        <v>2022102400</v>
      </c>
      <c r="Z1383" t="s">
        <v>364</v>
      </c>
    </row>
    <row r="1384" spans="1:26" x14ac:dyDescent="0.35">
      <c r="A1384">
        <v>1382</v>
      </c>
      <c r="B1384">
        <v>2022103000</v>
      </c>
      <c r="C1384">
        <v>3339</v>
      </c>
      <c r="D1384">
        <v>47854</v>
      </c>
      <c r="E1384">
        <v>0</v>
      </c>
      <c r="F1384">
        <v>0</v>
      </c>
      <c r="G1384">
        <v>0</v>
      </c>
      <c r="H1384">
        <v>1</v>
      </c>
      <c r="I1384" t="s">
        <v>241</v>
      </c>
      <c r="O1384">
        <v>2022102304</v>
      </c>
      <c r="P1384">
        <v>3549</v>
      </c>
      <c r="Q1384">
        <v>46269</v>
      </c>
      <c r="R1384">
        <v>1</v>
      </c>
      <c r="S1384">
        <v>0</v>
      </c>
      <c r="T1384">
        <v>0</v>
      </c>
      <c r="U1384">
        <v>0</v>
      </c>
      <c r="V1384" t="s">
        <v>141</v>
      </c>
      <c r="Y1384">
        <v>2022102400</v>
      </c>
      <c r="Z1384" t="s">
        <v>365</v>
      </c>
    </row>
    <row r="1385" spans="1:26" x14ac:dyDescent="0.35">
      <c r="A1385">
        <v>1383</v>
      </c>
      <c r="B1385">
        <v>2022103000</v>
      </c>
      <c r="C1385">
        <v>3640</v>
      </c>
      <c r="D1385">
        <v>47854</v>
      </c>
      <c r="E1385">
        <v>0</v>
      </c>
      <c r="F1385">
        <v>1</v>
      </c>
      <c r="G1385">
        <v>0</v>
      </c>
      <c r="H1385">
        <v>0</v>
      </c>
      <c r="I1385" t="s">
        <v>241</v>
      </c>
      <c r="O1385">
        <v>2022102304</v>
      </c>
      <c r="P1385">
        <v>3888</v>
      </c>
      <c r="Q1385">
        <v>46269</v>
      </c>
      <c r="R1385">
        <v>1</v>
      </c>
      <c r="S1385">
        <v>0</v>
      </c>
      <c r="T1385">
        <v>0</v>
      </c>
      <c r="U1385">
        <v>0</v>
      </c>
      <c r="V1385" t="s">
        <v>141</v>
      </c>
      <c r="Y1385">
        <v>2022102400</v>
      </c>
      <c r="Z1385" t="s">
        <v>366</v>
      </c>
    </row>
    <row r="1386" spans="1:26" x14ac:dyDescent="0.35">
      <c r="A1386">
        <v>1384</v>
      </c>
      <c r="B1386">
        <v>2022102307</v>
      </c>
      <c r="C1386">
        <v>3674</v>
      </c>
      <c r="D1386">
        <v>43301</v>
      </c>
      <c r="E1386">
        <v>1</v>
      </c>
      <c r="F1386">
        <v>0</v>
      </c>
      <c r="G1386">
        <v>0</v>
      </c>
      <c r="H1386">
        <v>0</v>
      </c>
      <c r="I1386" t="s">
        <v>242</v>
      </c>
      <c r="O1386">
        <v>2022102304</v>
      </c>
      <c r="P1386">
        <v>3909</v>
      </c>
      <c r="Q1386">
        <v>46269</v>
      </c>
      <c r="R1386">
        <v>0</v>
      </c>
      <c r="S1386">
        <v>0</v>
      </c>
      <c r="T1386">
        <v>0</v>
      </c>
      <c r="U1386">
        <v>1</v>
      </c>
      <c r="V1386" t="s">
        <v>141</v>
      </c>
      <c r="Y1386">
        <v>2022103007</v>
      </c>
      <c r="Z1386" t="s">
        <v>366</v>
      </c>
    </row>
    <row r="1387" spans="1:26" x14ac:dyDescent="0.35">
      <c r="A1387">
        <v>1385</v>
      </c>
      <c r="B1387">
        <v>2022103007</v>
      </c>
      <c r="C1387">
        <v>2540</v>
      </c>
      <c r="D1387">
        <v>43301</v>
      </c>
      <c r="E1387">
        <v>1</v>
      </c>
      <c r="F1387">
        <v>0</v>
      </c>
      <c r="G1387">
        <v>0</v>
      </c>
      <c r="H1387">
        <v>0</v>
      </c>
      <c r="I1387" t="s">
        <v>242</v>
      </c>
      <c r="O1387">
        <v>2022102304</v>
      </c>
      <c r="P1387">
        <v>4033</v>
      </c>
      <c r="Q1387">
        <v>46269</v>
      </c>
      <c r="R1387">
        <v>0</v>
      </c>
      <c r="S1387">
        <v>1</v>
      </c>
      <c r="T1387">
        <v>0</v>
      </c>
      <c r="U1387">
        <v>0</v>
      </c>
      <c r="V1387" t="s">
        <v>141</v>
      </c>
      <c r="Y1387">
        <v>2022110605</v>
      </c>
      <c r="Z1387" t="s">
        <v>366</v>
      </c>
    </row>
    <row r="1388" spans="1:26" x14ac:dyDescent="0.35">
      <c r="A1388">
        <v>1386</v>
      </c>
      <c r="B1388">
        <v>2022103007</v>
      </c>
      <c r="C1388">
        <v>3267</v>
      </c>
      <c r="D1388">
        <v>43301</v>
      </c>
      <c r="E1388">
        <v>1</v>
      </c>
      <c r="F1388">
        <v>0</v>
      </c>
      <c r="G1388">
        <v>0</v>
      </c>
      <c r="H1388">
        <v>0</v>
      </c>
      <c r="I1388" t="s">
        <v>242</v>
      </c>
      <c r="O1388">
        <v>2022103000</v>
      </c>
      <c r="P1388">
        <v>1173</v>
      </c>
      <c r="Q1388">
        <v>46269</v>
      </c>
      <c r="R1388">
        <v>1</v>
      </c>
      <c r="S1388">
        <v>0</v>
      </c>
      <c r="T1388">
        <v>0</v>
      </c>
      <c r="U1388">
        <v>0</v>
      </c>
      <c r="V1388" t="s">
        <v>141</v>
      </c>
      <c r="Y1388">
        <v>2022102400</v>
      </c>
      <c r="Z1388" t="s">
        <v>367</v>
      </c>
    </row>
    <row r="1389" spans="1:26" x14ac:dyDescent="0.35">
      <c r="A1389">
        <v>1387</v>
      </c>
      <c r="B1389">
        <v>2022110606</v>
      </c>
      <c r="C1389">
        <v>240</v>
      </c>
      <c r="D1389">
        <v>43301</v>
      </c>
      <c r="E1389">
        <v>0</v>
      </c>
      <c r="F1389">
        <v>1</v>
      </c>
      <c r="G1389">
        <v>0</v>
      </c>
      <c r="H1389">
        <v>0</v>
      </c>
      <c r="I1389" t="s">
        <v>242</v>
      </c>
      <c r="O1389">
        <v>2022103000</v>
      </c>
      <c r="P1389">
        <v>1446</v>
      </c>
      <c r="Q1389">
        <v>46269</v>
      </c>
      <c r="R1389">
        <v>0</v>
      </c>
      <c r="S1389">
        <v>1</v>
      </c>
      <c r="T1389">
        <v>0</v>
      </c>
      <c r="U1389">
        <v>0</v>
      </c>
      <c r="V1389" t="s">
        <v>141</v>
      </c>
      <c r="Y1389">
        <v>2022103007</v>
      </c>
      <c r="Z1389" t="s">
        <v>367</v>
      </c>
    </row>
    <row r="1390" spans="1:26" x14ac:dyDescent="0.35">
      <c r="A1390">
        <v>1388</v>
      </c>
      <c r="B1390">
        <v>2022102308</v>
      </c>
      <c r="C1390">
        <v>62</v>
      </c>
      <c r="D1390">
        <v>43497</v>
      </c>
      <c r="E1390">
        <v>0</v>
      </c>
      <c r="F1390">
        <v>1</v>
      </c>
      <c r="G1390">
        <v>0</v>
      </c>
      <c r="H1390">
        <v>0</v>
      </c>
      <c r="I1390" t="s">
        <v>243</v>
      </c>
      <c r="O1390">
        <v>2022103000</v>
      </c>
      <c r="P1390">
        <v>3501</v>
      </c>
      <c r="Q1390">
        <v>46269</v>
      </c>
      <c r="R1390">
        <v>1</v>
      </c>
      <c r="S1390">
        <v>0</v>
      </c>
      <c r="T1390">
        <v>0</v>
      </c>
      <c r="U1390">
        <v>0</v>
      </c>
      <c r="V1390" t="s">
        <v>141</v>
      </c>
      <c r="Y1390">
        <v>2022110605</v>
      </c>
      <c r="Z1390" t="s">
        <v>367</v>
      </c>
    </row>
    <row r="1391" spans="1:26" x14ac:dyDescent="0.35">
      <c r="A1391">
        <v>1389</v>
      </c>
      <c r="B1391">
        <v>2022102308</v>
      </c>
      <c r="C1391">
        <v>1489</v>
      </c>
      <c r="D1391">
        <v>43497</v>
      </c>
      <c r="E1391">
        <v>1</v>
      </c>
      <c r="F1391">
        <v>0</v>
      </c>
      <c r="G1391">
        <v>0</v>
      </c>
      <c r="H1391">
        <v>0</v>
      </c>
      <c r="I1391" t="s">
        <v>243</v>
      </c>
      <c r="O1391">
        <v>2022103000</v>
      </c>
      <c r="P1391">
        <v>3788</v>
      </c>
      <c r="Q1391">
        <v>46269</v>
      </c>
      <c r="R1391">
        <v>1</v>
      </c>
      <c r="S1391">
        <v>0</v>
      </c>
      <c r="T1391">
        <v>0</v>
      </c>
      <c r="U1391">
        <v>0</v>
      </c>
      <c r="V1391" t="s">
        <v>141</v>
      </c>
      <c r="Y1391">
        <v>2022102400</v>
      </c>
      <c r="Z1391" t="s">
        <v>368</v>
      </c>
    </row>
    <row r="1392" spans="1:26" x14ac:dyDescent="0.35">
      <c r="A1392">
        <v>1390</v>
      </c>
      <c r="B1392">
        <v>2022102308</v>
      </c>
      <c r="C1392">
        <v>62</v>
      </c>
      <c r="D1392">
        <v>42441</v>
      </c>
      <c r="E1392">
        <v>0</v>
      </c>
      <c r="F1392">
        <v>1</v>
      </c>
      <c r="G1392">
        <v>0</v>
      </c>
      <c r="H1392">
        <v>0</v>
      </c>
      <c r="I1392" t="s">
        <v>244</v>
      </c>
      <c r="O1392">
        <v>2022103000</v>
      </c>
      <c r="P1392">
        <v>3868</v>
      </c>
      <c r="Q1392">
        <v>46269</v>
      </c>
      <c r="R1392">
        <v>1</v>
      </c>
      <c r="S1392">
        <v>0</v>
      </c>
      <c r="T1392">
        <v>0</v>
      </c>
      <c r="U1392">
        <v>0</v>
      </c>
      <c r="V1392" t="s">
        <v>141</v>
      </c>
      <c r="Y1392">
        <v>2022103002</v>
      </c>
      <c r="Z1392" t="s">
        <v>368</v>
      </c>
    </row>
    <row r="1393" spans="1:26" x14ac:dyDescent="0.35">
      <c r="A1393">
        <v>1391</v>
      </c>
      <c r="B1393">
        <v>2022103004</v>
      </c>
      <c r="C1393">
        <v>77</v>
      </c>
      <c r="D1393">
        <v>42441</v>
      </c>
      <c r="E1393">
        <v>1</v>
      </c>
      <c r="F1393">
        <v>0</v>
      </c>
      <c r="G1393">
        <v>0</v>
      </c>
      <c r="H1393">
        <v>0</v>
      </c>
      <c r="I1393" t="s">
        <v>244</v>
      </c>
      <c r="O1393">
        <v>2022103000</v>
      </c>
      <c r="P1393">
        <v>4002</v>
      </c>
      <c r="Q1393">
        <v>46269</v>
      </c>
      <c r="R1393">
        <v>1</v>
      </c>
      <c r="S1393">
        <v>0</v>
      </c>
      <c r="T1393">
        <v>0</v>
      </c>
      <c r="U1393">
        <v>0</v>
      </c>
      <c r="V1393" t="s">
        <v>141</v>
      </c>
      <c r="Y1393">
        <v>2022102700</v>
      </c>
      <c r="Z1393" t="s">
        <v>369</v>
      </c>
    </row>
    <row r="1394" spans="1:26" x14ac:dyDescent="0.35">
      <c r="A1394">
        <v>1392</v>
      </c>
      <c r="B1394">
        <v>2022110300</v>
      </c>
      <c r="C1394">
        <v>1182</v>
      </c>
      <c r="D1394">
        <v>42441</v>
      </c>
      <c r="E1394">
        <v>0</v>
      </c>
      <c r="F1394">
        <v>0</v>
      </c>
      <c r="G1394">
        <v>0</v>
      </c>
      <c r="H1394">
        <v>1</v>
      </c>
      <c r="I1394" t="s">
        <v>244</v>
      </c>
      <c r="O1394">
        <v>2022110604</v>
      </c>
      <c r="P1394">
        <v>2316</v>
      </c>
      <c r="Q1394">
        <v>46269</v>
      </c>
      <c r="R1394">
        <v>0</v>
      </c>
      <c r="S1394">
        <v>1</v>
      </c>
      <c r="T1394">
        <v>0</v>
      </c>
      <c r="U1394">
        <v>0</v>
      </c>
      <c r="V1394" t="s">
        <v>141</v>
      </c>
      <c r="Y1394">
        <v>2022102700</v>
      </c>
      <c r="Z1394" t="s">
        <v>370</v>
      </c>
    </row>
    <row r="1395" spans="1:26" x14ac:dyDescent="0.35">
      <c r="A1395">
        <v>1393</v>
      </c>
      <c r="B1395">
        <v>2022110300</v>
      </c>
      <c r="C1395">
        <v>1650</v>
      </c>
      <c r="D1395">
        <v>42441</v>
      </c>
      <c r="E1395">
        <v>1</v>
      </c>
      <c r="F1395">
        <v>0</v>
      </c>
      <c r="G1395">
        <v>0</v>
      </c>
      <c r="H1395">
        <v>0</v>
      </c>
      <c r="I1395" t="s">
        <v>244</v>
      </c>
      <c r="O1395">
        <v>2022102304</v>
      </c>
      <c r="P1395">
        <v>547</v>
      </c>
      <c r="Q1395">
        <v>54492</v>
      </c>
      <c r="R1395">
        <v>0</v>
      </c>
      <c r="S1395">
        <v>1</v>
      </c>
      <c r="T1395">
        <v>0</v>
      </c>
      <c r="U1395">
        <v>0</v>
      </c>
      <c r="V1395" t="s">
        <v>142</v>
      </c>
      <c r="Y1395">
        <v>2022110609</v>
      </c>
      <c r="Z1395" t="s">
        <v>370</v>
      </c>
    </row>
    <row r="1396" spans="1:26" x14ac:dyDescent="0.35">
      <c r="A1396">
        <v>1394</v>
      </c>
      <c r="B1396">
        <v>2022102308</v>
      </c>
      <c r="C1396">
        <v>83</v>
      </c>
      <c r="D1396">
        <v>43356</v>
      </c>
      <c r="E1396">
        <v>1</v>
      </c>
      <c r="F1396">
        <v>0</v>
      </c>
      <c r="G1396">
        <v>0</v>
      </c>
      <c r="H1396">
        <v>0</v>
      </c>
      <c r="I1396" t="s">
        <v>245</v>
      </c>
      <c r="O1396">
        <v>2022102304</v>
      </c>
      <c r="P1396">
        <v>2602</v>
      </c>
      <c r="Q1396">
        <v>54492</v>
      </c>
      <c r="R1396">
        <v>0</v>
      </c>
      <c r="S1396">
        <v>1</v>
      </c>
      <c r="T1396">
        <v>0</v>
      </c>
      <c r="U1396">
        <v>0</v>
      </c>
      <c r="V1396" t="s">
        <v>142</v>
      </c>
      <c r="Y1396">
        <v>2022102700</v>
      </c>
      <c r="Z1396" t="s">
        <v>371</v>
      </c>
    </row>
    <row r="1397" spans="1:26" x14ac:dyDescent="0.35">
      <c r="A1397">
        <v>1395</v>
      </c>
      <c r="B1397">
        <v>2022102308</v>
      </c>
      <c r="C1397">
        <v>164</v>
      </c>
      <c r="D1397">
        <v>46148</v>
      </c>
      <c r="E1397">
        <v>1</v>
      </c>
      <c r="F1397">
        <v>0</v>
      </c>
      <c r="G1397">
        <v>0</v>
      </c>
      <c r="H1397">
        <v>0</v>
      </c>
      <c r="I1397" t="s">
        <v>246</v>
      </c>
      <c r="O1397">
        <v>2022103000</v>
      </c>
      <c r="P1397">
        <v>532</v>
      </c>
      <c r="Q1397">
        <v>54492</v>
      </c>
      <c r="R1397">
        <v>0</v>
      </c>
      <c r="S1397">
        <v>1</v>
      </c>
      <c r="T1397">
        <v>0</v>
      </c>
      <c r="U1397">
        <v>0</v>
      </c>
      <c r="V1397" t="s">
        <v>142</v>
      </c>
      <c r="Y1397">
        <v>2022102700</v>
      </c>
      <c r="Z1397" t="s">
        <v>372</v>
      </c>
    </row>
    <row r="1398" spans="1:26" x14ac:dyDescent="0.35">
      <c r="A1398">
        <v>1396</v>
      </c>
      <c r="B1398">
        <v>2022102308</v>
      </c>
      <c r="C1398">
        <v>1063</v>
      </c>
      <c r="D1398">
        <v>46148</v>
      </c>
      <c r="E1398">
        <v>0</v>
      </c>
      <c r="F1398">
        <v>0</v>
      </c>
      <c r="G1398">
        <v>0</v>
      </c>
      <c r="H1398">
        <v>1</v>
      </c>
      <c r="I1398" t="s">
        <v>246</v>
      </c>
      <c r="O1398">
        <v>2022103000</v>
      </c>
      <c r="P1398">
        <v>1467</v>
      </c>
      <c r="Q1398">
        <v>54492</v>
      </c>
      <c r="R1398">
        <v>0</v>
      </c>
      <c r="S1398">
        <v>1</v>
      </c>
      <c r="T1398">
        <v>0</v>
      </c>
      <c r="U1398">
        <v>0</v>
      </c>
      <c r="V1398" t="s">
        <v>142</v>
      </c>
      <c r="Y1398">
        <v>2022103000</v>
      </c>
      <c r="Z1398" t="s">
        <v>373</v>
      </c>
    </row>
    <row r="1399" spans="1:26" x14ac:dyDescent="0.35">
      <c r="A1399">
        <v>1397</v>
      </c>
      <c r="B1399">
        <v>2022103004</v>
      </c>
      <c r="C1399">
        <v>1525</v>
      </c>
      <c r="D1399">
        <v>46148</v>
      </c>
      <c r="E1399">
        <v>1</v>
      </c>
      <c r="F1399">
        <v>0</v>
      </c>
      <c r="G1399">
        <v>0</v>
      </c>
      <c r="H1399">
        <v>0</v>
      </c>
      <c r="I1399" t="s">
        <v>246</v>
      </c>
      <c r="O1399">
        <v>2022103000</v>
      </c>
      <c r="P1399">
        <v>4030</v>
      </c>
      <c r="Q1399">
        <v>54492</v>
      </c>
      <c r="R1399">
        <v>0</v>
      </c>
      <c r="S1399">
        <v>1</v>
      </c>
      <c r="T1399">
        <v>0</v>
      </c>
      <c r="U1399">
        <v>0</v>
      </c>
      <c r="V1399" t="s">
        <v>142</v>
      </c>
      <c r="Y1399">
        <v>2022110604</v>
      </c>
      <c r="Z1399" t="s">
        <v>373</v>
      </c>
    </row>
    <row r="1400" spans="1:26" x14ac:dyDescent="0.35">
      <c r="A1400">
        <v>1398</v>
      </c>
      <c r="B1400">
        <v>2022103004</v>
      </c>
      <c r="C1400">
        <v>2532</v>
      </c>
      <c r="D1400">
        <v>46148</v>
      </c>
      <c r="E1400">
        <v>0</v>
      </c>
      <c r="F1400">
        <v>1</v>
      </c>
      <c r="G1400">
        <v>0</v>
      </c>
      <c r="H1400">
        <v>0</v>
      </c>
      <c r="I1400" t="s">
        <v>246</v>
      </c>
      <c r="O1400">
        <v>2022110604</v>
      </c>
      <c r="P1400">
        <v>2951</v>
      </c>
      <c r="Q1400">
        <v>54492</v>
      </c>
      <c r="R1400">
        <v>0</v>
      </c>
      <c r="S1400">
        <v>0</v>
      </c>
      <c r="T1400">
        <v>0</v>
      </c>
      <c r="U1400">
        <v>1</v>
      </c>
      <c r="V1400" t="s">
        <v>142</v>
      </c>
      <c r="Y1400">
        <v>2022103000</v>
      </c>
      <c r="Z1400" t="s">
        <v>374</v>
      </c>
    </row>
    <row r="1401" spans="1:26" x14ac:dyDescent="0.35">
      <c r="A1401">
        <v>1399</v>
      </c>
      <c r="B1401">
        <v>2022102308</v>
      </c>
      <c r="C1401">
        <v>164</v>
      </c>
      <c r="D1401">
        <v>54502</v>
      </c>
      <c r="E1401">
        <v>0</v>
      </c>
      <c r="F1401">
        <v>1</v>
      </c>
      <c r="G1401">
        <v>0</v>
      </c>
      <c r="H1401">
        <v>0</v>
      </c>
      <c r="I1401" t="s">
        <v>247</v>
      </c>
      <c r="O1401">
        <v>2022102304</v>
      </c>
      <c r="P1401">
        <v>836</v>
      </c>
      <c r="Q1401">
        <v>52663</v>
      </c>
      <c r="R1401">
        <v>1</v>
      </c>
      <c r="S1401">
        <v>0</v>
      </c>
      <c r="T1401">
        <v>0</v>
      </c>
      <c r="U1401">
        <v>0</v>
      </c>
      <c r="V1401" t="s">
        <v>143</v>
      </c>
      <c r="Y1401">
        <v>2022103000</v>
      </c>
      <c r="Z1401" t="s">
        <v>375</v>
      </c>
    </row>
    <row r="1402" spans="1:26" x14ac:dyDescent="0.35">
      <c r="A1402">
        <v>1400</v>
      </c>
      <c r="B1402">
        <v>2022102308</v>
      </c>
      <c r="C1402">
        <v>1063</v>
      </c>
      <c r="D1402">
        <v>54502</v>
      </c>
      <c r="E1402">
        <v>1</v>
      </c>
      <c r="F1402">
        <v>0</v>
      </c>
      <c r="G1402">
        <v>0</v>
      </c>
      <c r="H1402">
        <v>0</v>
      </c>
      <c r="I1402" t="s">
        <v>247</v>
      </c>
      <c r="O1402">
        <v>2022102304</v>
      </c>
      <c r="P1402">
        <v>2791</v>
      </c>
      <c r="Q1402">
        <v>52663</v>
      </c>
      <c r="R1402">
        <v>0</v>
      </c>
      <c r="S1402">
        <v>1</v>
      </c>
      <c r="T1402">
        <v>0</v>
      </c>
      <c r="U1402">
        <v>0</v>
      </c>
      <c r="V1402" t="s">
        <v>143</v>
      </c>
      <c r="Y1402">
        <v>2022103000</v>
      </c>
      <c r="Z1402" t="s">
        <v>376</v>
      </c>
    </row>
    <row r="1403" spans="1:26" x14ac:dyDescent="0.35">
      <c r="A1403">
        <v>1401</v>
      </c>
      <c r="B1403">
        <v>2022103004</v>
      </c>
      <c r="C1403">
        <v>77</v>
      </c>
      <c r="D1403">
        <v>54502</v>
      </c>
      <c r="E1403">
        <v>0</v>
      </c>
      <c r="F1403">
        <v>0</v>
      </c>
      <c r="G1403">
        <v>0</v>
      </c>
      <c r="H1403">
        <v>1</v>
      </c>
      <c r="I1403" t="s">
        <v>247</v>
      </c>
      <c r="O1403">
        <v>2022102304</v>
      </c>
      <c r="P1403">
        <v>3068</v>
      </c>
      <c r="Q1403">
        <v>52663</v>
      </c>
      <c r="R1403">
        <v>0</v>
      </c>
      <c r="S1403">
        <v>0</v>
      </c>
      <c r="T1403">
        <v>0</v>
      </c>
      <c r="U1403">
        <v>1</v>
      </c>
      <c r="V1403" t="s">
        <v>143</v>
      </c>
      <c r="Y1403">
        <v>2022103000</v>
      </c>
      <c r="Z1403" t="s">
        <v>377</v>
      </c>
    </row>
    <row r="1404" spans="1:26" x14ac:dyDescent="0.35">
      <c r="A1404">
        <v>1402</v>
      </c>
      <c r="B1404">
        <v>2022103004</v>
      </c>
      <c r="C1404">
        <v>117</v>
      </c>
      <c r="D1404">
        <v>54502</v>
      </c>
      <c r="E1404">
        <v>1</v>
      </c>
      <c r="F1404">
        <v>0</v>
      </c>
      <c r="G1404">
        <v>0</v>
      </c>
      <c r="H1404">
        <v>0</v>
      </c>
      <c r="I1404" t="s">
        <v>247</v>
      </c>
      <c r="O1404">
        <v>2022102304</v>
      </c>
      <c r="P1404">
        <v>3336</v>
      </c>
      <c r="Q1404">
        <v>52663</v>
      </c>
      <c r="R1404">
        <v>0</v>
      </c>
      <c r="S1404">
        <v>1</v>
      </c>
      <c r="T1404">
        <v>0</v>
      </c>
      <c r="U1404">
        <v>0</v>
      </c>
      <c r="V1404" t="s">
        <v>143</v>
      </c>
      <c r="Y1404">
        <v>2022103000</v>
      </c>
      <c r="Z1404" t="s">
        <v>378</v>
      </c>
    </row>
    <row r="1405" spans="1:26" x14ac:dyDescent="0.35">
      <c r="A1405">
        <v>1403</v>
      </c>
      <c r="B1405">
        <v>2022103004</v>
      </c>
      <c r="C1405">
        <v>423</v>
      </c>
      <c r="D1405">
        <v>54502</v>
      </c>
      <c r="E1405">
        <v>1</v>
      </c>
      <c r="F1405">
        <v>0</v>
      </c>
      <c r="G1405">
        <v>0</v>
      </c>
      <c r="H1405">
        <v>0</v>
      </c>
      <c r="I1405" t="s">
        <v>247</v>
      </c>
      <c r="O1405">
        <v>2022103011</v>
      </c>
      <c r="P1405">
        <v>647</v>
      </c>
      <c r="Q1405">
        <v>52663</v>
      </c>
      <c r="R1405">
        <v>1</v>
      </c>
      <c r="S1405">
        <v>0</v>
      </c>
      <c r="T1405">
        <v>0</v>
      </c>
      <c r="U1405">
        <v>0</v>
      </c>
      <c r="V1405" t="s">
        <v>143</v>
      </c>
      <c r="Y1405">
        <v>2022110604</v>
      </c>
      <c r="Z1405" t="s">
        <v>378</v>
      </c>
    </row>
    <row r="1406" spans="1:26" x14ac:dyDescent="0.35">
      <c r="A1406">
        <v>1404</v>
      </c>
      <c r="B1406">
        <v>2022103004</v>
      </c>
      <c r="C1406">
        <v>1096</v>
      </c>
      <c r="D1406">
        <v>54502</v>
      </c>
      <c r="E1406">
        <v>1</v>
      </c>
      <c r="F1406">
        <v>0</v>
      </c>
      <c r="G1406">
        <v>0</v>
      </c>
      <c r="H1406">
        <v>0</v>
      </c>
      <c r="I1406" t="s">
        <v>247</v>
      </c>
      <c r="O1406">
        <v>2022102304</v>
      </c>
      <c r="P1406">
        <v>902</v>
      </c>
      <c r="Q1406">
        <v>43323</v>
      </c>
      <c r="R1406">
        <v>1</v>
      </c>
      <c r="S1406">
        <v>0</v>
      </c>
      <c r="T1406">
        <v>0</v>
      </c>
      <c r="U1406">
        <v>0</v>
      </c>
      <c r="V1406" t="s">
        <v>144</v>
      </c>
      <c r="Y1406">
        <v>2022103000</v>
      </c>
      <c r="Z1406" t="s">
        <v>379</v>
      </c>
    </row>
    <row r="1407" spans="1:26" x14ac:dyDescent="0.35">
      <c r="A1407">
        <v>1405</v>
      </c>
      <c r="B1407">
        <v>2022103004</v>
      </c>
      <c r="C1407">
        <v>1303</v>
      </c>
      <c r="D1407">
        <v>54502</v>
      </c>
      <c r="E1407">
        <v>0</v>
      </c>
      <c r="F1407">
        <v>1</v>
      </c>
      <c r="G1407">
        <v>0</v>
      </c>
      <c r="H1407">
        <v>0</v>
      </c>
      <c r="I1407" t="s">
        <v>247</v>
      </c>
      <c r="O1407">
        <v>2022102304</v>
      </c>
      <c r="P1407">
        <v>3336</v>
      </c>
      <c r="Q1407">
        <v>43323</v>
      </c>
      <c r="R1407">
        <v>1</v>
      </c>
      <c r="S1407">
        <v>0</v>
      </c>
      <c r="T1407">
        <v>0</v>
      </c>
      <c r="U1407">
        <v>0</v>
      </c>
      <c r="V1407" t="s">
        <v>144</v>
      </c>
      <c r="Y1407">
        <v>2022103000</v>
      </c>
      <c r="Z1407" t="s">
        <v>380</v>
      </c>
    </row>
    <row r="1408" spans="1:26" x14ac:dyDescent="0.35">
      <c r="A1408">
        <v>1406</v>
      </c>
      <c r="B1408">
        <v>2022103004</v>
      </c>
      <c r="C1408">
        <v>1976</v>
      </c>
      <c r="D1408">
        <v>54502</v>
      </c>
      <c r="E1408">
        <v>1</v>
      </c>
      <c r="F1408">
        <v>0</v>
      </c>
      <c r="G1408">
        <v>0</v>
      </c>
      <c r="H1408">
        <v>0</v>
      </c>
      <c r="I1408" t="s">
        <v>247</v>
      </c>
      <c r="O1408">
        <v>2022103011</v>
      </c>
      <c r="P1408">
        <v>63</v>
      </c>
      <c r="Q1408">
        <v>43323</v>
      </c>
      <c r="R1408">
        <v>0</v>
      </c>
      <c r="S1408">
        <v>1</v>
      </c>
      <c r="T1408">
        <v>0</v>
      </c>
      <c r="U1408">
        <v>0</v>
      </c>
      <c r="V1408" t="s">
        <v>144</v>
      </c>
      <c r="Y1408">
        <v>2022103001</v>
      </c>
      <c r="Z1408" t="s">
        <v>381</v>
      </c>
    </row>
    <row r="1409" spans="1:26" x14ac:dyDescent="0.35">
      <c r="A1409">
        <v>1407</v>
      </c>
      <c r="B1409">
        <v>2022103004</v>
      </c>
      <c r="C1409">
        <v>2085</v>
      </c>
      <c r="D1409">
        <v>54502</v>
      </c>
      <c r="E1409">
        <v>1</v>
      </c>
      <c r="F1409">
        <v>0</v>
      </c>
      <c r="G1409">
        <v>0</v>
      </c>
      <c r="H1409">
        <v>0</v>
      </c>
      <c r="I1409" t="s">
        <v>247</v>
      </c>
      <c r="O1409">
        <v>2022103011</v>
      </c>
      <c r="P1409">
        <v>2463</v>
      </c>
      <c r="Q1409">
        <v>43323</v>
      </c>
      <c r="R1409">
        <v>1</v>
      </c>
      <c r="S1409">
        <v>0</v>
      </c>
      <c r="T1409">
        <v>0</v>
      </c>
      <c r="U1409">
        <v>0</v>
      </c>
      <c r="V1409" t="s">
        <v>144</v>
      </c>
      <c r="Y1409">
        <v>2022103001</v>
      </c>
      <c r="Z1409" t="s">
        <v>382</v>
      </c>
    </row>
    <row r="1410" spans="1:26" x14ac:dyDescent="0.35">
      <c r="A1410">
        <v>1408</v>
      </c>
      <c r="B1410">
        <v>2022110300</v>
      </c>
      <c r="C1410">
        <v>729</v>
      </c>
      <c r="D1410">
        <v>54502</v>
      </c>
      <c r="E1410">
        <v>1</v>
      </c>
      <c r="F1410">
        <v>0</v>
      </c>
      <c r="G1410">
        <v>0</v>
      </c>
      <c r="H1410">
        <v>0</v>
      </c>
      <c r="I1410" t="s">
        <v>247</v>
      </c>
      <c r="O1410">
        <v>2022103011</v>
      </c>
      <c r="P1410">
        <v>3183</v>
      </c>
      <c r="Q1410">
        <v>43323</v>
      </c>
      <c r="R1410">
        <v>0</v>
      </c>
      <c r="S1410">
        <v>1</v>
      </c>
      <c r="T1410">
        <v>0</v>
      </c>
      <c r="U1410">
        <v>0</v>
      </c>
      <c r="V1410" t="s">
        <v>144</v>
      </c>
      <c r="Y1410">
        <v>2022110600</v>
      </c>
      <c r="Z1410" t="s">
        <v>382</v>
      </c>
    </row>
    <row r="1411" spans="1:26" x14ac:dyDescent="0.35">
      <c r="A1411">
        <v>1409</v>
      </c>
      <c r="B1411">
        <v>2022110300</v>
      </c>
      <c r="C1411">
        <v>1161</v>
      </c>
      <c r="D1411">
        <v>54502</v>
      </c>
      <c r="E1411">
        <v>0</v>
      </c>
      <c r="F1411">
        <v>0</v>
      </c>
      <c r="G1411">
        <v>0</v>
      </c>
      <c r="H1411">
        <v>1</v>
      </c>
      <c r="I1411" t="s">
        <v>247</v>
      </c>
      <c r="O1411">
        <v>2022103011</v>
      </c>
      <c r="P1411">
        <v>3689</v>
      </c>
      <c r="Q1411">
        <v>43323</v>
      </c>
      <c r="R1411">
        <v>0</v>
      </c>
      <c r="S1411">
        <v>1</v>
      </c>
      <c r="T1411">
        <v>0</v>
      </c>
      <c r="U1411">
        <v>0</v>
      </c>
      <c r="V1411" t="s">
        <v>144</v>
      </c>
      <c r="Y1411">
        <v>2022103001</v>
      </c>
      <c r="Z1411" t="s">
        <v>383</v>
      </c>
    </row>
    <row r="1412" spans="1:26" x14ac:dyDescent="0.35">
      <c r="A1412">
        <v>1410</v>
      </c>
      <c r="B1412">
        <v>2022110300</v>
      </c>
      <c r="C1412">
        <v>1208</v>
      </c>
      <c r="D1412">
        <v>54502</v>
      </c>
      <c r="E1412">
        <v>0</v>
      </c>
      <c r="F1412">
        <v>1</v>
      </c>
      <c r="G1412">
        <v>0</v>
      </c>
      <c r="H1412">
        <v>0</v>
      </c>
      <c r="I1412" t="s">
        <v>247</v>
      </c>
      <c r="O1412">
        <v>2022102304</v>
      </c>
      <c r="P1412">
        <v>1017</v>
      </c>
      <c r="Q1412">
        <v>44893</v>
      </c>
      <c r="R1412">
        <v>0</v>
      </c>
      <c r="S1412">
        <v>1</v>
      </c>
      <c r="T1412">
        <v>0</v>
      </c>
      <c r="U1412">
        <v>0</v>
      </c>
      <c r="V1412" t="s">
        <v>145</v>
      </c>
      <c r="Y1412">
        <v>2022110602</v>
      </c>
      <c r="Z1412" t="s">
        <v>383</v>
      </c>
    </row>
    <row r="1413" spans="1:26" x14ac:dyDescent="0.35">
      <c r="A1413">
        <v>1411</v>
      </c>
      <c r="B1413">
        <v>2022110300</v>
      </c>
      <c r="C1413">
        <v>1853</v>
      </c>
      <c r="D1413">
        <v>54502</v>
      </c>
      <c r="E1413">
        <v>0</v>
      </c>
      <c r="F1413">
        <v>1</v>
      </c>
      <c r="G1413">
        <v>0</v>
      </c>
      <c r="H1413">
        <v>0</v>
      </c>
      <c r="I1413" t="s">
        <v>247</v>
      </c>
      <c r="O1413">
        <v>2022102304</v>
      </c>
      <c r="P1413">
        <v>2284</v>
      </c>
      <c r="Q1413">
        <v>44893</v>
      </c>
      <c r="R1413">
        <v>0</v>
      </c>
      <c r="S1413">
        <v>0</v>
      </c>
      <c r="T1413">
        <v>0</v>
      </c>
      <c r="U1413">
        <v>1</v>
      </c>
      <c r="V1413" t="s">
        <v>145</v>
      </c>
      <c r="Y1413">
        <v>2022103001</v>
      </c>
      <c r="Z1413" t="s">
        <v>384</v>
      </c>
    </row>
    <row r="1414" spans="1:26" x14ac:dyDescent="0.35">
      <c r="A1414">
        <v>1412</v>
      </c>
      <c r="B1414">
        <v>2022110300</v>
      </c>
      <c r="C1414">
        <v>2620</v>
      </c>
      <c r="D1414">
        <v>54502</v>
      </c>
      <c r="E1414">
        <v>1</v>
      </c>
      <c r="F1414">
        <v>0</v>
      </c>
      <c r="G1414">
        <v>0</v>
      </c>
      <c r="H1414">
        <v>0</v>
      </c>
      <c r="I1414" t="s">
        <v>247</v>
      </c>
      <c r="O1414">
        <v>2022103011</v>
      </c>
      <c r="P1414">
        <v>2442</v>
      </c>
      <c r="Q1414">
        <v>44893</v>
      </c>
      <c r="R1414">
        <v>1</v>
      </c>
      <c r="S1414">
        <v>0</v>
      </c>
      <c r="T1414">
        <v>0</v>
      </c>
      <c r="U1414">
        <v>0</v>
      </c>
      <c r="V1414" t="s">
        <v>145</v>
      </c>
      <c r="Y1414">
        <v>2022110602</v>
      </c>
      <c r="Z1414" t="s">
        <v>384</v>
      </c>
    </row>
    <row r="1415" spans="1:26" x14ac:dyDescent="0.35">
      <c r="A1415">
        <v>1413</v>
      </c>
      <c r="B1415">
        <v>2022110300</v>
      </c>
      <c r="C1415">
        <v>2740</v>
      </c>
      <c r="D1415">
        <v>54502</v>
      </c>
      <c r="E1415">
        <v>1</v>
      </c>
      <c r="F1415">
        <v>0</v>
      </c>
      <c r="G1415">
        <v>0</v>
      </c>
      <c r="H1415">
        <v>0</v>
      </c>
      <c r="I1415" t="s">
        <v>247</v>
      </c>
      <c r="O1415">
        <v>2022102304</v>
      </c>
      <c r="P1415">
        <v>1197</v>
      </c>
      <c r="Q1415">
        <v>46249</v>
      </c>
      <c r="R1415">
        <v>1</v>
      </c>
      <c r="S1415">
        <v>0</v>
      </c>
      <c r="T1415">
        <v>0</v>
      </c>
      <c r="U1415">
        <v>0</v>
      </c>
      <c r="V1415" t="s">
        <v>146</v>
      </c>
      <c r="Y1415">
        <v>2022103001</v>
      </c>
      <c r="Z1415" t="s">
        <v>385</v>
      </c>
    </row>
    <row r="1416" spans="1:26" x14ac:dyDescent="0.35">
      <c r="A1416">
        <v>1414</v>
      </c>
      <c r="B1416">
        <v>2022102308</v>
      </c>
      <c r="C1416">
        <v>233</v>
      </c>
      <c r="D1416">
        <v>55045</v>
      </c>
      <c r="E1416">
        <v>1</v>
      </c>
      <c r="F1416">
        <v>0</v>
      </c>
      <c r="G1416">
        <v>0</v>
      </c>
      <c r="H1416">
        <v>0</v>
      </c>
      <c r="I1416" t="s">
        <v>248</v>
      </c>
      <c r="O1416">
        <v>2022102304</v>
      </c>
      <c r="P1416">
        <v>1837</v>
      </c>
      <c r="Q1416">
        <v>46249</v>
      </c>
      <c r="R1416">
        <v>1</v>
      </c>
      <c r="S1416">
        <v>0</v>
      </c>
      <c r="T1416">
        <v>0</v>
      </c>
      <c r="U1416">
        <v>0</v>
      </c>
      <c r="V1416" t="s">
        <v>146</v>
      </c>
      <c r="Y1416">
        <v>2022110602</v>
      </c>
      <c r="Z1416" t="s">
        <v>385</v>
      </c>
    </row>
    <row r="1417" spans="1:26" x14ac:dyDescent="0.35">
      <c r="A1417">
        <v>1415</v>
      </c>
      <c r="B1417">
        <v>2022103004</v>
      </c>
      <c r="C1417">
        <v>781</v>
      </c>
      <c r="D1417">
        <v>55045</v>
      </c>
      <c r="E1417">
        <v>1</v>
      </c>
      <c r="F1417">
        <v>0</v>
      </c>
      <c r="G1417">
        <v>0</v>
      </c>
      <c r="H1417">
        <v>0</v>
      </c>
      <c r="I1417" t="s">
        <v>248</v>
      </c>
      <c r="O1417">
        <v>2022102304</v>
      </c>
      <c r="P1417">
        <v>2012</v>
      </c>
      <c r="Q1417">
        <v>46249</v>
      </c>
      <c r="R1417">
        <v>0</v>
      </c>
      <c r="S1417">
        <v>0</v>
      </c>
      <c r="T1417">
        <v>0</v>
      </c>
      <c r="U1417">
        <v>1</v>
      </c>
      <c r="V1417" t="s">
        <v>146</v>
      </c>
      <c r="Y1417">
        <v>2022103001</v>
      </c>
      <c r="Z1417" t="s">
        <v>386</v>
      </c>
    </row>
    <row r="1418" spans="1:26" x14ac:dyDescent="0.35">
      <c r="A1418">
        <v>1416</v>
      </c>
      <c r="B1418">
        <v>2022110300</v>
      </c>
      <c r="C1418">
        <v>537</v>
      </c>
      <c r="D1418">
        <v>55045</v>
      </c>
      <c r="E1418">
        <v>1</v>
      </c>
      <c r="F1418">
        <v>0</v>
      </c>
      <c r="G1418">
        <v>0</v>
      </c>
      <c r="H1418">
        <v>0</v>
      </c>
      <c r="I1418" t="s">
        <v>248</v>
      </c>
      <c r="O1418">
        <v>2022102304</v>
      </c>
      <c r="P1418">
        <v>3977</v>
      </c>
      <c r="Q1418">
        <v>46249</v>
      </c>
      <c r="R1418">
        <v>1</v>
      </c>
      <c r="S1418">
        <v>0</v>
      </c>
      <c r="T1418">
        <v>0</v>
      </c>
      <c r="U1418">
        <v>0</v>
      </c>
      <c r="V1418" t="s">
        <v>146</v>
      </c>
      <c r="Y1418">
        <v>2022103001</v>
      </c>
      <c r="Z1418" t="s">
        <v>387</v>
      </c>
    </row>
    <row r="1419" spans="1:26" x14ac:dyDescent="0.35">
      <c r="A1419">
        <v>1417</v>
      </c>
      <c r="B1419">
        <v>2022110300</v>
      </c>
      <c r="C1419">
        <v>1319</v>
      </c>
      <c r="D1419">
        <v>55045</v>
      </c>
      <c r="E1419">
        <v>0</v>
      </c>
      <c r="F1419">
        <v>1</v>
      </c>
      <c r="G1419">
        <v>0</v>
      </c>
      <c r="H1419">
        <v>0</v>
      </c>
      <c r="I1419" t="s">
        <v>248</v>
      </c>
      <c r="O1419">
        <v>2022103000</v>
      </c>
      <c r="P1419">
        <v>2649</v>
      </c>
      <c r="Q1419">
        <v>46249</v>
      </c>
      <c r="R1419">
        <v>0</v>
      </c>
      <c r="S1419">
        <v>1</v>
      </c>
      <c r="T1419">
        <v>0</v>
      </c>
      <c r="U1419">
        <v>0</v>
      </c>
      <c r="V1419" t="s">
        <v>146</v>
      </c>
      <c r="Y1419">
        <v>2022110600</v>
      </c>
      <c r="Z1419" t="s">
        <v>387</v>
      </c>
    </row>
    <row r="1420" spans="1:26" x14ac:dyDescent="0.35">
      <c r="A1420">
        <v>1418</v>
      </c>
      <c r="B1420">
        <v>2022102308</v>
      </c>
      <c r="C1420">
        <v>233</v>
      </c>
      <c r="D1420">
        <v>53599</v>
      </c>
      <c r="E1420">
        <v>0</v>
      </c>
      <c r="F1420">
        <v>0</v>
      </c>
      <c r="G1420">
        <v>0</v>
      </c>
      <c r="H1420">
        <v>1</v>
      </c>
      <c r="I1420" t="s">
        <v>249</v>
      </c>
      <c r="O1420">
        <v>2022103000</v>
      </c>
      <c r="P1420">
        <v>3128</v>
      </c>
      <c r="Q1420">
        <v>46249</v>
      </c>
      <c r="R1420">
        <v>0</v>
      </c>
      <c r="S1420">
        <v>1</v>
      </c>
      <c r="T1420">
        <v>0</v>
      </c>
      <c r="U1420">
        <v>0</v>
      </c>
      <c r="V1420" t="s">
        <v>146</v>
      </c>
      <c r="Y1420">
        <v>2022103001</v>
      </c>
      <c r="Z1420" t="s">
        <v>388</v>
      </c>
    </row>
    <row r="1421" spans="1:26" x14ac:dyDescent="0.35">
      <c r="A1421">
        <v>1419</v>
      </c>
      <c r="B1421">
        <v>2022102308</v>
      </c>
      <c r="C1421">
        <v>1489</v>
      </c>
      <c r="D1421">
        <v>53599</v>
      </c>
      <c r="E1421">
        <v>0</v>
      </c>
      <c r="F1421">
        <v>0</v>
      </c>
      <c r="G1421">
        <v>0</v>
      </c>
      <c r="H1421">
        <v>1</v>
      </c>
      <c r="I1421" t="s">
        <v>249</v>
      </c>
      <c r="O1421">
        <v>2022103000</v>
      </c>
      <c r="P1421">
        <v>3501</v>
      </c>
      <c r="Q1421">
        <v>46249</v>
      </c>
      <c r="R1421">
        <v>0</v>
      </c>
      <c r="S1421">
        <v>1</v>
      </c>
      <c r="T1421">
        <v>0</v>
      </c>
      <c r="U1421">
        <v>0</v>
      </c>
      <c r="V1421" t="s">
        <v>146</v>
      </c>
      <c r="Y1421">
        <v>2022110600</v>
      </c>
      <c r="Z1421" t="s">
        <v>388</v>
      </c>
    </row>
    <row r="1422" spans="1:26" x14ac:dyDescent="0.35">
      <c r="A1422">
        <v>1420</v>
      </c>
      <c r="B1422">
        <v>2022103004</v>
      </c>
      <c r="C1422">
        <v>423</v>
      </c>
      <c r="D1422">
        <v>53599</v>
      </c>
      <c r="E1422">
        <v>0</v>
      </c>
      <c r="F1422">
        <v>1</v>
      </c>
      <c r="G1422">
        <v>0</v>
      </c>
      <c r="H1422">
        <v>0</v>
      </c>
      <c r="I1422" t="s">
        <v>249</v>
      </c>
      <c r="O1422">
        <v>2022103000</v>
      </c>
      <c r="P1422">
        <v>3980</v>
      </c>
      <c r="Q1422">
        <v>46249</v>
      </c>
      <c r="R1422">
        <v>0</v>
      </c>
      <c r="S1422">
        <v>1</v>
      </c>
      <c r="T1422">
        <v>0</v>
      </c>
      <c r="U1422">
        <v>0</v>
      </c>
      <c r="V1422" t="s">
        <v>146</v>
      </c>
      <c r="Y1422">
        <v>2022103001</v>
      </c>
      <c r="Z1422" t="s">
        <v>389</v>
      </c>
    </row>
    <row r="1423" spans="1:26" x14ac:dyDescent="0.35">
      <c r="A1423">
        <v>1421</v>
      </c>
      <c r="B1423">
        <v>2022103004</v>
      </c>
      <c r="C1423">
        <v>894</v>
      </c>
      <c r="D1423">
        <v>53599</v>
      </c>
      <c r="E1423">
        <v>0</v>
      </c>
      <c r="F1423">
        <v>1</v>
      </c>
      <c r="G1423">
        <v>0</v>
      </c>
      <c r="H1423">
        <v>0</v>
      </c>
      <c r="I1423" t="s">
        <v>249</v>
      </c>
      <c r="O1423">
        <v>2022110604</v>
      </c>
      <c r="P1423">
        <v>1519</v>
      </c>
      <c r="Q1423">
        <v>46249</v>
      </c>
      <c r="R1423">
        <v>1</v>
      </c>
      <c r="S1423">
        <v>0</v>
      </c>
      <c r="T1423">
        <v>0</v>
      </c>
      <c r="U1423">
        <v>0</v>
      </c>
      <c r="V1423" t="s">
        <v>146</v>
      </c>
      <c r="Y1423">
        <v>2022110600</v>
      </c>
      <c r="Z1423" t="s">
        <v>389</v>
      </c>
    </row>
    <row r="1424" spans="1:26" x14ac:dyDescent="0.35">
      <c r="A1424">
        <v>1422</v>
      </c>
      <c r="B1424">
        <v>2022103004</v>
      </c>
      <c r="C1424">
        <v>2324</v>
      </c>
      <c r="D1424">
        <v>53599</v>
      </c>
      <c r="E1424">
        <v>1</v>
      </c>
      <c r="F1424">
        <v>0</v>
      </c>
      <c r="G1424">
        <v>0</v>
      </c>
      <c r="H1424">
        <v>0</v>
      </c>
      <c r="I1424" t="s">
        <v>249</v>
      </c>
      <c r="O1424">
        <v>2022110604</v>
      </c>
      <c r="P1424">
        <v>2843</v>
      </c>
      <c r="Q1424">
        <v>46249</v>
      </c>
      <c r="R1424">
        <v>0</v>
      </c>
      <c r="S1424">
        <v>1</v>
      </c>
      <c r="T1424">
        <v>0</v>
      </c>
      <c r="U1424">
        <v>0</v>
      </c>
      <c r="V1424" t="s">
        <v>146</v>
      </c>
      <c r="Y1424">
        <v>2022103002</v>
      </c>
      <c r="Z1424" t="s">
        <v>390</v>
      </c>
    </row>
    <row r="1425" spans="1:26" x14ac:dyDescent="0.35">
      <c r="A1425">
        <v>1423</v>
      </c>
      <c r="B1425">
        <v>2022110300</v>
      </c>
      <c r="C1425">
        <v>3082</v>
      </c>
      <c r="D1425">
        <v>53599</v>
      </c>
      <c r="E1425">
        <v>0</v>
      </c>
      <c r="F1425">
        <v>1</v>
      </c>
      <c r="G1425">
        <v>0</v>
      </c>
      <c r="H1425">
        <v>0</v>
      </c>
      <c r="I1425" t="s">
        <v>249</v>
      </c>
      <c r="O1425">
        <v>2022110604</v>
      </c>
      <c r="P1425">
        <v>2951</v>
      </c>
      <c r="Q1425">
        <v>46249</v>
      </c>
      <c r="R1425">
        <v>0</v>
      </c>
      <c r="S1425">
        <v>1</v>
      </c>
      <c r="T1425">
        <v>0</v>
      </c>
      <c r="U1425">
        <v>0</v>
      </c>
      <c r="V1425" t="s">
        <v>146</v>
      </c>
      <c r="Y1425">
        <v>2022103002</v>
      </c>
      <c r="Z1425" t="s">
        <v>391</v>
      </c>
    </row>
    <row r="1426" spans="1:26" x14ac:dyDescent="0.35">
      <c r="A1426">
        <v>1424</v>
      </c>
      <c r="B1426">
        <v>2022102308</v>
      </c>
      <c r="C1426">
        <v>361</v>
      </c>
      <c r="D1426">
        <v>43420</v>
      </c>
      <c r="E1426">
        <v>1</v>
      </c>
      <c r="F1426">
        <v>0</v>
      </c>
      <c r="G1426">
        <v>0</v>
      </c>
      <c r="H1426">
        <v>0</v>
      </c>
      <c r="I1426" t="s">
        <v>250</v>
      </c>
      <c r="O1426">
        <v>2022102304</v>
      </c>
      <c r="P1426">
        <v>1305</v>
      </c>
      <c r="Q1426">
        <v>44880</v>
      </c>
      <c r="R1426">
        <v>0</v>
      </c>
      <c r="S1426">
        <v>1</v>
      </c>
      <c r="T1426">
        <v>0</v>
      </c>
      <c r="U1426">
        <v>0</v>
      </c>
      <c r="V1426" t="s">
        <v>147</v>
      </c>
      <c r="Y1426">
        <v>2022110601</v>
      </c>
      <c r="Z1426" t="s">
        <v>391</v>
      </c>
    </row>
    <row r="1427" spans="1:26" x14ac:dyDescent="0.35">
      <c r="A1427">
        <v>1425</v>
      </c>
      <c r="B1427">
        <v>2022102308</v>
      </c>
      <c r="C1427">
        <v>450</v>
      </c>
      <c r="D1427">
        <v>43420</v>
      </c>
      <c r="E1427">
        <v>0</v>
      </c>
      <c r="F1427">
        <v>1</v>
      </c>
      <c r="G1427">
        <v>0</v>
      </c>
      <c r="H1427">
        <v>0</v>
      </c>
      <c r="I1427" t="s">
        <v>250</v>
      </c>
      <c r="O1427">
        <v>2022102304</v>
      </c>
      <c r="P1427">
        <v>1305</v>
      </c>
      <c r="Q1427">
        <v>44926</v>
      </c>
      <c r="R1427">
        <v>0</v>
      </c>
      <c r="S1427">
        <v>1</v>
      </c>
      <c r="T1427">
        <v>0</v>
      </c>
      <c r="U1427">
        <v>0</v>
      </c>
      <c r="V1427" t="s">
        <v>148</v>
      </c>
      <c r="Y1427">
        <v>2022103002</v>
      </c>
      <c r="Z1427" t="s">
        <v>392</v>
      </c>
    </row>
    <row r="1428" spans="1:26" x14ac:dyDescent="0.35">
      <c r="A1428">
        <v>1426</v>
      </c>
      <c r="B1428">
        <v>2022102308</v>
      </c>
      <c r="C1428">
        <v>1210</v>
      </c>
      <c r="D1428">
        <v>43420</v>
      </c>
      <c r="E1428">
        <v>1</v>
      </c>
      <c r="F1428">
        <v>0</v>
      </c>
      <c r="G1428">
        <v>0</v>
      </c>
      <c r="H1428">
        <v>0</v>
      </c>
      <c r="I1428" t="s">
        <v>250</v>
      </c>
      <c r="O1428">
        <v>2022102304</v>
      </c>
      <c r="P1428">
        <v>3443</v>
      </c>
      <c r="Q1428">
        <v>44926</v>
      </c>
      <c r="R1428">
        <v>0</v>
      </c>
      <c r="S1428">
        <v>1</v>
      </c>
      <c r="T1428">
        <v>0</v>
      </c>
      <c r="U1428">
        <v>0</v>
      </c>
      <c r="V1428" t="s">
        <v>148</v>
      </c>
      <c r="Y1428">
        <v>2022110601</v>
      </c>
      <c r="Z1428" t="s">
        <v>392</v>
      </c>
    </row>
    <row r="1429" spans="1:26" x14ac:dyDescent="0.35">
      <c r="A1429">
        <v>1427</v>
      </c>
      <c r="B1429">
        <v>2022103006</v>
      </c>
      <c r="C1429">
        <v>491</v>
      </c>
      <c r="D1429">
        <v>43420</v>
      </c>
      <c r="E1429">
        <v>0</v>
      </c>
      <c r="F1429">
        <v>1</v>
      </c>
      <c r="G1429">
        <v>0</v>
      </c>
      <c r="H1429">
        <v>0</v>
      </c>
      <c r="I1429" t="s">
        <v>250</v>
      </c>
      <c r="O1429">
        <v>2022102304</v>
      </c>
      <c r="P1429">
        <v>3598</v>
      </c>
      <c r="Q1429">
        <v>44926</v>
      </c>
      <c r="R1429">
        <v>0</v>
      </c>
      <c r="S1429">
        <v>0</v>
      </c>
      <c r="T1429">
        <v>0</v>
      </c>
      <c r="U1429">
        <v>1</v>
      </c>
      <c r="V1429" t="s">
        <v>148</v>
      </c>
      <c r="Y1429">
        <v>2022103002</v>
      </c>
      <c r="Z1429" t="s">
        <v>393</v>
      </c>
    </row>
    <row r="1430" spans="1:26" x14ac:dyDescent="0.35">
      <c r="A1430">
        <v>1428</v>
      </c>
      <c r="B1430">
        <v>2022110604</v>
      </c>
      <c r="C1430">
        <v>1212</v>
      </c>
      <c r="D1430">
        <v>43420</v>
      </c>
      <c r="E1430">
        <v>1</v>
      </c>
      <c r="F1430">
        <v>0</v>
      </c>
      <c r="G1430">
        <v>0</v>
      </c>
      <c r="H1430">
        <v>0</v>
      </c>
      <c r="I1430" t="s">
        <v>250</v>
      </c>
      <c r="O1430">
        <v>2022102304</v>
      </c>
      <c r="P1430">
        <v>3862</v>
      </c>
      <c r="Q1430">
        <v>44926</v>
      </c>
      <c r="R1430">
        <v>1</v>
      </c>
      <c r="S1430">
        <v>0</v>
      </c>
      <c r="T1430">
        <v>0</v>
      </c>
      <c r="U1430">
        <v>0</v>
      </c>
      <c r="V1430" t="s">
        <v>148</v>
      </c>
      <c r="Y1430">
        <v>2022103002</v>
      </c>
      <c r="Z1430" t="s">
        <v>394</v>
      </c>
    </row>
    <row r="1431" spans="1:26" x14ac:dyDescent="0.35">
      <c r="A1431">
        <v>1429</v>
      </c>
      <c r="B1431">
        <v>2022110604</v>
      </c>
      <c r="C1431">
        <v>1283</v>
      </c>
      <c r="D1431">
        <v>43420</v>
      </c>
      <c r="E1431">
        <v>0</v>
      </c>
      <c r="F1431">
        <v>1</v>
      </c>
      <c r="G1431">
        <v>0</v>
      </c>
      <c r="H1431">
        <v>0</v>
      </c>
      <c r="I1431" t="s">
        <v>250</v>
      </c>
      <c r="O1431">
        <v>2022103000</v>
      </c>
      <c r="P1431">
        <v>301</v>
      </c>
      <c r="Q1431">
        <v>44926</v>
      </c>
      <c r="R1431">
        <v>1</v>
      </c>
      <c r="S1431">
        <v>0</v>
      </c>
      <c r="T1431">
        <v>0</v>
      </c>
      <c r="U1431">
        <v>0</v>
      </c>
      <c r="V1431" t="s">
        <v>148</v>
      </c>
      <c r="Y1431">
        <v>2022103002</v>
      </c>
      <c r="Z1431" t="s">
        <v>395</v>
      </c>
    </row>
    <row r="1432" spans="1:26" x14ac:dyDescent="0.35">
      <c r="A1432">
        <v>1430</v>
      </c>
      <c r="B1432">
        <v>2022110604</v>
      </c>
      <c r="C1432">
        <v>1354</v>
      </c>
      <c r="D1432">
        <v>43420</v>
      </c>
      <c r="E1432">
        <v>1</v>
      </c>
      <c r="F1432">
        <v>0</v>
      </c>
      <c r="G1432">
        <v>0</v>
      </c>
      <c r="H1432">
        <v>0</v>
      </c>
      <c r="I1432" t="s">
        <v>250</v>
      </c>
      <c r="O1432">
        <v>2022103000</v>
      </c>
      <c r="P1432">
        <v>3788</v>
      </c>
      <c r="Q1432">
        <v>44926</v>
      </c>
      <c r="R1432">
        <v>0</v>
      </c>
      <c r="S1432">
        <v>0</v>
      </c>
      <c r="T1432">
        <v>0</v>
      </c>
      <c r="U1432">
        <v>1</v>
      </c>
      <c r="V1432" t="s">
        <v>148</v>
      </c>
      <c r="Y1432">
        <v>2022103002</v>
      </c>
      <c r="Z1432" t="s">
        <v>396</v>
      </c>
    </row>
    <row r="1433" spans="1:26" x14ac:dyDescent="0.35">
      <c r="A1433">
        <v>1431</v>
      </c>
      <c r="B1433">
        <v>2022110604</v>
      </c>
      <c r="C1433">
        <v>2583</v>
      </c>
      <c r="D1433">
        <v>43420</v>
      </c>
      <c r="E1433">
        <v>0</v>
      </c>
      <c r="F1433">
        <v>0</v>
      </c>
      <c r="G1433">
        <v>0</v>
      </c>
      <c r="H1433">
        <v>1</v>
      </c>
      <c r="I1433" t="s">
        <v>250</v>
      </c>
      <c r="O1433">
        <v>2022110604</v>
      </c>
      <c r="P1433">
        <v>812</v>
      </c>
      <c r="Q1433">
        <v>44926</v>
      </c>
      <c r="R1433">
        <v>1</v>
      </c>
      <c r="S1433">
        <v>0</v>
      </c>
      <c r="T1433">
        <v>0</v>
      </c>
      <c r="U1433">
        <v>0</v>
      </c>
      <c r="V1433" t="s">
        <v>148</v>
      </c>
      <c r="Y1433">
        <v>2022110601</v>
      </c>
      <c r="Z1433" t="s">
        <v>396</v>
      </c>
    </row>
    <row r="1434" spans="1:26" x14ac:dyDescent="0.35">
      <c r="A1434">
        <v>1432</v>
      </c>
      <c r="B1434">
        <v>2022110604</v>
      </c>
      <c r="C1434">
        <v>2649</v>
      </c>
      <c r="D1434">
        <v>43420</v>
      </c>
      <c r="E1434">
        <v>0</v>
      </c>
      <c r="F1434">
        <v>1</v>
      </c>
      <c r="G1434">
        <v>0</v>
      </c>
      <c r="H1434">
        <v>0</v>
      </c>
      <c r="I1434" t="s">
        <v>250</v>
      </c>
      <c r="O1434">
        <v>2022110604</v>
      </c>
      <c r="P1434">
        <v>1542</v>
      </c>
      <c r="Q1434">
        <v>44926</v>
      </c>
      <c r="R1434">
        <v>0</v>
      </c>
      <c r="S1434">
        <v>0</v>
      </c>
      <c r="T1434">
        <v>0</v>
      </c>
      <c r="U1434">
        <v>1</v>
      </c>
      <c r="V1434" t="s">
        <v>148</v>
      </c>
      <c r="Y1434">
        <v>2022103002</v>
      </c>
      <c r="Z1434" t="s">
        <v>397</v>
      </c>
    </row>
    <row r="1435" spans="1:26" x14ac:dyDescent="0.35">
      <c r="A1435">
        <v>1433</v>
      </c>
      <c r="B1435">
        <v>2022110604</v>
      </c>
      <c r="C1435">
        <v>3424</v>
      </c>
      <c r="D1435">
        <v>43420</v>
      </c>
      <c r="E1435">
        <v>1</v>
      </c>
      <c r="F1435">
        <v>0</v>
      </c>
      <c r="G1435">
        <v>0</v>
      </c>
      <c r="H1435">
        <v>0</v>
      </c>
      <c r="I1435" t="s">
        <v>250</v>
      </c>
      <c r="O1435">
        <v>2022110604</v>
      </c>
      <c r="P1435">
        <v>1620</v>
      </c>
      <c r="Q1435">
        <v>44926</v>
      </c>
      <c r="R1435">
        <v>0</v>
      </c>
      <c r="S1435">
        <v>0</v>
      </c>
      <c r="T1435">
        <v>0</v>
      </c>
      <c r="U1435">
        <v>1</v>
      </c>
      <c r="V1435" t="s">
        <v>148</v>
      </c>
      <c r="Y1435">
        <v>2022110601</v>
      </c>
      <c r="Z1435" t="s">
        <v>397</v>
      </c>
    </row>
    <row r="1436" spans="1:26" x14ac:dyDescent="0.35">
      <c r="A1436">
        <v>1434</v>
      </c>
      <c r="B1436">
        <v>2022110604</v>
      </c>
      <c r="C1436">
        <v>3445</v>
      </c>
      <c r="D1436">
        <v>43420</v>
      </c>
      <c r="E1436">
        <v>0</v>
      </c>
      <c r="F1436">
        <v>1</v>
      </c>
      <c r="G1436">
        <v>0</v>
      </c>
      <c r="H1436">
        <v>0</v>
      </c>
      <c r="I1436" t="s">
        <v>250</v>
      </c>
      <c r="O1436">
        <v>2022110604</v>
      </c>
      <c r="P1436">
        <v>1670</v>
      </c>
      <c r="Q1436">
        <v>44926</v>
      </c>
      <c r="R1436">
        <v>0</v>
      </c>
      <c r="S1436">
        <v>1</v>
      </c>
      <c r="T1436">
        <v>0</v>
      </c>
      <c r="U1436">
        <v>0</v>
      </c>
      <c r="V1436" t="s">
        <v>148</v>
      </c>
      <c r="Y1436">
        <v>2022103002</v>
      </c>
      <c r="Z1436" t="s">
        <v>398</v>
      </c>
    </row>
    <row r="1437" spans="1:26" x14ac:dyDescent="0.35">
      <c r="A1437">
        <v>1435</v>
      </c>
      <c r="B1437">
        <v>2022110604</v>
      </c>
      <c r="C1437">
        <v>3494</v>
      </c>
      <c r="D1437">
        <v>43420</v>
      </c>
      <c r="E1437">
        <v>1</v>
      </c>
      <c r="F1437">
        <v>0</v>
      </c>
      <c r="G1437">
        <v>0</v>
      </c>
      <c r="H1437">
        <v>0</v>
      </c>
      <c r="I1437" t="s">
        <v>250</v>
      </c>
      <c r="O1437">
        <v>2022110604</v>
      </c>
      <c r="P1437">
        <v>2337</v>
      </c>
      <c r="Q1437">
        <v>44926</v>
      </c>
      <c r="R1437">
        <v>0</v>
      </c>
      <c r="S1437">
        <v>0</v>
      </c>
      <c r="T1437">
        <v>0</v>
      </c>
      <c r="U1437">
        <v>1</v>
      </c>
      <c r="V1437" t="s">
        <v>148</v>
      </c>
      <c r="Y1437">
        <v>2022103002</v>
      </c>
      <c r="Z1437" t="s">
        <v>399</v>
      </c>
    </row>
    <row r="1438" spans="1:26" x14ac:dyDescent="0.35">
      <c r="A1438">
        <v>1436</v>
      </c>
      <c r="B1438">
        <v>2022102308</v>
      </c>
      <c r="C1438">
        <v>382</v>
      </c>
      <c r="D1438">
        <v>38551</v>
      </c>
      <c r="E1438">
        <v>1</v>
      </c>
      <c r="F1438">
        <v>0</v>
      </c>
      <c r="G1438">
        <v>0</v>
      </c>
      <c r="H1438">
        <v>0</v>
      </c>
      <c r="I1438" t="s">
        <v>251</v>
      </c>
      <c r="O1438">
        <v>2022110604</v>
      </c>
      <c r="P1438">
        <v>2909</v>
      </c>
      <c r="Q1438">
        <v>44926</v>
      </c>
      <c r="R1438">
        <v>0</v>
      </c>
      <c r="S1438">
        <v>1</v>
      </c>
      <c r="T1438">
        <v>0</v>
      </c>
      <c r="U1438">
        <v>0</v>
      </c>
      <c r="V1438" t="s">
        <v>148</v>
      </c>
      <c r="Y1438">
        <v>2022103002</v>
      </c>
      <c r="Z1438" t="s">
        <v>400</v>
      </c>
    </row>
    <row r="1439" spans="1:26" x14ac:dyDescent="0.35">
      <c r="A1439">
        <v>1437</v>
      </c>
      <c r="B1439">
        <v>2022103006</v>
      </c>
      <c r="C1439">
        <v>3191</v>
      </c>
      <c r="D1439">
        <v>38551</v>
      </c>
      <c r="E1439">
        <v>1</v>
      </c>
      <c r="F1439">
        <v>0</v>
      </c>
      <c r="G1439">
        <v>0</v>
      </c>
      <c r="H1439">
        <v>0</v>
      </c>
      <c r="I1439" t="s">
        <v>251</v>
      </c>
      <c r="O1439">
        <v>2022102304</v>
      </c>
      <c r="P1439">
        <v>1759</v>
      </c>
      <c r="Q1439">
        <v>52444</v>
      </c>
      <c r="R1439">
        <v>1</v>
      </c>
      <c r="S1439">
        <v>0</v>
      </c>
      <c r="T1439">
        <v>1</v>
      </c>
      <c r="U1439">
        <v>0</v>
      </c>
      <c r="V1439" t="s">
        <v>149</v>
      </c>
      <c r="Y1439">
        <v>2022110601</v>
      </c>
      <c r="Z1439" t="s">
        <v>400</v>
      </c>
    </row>
    <row r="1440" spans="1:26" x14ac:dyDescent="0.35">
      <c r="A1440">
        <v>1438</v>
      </c>
      <c r="B1440">
        <v>2022110604</v>
      </c>
      <c r="C1440">
        <v>266</v>
      </c>
      <c r="D1440">
        <v>38551</v>
      </c>
      <c r="E1440">
        <v>1</v>
      </c>
      <c r="F1440">
        <v>0</v>
      </c>
      <c r="G1440">
        <v>0</v>
      </c>
      <c r="H1440">
        <v>0</v>
      </c>
      <c r="I1440" t="s">
        <v>251</v>
      </c>
      <c r="O1440">
        <v>2022102304</v>
      </c>
      <c r="P1440">
        <v>2389</v>
      </c>
      <c r="Q1440">
        <v>52444</v>
      </c>
      <c r="R1440">
        <v>1</v>
      </c>
      <c r="S1440">
        <v>0</v>
      </c>
      <c r="T1440">
        <v>0</v>
      </c>
      <c r="U1440">
        <v>0</v>
      </c>
      <c r="V1440" t="s">
        <v>149</v>
      </c>
      <c r="Y1440">
        <v>2022103002</v>
      </c>
      <c r="Z1440" t="s">
        <v>401</v>
      </c>
    </row>
    <row r="1441" spans="1:26" x14ac:dyDescent="0.35">
      <c r="A1441">
        <v>1439</v>
      </c>
      <c r="B1441">
        <v>2022110604</v>
      </c>
      <c r="C1441">
        <v>1283</v>
      </c>
      <c r="D1441">
        <v>38551</v>
      </c>
      <c r="E1441">
        <v>0</v>
      </c>
      <c r="F1441">
        <v>0</v>
      </c>
      <c r="G1441">
        <v>0</v>
      </c>
      <c r="H1441">
        <v>1</v>
      </c>
      <c r="I1441" t="s">
        <v>251</v>
      </c>
      <c r="O1441">
        <v>2022102304</v>
      </c>
      <c r="P1441">
        <v>1794</v>
      </c>
      <c r="Q1441">
        <v>54466</v>
      </c>
      <c r="R1441">
        <v>0</v>
      </c>
      <c r="S1441">
        <v>1</v>
      </c>
      <c r="T1441">
        <v>0</v>
      </c>
      <c r="U1441">
        <v>0</v>
      </c>
      <c r="V1441" t="s">
        <v>150</v>
      </c>
      <c r="Y1441">
        <v>2022103003</v>
      </c>
      <c r="Z1441" t="s">
        <v>402</v>
      </c>
    </row>
    <row r="1442" spans="1:26" x14ac:dyDescent="0.35">
      <c r="A1442">
        <v>1440</v>
      </c>
      <c r="B1442">
        <v>2022102308</v>
      </c>
      <c r="C1442">
        <v>429</v>
      </c>
      <c r="D1442">
        <v>40039</v>
      </c>
      <c r="E1442">
        <v>1</v>
      </c>
      <c r="F1442">
        <v>0</v>
      </c>
      <c r="G1442">
        <v>0</v>
      </c>
      <c r="H1442">
        <v>0</v>
      </c>
      <c r="I1442" t="s">
        <v>252</v>
      </c>
      <c r="O1442">
        <v>2022102304</v>
      </c>
      <c r="P1442">
        <v>1889</v>
      </c>
      <c r="Q1442">
        <v>54466</v>
      </c>
      <c r="R1442">
        <v>0</v>
      </c>
      <c r="S1442">
        <v>1</v>
      </c>
      <c r="T1442">
        <v>0</v>
      </c>
      <c r="U1442">
        <v>0</v>
      </c>
      <c r="V1442" t="s">
        <v>150</v>
      </c>
      <c r="Y1442">
        <v>2022110601</v>
      </c>
      <c r="Z1442" t="s">
        <v>402</v>
      </c>
    </row>
    <row r="1443" spans="1:26" x14ac:dyDescent="0.35">
      <c r="A1443">
        <v>1441</v>
      </c>
      <c r="B1443">
        <v>2022102308</v>
      </c>
      <c r="C1443">
        <v>2247</v>
      </c>
      <c r="D1443">
        <v>40039</v>
      </c>
      <c r="E1443">
        <v>1</v>
      </c>
      <c r="F1443">
        <v>0</v>
      </c>
      <c r="G1443">
        <v>0</v>
      </c>
      <c r="H1443">
        <v>0</v>
      </c>
      <c r="I1443" t="s">
        <v>252</v>
      </c>
      <c r="O1443">
        <v>2022102304</v>
      </c>
      <c r="P1443">
        <v>3464</v>
      </c>
      <c r="Q1443">
        <v>54466</v>
      </c>
      <c r="R1443">
        <v>1</v>
      </c>
      <c r="S1443">
        <v>0</v>
      </c>
      <c r="T1443">
        <v>0</v>
      </c>
      <c r="U1443">
        <v>0</v>
      </c>
      <c r="V1443" t="s">
        <v>150</v>
      </c>
      <c r="Y1443">
        <v>2022103003</v>
      </c>
      <c r="Z1443" t="s">
        <v>403</v>
      </c>
    </row>
    <row r="1444" spans="1:26" x14ac:dyDescent="0.35">
      <c r="A1444">
        <v>1442</v>
      </c>
      <c r="B1444">
        <v>2022103006</v>
      </c>
      <c r="C1444">
        <v>1722</v>
      </c>
      <c r="D1444">
        <v>40039</v>
      </c>
      <c r="E1444">
        <v>0</v>
      </c>
      <c r="F1444">
        <v>1</v>
      </c>
      <c r="G1444">
        <v>0</v>
      </c>
      <c r="H1444">
        <v>0</v>
      </c>
      <c r="I1444" t="s">
        <v>252</v>
      </c>
      <c r="O1444">
        <v>2022103000</v>
      </c>
      <c r="P1444">
        <v>1467</v>
      </c>
      <c r="Q1444">
        <v>54466</v>
      </c>
      <c r="R1444">
        <v>0</v>
      </c>
      <c r="S1444">
        <v>1</v>
      </c>
      <c r="T1444">
        <v>0</v>
      </c>
      <c r="U1444">
        <v>0</v>
      </c>
      <c r="V1444" t="s">
        <v>150</v>
      </c>
      <c r="Y1444">
        <v>2022103003</v>
      </c>
      <c r="Z1444" t="s">
        <v>404</v>
      </c>
    </row>
    <row r="1445" spans="1:26" x14ac:dyDescent="0.35">
      <c r="A1445">
        <v>1443</v>
      </c>
      <c r="B1445">
        <v>2022110604</v>
      </c>
      <c r="C1445">
        <v>1030</v>
      </c>
      <c r="D1445">
        <v>40039</v>
      </c>
      <c r="E1445">
        <v>1</v>
      </c>
      <c r="F1445">
        <v>0</v>
      </c>
      <c r="G1445">
        <v>0</v>
      </c>
      <c r="H1445">
        <v>0</v>
      </c>
      <c r="I1445" t="s">
        <v>252</v>
      </c>
      <c r="O1445">
        <v>2022103000</v>
      </c>
      <c r="P1445">
        <v>1488</v>
      </c>
      <c r="Q1445">
        <v>54466</v>
      </c>
      <c r="R1445">
        <v>1</v>
      </c>
      <c r="S1445">
        <v>0</v>
      </c>
      <c r="T1445">
        <v>0</v>
      </c>
      <c r="U1445">
        <v>0</v>
      </c>
      <c r="V1445" t="s">
        <v>150</v>
      </c>
      <c r="Y1445">
        <v>2022110603</v>
      </c>
      <c r="Z1445" t="s">
        <v>404</v>
      </c>
    </row>
    <row r="1446" spans="1:26" x14ac:dyDescent="0.35">
      <c r="A1446">
        <v>1444</v>
      </c>
      <c r="B1446">
        <v>2022110604</v>
      </c>
      <c r="C1446">
        <v>1404</v>
      </c>
      <c r="D1446">
        <v>40039</v>
      </c>
      <c r="E1446">
        <v>1</v>
      </c>
      <c r="F1446">
        <v>0</v>
      </c>
      <c r="G1446">
        <v>0</v>
      </c>
      <c r="H1446">
        <v>0</v>
      </c>
      <c r="I1446" t="s">
        <v>252</v>
      </c>
      <c r="O1446">
        <v>2022103000</v>
      </c>
      <c r="P1446">
        <v>2556</v>
      </c>
      <c r="Q1446">
        <v>54466</v>
      </c>
      <c r="R1446">
        <v>0</v>
      </c>
      <c r="S1446">
        <v>1</v>
      </c>
      <c r="T1446">
        <v>0</v>
      </c>
      <c r="U1446">
        <v>0</v>
      </c>
      <c r="V1446" t="s">
        <v>150</v>
      </c>
      <c r="Y1446">
        <v>2022103003</v>
      </c>
      <c r="Z1446" t="s">
        <v>405</v>
      </c>
    </row>
    <row r="1447" spans="1:26" x14ac:dyDescent="0.35">
      <c r="A1447">
        <v>1445</v>
      </c>
      <c r="B1447">
        <v>2022110604</v>
      </c>
      <c r="C1447">
        <v>2162</v>
      </c>
      <c r="D1447">
        <v>40039</v>
      </c>
      <c r="E1447">
        <v>0</v>
      </c>
      <c r="F1447">
        <v>1</v>
      </c>
      <c r="G1447">
        <v>0</v>
      </c>
      <c r="H1447">
        <v>0</v>
      </c>
      <c r="I1447" t="s">
        <v>252</v>
      </c>
      <c r="O1447">
        <v>2022103000</v>
      </c>
      <c r="P1447">
        <v>2649</v>
      </c>
      <c r="Q1447">
        <v>54466</v>
      </c>
      <c r="R1447">
        <v>0</v>
      </c>
      <c r="S1447">
        <v>1</v>
      </c>
      <c r="T1447">
        <v>0</v>
      </c>
      <c r="U1447">
        <v>0</v>
      </c>
      <c r="V1447" t="s">
        <v>150</v>
      </c>
      <c r="Y1447">
        <v>2022110603</v>
      </c>
      <c r="Z1447" t="s">
        <v>405</v>
      </c>
    </row>
    <row r="1448" spans="1:26" x14ac:dyDescent="0.35">
      <c r="A1448">
        <v>1446</v>
      </c>
      <c r="B1448">
        <v>2022110604</v>
      </c>
      <c r="C1448">
        <v>3314</v>
      </c>
      <c r="D1448">
        <v>40039</v>
      </c>
      <c r="E1448">
        <v>0</v>
      </c>
      <c r="F1448">
        <v>0</v>
      </c>
      <c r="G1448">
        <v>0</v>
      </c>
      <c r="H1448">
        <v>1</v>
      </c>
      <c r="I1448" t="s">
        <v>252</v>
      </c>
      <c r="O1448">
        <v>2022103000</v>
      </c>
      <c r="P1448">
        <v>3830</v>
      </c>
      <c r="Q1448">
        <v>54466</v>
      </c>
      <c r="R1448">
        <v>0</v>
      </c>
      <c r="S1448">
        <v>0</v>
      </c>
      <c r="T1448">
        <v>0</v>
      </c>
      <c r="U1448">
        <v>1</v>
      </c>
      <c r="V1448" t="s">
        <v>150</v>
      </c>
      <c r="Y1448">
        <v>2022103003</v>
      </c>
      <c r="Z1448" t="s">
        <v>406</v>
      </c>
    </row>
    <row r="1449" spans="1:26" x14ac:dyDescent="0.35">
      <c r="A1449">
        <v>1447</v>
      </c>
      <c r="B1449">
        <v>2022110604</v>
      </c>
      <c r="C1449">
        <v>3424</v>
      </c>
      <c r="D1449">
        <v>40039</v>
      </c>
      <c r="E1449">
        <v>0</v>
      </c>
      <c r="F1449">
        <v>0</v>
      </c>
      <c r="G1449">
        <v>0</v>
      </c>
      <c r="H1449">
        <v>1</v>
      </c>
      <c r="I1449" t="s">
        <v>252</v>
      </c>
      <c r="O1449">
        <v>2022110604</v>
      </c>
      <c r="P1449">
        <v>1670</v>
      </c>
      <c r="Q1449">
        <v>54466</v>
      </c>
      <c r="R1449">
        <v>1</v>
      </c>
      <c r="S1449">
        <v>0</v>
      </c>
      <c r="T1449">
        <v>0</v>
      </c>
      <c r="U1449">
        <v>0</v>
      </c>
      <c r="V1449" t="s">
        <v>150</v>
      </c>
      <c r="Y1449">
        <v>2022110601</v>
      </c>
      <c r="Z1449" t="s">
        <v>406</v>
      </c>
    </row>
    <row r="1450" spans="1:26" x14ac:dyDescent="0.35">
      <c r="A1450">
        <v>1448</v>
      </c>
      <c r="B1450">
        <v>2022110604</v>
      </c>
      <c r="C1450">
        <v>3445</v>
      </c>
      <c r="D1450">
        <v>40039</v>
      </c>
      <c r="E1450">
        <v>0</v>
      </c>
      <c r="F1450">
        <v>1</v>
      </c>
      <c r="G1450">
        <v>0</v>
      </c>
      <c r="H1450">
        <v>0</v>
      </c>
      <c r="I1450" t="s">
        <v>252</v>
      </c>
      <c r="O1450">
        <v>2022110604</v>
      </c>
      <c r="P1450">
        <v>2888</v>
      </c>
      <c r="Q1450">
        <v>54466</v>
      </c>
      <c r="R1450">
        <v>0</v>
      </c>
      <c r="S1450">
        <v>0</v>
      </c>
      <c r="T1450">
        <v>0</v>
      </c>
      <c r="U1450">
        <v>1</v>
      </c>
      <c r="V1450" t="s">
        <v>150</v>
      </c>
      <c r="Y1450">
        <v>2022103003</v>
      </c>
      <c r="Z1450" t="s">
        <v>407</v>
      </c>
    </row>
    <row r="1451" spans="1:26" x14ac:dyDescent="0.35">
      <c r="A1451">
        <v>1449</v>
      </c>
      <c r="B1451">
        <v>2022102308</v>
      </c>
      <c r="C1451">
        <v>450</v>
      </c>
      <c r="D1451">
        <v>47787</v>
      </c>
      <c r="E1451">
        <v>0</v>
      </c>
      <c r="F1451">
        <v>1</v>
      </c>
      <c r="G1451">
        <v>0</v>
      </c>
      <c r="H1451">
        <v>0</v>
      </c>
      <c r="I1451" t="s">
        <v>253</v>
      </c>
      <c r="O1451">
        <v>2022102304</v>
      </c>
      <c r="P1451">
        <v>1794</v>
      </c>
      <c r="Q1451">
        <v>52481</v>
      </c>
      <c r="R1451">
        <v>0</v>
      </c>
      <c r="S1451">
        <v>1</v>
      </c>
      <c r="T1451">
        <v>0</v>
      </c>
      <c r="U1451">
        <v>0</v>
      </c>
      <c r="V1451" t="s">
        <v>151</v>
      </c>
      <c r="Y1451">
        <v>2022110603</v>
      </c>
      <c r="Z1451" t="s">
        <v>407</v>
      </c>
    </row>
    <row r="1452" spans="1:26" x14ac:dyDescent="0.35">
      <c r="A1452">
        <v>1450</v>
      </c>
      <c r="B1452">
        <v>2022102308</v>
      </c>
      <c r="C1452">
        <v>3326</v>
      </c>
      <c r="D1452">
        <v>47787</v>
      </c>
      <c r="E1452">
        <v>1</v>
      </c>
      <c r="F1452">
        <v>0</v>
      </c>
      <c r="G1452">
        <v>0</v>
      </c>
      <c r="H1452">
        <v>0</v>
      </c>
      <c r="I1452" t="s">
        <v>253</v>
      </c>
      <c r="O1452">
        <v>2022102304</v>
      </c>
      <c r="P1452">
        <v>1889</v>
      </c>
      <c r="Q1452">
        <v>52481</v>
      </c>
      <c r="R1452">
        <v>0</v>
      </c>
      <c r="S1452">
        <v>1</v>
      </c>
      <c r="T1452">
        <v>0</v>
      </c>
      <c r="U1452">
        <v>0</v>
      </c>
      <c r="V1452" t="s">
        <v>151</v>
      </c>
      <c r="Y1452">
        <v>2022103003</v>
      </c>
      <c r="Z1452" t="s">
        <v>408</v>
      </c>
    </row>
    <row r="1453" spans="1:26" x14ac:dyDescent="0.35">
      <c r="A1453">
        <v>1451</v>
      </c>
      <c r="B1453">
        <v>2022103006</v>
      </c>
      <c r="C1453">
        <v>2440</v>
      </c>
      <c r="D1453">
        <v>47787</v>
      </c>
      <c r="E1453">
        <v>0</v>
      </c>
      <c r="F1453">
        <v>1</v>
      </c>
      <c r="G1453">
        <v>0</v>
      </c>
      <c r="H1453">
        <v>0</v>
      </c>
      <c r="I1453" t="s">
        <v>253</v>
      </c>
      <c r="O1453">
        <v>2022102304</v>
      </c>
      <c r="P1453">
        <v>2916</v>
      </c>
      <c r="Q1453">
        <v>52481</v>
      </c>
      <c r="R1453">
        <v>0</v>
      </c>
      <c r="S1453">
        <v>1</v>
      </c>
      <c r="T1453">
        <v>0</v>
      </c>
      <c r="U1453">
        <v>0</v>
      </c>
      <c r="V1453" t="s">
        <v>151</v>
      </c>
      <c r="Y1453">
        <v>2022110603</v>
      </c>
      <c r="Z1453" t="s">
        <v>408</v>
      </c>
    </row>
    <row r="1454" spans="1:26" x14ac:dyDescent="0.35">
      <c r="A1454">
        <v>1452</v>
      </c>
      <c r="B1454">
        <v>2022110604</v>
      </c>
      <c r="C1454">
        <v>2162</v>
      </c>
      <c r="D1454">
        <v>47787</v>
      </c>
      <c r="E1454">
        <v>0</v>
      </c>
      <c r="F1454">
        <v>1</v>
      </c>
      <c r="G1454">
        <v>0</v>
      </c>
      <c r="H1454">
        <v>0</v>
      </c>
      <c r="I1454" t="s">
        <v>253</v>
      </c>
      <c r="O1454">
        <v>2022102304</v>
      </c>
      <c r="P1454">
        <v>3570</v>
      </c>
      <c r="Q1454">
        <v>52481</v>
      </c>
      <c r="R1454">
        <v>1</v>
      </c>
      <c r="S1454">
        <v>0</v>
      </c>
      <c r="T1454">
        <v>0</v>
      </c>
      <c r="U1454">
        <v>0</v>
      </c>
      <c r="V1454" t="s">
        <v>151</v>
      </c>
      <c r="Y1454">
        <v>2022103003</v>
      </c>
      <c r="Z1454" t="s">
        <v>409</v>
      </c>
    </row>
    <row r="1455" spans="1:26" x14ac:dyDescent="0.35">
      <c r="A1455">
        <v>1453</v>
      </c>
      <c r="B1455">
        <v>2022110604</v>
      </c>
      <c r="C1455">
        <v>3660</v>
      </c>
      <c r="D1455">
        <v>47787</v>
      </c>
      <c r="E1455">
        <v>0</v>
      </c>
      <c r="F1455">
        <v>1</v>
      </c>
      <c r="G1455">
        <v>0</v>
      </c>
      <c r="H1455">
        <v>0</v>
      </c>
      <c r="I1455" t="s">
        <v>253</v>
      </c>
      <c r="O1455">
        <v>2022102304</v>
      </c>
      <c r="P1455">
        <v>3935</v>
      </c>
      <c r="Q1455">
        <v>52481</v>
      </c>
      <c r="R1455">
        <v>0</v>
      </c>
      <c r="S1455">
        <v>1</v>
      </c>
      <c r="T1455">
        <v>0</v>
      </c>
      <c r="U1455">
        <v>0</v>
      </c>
      <c r="V1455" t="s">
        <v>151</v>
      </c>
      <c r="Y1455">
        <v>2022110601</v>
      </c>
      <c r="Z1455" t="s">
        <v>409</v>
      </c>
    </row>
    <row r="1456" spans="1:26" x14ac:dyDescent="0.35">
      <c r="A1456">
        <v>1454</v>
      </c>
      <c r="B1456">
        <v>2022102308</v>
      </c>
      <c r="C1456">
        <v>450</v>
      </c>
      <c r="D1456">
        <v>42391</v>
      </c>
      <c r="E1456">
        <v>0</v>
      </c>
      <c r="F1456">
        <v>0</v>
      </c>
      <c r="G1456">
        <v>0</v>
      </c>
      <c r="H1456">
        <v>1</v>
      </c>
      <c r="I1456" t="s">
        <v>254</v>
      </c>
      <c r="O1456">
        <v>2022102304</v>
      </c>
      <c r="P1456">
        <v>4005</v>
      </c>
      <c r="Q1456">
        <v>52481</v>
      </c>
      <c r="R1456">
        <v>1</v>
      </c>
      <c r="S1456">
        <v>0</v>
      </c>
      <c r="T1456">
        <v>0</v>
      </c>
      <c r="U1456">
        <v>0</v>
      </c>
      <c r="V1456" t="s">
        <v>151</v>
      </c>
      <c r="Y1456">
        <v>2022103003</v>
      </c>
      <c r="Z1456" t="s">
        <v>410</v>
      </c>
    </row>
    <row r="1457" spans="1:26" x14ac:dyDescent="0.35">
      <c r="A1457">
        <v>1455</v>
      </c>
      <c r="B1457">
        <v>2022102308</v>
      </c>
      <c r="C1457">
        <v>478</v>
      </c>
      <c r="D1457">
        <v>42391</v>
      </c>
      <c r="E1457">
        <v>1</v>
      </c>
      <c r="F1457">
        <v>0</v>
      </c>
      <c r="G1457">
        <v>0</v>
      </c>
      <c r="H1457">
        <v>0</v>
      </c>
      <c r="I1457" t="s">
        <v>254</v>
      </c>
      <c r="O1457">
        <v>2022103000</v>
      </c>
      <c r="P1457">
        <v>553</v>
      </c>
      <c r="Q1457">
        <v>52481</v>
      </c>
      <c r="R1457">
        <v>1</v>
      </c>
      <c r="S1457">
        <v>0</v>
      </c>
      <c r="T1457">
        <v>0</v>
      </c>
      <c r="U1457">
        <v>0</v>
      </c>
      <c r="V1457" t="s">
        <v>151</v>
      </c>
      <c r="Y1457">
        <v>2022103004</v>
      </c>
      <c r="Z1457" t="s">
        <v>411</v>
      </c>
    </row>
    <row r="1458" spans="1:26" x14ac:dyDescent="0.35">
      <c r="A1458">
        <v>1456</v>
      </c>
      <c r="B1458">
        <v>2022102308</v>
      </c>
      <c r="C1458">
        <v>748</v>
      </c>
      <c r="D1458">
        <v>42391</v>
      </c>
      <c r="E1458">
        <v>1</v>
      </c>
      <c r="F1458">
        <v>0</v>
      </c>
      <c r="G1458">
        <v>0</v>
      </c>
      <c r="H1458">
        <v>0</v>
      </c>
      <c r="I1458" t="s">
        <v>254</v>
      </c>
      <c r="O1458">
        <v>2022103000</v>
      </c>
      <c r="P1458">
        <v>2556</v>
      </c>
      <c r="Q1458">
        <v>52481</v>
      </c>
      <c r="R1458">
        <v>0</v>
      </c>
      <c r="S1458">
        <v>1</v>
      </c>
      <c r="T1458">
        <v>0</v>
      </c>
      <c r="U1458">
        <v>0</v>
      </c>
      <c r="V1458" t="s">
        <v>151</v>
      </c>
      <c r="Y1458">
        <v>2022110610</v>
      </c>
      <c r="Z1458" t="s">
        <v>411</v>
      </c>
    </row>
    <row r="1459" spans="1:26" x14ac:dyDescent="0.35">
      <c r="A1459">
        <v>1457</v>
      </c>
      <c r="B1459">
        <v>2022102308</v>
      </c>
      <c r="C1459">
        <v>905</v>
      </c>
      <c r="D1459">
        <v>42391</v>
      </c>
      <c r="E1459">
        <v>0</v>
      </c>
      <c r="F1459">
        <v>1</v>
      </c>
      <c r="G1459">
        <v>0</v>
      </c>
      <c r="H1459">
        <v>0</v>
      </c>
      <c r="I1459" t="s">
        <v>254</v>
      </c>
      <c r="O1459">
        <v>2022103000</v>
      </c>
      <c r="P1459">
        <v>2932</v>
      </c>
      <c r="Q1459">
        <v>52481</v>
      </c>
      <c r="R1459">
        <v>1</v>
      </c>
      <c r="S1459">
        <v>0</v>
      </c>
      <c r="T1459">
        <v>0</v>
      </c>
      <c r="U1459">
        <v>0</v>
      </c>
      <c r="V1459" t="s">
        <v>151</v>
      </c>
      <c r="Y1459">
        <v>2022103004</v>
      </c>
      <c r="Z1459" t="s">
        <v>412</v>
      </c>
    </row>
    <row r="1460" spans="1:26" x14ac:dyDescent="0.35">
      <c r="A1460">
        <v>1458</v>
      </c>
      <c r="B1460">
        <v>2022102308</v>
      </c>
      <c r="C1460">
        <v>2268</v>
      </c>
      <c r="D1460">
        <v>42391</v>
      </c>
      <c r="E1460">
        <v>1</v>
      </c>
      <c r="F1460">
        <v>0</v>
      </c>
      <c r="G1460">
        <v>0</v>
      </c>
      <c r="H1460">
        <v>0</v>
      </c>
      <c r="I1460" t="s">
        <v>254</v>
      </c>
      <c r="O1460">
        <v>2022110604</v>
      </c>
      <c r="P1460">
        <v>1563</v>
      </c>
      <c r="Q1460">
        <v>52481</v>
      </c>
      <c r="R1460">
        <v>0</v>
      </c>
      <c r="S1460">
        <v>1</v>
      </c>
      <c r="T1460">
        <v>0</v>
      </c>
      <c r="U1460">
        <v>0</v>
      </c>
      <c r="V1460" t="s">
        <v>151</v>
      </c>
      <c r="Y1460">
        <v>2022110610</v>
      </c>
      <c r="Z1460" t="s">
        <v>412</v>
      </c>
    </row>
    <row r="1461" spans="1:26" x14ac:dyDescent="0.35">
      <c r="A1461">
        <v>1459</v>
      </c>
      <c r="B1461">
        <v>2022103006</v>
      </c>
      <c r="C1461">
        <v>1211</v>
      </c>
      <c r="D1461">
        <v>42391</v>
      </c>
      <c r="E1461">
        <v>1</v>
      </c>
      <c r="F1461">
        <v>0</v>
      </c>
      <c r="G1461">
        <v>0</v>
      </c>
      <c r="H1461">
        <v>0</v>
      </c>
      <c r="I1461" t="s">
        <v>254</v>
      </c>
      <c r="O1461">
        <v>2022110604</v>
      </c>
      <c r="P1461">
        <v>2930</v>
      </c>
      <c r="Q1461">
        <v>52481</v>
      </c>
      <c r="R1461">
        <v>1</v>
      </c>
      <c r="S1461">
        <v>0</v>
      </c>
      <c r="T1461">
        <v>0</v>
      </c>
      <c r="U1461">
        <v>0</v>
      </c>
      <c r="V1461" t="s">
        <v>151</v>
      </c>
      <c r="Y1461">
        <v>2022103004</v>
      </c>
      <c r="Z1461" t="s">
        <v>413</v>
      </c>
    </row>
    <row r="1462" spans="1:26" x14ac:dyDescent="0.35">
      <c r="A1462">
        <v>1460</v>
      </c>
      <c r="B1462">
        <v>2022103006</v>
      </c>
      <c r="C1462">
        <v>1804</v>
      </c>
      <c r="D1462">
        <v>42391</v>
      </c>
      <c r="E1462">
        <v>0</v>
      </c>
      <c r="F1462">
        <v>0</v>
      </c>
      <c r="G1462">
        <v>0</v>
      </c>
      <c r="H1462">
        <v>1</v>
      </c>
      <c r="I1462" t="s">
        <v>254</v>
      </c>
      <c r="O1462">
        <v>2022110604</v>
      </c>
      <c r="P1462">
        <v>2951</v>
      </c>
      <c r="Q1462">
        <v>52481</v>
      </c>
      <c r="R1462">
        <v>0</v>
      </c>
      <c r="S1462">
        <v>1</v>
      </c>
      <c r="T1462">
        <v>0</v>
      </c>
      <c r="U1462">
        <v>0</v>
      </c>
      <c r="V1462" t="s">
        <v>151</v>
      </c>
      <c r="Y1462">
        <v>2022103004</v>
      </c>
      <c r="Z1462" t="s">
        <v>414</v>
      </c>
    </row>
    <row r="1463" spans="1:26" x14ac:dyDescent="0.35">
      <c r="A1463">
        <v>1461</v>
      </c>
      <c r="B1463">
        <v>2022103006</v>
      </c>
      <c r="C1463">
        <v>2607</v>
      </c>
      <c r="D1463">
        <v>42391</v>
      </c>
      <c r="E1463">
        <v>0</v>
      </c>
      <c r="F1463">
        <v>1</v>
      </c>
      <c r="G1463">
        <v>0</v>
      </c>
      <c r="H1463">
        <v>0</v>
      </c>
      <c r="I1463" t="s">
        <v>254</v>
      </c>
      <c r="O1463">
        <v>2022102304</v>
      </c>
      <c r="P1463">
        <v>1816</v>
      </c>
      <c r="Q1463">
        <v>53462</v>
      </c>
      <c r="R1463">
        <v>1</v>
      </c>
      <c r="S1463">
        <v>0</v>
      </c>
      <c r="T1463">
        <v>0</v>
      </c>
      <c r="U1463">
        <v>0</v>
      </c>
      <c r="V1463" t="s">
        <v>152</v>
      </c>
      <c r="Y1463">
        <v>2022110300</v>
      </c>
      <c r="Z1463" t="s">
        <v>414</v>
      </c>
    </row>
    <row r="1464" spans="1:26" x14ac:dyDescent="0.35">
      <c r="A1464">
        <v>1462</v>
      </c>
      <c r="B1464">
        <v>2022103006</v>
      </c>
      <c r="C1464">
        <v>3070</v>
      </c>
      <c r="D1464">
        <v>42391</v>
      </c>
      <c r="E1464">
        <v>0</v>
      </c>
      <c r="F1464">
        <v>1</v>
      </c>
      <c r="G1464">
        <v>0</v>
      </c>
      <c r="H1464">
        <v>0</v>
      </c>
      <c r="I1464" t="s">
        <v>254</v>
      </c>
      <c r="O1464">
        <v>2022102304</v>
      </c>
      <c r="P1464">
        <v>2705</v>
      </c>
      <c r="Q1464">
        <v>53462</v>
      </c>
      <c r="R1464">
        <v>1</v>
      </c>
      <c r="S1464">
        <v>0</v>
      </c>
      <c r="T1464">
        <v>0</v>
      </c>
      <c r="U1464">
        <v>0</v>
      </c>
      <c r="V1464" t="s">
        <v>152</v>
      </c>
      <c r="Y1464">
        <v>2022103004</v>
      </c>
      <c r="Z1464" t="s">
        <v>415</v>
      </c>
    </row>
    <row r="1465" spans="1:26" x14ac:dyDescent="0.35">
      <c r="A1465">
        <v>1463</v>
      </c>
      <c r="B1465">
        <v>2022103006</v>
      </c>
      <c r="C1465">
        <v>3318</v>
      </c>
      <c r="D1465">
        <v>42391</v>
      </c>
      <c r="E1465">
        <v>1</v>
      </c>
      <c r="F1465">
        <v>0</v>
      </c>
      <c r="G1465">
        <v>0</v>
      </c>
      <c r="H1465">
        <v>0</v>
      </c>
      <c r="I1465" t="s">
        <v>254</v>
      </c>
      <c r="O1465">
        <v>2022102304</v>
      </c>
      <c r="P1465">
        <v>3443</v>
      </c>
      <c r="Q1465">
        <v>53462</v>
      </c>
      <c r="R1465">
        <v>0</v>
      </c>
      <c r="S1465">
        <v>1</v>
      </c>
      <c r="T1465">
        <v>0</v>
      </c>
      <c r="U1465">
        <v>0</v>
      </c>
      <c r="V1465" t="s">
        <v>152</v>
      </c>
      <c r="Y1465">
        <v>2022110300</v>
      </c>
      <c r="Z1465" t="s">
        <v>415</v>
      </c>
    </row>
    <row r="1466" spans="1:26" x14ac:dyDescent="0.35">
      <c r="A1466">
        <v>1464</v>
      </c>
      <c r="B1466">
        <v>2022110604</v>
      </c>
      <c r="C1466">
        <v>173</v>
      </c>
      <c r="D1466">
        <v>42391</v>
      </c>
      <c r="E1466">
        <v>0</v>
      </c>
      <c r="F1466">
        <v>1</v>
      </c>
      <c r="G1466">
        <v>0</v>
      </c>
      <c r="H1466">
        <v>0</v>
      </c>
      <c r="I1466" t="s">
        <v>254</v>
      </c>
      <c r="O1466">
        <v>2022102304</v>
      </c>
      <c r="P1466">
        <v>4033</v>
      </c>
      <c r="Q1466">
        <v>53462</v>
      </c>
      <c r="R1466">
        <v>0</v>
      </c>
      <c r="S1466">
        <v>1</v>
      </c>
      <c r="T1466">
        <v>0</v>
      </c>
      <c r="U1466">
        <v>0</v>
      </c>
      <c r="V1466" t="s">
        <v>152</v>
      </c>
      <c r="Y1466">
        <v>2022103004</v>
      </c>
      <c r="Z1466" t="s">
        <v>416</v>
      </c>
    </row>
    <row r="1467" spans="1:26" x14ac:dyDescent="0.35">
      <c r="A1467">
        <v>1465</v>
      </c>
      <c r="B1467">
        <v>2022110604</v>
      </c>
      <c r="C1467">
        <v>2094</v>
      </c>
      <c r="D1467">
        <v>42391</v>
      </c>
      <c r="E1467">
        <v>0</v>
      </c>
      <c r="F1467">
        <v>1</v>
      </c>
      <c r="G1467">
        <v>0</v>
      </c>
      <c r="H1467">
        <v>0</v>
      </c>
      <c r="I1467" t="s">
        <v>254</v>
      </c>
      <c r="O1467">
        <v>2022103000</v>
      </c>
      <c r="P1467">
        <v>4030</v>
      </c>
      <c r="Q1467">
        <v>53462</v>
      </c>
      <c r="R1467">
        <v>0</v>
      </c>
      <c r="S1467">
        <v>1</v>
      </c>
      <c r="T1467">
        <v>0</v>
      </c>
      <c r="U1467">
        <v>0</v>
      </c>
      <c r="V1467" t="s">
        <v>152</v>
      </c>
      <c r="Y1467">
        <v>2022110300</v>
      </c>
      <c r="Z1467" t="s">
        <v>416</v>
      </c>
    </row>
    <row r="1468" spans="1:26" x14ac:dyDescent="0.35">
      <c r="A1468">
        <v>1466</v>
      </c>
      <c r="B1468">
        <v>2022110604</v>
      </c>
      <c r="C1468">
        <v>2670</v>
      </c>
      <c r="D1468">
        <v>42391</v>
      </c>
      <c r="E1468">
        <v>1</v>
      </c>
      <c r="F1468">
        <v>0</v>
      </c>
      <c r="G1468">
        <v>0</v>
      </c>
      <c r="H1468">
        <v>0</v>
      </c>
      <c r="I1468" t="s">
        <v>254</v>
      </c>
      <c r="O1468">
        <v>2022110604</v>
      </c>
      <c r="P1468">
        <v>595</v>
      </c>
      <c r="Q1468">
        <v>53462</v>
      </c>
      <c r="R1468">
        <v>1</v>
      </c>
      <c r="S1468">
        <v>0</v>
      </c>
      <c r="T1468">
        <v>0</v>
      </c>
      <c r="U1468">
        <v>0</v>
      </c>
      <c r="V1468" t="s">
        <v>152</v>
      </c>
      <c r="Y1468">
        <v>2022103004</v>
      </c>
      <c r="Z1468" t="s">
        <v>417</v>
      </c>
    </row>
    <row r="1469" spans="1:26" x14ac:dyDescent="0.35">
      <c r="A1469">
        <v>1467</v>
      </c>
      <c r="B1469">
        <v>2022110604</v>
      </c>
      <c r="C1469">
        <v>3082</v>
      </c>
      <c r="D1469">
        <v>42391</v>
      </c>
      <c r="E1469">
        <v>0</v>
      </c>
      <c r="F1469">
        <v>1</v>
      </c>
      <c r="G1469">
        <v>0</v>
      </c>
      <c r="H1469">
        <v>0</v>
      </c>
      <c r="I1469" t="s">
        <v>254</v>
      </c>
      <c r="O1469">
        <v>2022102304</v>
      </c>
      <c r="P1469">
        <v>2705</v>
      </c>
      <c r="Q1469">
        <v>53494</v>
      </c>
      <c r="R1469">
        <v>0</v>
      </c>
      <c r="S1469">
        <v>0</v>
      </c>
      <c r="T1469">
        <v>0</v>
      </c>
      <c r="U1469">
        <v>1</v>
      </c>
      <c r="V1469" t="s">
        <v>153</v>
      </c>
      <c r="Y1469">
        <v>2022110300</v>
      </c>
      <c r="Z1469" t="s">
        <v>417</v>
      </c>
    </row>
    <row r="1470" spans="1:26" x14ac:dyDescent="0.35">
      <c r="A1470">
        <v>1468</v>
      </c>
      <c r="B1470">
        <v>2022110604</v>
      </c>
      <c r="C1470">
        <v>3314</v>
      </c>
      <c r="D1470">
        <v>42391</v>
      </c>
      <c r="E1470">
        <v>1</v>
      </c>
      <c r="F1470">
        <v>0</v>
      </c>
      <c r="G1470">
        <v>0</v>
      </c>
      <c r="H1470">
        <v>0</v>
      </c>
      <c r="I1470" t="s">
        <v>254</v>
      </c>
      <c r="O1470">
        <v>2022102304</v>
      </c>
      <c r="P1470">
        <v>3909</v>
      </c>
      <c r="Q1470">
        <v>53494</v>
      </c>
      <c r="R1470">
        <v>0</v>
      </c>
      <c r="S1470">
        <v>1</v>
      </c>
      <c r="T1470">
        <v>0</v>
      </c>
      <c r="U1470">
        <v>0</v>
      </c>
      <c r="V1470" t="s">
        <v>153</v>
      </c>
      <c r="Y1470">
        <v>2022103004</v>
      </c>
      <c r="Z1470" t="s">
        <v>418</v>
      </c>
    </row>
    <row r="1471" spans="1:26" x14ac:dyDescent="0.35">
      <c r="A1471">
        <v>1469</v>
      </c>
      <c r="B1471">
        <v>2022110604</v>
      </c>
      <c r="C1471">
        <v>3660</v>
      </c>
      <c r="D1471">
        <v>42391</v>
      </c>
      <c r="E1471">
        <v>0</v>
      </c>
      <c r="F1471">
        <v>1</v>
      </c>
      <c r="G1471">
        <v>0</v>
      </c>
      <c r="H1471">
        <v>0</v>
      </c>
      <c r="I1471" t="s">
        <v>254</v>
      </c>
      <c r="O1471">
        <v>2022103000</v>
      </c>
      <c r="P1471">
        <v>1446</v>
      </c>
      <c r="Q1471">
        <v>53494</v>
      </c>
      <c r="R1471">
        <v>1</v>
      </c>
      <c r="S1471">
        <v>0</v>
      </c>
      <c r="T1471">
        <v>0</v>
      </c>
      <c r="U1471">
        <v>0</v>
      </c>
      <c r="V1471" t="s">
        <v>153</v>
      </c>
      <c r="Y1471">
        <v>2022103004</v>
      </c>
      <c r="Z1471" t="s">
        <v>419</v>
      </c>
    </row>
    <row r="1472" spans="1:26" x14ac:dyDescent="0.35">
      <c r="A1472">
        <v>1470</v>
      </c>
      <c r="B1472">
        <v>2022102308</v>
      </c>
      <c r="C1472">
        <v>478</v>
      </c>
      <c r="D1472">
        <v>39997</v>
      </c>
      <c r="E1472">
        <v>0</v>
      </c>
      <c r="F1472">
        <v>1</v>
      </c>
      <c r="G1472">
        <v>0</v>
      </c>
      <c r="H1472">
        <v>0</v>
      </c>
      <c r="I1472" t="s">
        <v>255</v>
      </c>
      <c r="O1472">
        <v>2022103000</v>
      </c>
      <c r="P1472">
        <v>3788</v>
      </c>
      <c r="Q1472">
        <v>53494</v>
      </c>
      <c r="R1472">
        <v>0</v>
      </c>
      <c r="S1472">
        <v>1</v>
      </c>
      <c r="T1472">
        <v>0</v>
      </c>
      <c r="U1472">
        <v>0</v>
      </c>
      <c r="V1472" t="s">
        <v>153</v>
      </c>
      <c r="Y1472">
        <v>2022103004</v>
      </c>
      <c r="Z1472" t="s">
        <v>420</v>
      </c>
    </row>
    <row r="1473" spans="1:26" x14ac:dyDescent="0.35">
      <c r="A1473">
        <v>1471</v>
      </c>
      <c r="B1473">
        <v>2022103002</v>
      </c>
      <c r="C1473">
        <v>1223</v>
      </c>
      <c r="D1473">
        <v>39997</v>
      </c>
      <c r="E1473">
        <v>1</v>
      </c>
      <c r="F1473">
        <v>0</v>
      </c>
      <c r="G1473">
        <v>0</v>
      </c>
      <c r="H1473">
        <v>0</v>
      </c>
      <c r="I1473" t="s">
        <v>255</v>
      </c>
      <c r="O1473">
        <v>2022110604</v>
      </c>
      <c r="P1473">
        <v>595</v>
      </c>
      <c r="Q1473">
        <v>53494</v>
      </c>
      <c r="R1473">
        <v>0</v>
      </c>
      <c r="S1473">
        <v>1</v>
      </c>
      <c r="T1473">
        <v>0</v>
      </c>
      <c r="U1473">
        <v>0</v>
      </c>
      <c r="V1473" t="s">
        <v>153</v>
      </c>
      <c r="Y1473">
        <v>2022103005</v>
      </c>
      <c r="Z1473" t="s">
        <v>421</v>
      </c>
    </row>
    <row r="1474" spans="1:26" x14ac:dyDescent="0.35">
      <c r="A1474">
        <v>1472</v>
      </c>
      <c r="B1474">
        <v>2022103002</v>
      </c>
      <c r="C1474">
        <v>1593</v>
      </c>
      <c r="D1474">
        <v>39997</v>
      </c>
      <c r="E1474">
        <v>1</v>
      </c>
      <c r="F1474">
        <v>0</v>
      </c>
      <c r="G1474">
        <v>0</v>
      </c>
      <c r="H1474">
        <v>0</v>
      </c>
      <c r="I1474" t="s">
        <v>255</v>
      </c>
      <c r="O1474">
        <v>2022110604</v>
      </c>
      <c r="P1474">
        <v>1542</v>
      </c>
      <c r="Q1474">
        <v>53494</v>
      </c>
      <c r="R1474">
        <v>0</v>
      </c>
      <c r="S1474">
        <v>0</v>
      </c>
      <c r="T1474">
        <v>0</v>
      </c>
      <c r="U1474">
        <v>1</v>
      </c>
      <c r="V1474" t="s">
        <v>153</v>
      </c>
      <c r="Y1474">
        <v>2022110608</v>
      </c>
      <c r="Z1474" t="s">
        <v>421</v>
      </c>
    </row>
    <row r="1475" spans="1:26" x14ac:dyDescent="0.35">
      <c r="A1475">
        <v>1473</v>
      </c>
      <c r="B1475">
        <v>2022103002</v>
      </c>
      <c r="C1475">
        <v>1901</v>
      </c>
      <c r="D1475">
        <v>39997</v>
      </c>
      <c r="E1475">
        <v>1</v>
      </c>
      <c r="F1475">
        <v>0</v>
      </c>
      <c r="G1475">
        <v>0</v>
      </c>
      <c r="H1475">
        <v>0</v>
      </c>
      <c r="I1475" t="s">
        <v>255</v>
      </c>
      <c r="O1475">
        <v>2022110604</v>
      </c>
      <c r="P1475">
        <v>2316</v>
      </c>
      <c r="Q1475">
        <v>53494</v>
      </c>
      <c r="R1475">
        <v>0</v>
      </c>
      <c r="S1475">
        <v>1</v>
      </c>
      <c r="T1475">
        <v>0</v>
      </c>
      <c r="U1475">
        <v>0</v>
      </c>
      <c r="V1475" t="s">
        <v>153</v>
      </c>
      <c r="Y1475">
        <v>2022103005</v>
      </c>
      <c r="Z1475" t="s">
        <v>422</v>
      </c>
    </row>
    <row r="1476" spans="1:26" x14ac:dyDescent="0.35">
      <c r="A1476">
        <v>1474</v>
      </c>
      <c r="B1476">
        <v>2022102308</v>
      </c>
      <c r="C1476">
        <v>478</v>
      </c>
      <c r="D1476">
        <v>46387</v>
      </c>
      <c r="E1476">
        <v>0</v>
      </c>
      <c r="F1476">
        <v>0</v>
      </c>
      <c r="G1476">
        <v>0</v>
      </c>
      <c r="H1476">
        <v>1</v>
      </c>
      <c r="I1476" t="s">
        <v>256</v>
      </c>
      <c r="O1476">
        <v>2022110604</v>
      </c>
      <c r="P1476">
        <v>2888</v>
      </c>
      <c r="Q1476">
        <v>53494</v>
      </c>
      <c r="R1476">
        <v>0</v>
      </c>
      <c r="S1476">
        <v>1</v>
      </c>
      <c r="T1476">
        <v>0</v>
      </c>
      <c r="U1476">
        <v>0</v>
      </c>
      <c r="V1476" t="s">
        <v>153</v>
      </c>
      <c r="Y1476">
        <v>2022110608</v>
      </c>
      <c r="Z1476" t="s">
        <v>422</v>
      </c>
    </row>
    <row r="1477" spans="1:26" x14ac:dyDescent="0.35">
      <c r="A1477">
        <v>1475</v>
      </c>
      <c r="B1477">
        <v>2022102308</v>
      </c>
      <c r="C1477">
        <v>2665</v>
      </c>
      <c r="D1477">
        <v>46387</v>
      </c>
      <c r="E1477">
        <v>0</v>
      </c>
      <c r="F1477">
        <v>1</v>
      </c>
      <c r="G1477">
        <v>0</v>
      </c>
      <c r="H1477">
        <v>0</v>
      </c>
      <c r="I1477" t="s">
        <v>256</v>
      </c>
      <c r="O1477">
        <v>2022102304</v>
      </c>
      <c r="P1477">
        <v>2791</v>
      </c>
      <c r="Q1477">
        <v>47800</v>
      </c>
      <c r="R1477">
        <v>0</v>
      </c>
      <c r="S1477">
        <v>1</v>
      </c>
      <c r="T1477">
        <v>0</v>
      </c>
      <c r="U1477">
        <v>0</v>
      </c>
      <c r="V1477" t="s">
        <v>154</v>
      </c>
      <c r="Y1477">
        <v>2022103005</v>
      </c>
      <c r="Z1477" t="s">
        <v>423</v>
      </c>
    </row>
    <row r="1478" spans="1:26" x14ac:dyDescent="0.35">
      <c r="A1478">
        <v>1476</v>
      </c>
      <c r="B1478">
        <v>2022102308</v>
      </c>
      <c r="C1478">
        <v>769</v>
      </c>
      <c r="D1478">
        <v>43411</v>
      </c>
      <c r="E1478">
        <v>0</v>
      </c>
      <c r="F1478">
        <v>1</v>
      </c>
      <c r="G1478">
        <v>0</v>
      </c>
      <c r="H1478">
        <v>0</v>
      </c>
      <c r="I1478" t="s">
        <v>257</v>
      </c>
      <c r="O1478">
        <v>2022103011</v>
      </c>
      <c r="P1478">
        <v>63</v>
      </c>
      <c r="Q1478">
        <v>47800</v>
      </c>
      <c r="R1478">
        <v>1</v>
      </c>
      <c r="S1478">
        <v>0</v>
      </c>
      <c r="T1478">
        <v>0</v>
      </c>
      <c r="U1478">
        <v>0</v>
      </c>
      <c r="V1478" t="s">
        <v>154</v>
      </c>
      <c r="Y1478">
        <v>2022103005</v>
      </c>
      <c r="Z1478" t="s">
        <v>424</v>
      </c>
    </row>
    <row r="1479" spans="1:26" x14ac:dyDescent="0.35">
      <c r="A1479">
        <v>1477</v>
      </c>
      <c r="B1479">
        <v>2022102308</v>
      </c>
      <c r="C1479">
        <v>950</v>
      </c>
      <c r="D1479">
        <v>43411</v>
      </c>
      <c r="E1479">
        <v>0</v>
      </c>
      <c r="F1479">
        <v>1</v>
      </c>
      <c r="G1479">
        <v>0</v>
      </c>
      <c r="H1479">
        <v>0</v>
      </c>
      <c r="I1479" t="s">
        <v>257</v>
      </c>
      <c r="O1479">
        <v>2022103011</v>
      </c>
      <c r="P1479">
        <v>3717</v>
      </c>
      <c r="Q1479">
        <v>47800</v>
      </c>
      <c r="R1479">
        <v>1</v>
      </c>
      <c r="S1479">
        <v>0</v>
      </c>
      <c r="T1479">
        <v>0</v>
      </c>
      <c r="U1479">
        <v>0</v>
      </c>
      <c r="V1479" t="s">
        <v>154</v>
      </c>
      <c r="Y1479">
        <v>2022110607</v>
      </c>
      <c r="Z1479" t="s">
        <v>424</v>
      </c>
    </row>
    <row r="1480" spans="1:26" x14ac:dyDescent="0.35">
      <c r="A1480">
        <v>1478</v>
      </c>
      <c r="B1480">
        <v>2022103006</v>
      </c>
      <c r="C1480">
        <v>2504</v>
      </c>
      <c r="D1480">
        <v>43411</v>
      </c>
      <c r="E1480">
        <v>0</v>
      </c>
      <c r="F1480">
        <v>1</v>
      </c>
      <c r="G1480">
        <v>0</v>
      </c>
      <c r="H1480">
        <v>0</v>
      </c>
      <c r="I1480" t="s">
        <v>257</v>
      </c>
      <c r="O1480">
        <v>2022102304</v>
      </c>
      <c r="P1480">
        <v>2812</v>
      </c>
      <c r="Q1480">
        <v>55200</v>
      </c>
      <c r="R1480">
        <v>1</v>
      </c>
      <c r="S1480">
        <v>0</v>
      </c>
      <c r="T1480">
        <v>0</v>
      </c>
      <c r="U1480">
        <v>0</v>
      </c>
      <c r="V1480" t="s">
        <v>155</v>
      </c>
      <c r="Y1480">
        <v>2022103005</v>
      </c>
      <c r="Z1480" t="s">
        <v>425</v>
      </c>
    </row>
    <row r="1481" spans="1:26" x14ac:dyDescent="0.35">
      <c r="A1481">
        <v>1479</v>
      </c>
      <c r="B1481">
        <v>2022103006</v>
      </c>
      <c r="C1481">
        <v>3291</v>
      </c>
      <c r="D1481">
        <v>43411</v>
      </c>
      <c r="E1481">
        <v>1</v>
      </c>
      <c r="F1481">
        <v>0</v>
      </c>
      <c r="G1481">
        <v>0</v>
      </c>
      <c r="H1481">
        <v>0</v>
      </c>
      <c r="I1481" t="s">
        <v>257</v>
      </c>
      <c r="O1481">
        <v>2022102304</v>
      </c>
      <c r="P1481">
        <v>2874</v>
      </c>
      <c r="Q1481">
        <v>54758</v>
      </c>
      <c r="R1481">
        <v>0</v>
      </c>
      <c r="S1481">
        <v>1</v>
      </c>
      <c r="T1481">
        <v>0</v>
      </c>
      <c r="U1481">
        <v>0</v>
      </c>
      <c r="V1481" t="s">
        <v>156</v>
      </c>
      <c r="Y1481">
        <v>2022110607</v>
      </c>
      <c r="Z1481" t="s">
        <v>425</v>
      </c>
    </row>
    <row r="1482" spans="1:26" x14ac:dyDescent="0.35">
      <c r="A1482">
        <v>1480</v>
      </c>
      <c r="B1482">
        <v>2022110604</v>
      </c>
      <c r="C1482">
        <v>1354</v>
      </c>
      <c r="D1482">
        <v>43411</v>
      </c>
      <c r="E1482">
        <v>0</v>
      </c>
      <c r="F1482">
        <v>1</v>
      </c>
      <c r="G1482">
        <v>0</v>
      </c>
      <c r="H1482">
        <v>0</v>
      </c>
      <c r="I1482" t="s">
        <v>257</v>
      </c>
      <c r="O1482">
        <v>2022102304</v>
      </c>
      <c r="P1482">
        <v>3068</v>
      </c>
      <c r="Q1482">
        <v>47891</v>
      </c>
      <c r="R1482">
        <v>1</v>
      </c>
      <c r="S1482">
        <v>0</v>
      </c>
      <c r="T1482">
        <v>0</v>
      </c>
      <c r="U1482">
        <v>0</v>
      </c>
      <c r="V1482" t="s">
        <v>157</v>
      </c>
      <c r="Y1482">
        <v>2022103005</v>
      </c>
      <c r="Z1482" t="s">
        <v>426</v>
      </c>
    </row>
    <row r="1483" spans="1:26" x14ac:dyDescent="0.35">
      <c r="A1483">
        <v>1481</v>
      </c>
      <c r="B1483">
        <v>2022110604</v>
      </c>
      <c r="C1483">
        <v>2469</v>
      </c>
      <c r="D1483">
        <v>43411</v>
      </c>
      <c r="E1483">
        <v>0</v>
      </c>
      <c r="F1483">
        <v>1</v>
      </c>
      <c r="G1483">
        <v>0</v>
      </c>
      <c r="H1483">
        <v>0</v>
      </c>
      <c r="I1483" t="s">
        <v>257</v>
      </c>
      <c r="O1483">
        <v>2022102304</v>
      </c>
      <c r="P1483">
        <v>3357</v>
      </c>
      <c r="Q1483">
        <v>47891</v>
      </c>
      <c r="R1483">
        <v>1</v>
      </c>
      <c r="S1483">
        <v>0</v>
      </c>
      <c r="T1483">
        <v>0</v>
      </c>
      <c r="U1483">
        <v>0</v>
      </c>
      <c r="V1483" t="s">
        <v>157</v>
      </c>
      <c r="Y1483">
        <v>2022103005</v>
      </c>
      <c r="Z1483" t="s">
        <v>427</v>
      </c>
    </row>
    <row r="1484" spans="1:26" x14ac:dyDescent="0.35">
      <c r="A1484">
        <v>1482</v>
      </c>
      <c r="B1484">
        <v>2022110604</v>
      </c>
      <c r="C1484">
        <v>2538</v>
      </c>
      <c r="D1484">
        <v>43411</v>
      </c>
      <c r="E1484">
        <v>0</v>
      </c>
      <c r="F1484">
        <v>1</v>
      </c>
      <c r="G1484">
        <v>0</v>
      </c>
      <c r="H1484">
        <v>0</v>
      </c>
      <c r="I1484" t="s">
        <v>257</v>
      </c>
      <c r="O1484">
        <v>2022103011</v>
      </c>
      <c r="P1484">
        <v>321</v>
      </c>
      <c r="Q1484">
        <v>47891</v>
      </c>
      <c r="R1484">
        <v>1</v>
      </c>
      <c r="S1484">
        <v>0</v>
      </c>
      <c r="T1484">
        <v>0</v>
      </c>
      <c r="U1484">
        <v>0</v>
      </c>
      <c r="V1484" t="s">
        <v>157</v>
      </c>
      <c r="Y1484">
        <v>2022103005</v>
      </c>
      <c r="Z1484" t="s">
        <v>428</v>
      </c>
    </row>
    <row r="1485" spans="1:26" x14ac:dyDescent="0.35">
      <c r="A1485">
        <v>1483</v>
      </c>
      <c r="B1485">
        <v>2022110604</v>
      </c>
      <c r="C1485">
        <v>3026</v>
      </c>
      <c r="D1485">
        <v>43411</v>
      </c>
      <c r="E1485">
        <v>1</v>
      </c>
      <c r="F1485">
        <v>0</v>
      </c>
      <c r="G1485">
        <v>0</v>
      </c>
      <c r="H1485">
        <v>0</v>
      </c>
      <c r="I1485" t="s">
        <v>257</v>
      </c>
      <c r="O1485">
        <v>2022102304</v>
      </c>
      <c r="P1485">
        <v>3909</v>
      </c>
      <c r="Q1485">
        <v>46456</v>
      </c>
      <c r="R1485">
        <v>0</v>
      </c>
      <c r="S1485">
        <v>1</v>
      </c>
      <c r="T1485">
        <v>0</v>
      </c>
      <c r="U1485">
        <v>0</v>
      </c>
      <c r="V1485" t="s">
        <v>158</v>
      </c>
      <c r="Y1485">
        <v>2022110607</v>
      </c>
      <c r="Z1485" t="s">
        <v>428</v>
      </c>
    </row>
    <row r="1486" spans="1:26" x14ac:dyDescent="0.35">
      <c r="A1486">
        <v>1484</v>
      </c>
      <c r="B1486">
        <v>2022110604</v>
      </c>
      <c r="C1486">
        <v>3445</v>
      </c>
      <c r="D1486">
        <v>43411</v>
      </c>
      <c r="E1486">
        <v>0</v>
      </c>
      <c r="F1486">
        <v>0</v>
      </c>
      <c r="G1486">
        <v>0</v>
      </c>
      <c r="H1486">
        <v>1</v>
      </c>
      <c r="I1486" t="s">
        <v>257</v>
      </c>
      <c r="O1486">
        <v>2022103000</v>
      </c>
      <c r="P1486">
        <v>1173</v>
      </c>
      <c r="Q1486">
        <v>46456</v>
      </c>
      <c r="R1486">
        <v>0</v>
      </c>
      <c r="S1486">
        <v>1</v>
      </c>
      <c r="T1486">
        <v>0</v>
      </c>
      <c r="U1486">
        <v>0</v>
      </c>
      <c r="V1486" t="s">
        <v>158</v>
      </c>
      <c r="Y1486">
        <v>2022103005</v>
      </c>
      <c r="Z1486" t="s">
        <v>429</v>
      </c>
    </row>
    <row r="1487" spans="1:26" x14ac:dyDescent="0.35">
      <c r="A1487">
        <v>1485</v>
      </c>
      <c r="B1487">
        <v>2022110604</v>
      </c>
      <c r="C1487">
        <v>3466</v>
      </c>
      <c r="D1487">
        <v>43411</v>
      </c>
      <c r="E1487">
        <v>0</v>
      </c>
      <c r="F1487">
        <v>0</v>
      </c>
      <c r="G1487">
        <v>0</v>
      </c>
      <c r="H1487">
        <v>1</v>
      </c>
      <c r="I1487" t="s">
        <v>257</v>
      </c>
      <c r="O1487">
        <v>2022103000</v>
      </c>
      <c r="P1487">
        <v>3868</v>
      </c>
      <c r="Q1487">
        <v>46456</v>
      </c>
      <c r="R1487">
        <v>0</v>
      </c>
      <c r="S1487">
        <v>0</v>
      </c>
      <c r="T1487">
        <v>0</v>
      </c>
      <c r="U1487">
        <v>1</v>
      </c>
      <c r="V1487" t="s">
        <v>158</v>
      </c>
      <c r="Y1487">
        <v>2022110608</v>
      </c>
      <c r="Z1487" t="s">
        <v>429</v>
      </c>
    </row>
    <row r="1488" spans="1:26" x14ac:dyDescent="0.35">
      <c r="A1488">
        <v>1486</v>
      </c>
      <c r="B1488">
        <v>2022102308</v>
      </c>
      <c r="C1488">
        <v>769</v>
      </c>
      <c r="D1488">
        <v>46214</v>
      </c>
      <c r="E1488">
        <v>0</v>
      </c>
      <c r="F1488">
        <v>1</v>
      </c>
      <c r="G1488">
        <v>0</v>
      </c>
      <c r="H1488">
        <v>0</v>
      </c>
      <c r="I1488" t="s">
        <v>258</v>
      </c>
      <c r="O1488">
        <v>2022110604</v>
      </c>
      <c r="P1488">
        <v>1563</v>
      </c>
      <c r="Q1488">
        <v>46456</v>
      </c>
      <c r="R1488">
        <v>1</v>
      </c>
      <c r="S1488">
        <v>0</v>
      </c>
      <c r="T1488">
        <v>0</v>
      </c>
      <c r="U1488">
        <v>0</v>
      </c>
      <c r="V1488" t="s">
        <v>158</v>
      </c>
      <c r="Y1488">
        <v>2022103005</v>
      </c>
      <c r="Z1488" t="s">
        <v>430</v>
      </c>
    </row>
    <row r="1489" spans="1:26" x14ac:dyDescent="0.35">
      <c r="A1489">
        <v>1487</v>
      </c>
      <c r="B1489">
        <v>2022102308</v>
      </c>
      <c r="C1489">
        <v>950</v>
      </c>
      <c r="D1489">
        <v>46214</v>
      </c>
      <c r="E1489">
        <v>0</v>
      </c>
      <c r="F1489">
        <v>1</v>
      </c>
      <c r="G1489">
        <v>0</v>
      </c>
      <c r="H1489">
        <v>0</v>
      </c>
      <c r="I1489" t="s">
        <v>258</v>
      </c>
      <c r="O1489">
        <v>2022110604</v>
      </c>
      <c r="P1489">
        <v>2337</v>
      </c>
      <c r="Q1489">
        <v>46456</v>
      </c>
      <c r="R1489">
        <v>1</v>
      </c>
      <c r="S1489">
        <v>0</v>
      </c>
      <c r="T1489">
        <v>0</v>
      </c>
      <c r="U1489">
        <v>0</v>
      </c>
      <c r="V1489" t="s">
        <v>158</v>
      </c>
      <c r="Y1489">
        <v>2022103005</v>
      </c>
      <c r="Z1489" t="s">
        <v>431</v>
      </c>
    </row>
    <row r="1490" spans="1:26" x14ac:dyDescent="0.35">
      <c r="A1490">
        <v>1488</v>
      </c>
      <c r="B1490">
        <v>2022103006</v>
      </c>
      <c r="C1490">
        <v>3170</v>
      </c>
      <c r="D1490">
        <v>46214</v>
      </c>
      <c r="E1490">
        <v>0</v>
      </c>
      <c r="F1490">
        <v>1</v>
      </c>
      <c r="G1490">
        <v>0</v>
      </c>
      <c r="H1490">
        <v>0</v>
      </c>
      <c r="I1490" t="s">
        <v>258</v>
      </c>
      <c r="O1490">
        <v>2022102304</v>
      </c>
      <c r="P1490">
        <v>3935</v>
      </c>
      <c r="Q1490">
        <v>35522</v>
      </c>
      <c r="R1490">
        <v>0</v>
      </c>
      <c r="S1490">
        <v>1</v>
      </c>
      <c r="T1490">
        <v>0</v>
      </c>
      <c r="U1490">
        <v>0</v>
      </c>
      <c r="V1490" t="s">
        <v>159</v>
      </c>
      <c r="Y1490">
        <v>2022110608</v>
      </c>
      <c r="Z1490" t="s">
        <v>431</v>
      </c>
    </row>
    <row r="1491" spans="1:26" x14ac:dyDescent="0.35">
      <c r="A1491">
        <v>1489</v>
      </c>
      <c r="B1491">
        <v>2022110604</v>
      </c>
      <c r="C1491">
        <v>245</v>
      </c>
      <c r="D1491">
        <v>46214</v>
      </c>
      <c r="E1491">
        <v>0</v>
      </c>
      <c r="F1491">
        <v>1</v>
      </c>
      <c r="G1491">
        <v>0</v>
      </c>
      <c r="H1491">
        <v>0</v>
      </c>
      <c r="I1491" t="s">
        <v>258</v>
      </c>
      <c r="O1491">
        <v>2022110604</v>
      </c>
      <c r="P1491">
        <v>2909</v>
      </c>
      <c r="Q1491">
        <v>35522</v>
      </c>
      <c r="R1491">
        <v>0</v>
      </c>
      <c r="S1491">
        <v>1</v>
      </c>
      <c r="T1491">
        <v>0</v>
      </c>
      <c r="U1491">
        <v>0</v>
      </c>
      <c r="V1491" t="s">
        <v>159</v>
      </c>
      <c r="Y1491">
        <v>2022103005</v>
      </c>
      <c r="Z1491" t="s">
        <v>432</v>
      </c>
    </row>
    <row r="1492" spans="1:26" x14ac:dyDescent="0.35">
      <c r="A1492">
        <v>1490</v>
      </c>
      <c r="B1492">
        <v>2022110604</v>
      </c>
      <c r="C1492">
        <v>2094</v>
      </c>
      <c r="D1492">
        <v>46214</v>
      </c>
      <c r="E1492">
        <v>0</v>
      </c>
      <c r="F1492">
        <v>1</v>
      </c>
      <c r="G1492">
        <v>0</v>
      </c>
      <c r="H1492">
        <v>0</v>
      </c>
      <c r="I1492" t="s">
        <v>258</v>
      </c>
      <c r="O1492">
        <v>2022102305</v>
      </c>
      <c r="P1492">
        <v>98</v>
      </c>
      <c r="Q1492">
        <v>47947</v>
      </c>
      <c r="R1492">
        <v>1</v>
      </c>
      <c r="S1492">
        <v>0</v>
      </c>
      <c r="T1492">
        <v>0</v>
      </c>
      <c r="U1492">
        <v>0</v>
      </c>
      <c r="V1492" t="s">
        <v>160</v>
      </c>
      <c r="Y1492">
        <v>2022110607</v>
      </c>
      <c r="Z1492" t="s">
        <v>432</v>
      </c>
    </row>
    <row r="1493" spans="1:26" x14ac:dyDescent="0.35">
      <c r="A1493">
        <v>1491</v>
      </c>
      <c r="B1493">
        <v>2022110604</v>
      </c>
      <c r="C1493">
        <v>3082</v>
      </c>
      <c r="D1493">
        <v>46214</v>
      </c>
      <c r="E1493">
        <v>0</v>
      </c>
      <c r="F1493">
        <v>1</v>
      </c>
      <c r="G1493">
        <v>0</v>
      </c>
      <c r="H1493">
        <v>0</v>
      </c>
      <c r="I1493" t="s">
        <v>258</v>
      </c>
      <c r="O1493">
        <v>2022102305</v>
      </c>
      <c r="P1493">
        <v>151</v>
      </c>
      <c r="Q1493">
        <v>47947</v>
      </c>
      <c r="R1493">
        <v>1</v>
      </c>
      <c r="S1493">
        <v>0</v>
      </c>
      <c r="T1493">
        <v>0</v>
      </c>
      <c r="U1493">
        <v>0</v>
      </c>
      <c r="V1493" t="s">
        <v>160</v>
      </c>
      <c r="Y1493">
        <v>2022103005</v>
      </c>
      <c r="Z1493" t="s">
        <v>433</v>
      </c>
    </row>
    <row r="1494" spans="1:26" x14ac:dyDescent="0.35">
      <c r="A1494">
        <v>1492</v>
      </c>
      <c r="B1494">
        <v>2022102308</v>
      </c>
      <c r="C1494">
        <v>905</v>
      </c>
      <c r="D1494">
        <v>53509</v>
      </c>
      <c r="E1494">
        <v>0</v>
      </c>
      <c r="F1494">
        <v>1</v>
      </c>
      <c r="G1494">
        <v>0</v>
      </c>
      <c r="H1494">
        <v>0</v>
      </c>
      <c r="I1494" t="s">
        <v>259</v>
      </c>
      <c r="O1494">
        <v>2022102305</v>
      </c>
      <c r="P1494">
        <v>1425</v>
      </c>
      <c r="Q1494">
        <v>47947</v>
      </c>
      <c r="R1494">
        <v>1</v>
      </c>
      <c r="S1494">
        <v>0</v>
      </c>
      <c r="T1494">
        <v>0</v>
      </c>
      <c r="U1494">
        <v>0</v>
      </c>
      <c r="V1494" t="s">
        <v>160</v>
      </c>
      <c r="Y1494">
        <v>2022103005</v>
      </c>
      <c r="Z1494" t="s">
        <v>434</v>
      </c>
    </row>
    <row r="1495" spans="1:26" x14ac:dyDescent="0.35">
      <c r="A1495">
        <v>1493</v>
      </c>
      <c r="B1495">
        <v>2022102308</v>
      </c>
      <c r="C1495">
        <v>950</v>
      </c>
      <c r="D1495">
        <v>53509</v>
      </c>
      <c r="E1495">
        <v>0</v>
      </c>
      <c r="F1495">
        <v>0</v>
      </c>
      <c r="G1495">
        <v>0</v>
      </c>
      <c r="H1495">
        <v>1</v>
      </c>
      <c r="I1495" t="s">
        <v>259</v>
      </c>
      <c r="O1495">
        <v>2022102305</v>
      </c>
      <c r="P1495">
        <v>2522</v>
      </c>
      <c r="Q1495">
        <v>47947</v>
      </c>
      <c r="R1495">
        <v>1</v>
      </c>
      <c r="S1495">
        <v>0</v>
      </c>
      <c r="T1495">
        <v>0</v>
      </c>
      <c r="U1495">
        <v>0</v>
      </c>
      <c r="V1495" t="s">
        <v>160</v>
      </c>
      <c r="Y1495">
        <v>2022103005</v>
      </c>
      <c r="Z1495" t="s">
        <v>435</v>
      </c>
    </row>
    <row r="1496" spans="1:26" x14ac:dyDescent="0.35">
      <c r="A1496">
        <v>1494</v>
      </c>
      <c r="B1496">
        <v>2022102308</v>
      </c>
      <c r="C1496">
        <v>1231</v>
      </c>
      <c r="D1496">
        <v>53509</v>
      </c>
      <c r="E1496">
        <v>1</v>
      </c>
      <c r="F1496">
        <v>0</v>
      </c>
      <c r="G1496">
        <v>0</v>
      </c>
      <c r="H1496">
        <v>0</v>
      </c>
      <c r="I1496" t="s">
        <v>259</v>
      </c>
      <c r="O1496">
        <v>2022103009</v>
      </c>
      <c r="P1496">
        <v>856</v>
      </c>
      <c r="Q1496">
        <v>47947</v>
      </c>
      <c r="R1496">
        <v>0</v>
      </c>
      <c r="S1496">
        <v>1</v>
      </c>
      <c r="T1496">
        <v>0</v>
      </c>
      <c r="U1496">
        <v>0</v>
      </c>
      <c r="V1496" t="s">
        <v>160</v>
      </c>
      <c r="Y1496">
        <v>2022110607</v>
      </c>
      <c r="Z1496" t="s">
        <v>435</v>
      </c>
    </row>
    <row r="1497" spans="1:26" x14ac:dyDescent="0.35">
      <c r="A1497">
        <v>1495</v>
      </c>
      <c r="B1497">
        <v>2022102308</v>
      </c>
      <c r="C1497">
        <v>1824</v>
      </c>
      <c r="D1497">
        <v>53509</v>
      </c>
      <c r="E1497">
        <v>1</v>
      </c>
      <c r="F1497">
        <v>0</v>
      </c>
      <c r="G1497">
        <v>0</v>
      </c>
      <c r="H1497">
        <v>0</v>
      </c>
      <c r="I1497" t="s">
        <v>259</v>
      </c>
      <c r="O1497">
        <v>2022103009</v>
      </c>
      <c r="P1497">
        <v>1107</v>
      </c>
      <c r="Q1497">
        <v>47947</v>
      </c>
      <c r="R1497">
        <v>1</v>
      </c>
      <c r="S1497">
        <v>0</v>
      </c>
      <c r="T1497">
        <v>0</v>
      </c>
      <c r="U1497">
        <v>0</v>
      </c>
      <c r="V1497" t="s">
        <v>160</v>
      </c>
      <c r="Y1497">
        <v>2022103005</v>
      </c>
      <c r="Z1497" t="s">
        <v>436</v>
      </c>
    </row>
    <row r="1498" spans="1:26" x14ac:dyDescent="0.35">
      <c r="A1498">
        <v>1496</v>
      </c>
      <c r="B1498">
        <v>2022102308</v>
      </c>
      <c r="C1498">
        <v>2665</v>
      </c>
      <c r="D1498">
        <v>53509</v>
      </c>
      <c r="E1498">
        <v>0</v>
      </c>
      <c r="F1498">
        <v>1</v>
      </c>
      <c r="G1498">
        <v>0</v>
      </c>
      <c r="H1498">
        <v>0</v>
      </c>
      <c r="I1498" t="s">
        <v>259</v>
      </c>
      <c r="O1498">
        <v>2022102305</v>
      </c>
      <c r="P1498">
        <v>338</v>
      </c>
      <c r="Q1498">
        <v>44957</v>
      </c>
      <c r="R1498">
        <v>1</v>
      </c>
      <c r="S1498">
        <v>0</v>
      </c>
      <c r="T1498">
        <v>0</v>
      </c>
      <c r="U1498">
        <v>0</v>
      </c>
      <c r="V1498" t="s">
        <v>161</v>
      </c>
      <c r="Y1498">
        <v>2022103005</v>
      </c>
      <c r="Z1498" t="s">
        <v>437</v>
      </c>
    </row>
    <row r="1499" spans="1:26" x14ac:dyDescent="0.35">
      <c r="A1499">
        <v>1497</v>
      </c>
      <c r="B1499">
        <v>2022102308</v>
      </c>
      <c r="C1499">
        <v>3025</v>
      </c>
      <c r="D1499">
        <v>53509</v>
      </c>
      <c r="E1499">
        <v>1</v>
      </c>
      <c r="F1499">
        <v>0</v>
      </c>
      <c r="G1499">
        <v>0</v>
      </c>
      <c r="H1499">
        <v>0</v>
      </c>
      <c r="I1499" t="s">
        <v>259</v>
      </c>
      <c r="O1499">
        <v>2022102305</v>
      </c>
      <c r="P1499">
        <v>782</v>
      </c>
      <c r="Q1499">
        <v>44957</v>
      </c>
      <c r="R1499">
        <v>1</v>
      </c>
      <c r="S1499">
        <v>0</v>
      </c>
      <c r="T1499">
        <v>0</v>
      </c>
      <c r="U1499">
        <v>0</v>
      </c>
      <c r="V1499" t="s">
        <v>161</v>
      </c>
      <c r="Y1499">
        <v>2022110608</v>
      </c>
      <c r="Z1499" t="s">
        <v>437</v>
      </c>
    </row>
    <row r="1500" spans="1:26" x14ac:dyDescent="0.35">
      <c r="A1500">
        <v>1498</v>
      </c>
      <c r="B1500">
        <v>2022102308</v>
      </c>
      <c r="C1500">
        <v>3165</v>
      </c>
      <c r="D1500">
        <v>53509</v>
      </c>
      <c r="E1500">
        <v>0</v>
      </c>
      <c r="F1500">
        <v>1</v>
      </c>
      <c r="G1500">
        <v>0</v>
      </c>
      <c r="H1500">
        <v>0</v>
      </c>
      <c r="I1500" t="s">
        <v>259</v>
      </c>
      <c r="O1500">
        <v>2022102305</v>
      </c>
      <c r="P1500">
        <v>844</v>
      </c>
      <c r="Q1500">
        <v>44957</v>
      </c>
      <c r="R1500">
        <v>1</v>
      </c>
      <c r="S1500">
        <v>0</v>
      </c>
      <c r="T1500">
        <v>0</v>
      </c>
      <c r="U1500">
        <v>0</v>
      </c>
      <c r="V1500" t="s">
        <v>161</v>
      </c>
      <c r="Y1500">
        <v>2022103005</v>
      </c>
      <c r="Z1500" t="s">
        <v>438</v>
      </c>
    </row>
    <row r="1501" spans="1:26" x14ac:dyDescent="0.35">
      <c r="A1501">
        <v>1499</v>
      </c>
      <c r="B1501">
        <v>2022103006</v>
      </c>
      <c r="C1501">
        <v>491</v>
      </c>
      <c r="D1501">
        <v>53509</v>
      </c>
      <c r="E1501">
        <v>0</v>
      </c>
      <c r="F1501">
        <v>1</v>
      </c>
      <c r="G1501">
        <v>0</v>
      </c>
      <c r="H1501">
        <v>0</v>
      </c>
      <c r="I1501" t="s">
        <v>259</v>
      </c>
      <c r="O1501">
        <v>2022102305</v>
      </c>
      <c r="P1501">
        <v>1350</v>
      </c>
      <c r="Q1501">
        <v>44957</v>
      </c>
      <c r="R1501">
        <v>1</v>
      </c>
      <c r="S1501">
        <v>0</v>
      </c>
      <c r="T1501">
        <v>0</v>
      </c>
      <c r="U1501">
        <v>0</v>
      </c>
      <c r="V1501" t="s">
        <v>161</v>
      </c>
      <c r="Y1501">
        <v>2022110607</v>
      </c>
      <c r="Z1501" t="s">
        <v>438</v>
      </c>
    </row>
    <row r="1502" spans="1:26" x14ac:dyDescent="0.35">
      <c r="A1502">
        <v>1500</v>
      </c>
      <c r="B1502">
        <v>2022103006</v>
      </c>
      <c r="C1502">
        <v>1722</v>
      </c>
      <c r="D1502">
        <v>53509</v>
      </c>
      <c r="E1502">
        <v>0</v>
      </c>
      <c r="F1502">
        <v>1</v>
      </c>
      <c r="G1502">
        <v>0</v>
      </c>
      <c r="H1502">
        <v>0</v>
      </c>
      <c r="I1502" t="s">
        <v>259</v>
      </c>
      <c r="O1502">
        <v>2022102305</v>
      </c>
      <c r="P1502">
        <v>2037</v>
      </c>
      <c r="Q1502">
        <v>44957</v>
      </c>
      <c r="R1502">
        <v>1</v>
      </c>
      <c r="S1502">
        <v>0</v>
      </c>
      <c r="T1502">
        <v>0</v>
      </c>
      <c r="U1502">
        <v>0</v>
      </c>
      <c r="V1502" t="s">
        <v>161</v>
      </c>
      <c r="Y1502">
        <v>2022103006</v>
      </c>
      <c r="Z1502" t="s">
        <v>439</v>
      </c>
    </row>
    <row r="1503" spans="1:26" x14ac:dyDescent="0.35">
      <c r="A1503">
        <v>1501</v>
      </c>
      <c r="B1503">
        <v>2022103006</v>
      </c>
      <c r="C1503">
        <v>1804</v>
      </c>
      <c r="D1503">
        <v>53509</v>
      </c>
      <c r="E1503">
        <v>1</v>
      </c>
      <c r="F1503">
        <v>0</v>
      </c>
      <c r="G1503">
        <v>0</v>
      </c>
      <c r="H1503">
        <v>0</v>
      </c>
      <c r="I1503" t="s">
        <v>259</v>
      </c>
      <c r="O1503">
        <v>2022102305</v>
      </c>
      <c r="P1503">
        <v>2472</v>
      </c>
      <c r="Q1503">
        <v>44957</v>
      </c>
      <c r="R1503">
        <v>0</v>
      </c>
      <c r="S1503">
        <v>1</v>
      </c>
      <c r="T1503">
        <v>0</v>
      </c>
      <c r="U1503">
        <v>0</v>
      </c>
      <c r="V1503" t="s">
        <v>161</v>
      </c>
      <c r="Y1503">
        <v>2022103006</v>
      </c>
      <c r="Z1503" t="s">
        <v>440</v>
      </c>
    </row>
    <row r="1504" spans="1:26" x14ac:dyDescent="0.35">
      <c r="A1504">
        <v>1502</v>
      </c>
      <c r="B1504">
        <v>2022103006</v>
      </c>
      <c r="C1504">
        <v>2504</v>
      </c>
      <c r="D1504">
        <v>53509</v>
      </c>
      <c r="E1504">
        <v>0</v>
      </c>
      <c r="F1504">
        <v>1</v>
      </c>
      <c r="G1504">
        <v>0</v>
      </c>
      <c r="H1504">
        <v>0</v>
      </c>
      <c r="I1504" t="s">
        <v>259</v>
      </c>
      <c r="O1504">
        <v>2022102305</v>
      </c>
      <c r="P1504">
        <v>2543</v>
      </c>
      <c r="Q1504">
        <v>44957</v>
      </c>
      <c r="R1504">
        <v>0</v>
      </c>
      <c r="S1504">
        <v>1</v>
      </c>
      <c r="T1504">
        <v>0</v>
      </c>
      <c r="U1504">
        <v>0</v>
      </c>
      <c r="V1504" t="s">
        <v>161</v>
      </c>
      <c r="Y1504">
        <v>2022110700</v>
      </c>
      <c r="Z1504" t="s">
        <v>440</v>
      </c>
    </row>
    <row r="1505" spans="1:26" x14ac:dyDescent="0.35">
      <c r="A1505">
        <v>1503</v>
      </c>
      <c r="B1505">
        <v>2022103006</v>
      </c>
      <c r="C1505">
        <v>3095</v>
      </c>
      <c r="D1505">
        <v>53509</v>
      </c>
      <c r="E1505">
        <v>1</v>
      </c>
      <c r="F1505">
        <v>0</v>
      </c>
      <c r="G1505">
        <v>0</v>
      </c>
      <c r="H1505">
        <v>0</v>
      </c>
      <c r="I1505" t="s">
        <v>259</v>
      </c>
      <c r="O1505">
        <v>2022102305</v>
      </c>
      <c r="P1505">
        <v>2679</v>
      </c>
      <c r="Q1505">
        <v>44957</v>
      </c>
      <c r="R1505">
        <v>0</v>
      </c>
      <c r="S1505">
        <v>1</v>
      </c>
      <c r="T1505">
        <v>0</v>
      </c>
      <c r="U1505">
        <v>0</v>
      </c>
      <c r="V1505" t="s">
        <v>161</v>
      </c>
      <c r="Y1505">
        <v>2022103006</v>
      </c>
      <c r="Z1505" t="s">
        <v>441</v>
      </c>
    </row>
    <row r="1506" spans="1:26" x14ac:dyDescent="0.35">
      <c r="A1506">
        <v>1504</v>
      </c>
      <c r="B1506">
        <v>2022103006</v>
      </c>
      <c r="C1506">
        <v>3149</v>
      </c>
      <c r="D1506">
        <v>53509</v>
      </c>
      <c r="E1506">
        <v>1</v>
      </c>
      <c r="F1506">
        <v>0</v>
      </c>
      <c r="G1506">
        <v>0</v>
      </c>
      <c r="H1506">
        <v>0</v>
      </c>
      <c r="I1506" t="s">
        <v>259</v>
      </c>
      <c r="O1506">
        <v>2022102305</v>
      </c>
      <c r="P1506">
        <v>3208</v>
      </c>
      <c r="Q1506">
        <v>44957</v>
      </c>
      <c r="R1506">
        <v>0</v>
      </c>
      <c r="S1506">
        <v>1</v>
      </c>
      <c r="T1506">
        <v>0</v>
      </c>
      <c r="U1506">
        <v>0</v>
      </c>
      <c r="V1506" t="s">
        <v>161</v>
      </c>
      <c r="Y1506">
        <v>2022110700</v>
      </c>
      <c r="Z1506" t="s">
        <v>441</v>
      </c>
    </row>
    <row r="1507" spans="1:26" x14ac:dyDescent="0.35">
      <c r="A1507">
        <v>1505</v>
      </c>
      <c r="B1507">
        <v>2022103006</v>
      </c>
      <c r="C1507">
        <v>3239</v>
      </c>
      <c r="D1507">
        <v>53509</v>
      </c>
      <c r="E1507">
        <v>1</v>
      </c>
      <c r="F1507">
        <v>0</v>
      </c>
      <c r="G1507">
        <v>0</v>
      </c>
      <c r="H1507">
        <v>0</v>
      </c>
      <c r="I1507" t="s">
        <v>259</v>
      </c>
      <c r="O1507">
        <v>2022102305</v>
      </c>
      <c r="P1507">
        <v>3508</v>
      </c>
      <c r="Q1507">
        <v>44957</v>
      </c>
      <c r="R1507">
        <v>1</v>
      </c>
      <c r="S1507">
        <v>0</v>
      </c>
      <c r="T1507">
        <v>0</v>
      </c>
      <c r="U1507">
        <v>0</v>
      </c>
      <c r="V1507" t="s">
        <v>161</v>
      </c>
      <c r="Y1507">
        <v>2022103006</v>
      </c>
      <c r="Z1507" t="s">
        <v>442</v>
      </c>
    </row>
    <row r="1508" spans="1:26" x14ac:dyDescent="0.35">
      <c r="A1508">
        <v>1506</v>
      </c>
      <c r="B1508">
        <v>2022103006</v>
      </c>
      <c r="C1508">
        <v>3318</v>
      </c>
      <c r="D1508">
        <v>53509</v>
      </c>
      <c r="E1508">
        <v>0</v>
      </c>
      <c r="F1508">
        <v>0</v>
      </c>
      <c r="G1508">
        <v>0</v>
      </c>
      <c r="H1508">
        <v>1</v>
      </c>
      <c r="I1508" t="s">
        <v>259</v>
      </c>
      <c r="O1508">
        <v>2022103009</v>
      </c>
      <c r="P1508">
        <v>1443</v>
      </c>
      <c r="Q1508">
        <v>44957</v>
      </c>
      <c r="R1508">
        <v>1</v>
      </c>
      <c r="S1508">
        <v>0</v>
      </c>
      <c r="T1508">
        <v>0</v>
      </c>
      <c r="U1508">
        <v>0</v>
      </c>
      <c r="V1508" t="s">
        <v>161</v>
      </c>
      <c r="Y1508">
        <v>2022110700</v>
      </c>
      <c r="Z1508" t="s">
        <v>442</v>
      </c>
    </row>
    <row r="1509" spans="1:26" x14ac:dyDescent="0.35">
      <c r="A1509">
        <v>1507</v>
      </c>
      <c r="B1509">
        <v>2022110604</v>
      </c>
      <c r="C1509">
        <v>173</v>
      </c>
      <c r="D1509">
        <v>53509</v>
      </c>
      <c r="E1509">
        <v>0</v>
      </c>
      <c r="F1509">
        <v>1</v>
      </c>
      <c r="G1509">
        <v>0</v>
      </c>
      <c r="H1509">
        <v>0</v>
      </c>
      <c r="I1509" t="s">
        <v>259</v>
      </c>
      <c r="O1509">
        <v>2022103009</v>
      </c>
      <c r="P1509">
        <v>1487</v>
      </c>
      <c r="Q1509">
        <v>44957</v>
      </c>
      <c r="R1509">
        <v>1</v>
      </c>
      <c r="S1509">
        <v>0</v>
      </c>
      <c r="T1509">
        <v>0</v>
      </c>
      <c r="U1509">
        <v>0</v>
      </c>
      <c r="V1509" t="s">
        <v>161</v>
      </c>
      <c r="Y1509">
        <v>2022103006</v>
      </c>
      <c r="Z1509" t="s">
        <v>443</v>
      </c>
    </row>
    <row r="1510" spans="1:26" x14ac:dyDescent="0.35">
      <c r="A1510">
        <v>1508</v>
      </c>
      <c r="B1510">
        <v>2022102308</v>
      </c>
      <c r="C1510">
        <v>1042</v>
      </c>
      <c r="D1510">
        <v>41300</v>
      </c>
      <c r="E1510">
        <v>0</v>
      </c>
      <c r="F1510">
        <v>1</v>
      </c>
      <c r="G1510">
        <v>0</v>
      </c>
      <c r="H1510">
        <v>0</v>
      </c>
      <c r="I1510" t="s">
        <v>260</v>
      </c>
      <c r="O1510">
        <v>2022103009</v>
      </c>
      <c r="P1510">
        <v>1739</v>
      </c>
      <c r="Q1510">
        <v>44957</v>
      </c>
      <c r="R1510">
        <v>0</v>
      </c>
      <c r="S1510">
        <v>1</v>
      </c>
      <c r="T1510">
        <v>0</v>
      </c>
      <c r="U1510">
        <v>0</v>
      </c>
      <c r="V1510" t="s">
        <v>161</v>
      </c>
      <c r="Y1510">
        <v>2022110700</v>
      </c>
      <c r="Z1510" t="s">
        <v>443</v>
      </c>
    </row>
    <row r="1511" spans="1:26" x14ac:dyDescent="0.35">
      <c r="A1511">
        <v>1509</v>
      </c>
      <c r="B1511">
        <v>2022102308</v>
      </c>
      <c r="C1511">
        <v>1137</v>
      </c>
      <c r="D1511">
        <v>41300</v>
      </c>
      <c r="E1511">
        <v>1</v>
      </c>
      <c r="F1511">
        <v>0</v>
      </c>
      <c r="G1511">
        <v>0</v>
      </c>
      <c r="H1511">
        <v>0</v>
      </c>
      <c r="I1511" t="s">
        <v>260</v>
      </c>
      <c r="O1511">
        <v>2022103009</v>
      </c>
      <c r="P1511">
        <v>2296</v>
      </c>
      <c r="Q1511">
        <v>44957</v>
      </c>
      <c r="R1511">
        <v>0</v>
      </c>
      <c r="S1511">
        <v>1</v>
      </c>
      <c r="T1511">
        <v>0</v>
      </c>
      <c r="U1511">
        <v>0</v>
      </c>
      <c r="V1511" t="s">
        <v>161</v>
      </c>
      <c r="Y1511">
        <v>2022103006</v>
      </c>
      <c r="Z1511" t="s">
        <v>444</v>
      </c>
    </row>
    <row r="1512" spans="1:26" x14ac:dyDescent="0.35">
      <c r="A1512">
        <v>1510</v>
      </c>
      <c r="B1512">
        <v>2022102308</v>
      </c>
      <c r="C1512">
        <v>1423</v>
      </c>
      <c r="D1512">
        <v>41300</v>
      </c>
      <c r="E1512">
        <v>1</v>
      </c>
      <c r="F1512">
        <v>0</v>
      </c>
      <c r="G1512">
        <v>0</v>
      </c>
      <c r="H1512">
        <v>0</v>
      </c>
      <c r="I1512" t="s">
        <v>260</v>
      </c>
      <c r="O1512">
        <v>2022110605</v>
      </c>
      <c r="P1512">
        <v>1572</v>
      </c>
      <c r="Q1512">
        <v>44957</v>
      </c>
      <c r="R1512">
        <v>1</v>
      </c>
      <c r="S1512">
        <v>0</v>
      </c>
      <c r="T1512">
        <v>0</v>
      </c>
      <c r="U1512">
        <v>0</v>
      </c>
      <c r="V1512" t="s">
        <v>161</v>
      </c>
      <c r="Y1512">
        <v>2022110604</v>
      </c>
      <c r="Z1512" t="s">
        <v>444</v>
      </c>
    </row>
    <row r="1513" spans="1:26" x14ac:dyDescent="0.35">
      <c r="A1513">
        <v>1511</v>
      </c>
      <c r="B1513">
        <v>2022102308</v>
      </c>
      <c r="C1513">
        <v>1940</v>
      </c>
      <c r="D1513">
        <v>41300</v>
      </c>
      <c r="E1513">
        <v>0</v>
      </c>
      <c r="F1513">
        <v>0</v>
      </c>
      <c r="G1513">
        <v>0</v>
      </c>
      <c r="H1513">
        <v>1</v>
      </c>
      <c r="I1513" t="s">
        <v>260</v>
      </c>
      <c r="O1513">
        <v>2022110605</v>
      </c>
      <c r="P1513">
        <v>3328</v>
      </c>
      <c r="Q1513">
        <v>44957</v>
      </c>
      <c r="R1513">
        <v>1</v>
      </c>
      <c r="S1513">
        <v>0</v>
      </c>
      <c r="T1513">
        <v>0</v>
      </c>
      <c r="U1513">
        <v>0</v>
      </c>
      <c r="V1513" t="s">
        <v>161</v>
      </c>
      <c r="Y1513">
        <v>2022103006</v>
      </c>
      <c r="Z1513" t="s">
        <v>445</v>
      </c>
    </row>
    <row r="1514" spans="1:26" x14ac:dyDescent="0.35">
      <c r="A1514">
        <v>1512</v>
      </c>
      <c r="B1514">
        <v>2022102308</v>
      </c>
      <c r="C1514">
        <v>2073</v>
      </c>
      <c r="D1514">
        <v>41300</v>
      </c>
      <c r="E1514">
        <v>1</v>
      </c>
      <c r="F1514">
        <v>0</v>
      </c>
      <c r="G1514">
        <v>0</v>
      </c>
      <c r="H1514">
        <v>0</v>
      </c>
      <c r="I1514" t="s">
        <v>260</v>
      </c>
      <c r="O1514">
        <v>2022110605</v>
      </c>
      <c r="P1514">
        <v>3766</v>
      </c>
      <c r="Q1514">
        <v>44957</v>
      </c>
      <c r="R1514">
        <v>0</v>
      </c>
      <c r="S1514">
        <v>1</v>
      </c>
      <c r="T1514">
        <v>0</v>
      </c>
      <c r="U1514">
        <v>0</v>
      </c>
      <c r="V1514" t="s">
        <v>161</v>
      </c>
      <c r="Y1514">
        <v>2022110604</v>
      </c>
      <c r="Z1514" t="s">
        <v>445</v>
      </c>
    </row>
    <row r="1515" spans="1:26" x14ac:dyDescent="0.35">
      <c r="A1515">
        <v>1513</v>
      </c>
      <c r="B1515">
        <v>2022102308</v>
      </c>
      <c r="C1515">
        <v>2792</v>
      </c>
      <c r="D1515">
        <v>41300</v>
      </c>
      <c r="E1515">
        <v>1</v>
      </c>
      <c r="F1515">
        <v>0</v>
      </c>
      <c r="G1515">
        <v>0</v>
      </c>
      <c r="H1515">
        <v>0</v>
      </c>
      <c r="I1515" t="s">
        <v>260</v>
      </c>
      <c r="O1515">
        <v>2022102305</v>
      </c>
      <c r="P1515">
        <v>338</v>
      </c>
      <c r="Q1515">
        <v>47942</v>
      </c>
      <c r="R1515">
        <v>0</v>
      </c>
      <c r="S1515">
        <v>1</v>
      </c>
      <c r="T1515">
        <v>0</v>
      </c>
      <c r="U1515">
        <v>0</v>
      </c>
      <c r="V1515" t="s">
        <v>162</v>
      </c>
      <c r="Y1515">
        <v>2022103006</v>
      </c>
      <c r="Z1515" t="s">
        <v>446</v>
      </c>
    </row>
    <row r="1516" spans="1:26" x14ac:dyDescent="0.35">
      <c r="A1516">
        <v>1514</v>
      </c>
      <c r="B1516">
        <v>2022102308</v>
      </c>
      <c r="C1516">
        <v>2837</v>
      </c>
      <c r="D1516">
        <v>41300</v>
      </c>
      <c r="E1516">
        <v>1</v>
      </c>
      <c r="F1516">
        <v>0</v>
      </c>
      <c r="G1516">
        <v>0</v>
      </c>
      <c r="H1516">
        <v>0</v>
      </c>
      <c r="I1516" t="s">
        <v>260</v>
      </c>
      <c r="O1516">
        <v>2022102305</v>
      </c>
      <c r="P1516">
        <v>359</v>
      </c>
      <c r="Q1516">
        <v>38843</v>
      </c>
      <c r="R1516">
        <v>1</v>
      </c>
      <c r="S1516">
        <v>0</v>
      </c>
      <c r="T1516">
        <v>0</v>
      </c>
      <c r="U1516">
        <v>0</v>
      </c>
      <c r="V1516" t="s">
        <v>163</v>
      </c>
      <c r="Y1516">
        <v>2022110604</v>
      </c>
      <c r="Z1516" t="s">
        <v>446</v>
      </c>
    </row>
    <row r="1517" spans="1:26" x14ac:dyDescent="0.35">
      <c r="A1517">
        <v>1515</v>
      </c>
      <c r="B1517">
        <v>2022103004</v>
      </c>
      <c r="C1517">
        <v>402</v>
      </c>
      <c r="D1517">
        <v>41300</v>
      </c>
      <c r="E1517">
        <v>1</v>
      </c>
      <c r="F1517">
        <v>0</v>
      </c>
      <c r="G1517">
        <v>0</v>
      </c>
      <c r="H1517">
        <v>0</v>
      </c>
      <c r="I1517" t="s">
        <v>260</v>
      </c>
      <c r="O1517">
        <v>2022102305</v>
      </c>
      <c r="P1517">
        <v>523</v>
      </c>
      <c r="Q1517">
        <v>38843</v>
      </c>
      <c r="R1517">
        <v>0</v>
      </c>
      <c r="S1517">
        <v>1</v>
      </c>
      <c r="T1517">
        <v>0</v>
      </c>
      <c r="U1517">
        <v>0</v>
      </c>
      <c r="V1517" t="s">
        <v>163</v>
      </c>
      <c r="Y1517">
        <v>2022103006</v>
      </c>
      <c r="Z1517" t="s">
        <v>447</v>
      </c>
    </row>
    <row r="1518" spans="1:26" x14ac:dyDescent="0.35">
      <c r="A1518">
        <v>1516</v>
      </c>
      <c r="B1518">
        <v>2022103004</v>
      </c>
      <c r="C1518">
        <v>849</v>
      </c>
      <c r="D1518">
        <v>41300</v>
      </c>
      <c r="E1518">
        <v>0</v>
      </c>
      <c r="F1518">
        <v>1</v>
      </c>
      <c r="G1518">
        <v>0</v>
      </c>
      <c r="H1518">
        <v>0</v>
      </c>
      <c r="I1518" t="s">
        <v>260</v>
      </c>
      <c r="O1518">
        <v>2022102305</v>
      </c>
      <c r="P1518">
        <v>2472</v>
      </c>
      <c r="Q1518">
        <v>38843</v>
      </c>
      <c r="R1518">
        <v>0</v>
      </c>
      <c r="S1518">
        <v>1</v>
      </c>
      <c r="T1518">
        <v>0</v>
      </c>
      <c r="U1518">
        <v>0</v>
      </c>
      <c r="V1518" t="s">
        <v>163</v>
      </c>
      <c r="Y1518">
        <v>2022110604</v>
      </c>
      <c r="Z1518" t="s">
        <v>447</v>
      </c>
    </row>
    <row r="1519" spans="1:26" x14ac:dyDescent="0.35">
      <c r="A1519">
        <v>1517</v>
      </c>
      <c r="B1519">
        <v>2022103004</v>
      </c>
      <c r="C1519">
        <v>1303</v>
      </c>
      <c r="D1519">
        <v>41300</v>
      </c>
      <c r="E1519">
        <v>1</v>
      </c>
      <c r="F1519">
        <v>0</v>
      </c>
      <c r="G1519">
        <v>0</v>
      </c>
      <c r="H1519">
        <v>0</v>
      </c>
      <c r="I1519" t="s">
        <v>260</v>
      </c>
      <c r="O1519">
        <v>2022103009</v>
      </c>
      <c r="P1519">
        <v>176</v>
      </c>
      <c r="Q1519">
        <v>38843</v>
      </c>
      <c r="R1519">
        <v>0</v>
      </c>
      <c r="S1519">
        <v>1</v>
      </c>
      <c r="T1519">
        <v>0</v>
      </c>
      <c r="U1519">
        <v>0</v>
      </c>
      <c r="V1519" t="s">
        <v>163</v>
      </c>
      <c r="Y1519">
        <v>2022103007</v>
      </c>
      <c r="Z1519" t="s">
        <v>448</v>
      </c>
    </row>
    <row r="1520" spans="1:26" x14ac:dyDescent="0.35">
      <c r="A1520">
        <v>1518</v>
      </c>
      <c r="B1520">
        <v>2022103004</v>
      </c>
      <c r="C1520">
        <v>1934</v>
      </c>
      <c r="D1520">
        <v>41300</v>
      </c>
      <c r="E1520">
        <v>0</v>
      </c>
      <c r="F1520">
        <v>0</v>
      </c>
      <c r="G1520">
        <v>0</v>
      </c>
      <c r="H1520">
        <v>1</v>
      </c>
      <c r="I1520" t="s">
        <v>260</v>
      </c>
      <c r="O1520">
        <v>2022103009</v>
      </c>
      <c r="P1520">
        <v>922</v>
      </c>
      <c r="Q1520">
        <v>38843</v>
      </c>
      <c r="R1520">
        <v>0</v>
      </c>
      <c r="S1520">
        <v>1</v>
      </c>
      <c r="T1520">
        <v>0</v>
      </c>
      <c r="U1520">
        <v>0</v>
      </c>
      <c r="V1520" t="s">
        <v>163</v>
      </c>
      <c r="Y1520">
        <v>2022110605</v>
      </c>
      <c r="Z1520" t="s">
        <v>448</v>
      </c>
    </row>
    <row r="1521" spans="1:26" x14ac:dyDescent="0.35">
      <c r="A1521">
        <v>1519</v>
      </c>
      <c r="B1521">
        <v>2022103004</v>
      </c>
      <c r="C1521">
        <v>1976</v>
      </c>
      <c r="D1521">
        <v>41300</v>
      </c>
      <c r="E1521">
        <v>0</v>
      </c>
      <c r="F1521">
        <v>0</v>
      </c>
      <c r="G1521">
        <v>0</v>
      </c>
      <c r="H1521">
        <v>1</v>
      </c>
      <c r="I1521" t="s">
        <v>260</v>
      </c>
      <c r="O1521">
        <v>2022103009</v>
      </c>
      <c r="P1521">
        <v>1739</v>
      </c>
      <c r="Q1521">
        <v>38843</v>
      </c>
      <c r="R1521">
        <v>0</v>
      </c>
      <c r="S1521">
        <v>1</v>
      </c>
      <c r="T1521">
        <v>0</v>
      </c>
      <c r="U1521">
        <v>0</v>
      </c>
      <c r="V1521" t="s">
        <v>163</v>
      </c>
      <c r="Y1521">
        <v>2022103007</v>
      </c>
      <c r="Z1521" t="s">
        <v>449</v>
      </c>
    </row>
    <row r="1522" spans="1:26" x14ac:dyDescent="0.35">
      <c r="A1522">
        <v>1520</v>
      </c>
      <c r="B1522">
        <v>2022103004</v>
      </c>
      <c r="C1522">
        <v>2408</v>
      </c>
      <c r="D1522">
        <v>41300</v>
      </c>
      <c r="E1522">
        <v>1</v>
      </c>
      <c r="F1522">
        <v>0</v>
      </c>
      <c r="G1522">
        <v>0</v>
      </c>
      <c r="H1522">
        <v>0</v>
      </c>
      <c r="I1522" t="s">
        <v>260</v>
      </c>
      <c r="O1522">
        <v>2022103009</v>
      </c>
      <c r="P1522">
        <v>2296</v>
      </c>
      <c r="Q1522">
        <v>38843</v>
      </c>
      <c r="R1522">
        <v>0</v>
      </c>
      <c r="S1522">
        <v>1</v>
      </c>
      <c r="T1522">
        <v>0</v>
      </c>
      <c r="U1522">
        <v>0</v>
      </c>
      <c r="V1522" t="s">
        <v>163</v>
      </c>
      <c r="Y1522">
        <v>2022110605</v>
      </c>
      <c r="Z1522" t="s">
        <v>449</v>
      </c>
    </row>
    <row r="1523" spans="1:26" x14ac:dyDescent="0.35">
      <c r="A1523">
        <v>1521</v>
      </c>
      <c r="B1523">
        <v>2022110300</v>
      </c>
      <c r="C1523">
        <v>369</v>
      </c>
      <c r="D1523">
        <v>41300</v>
      </c>
      <c r="E1523">
        <v>1</v>
      </c>
      <c r="F1523">
        <v>0</v>
      </c>
      <c r="G1523">
        <v>0</v>
      </c>
      <c r="H1523">
        <v>0</v>
      </c>
      <c r="I1523" t="s">
        <v>260</v>
      </c>
      <c r="O1523">
        <v>2022103009</v>
      </c>
      <c r="P1523">
        <v>2317</v>
      </c>
      <c r="Q1523">
        <v>38843</v>
      </c>
      <c r="R1523">
        <v>0</v>
      </c>
      <c r="S1523">
        <v>1</v>
      </c>
      <c r="T1523">
        <v>0</v>
      </c>
      <c r="U1523">
        <v>0</v>
      </c>
      <c r="V1523" t="s">
        <v>163</v>
      </c>
      <c r="Y1523">
        <v>2022103007</v>
      </c>
      <c r="Z1523" t="s">
        <v>450</v>
      </c>
    </row>
    <row r="1524" spans="1:26" x14ac:dyDescent="0.35">
      <c r="A1524">
        <v>1522</v>
      </c>
      <c r="B1524">
        <v>2022110300</v>
      </c>
      <c r="C1524">
        <v>1650</v>
      </c>
      <c r="D1524">
        <v>41300</v>
      </c>
      <c r="E1524">
        <v>0</v>
      </c>
      <c r="F1524">
        <v>1</v>
      </c>
      <c r="G1524">
        <v>0</v>
      </c>
      <c r="H1524">
        <v>0</v>
      </c>
      <c r="I1524" t="s">
        <v>260</v>
      </c>
      <c r="O1524">
        <v>2022110605</v>
      </c>
      <c r="P1524">
        <v>783</v>
      </c>
      <c r="Q1524">
        <v>38843</v>
      </c>
      <c r="R1524">
        <v>1</v>
      </c>
      <c r="S1524">
        <v>0</v>
      </c>
      <c r="T1524">
        <v>0</v>
      </c>
      <c r="U1524">
        <v>0</v>
      </c>
      <c r="V1524" t="s">
        <v>163</v>
      </c>
      <c r="Y1524">
        <v>2022110606</v>
      </c>
      <c r="Z1524" t="s">
        <v>450</v>
      </c>
    </row>
    <row r="1525" spans="1:26" x14ac:dyDescent="0.35">
      <c r="A1525">
        <v>1523</v>
      </c>
      <c r="B1525">
        <v>2022110300</v>
      </c>
      <c r="C1525">
        <v>2077</v>
      </c>
      <c r="D1525">
        <v>41300</v>
      </c>
      <c r="E1525">
        <v>1</v>
      </c>
      <c r="F1525">
        <v>0</v>
      </c>
      <c r="G1525">
        <v>0</v>
      </c>
      <c r="H1525">
        <v>0</v>
      </c>
      <c r="I1525" t="s">
        <v>260</v>
      </c>
      <c r="O1525">
        <v>2022110605</v>
      </c>
      <c r="P1525">
        <v>1551</v>
      </c>
      <c r="Q1525">
        <v>38843</v>
      </c>
      <c r="R1525">
        <v>1</v>
      </c>
      <c r="S1525">
        <v>0</v>
      </c>
      <c r="T1525">
        <v>0</v>
      </c>
      <c r="U1525">
        <v>0</v>
      </c>
      <c r="V1525" t="s">
        <v>163</v>
      </c>
      <c r="Y1525">
        <v>2022103007</v>
      </c>
      <c r="Z1525" t="s">
        <v>451</v>
      </c>
    </row>
    <row r="1526" spans="1:26" x14ac:dyDescent="0.35">
      <c r="A1526">
        <v>1524</v>
      </c>
      <c r="B1526">
        <v>2022102308</v>
      </c>
      <c r="C1526">
        <v>1042</v>
      </c>
      <c r="D1526">
        <v>37841</v>
      </c>
      <c r="E1526">
        <v>0</v>
      </c>
      <c r="F1526">
        <v>1</v>
      </c>
      <c r="G1526">
        <v>0</v>
      </c>
      <c r="H1526">
        <v>0</v>
      </c>
      <c r="I1526" t="s">
        <v>261</v>
      </c>
      <c r="O1526">
        <v>2022102305</v>
      </c>
      <c r="P1526">
        <v>430</v>
      </c>
      <c r="Q1526">
        <v>45287</v>
      </c>
      <c r="R1526">
        <v>1</v>
      </c>
      <c r="S1526">
        <v>0</v>
      </c>
      <c r="T1526">
        <v>0</v>
      </c>
      <c r="U1526">
        <v>0</v>
      </c>
      <c r="V1526" t="s">
        <v>164</v>
      </c>
      <c r="Y1526">
        <v>2022103007</v>
      </c>
      <c r="Z1526" t="s">
        <v>452</v>
      </c>
    </row>
    <row r="1527" spans="1:26" x14ac:dyDescent="0.35">
      <c r="A1527">
        <v>1525</v>
      </c>
      <c r="B1527">
        <v>2022102308</v>
      </c>
      <c r="C1527">
        <v>1210</v>
      </c>
      <c r="D1527">
        <v>47810</v>
      </c>
      <c r="E1527">
        <v>0</v>
      </c>
      <c r="F1527">
        <v>1</v>
      </c>
      <c r="G1527">
        <v>0</v>
      </c>
      <c r="H1527">
        <v>0</v>
      </c>
      <c r="I1527" t="s">
        <v>262</v>
      </c>
      <c r="O1527">
        <v>2022103009</v>
      </c>
      <c r="P1527">
        <v>441</v>
      </c>
      <c r="Q1527">
        <v>45287</v>
      </c>
      <c r="R1527">
        <v>1</v>
      </c>
      <c r="S1527">
        <v>0</v>
      </c>
      <c r="T1527">
        <v>0</v>
      </c>
      <c r="U1527">
        <v>0</v>
      </c>
      <c r="V1527" t="s">
        <v>164</v>
      </c>
      <c r="Y1527">
        <v>2022103008</v>
      </c>
      <c r="Z1527" t="s">
        <v>453</v>
      </c>
    </row>
    <row r="1528" spans="1:26" x14ac:dyDescent="0.35">
      <c r="A1528">
        <v>1526</v>
      </c>
      <c r="B1528">
        <v>2022102308</v>
      </c>
      <c r="C1528">
        <v>1254</v>
      </c>
      <c r="D1528">
        <v>47810</v>
      </c>
      <c r="E1528">
        <v>1</v>
      </c>
      <c r="F1528">
        <v>0</v>
      </c>
      <c r="G1528">
        <v>0</v>
      </c>
      <c r="H1528">
        <v>0</v>
      </c>
      <c r="I1528" t="s">
        <v>262</v>
      </c>
      <c r="O1528">
        <v>2022103009</v>
      </c>
      <c r="P1528">
        <v>1487</v>
      </c>
      <c r="Q1528">
        <v>45287</v>
      </c>
      <c r="R1528">
        <v>0</v>
      </c>
      <c r="S1528">
        <v>1</v>
      </c>
      <c r="T1528">
        <v>0</v>
      </c>
      <c r="U1528">
        <v>0</v>
      </c>
      <c r="V1528" t="s">
        <v>164</v>
      </c>
      <c r="Y1528">
        <v>2022110300</v>
      </c>
      <c r="Z1528" t="s">
        <v>453</v>
      </c>
    </row>
    <row r="1529" spans="1:26" x14ac:dyDescent="0.35">
      <c r="A1529">
        <v>1527</v>
      </c>
      <c r="B1529">
        <v>2022102308</v>
      </c>
      <c r="C1529">
        <v>2247</v>
      </c>
      <c r="D1529">
        <v>47810</v>
      </c>
      <c r="E1529">
        <v>0</v>
      </c>
      <c r="F1529">
        <v>0</v>
      </c>
      <c r="G1529">
        <v>0</v>
      </c>
      <c r="H1529">
        <v>1</v>
      </c>
      <c r="I1529" t="s">
        <v>262</v>
      </c>
      <c r="O1529">
        <v>2022103009</v>
      </c>
      <c r="P1529">
        <v>2079</v>
      </c>
      <c r="Q1529">
        <v>45287</v>
      </c>
      <c r="R1529">
        <v>1</v>
      </c>
      <c r="S1529">
        <v>0</v>
      </c>
      <c r="T1529">
        <v>0</v>
      </c>
      <c r="U1529">
        <v>0</v>
      </c>
      <c r="V1529" t="s">
        <v>164</v>
      </c>
      <c r="Y1529">
        <v>2022103008</v>
      </c>
      <c r="Z1529" t="s">
        <v>454</v>
      </c>
    </row>
    <row r="1530" spans="1:26" x14ac:dyDescent="0.35">
      <c r="A1530">
        <v>1528</v>
      </c>
      <c r="B1530">
        <v>2022102308</v>
      </c>
      <c r="C1530">
        <v>3165</v>
      </c>
      <c r="D1530">
        <v>47810</v>
      </c>
      <c r="E1530">
        <v>0</v>
      </c>
      <c r="F1530">
        <v>0</v>
      </c>
      <c r="G1530">
        <v>0</v>
      </c>
      <c r="H1530">
        <v>1</v>
      </c>
      <c r="I1530" t="s">
        <v>262</v>
      </c>
      <c r="O1530">
        <v>2022110605</v>
      </c>
      <c r="P1530">
        <v>2522</v>
      </c>
      <c r="Q1530">
        <v>45287</v>
      </c>
      <c r="R1530">
        <v>0</v>
      </c>
      <c r="S1530">
        <v>1</v>
      </c>
      <c r="T1530">
        <v>0</v>
      </c>
      <c r="U1530">
        <v>0</v>
      </c>
      <c r="V1530" t="s">
        <v>164</v>
      </c>
      <c r="Y1530">
        <v>2022103008</v>
      </c>
      <c r="Z1530" t="s">
        <v>455</v>
      </c>
    </row>
    <row r="1531" spans="1:26" x14ac:dyDescent="0.35">
      <c r="A1531">
        <v>1529</v>
      </c>
      <c r="B1531">
        <v>2022103006</v>
      </c>
      <c r="C1531">
        <v>3170</v>
      </c>
      <c r="D1531">
        <v>47810</v>
      </c>
      <c r="E1531">
        <v>0</v>
      </c>
      <c r="F1531">
        <v>1</v>
      </c>
      <c r="G1531">
        <v>0</v>
      </c>
      <c r="H1531">
        <v>0</v>
      </c>
      <c r="I1531" t="s">
        <v>262</v>
      </c>
      <c r="O1531">
        <v>2022110605</v>
      </c>
      <c r="P1531">
        <v>3349</v>
      </c>
      <c r="Q1531">
        <v>45287</v>
      </c>
      <c r="R1531">
        <v>1</v>
      </c>
      <c r="S1531">
        <v>0</v>
      </c>
      <c r="T1531">
        <v>0</v>
      </c>
      <c r="U1531">
        <v>0</v>
      </c>
      <c r="V1531" t="s">
        <v>164</v>
      </c>
      <c r="Y1531">
        <v>2022103008</v>
      </c>
      <c r="Z1531" t="s">
        <v>456</v>
      </c>
    </row>
    <row r="1532" spans="1:26" x14ac:dyDescent="0.35">
      <c r="A1532">
        <v>1530</v>
      </c>
      <c r="B1532">
        <v>2022103006</v>
      </c>
      <c r="C1532">
        <v>3339</v>
      </c>
      <c r="D1532">
        <v>47810</v>
      </c>
      <c r="E1532">
        <v>0</v>
      </c>
      <c r="F1532">
        <v>1</v>
      </c>
      <c r="G1532">
        <v>0</v>
      </c>
      <c r="H1532">
        <v>0</v>
      </c>
      <c r="I1532" t="s">
        <v>262</v>
      </c>
      <c r="O1532">
        <v>2022102305</v>
      </c>
      <c r="P1532">
        <v>456</v>
      </c>
      <c r="Q1532">
        <v>43358</v>
      </c>
      <c r="R1532">
        <v>1</v>
      </c>
      <c r="S1532">
        <v>0</v>
      </c>
      <c r="T1532">
        <v>0</v>
      </c>
      <c r="U1532">
        <v>0</v>
      </c>
      <c r="V1532" t="s">
        <v>165</v>
      </c>
      <c r="Y1532">
        <v>2022110300</v>
      </c>
      <c r="Z1532" t="s">
        <v>456</v>
      </c>
    </row>
    <row r="1533" spans="1:26" x14ac:dyDescent="0.35">
      <c r="A1533">
        <v>1531</v>
      </c>
      <c r="B1533">
        <v>2022110604</v>
      </c>
      <c r="C1533">
        <v>245</v>
      </c>
      <c r="D1533">
        <v>47810</v>
      </c>
      <c r="E1533">
        <v>1</v>
      </c>
      <c r="F1533">
        <v>0</v>
      </c>
      <c r="G1533">
        <v>0</v>
      </c>
      <c r="H1533">
        <v>0</v>
      </c>
      <c r="I1533" t="s">
        <v>262</v>
      </c>
      <c r="O1533">
        <v>2022102305</v>
      </c>
      <c r="P1533">
        <v>1503</v>
      </c>
      <c r="Q1533">
        <v>43358</v>
      </c>
      <c r="R1533">
        <v>1</v>
      </c>
      <c r="S1533">
        <v>0</v>
      </c>
      <c r="T1533">
        <v>0</v>
      </c>
      <c r="U1533">
        <v>0</v>
      </c>
      <c r="V1533" t="s">
        <v>165</v>
      </c>
      <c r="Y1533">
        <v>2022103008</v>
      </c>
      <c r="Z1533" t="s">
        <v>457</v>
      </c>
    </row>
    <row r="1534" spans="1:26" x14ac:dyDescent="0.35">
      <c r="A1534">
        <v>1532</v>
      </c>
      <c r="B1534">
        <v>2022110604</v>
      </c>
      <c r="C1534">
        <v>2649</v>
      </c>
      <c r="D1534">
        <v>47810</v>
      </c>
      <c r="E1534">
        <v>0</v>
      </c>
      <c r="F1534">
        <v>1</v>
      </c>
      <c r="G1534">
        <v>0</v>
      </c>
      <c r="H1534">
        <v>0</v>
      </c>
      <c r="I1534" t="s">
        <v>262</v>
      </c>
      <c r="O1534">
        <v>2022102305</v>
      </c>
      <c r="P1534">
        <v>2543</v>
      </c>
      <c r="Q1534">
        <v>43358</v>
      </c>
      <c r="R1534">
        <v>0</v>
      </c>
      <c r="S1534">
        <v>1</v>
      </c>
      <c r="T1534">
        <v>0</v>
      </c>
      <c r="U1534">
        <v>0</v>
      </c>
      <c r="V1534" t="s">
        <v>165</v>
      </c>
      <c r="Y1534">
        <v>2022110300</v>
      </c>
      <c r="Z1534" t="s">
        <v>457</v>
      </c>
    </row>
    <row r="1535" spans="1:26" x14ac:dyDescent="0.35">
      <c r="A1535">
        <v>1533</v>
      </c>
      <c r="B1535">
        <v>2022110604</v>
      </c>
      <c r="C1535">
        <v>3709</v>
      </c>
      <c r="D1535">
        <v>47810</v>
      </c>
      <c r="E1535">
        <v>1</v>
      </c>
      <c r="F1535">
        <v>0</v>
      </c>
      <c r="G1535">
        <v>0</v>
      </c>
      <c r="H1535">
        <v>0</v>
      </c>
      <c r="I1535" t="s">
        <v>262</v>
      </c>
      <c r="O1535">
        <v>2022102305</v>
      </c>
      <c r="P1535">
        <v>3529</v>
      </c>
      <c r="Q1535">
        <v>43358</v>
      </c>
      <c r="R1535">
        <v>0</v>
      </c>
      <c r="S1535">
        <v>1</v>
      </c>
      <c r="T1535">
        <v>0</v>
      </c>
      <c r="U1535">
        <v>0</v>
      </c>
      <c r="V1535" t="s">
        <v>165</v>
      </c>
      <c r="Y1535">
        <v>2022103008</v>
      </c>
      <c r="Z1535" t="s">
        <v>458</v>
      </c>
    </row>
    <row r="1536" spans="1:26" x14ac:dyDescent="0.35">
      <c r="A1536">
        <v>1534</v>
      </c>
      <c r="B1536">
        <v>2022102308</v>
      </c>
      <c r="C1536">
        <v>1402</v>
      </c>
      <c r="D1536">
        <v>44964</v>
      </c>
      <c r="E1536">
        <v>1</v>
      </c>
      <c r="F1536">
        <v>0</v>
      </c>
      <c r="G1536">
        <v>0</v>
      </c>
      <c r="H1536">
        <v>0</v>
      </c>
      <c r="I1536" t="s">
        <v>263</v>
      </c>
      <c r="O1536">
        <v>2022102305</v>
      </c>
      <c r="P1536">
        <v>523</v>
      </c>
      <c r="Q1536">
        <v>52619</v>
      </c>
      <c r="R1536">
        <v>0</v>
      </c>
      <c r="S1536">
        <v>1</v>
      </c>
      <c r="T1536">
        <v>0</v>
      </c>
      <c r="U1536">
        <v>0</v>
      </c>
      <c r="V1536" t="s">
        <v>166</v>
      </c>
      <c r="Y1536">
        <v>2022110300</v>
      </c>
      <c r="Z1536" t="s">
        <v>458</v>
      </c>
    </row>
    <row r="1537" spans="1:26" x14ac:dyDescent="0.35">
      <c r="A1537">
        <v>1535</v>
      </c>
      <c r="B1537">
        <v>2022102308</v>
      </c>
      <c r="C1537">
        <v>1510</v>
      </c>
      <c r="D1537">
        <v>44964</v>
      </c>
      <c r="E1537">
        <v>1</v>
      </c>
      <c r="F1537">
        <v>0</v>
      </c>
      <c r="G1537">
        <v>0</v>
      </c>
      <c r="H1537">
        <v>0</v>
      </c>
      <c r="I1537" t="s">
        <v>263</v>
      </c>
      <c r="O1537">
        <v>2022103009</v>
      </c>
      <c r="P1537">
        <v>1713</v>
      </c>
      <c r="Q1537">
        <v>52619</v>
      </c>
      <c r="R1537">
        <v>1</v>
      </c>
      <c r="S1537">
        <v>0</v>
      </c>
      <c r="T1537">
        <v>0</v>
      </c>
      <c r="U1537">
        <v>0</v>
      </c>
      <c r="V1537" t="s">
        <v>166</v>
      </c>
      <c r="Y1537">
        <v>2022103008</v>
      </c>
      <c r="Z1537" t="s">
        <v>459</v>
      </c>
    </row>
    <row r="1538" spans="1:26" x14ac:dyDescent="0.35">
      <c r="A1538">
        <v>1536</v>
      </c>
      <c r="B1538">
        <v>2022102308</v>
      </c>
      <c r="C1538">
        <v>2885</v>
      </c>
      <c r="D1538">
        <v>44964</v>
      </c>
      <c r="E1538">
        <v>1</v>
      </c>
      <c r="F1538">
        <v>0</v>
      </c>
      <c r="G1538">
        <v>0</v>
      </c>
      <c r="H1538">
        <v>0</v>
      </c>
      <c r="I1538" t="s">
        <v>263</v>
      </c>
      <c r="O1538">
        <v>2022102305</v>
      </c>
      <c r="P1538">
        <v>603</v>
      </c>
      <c r="Q1538">
        <v>47971</v>
      </c>
      <c r="R1538">
        <v>1</v>
      </c>
      <c r="S1538">
        <v>0</v>
      </c>
      <c r="T1538">
        <v>0</v>
      </c>
      <c r="U1538">
        <v>0</v>
      </c>
      <c r="V1538" t="s">
        <v>167</v>
      </c>
      <c r="Y1538">
        <v>2022103008</v>
      </c>
      <c r="Z1538" t="s">
        <v>460</v>
      </c>
    </row>
    <row r="1539" spans="1:26" x14ac:dyDescent="0.35">
      <c r="A1539">
        <v>1537</v>
      </c>
      <c r="B1539">
        <v>2022103004</v>
      </c>
      <c r="C1539">
        <v>2085</v>
      </c>
      <c r="D1539">
        <v>44964</v>
      </c>
      <c r="E1539">
        <v>0</v>
      </c>
      <c r="F1539">
        <v>1</v>
      </c>
      <c r="G1539">
        <v>0</v>
      </c>
      <c r="H1539">
        <v>0</v>
      </c>
      <c r="I1539" t="s">
        <v>263</v>
      </c>
      <c r="O1539">
        <v>2022102305</v>
      </c>
      <c r="P1539">
        <v>919</v>
      </c>
      <c r="Q1539">
        <v>47971</v>
      </c>
      <c r="R1539">
        <v>1</v>
      </c>
      <c r="S1539">
        <v>0</v>
      </c>
      <c r="T1539">
        <v>0</v>
      </c>
      <c r="U1539">
        <v>0</v>
      </c>
      <c r="V1539" t="s">
        <v>167</v>
      </c>
      <c r="Y1539">
        <v>2022103008</v>
      </c>
      <c r="Z1539" t="s">
        <v>461</v>
      </c>
    </row>
    <row r="1540" spans="1:26" x14ac:dyDescent="0.35">
      <c r="A1540">
        <v>1538</v>
      </c>
      <c r="B1540">
        <v>2022103004</v>
      </c>
      <c r="C1540">
        <v>2448</v>
      </c>
      <c r="D1540">
        <v>44964</v>
      </c>
      <c r="E1540">
        <v>1</v>
      </c>
      <c r="F1540">
        <v>0</v>
      </c>
      <c r="G1540">
        <v>0</v>
      </c>
      <c r="H1540">
        <v>0</v>
      </c>
      <c r="I1540" t="s">
        <v>263</v>
      </c>
      <c r="O1540">
        <v>2022103004</v>
      </c>
      <c r="P1540">
        <v>1809</v>
      </c>
      <c r="Q1540">
        <v>47971</v>
      </c>
      <c r="R1540">
        <v>1</v>
      </c>
      <c r="S1540">
        <v>0</v>
      </c>
      <c r="T1540">
        <v>0</v>
      </c>
      <c r="U1540">
        <v>0</v>
      </c>
      <c r="V1540" t="s">
        <v>167</v>
      </c>
      <c r="Y1540">
        <v>2022110300</v>
      </c>
      <c r="Z1540" t="s">
        <v>461</v>
      </c>
    </row>
    <row r="1541" spans="1:26" x14ac:dyDescent="0.35">
      <c r="A1541">
        <v>1539</v>
      </c>
      <c r="B1541">
        <v>2022110300</v>
      </c>
      <c r="C1541">
        <v>3407</v>
      </c>
      <c r="D1541">
        <v>44964</v>
      </c>
      <c r="E1541">
        <v>1</v>
      </c>
      <c r="F1541">
        <v>0</v>
      </c>
      <c r="G1541">
        <v>0</v>
      </c>
      <c r="H1541">
        <v>0</v>
      </c>
      <c r="I1541" t="s">
        <v>263</v>
      </c>
      <c r="O1541">
        <v>2022103004</v>
      </c>
      <c r="P1541">
        <v>3082</v>
      </c>
      <c r="Q1541">
        <v>47971</v>
      </c>
      <c r="R1541">
        <v>0</v>
      </c>
      <c r="S1541">
        <v>1</v>
      </c>
      <c r="T1541">
        <v>0</v>
      </c>
      <c r="U1541">
        <v>0</v>
      </c>
      <c r="V1541" t="s">
        <v>167</v>
      </c>
      <c r="Y1541">
        <v>2022103008</v>
      </c>
      <c r="Z1541" t="s">
        <v>462</v>
      </c>
    </row>
    <row r="1542" spans="1:26" x14ac:dyDescent="0.35">
      <c r="A1542">
        <v>1540</v>
      </c>
      <c r="B1542">
        <v>2022102308</v>
      </c>
      <c r="C1542">
        <v>1402</v>
      </c>
      <c r="D1542">
        <v>35470</v>
      </c>
      <c r="E1542">
        <v>0</v>
      </c>
      <c r="F1542">
        <v>0</v>
      </c>
      <c r="G1542">
        <v>0</v>
      </c>
      <c r="H1542">
        <v>1</v>
      </c>
      <c r="I1542" t="s">
        <v>264</v>
      </c>
      <c r="O1542">
        <v>2022110610</v>
      </c>
      <c r="P1542">
        <v>170</v>
      </c>
      <c r="Q1542">
        <v>47971</v>
      </c>
      <c r="R1542">
        <v>0</v>
      </c>
      <c r="S1542">
        <v>1</v>
      </c>
      <c r="T1542">
        <v>0</v>
      </c>
      <c r="U1542">
        <v>0</v>
      </c>
      <c r="V1542" t="s">
        <v>167</v>
      </c>
      <c r="Y1542">
        <v>2022110300</v>
      </c>
      <c r="Z1542" t="s">
        <v>462</v>
      </c>
    </row>
    <row r="1543" spans="1:26" x14ac:dyDescent="0.35">
      <c r="A1543">
        <v>1541</v>
      </c>
      <c r="B1543">
        <v>2022103004</v>
      </c>
      <c r="C1543">
        <v>2324</v>
      </c>
      <c r="D1543">
        <v>35470</v>
      </c>
      <c r="E1543">
        <v>0</v>
      </c>
      <c r="F1543">
        <v>0</v>
      </c>
      <c r="G1543">
        <v>0</v>
      </c>
      <c r="H1543">
        <v>1</v>
      </c>
      <c r="I1543" t="s">
        <v>264</v>
      </c>
      <c r="O1543">
        <v>2022110610</v>
      </c>
      <c r="P1543">
        <v>1257</v>
      </c>
      <c r="Q1543">
        <v>47971</v>
      </c>
      <c r="R1543">
        <v>1</v>
      </c>
      <c r="S1543">
        <v>0</v>
      </c>
      <c r="T1543">
        <v>0</v>
      </c>
      <c r="U1543">
        <v>0</v>
      </c>
      <c r="V1543" t="s">
        <v>167</v>
      </c>
      <c r="Y1543">
        <v>2022103008</v>
      </c>
      <c r="Z1543" t="s">
        <v>463</v>
      </c>
    </row>
    <row r="1544" spans="1:26" x14ac:dyDescent="0.35">
      <c r="A1544">
        <v>1542</v>
      </c>
      <c r="B1544">
        <v>2022103004</v>
      </c>
      <c r="C1544">
        <v>2740</v>
      </c>
      <c r="D1544">
        <v>35470</v>
      </c>
      <c r="E1544">
        <v>1</v>
      </c>
      <c r="F1544">
        <v>0</v>
      </c>
      <c r="G1544">
        <v>0</v>
      </c>
      <c r="H1544">
        <v>0</v>
      </c>
      <c r="I1544" t="s">
        <v>264</v>
      </c>
      <c r="O1544">
        <v>2022110610</v>
      </c>
      <c r="P1544">
        <v>3572</v>
      </c>
      <c r="Q1544">
        <v>47971</v>
      </c>
      <c r="R1544">
        <v>1</v>
      </c>
      <c r="S1544">
        <v>0</v>
      </c>
      <c r="T1544">
        <v>0</v>
      </c>
      <c r="U1544">
        <v>0</v>
      </c>
      <c r="V1544" t="s">
        <v>167</v>
      </c>
      <c r="Y1544">
        <v>2022110300</v>
      </c>
      <c r="Z1544" t="s">
        <v>463</v>
      </c>
    </row>
    <row r="1545" spans="1:26" x14ac:dyDescent="0.35">
      <c r="A1545">
        <v>1543</v>
      </c>
      <c r="B1545">
        <v>2022110300</v>
      </c>
      <c r="C1545">
        <v>1277</v>
      </c>
      <c r="D1545">
        <v>35470</v>
      </c>
      <c r="E1545">
        <v>1</v>
      </c>
      <c r="F1545">
        <v>0</v>
      </c>
      <c r="G1545">
        <v>0</v>
      </c>
      <c r="H1545">
        <v>0</v>
      </c>
      <c r="I1545" t="s">
        <v>264</v>
      </c>
      <c r="O1545">
        <v>2022102305</v>
      </c>
      <c r="P1545">
        <v>603</v>
      </c>
      <c r="Q1545">
        <v>45643</v>
      </c>
      <c r="R1545">
        <v>0</v>
      </c>
      <c r="S1545">
        <v>1</v>
      </c>
      <c r="T1545">
        <v>0</v>
      </c>
      <c r="U1545">
        <v>0</v>
      </c>
      <c r="V1545" t="s">
        <v>168</v>
      </c>
      <c r="Y1545">
        <v>2022103008</v>
      </c>
      <c r="Z1545" t="s">
        <v>464</v>
      </c>
    </row>
    <row r="1546" spans="1:26" x14ac:dyDescent="0.35">
      <c r="A1546">
        <v>1544</v>
      </c>
      <c r="B1546">
        <v>2022110300</v>
      </c>
      <c r="C1546">
        <v>3407</v>
      </c>
      <c r="D1546">
        <v>35470</v>
      </c>
      <c r="E1546">
        <v>0</v>
      </c>
      <c r="F1546">
        <v>1</v>
      </c>
      <c r="G1546">
        <v>0</v>
      </c>
      <c r="H1546">
        <v>0</v>
      </c>
      <c r="I1546" t="s">
        <v>264</v>
      </c>
      <c r="O1546">
        <v>2022102305</v>
      </c>
      <c r="P1546">
        <v>1189</v>
      </c>
      <c r="Q1546">
        <v>45643</v>
      </c>
      <c r="R1546">
        <v>1</v>
      </c>
      <c r="S1546">
        <v>0</v>
      </c>
      <c r="T1546">
        <v>0</v>
      </c>
      <c r="U1546">
        <v>0</v>
      </c>
      <c r="V1546" t="s">
        <v>168</v>
      </c>
      <c r="Y1546">
        <v>2022103008</v>
      </c>
      <c r="Z1546" t="s">
        <v>465</v>
      </c>
    </row>
    <row r="1547" spans="1:26" x14ac:dyDescent="0.35">
      <c r="A1547">
        <v>1545</v>
      </c>
      <c r="B1547">
        <v>2022102308</v>
      </c>
      <c r="C1547">
        <v>1468</v>
      </c>
      <c r="D1547">
        <v>46669</v>
      </c>
      <c r="E1547">
        <v>1</v>
      </c>
      <c r="F1547">
        <v>0</v>
      </c>
      <c r="G1547">
        <v>0</v>
      </c>
      <c r="H1547">
        <v>0</v>
      </c>
      <c r="I1547" t="s">
        <v>265</v>
      </c>
      <c r="O1547">
        <v>2022102305</v>
      </c>
      <c r="P1547">
        <v>1234</v>
      </c>
      <c r="Q1547">
        <v>45643</v>
      </c>
      <c r="R1547">
        <v>0</v>
      </c>
      <c r="S1547">
        <v>1</v>
      </c>
      <c r="T1547">
        <v>0</v>
      </c>
      <c r="U1547">
        <v>0</v>
      </c>
      <c r="V1547" t="s">
        <v>168</v>
      </c>
      <c r="Y1547">
        <v>2022103008</v>
      </c>
      <c r="Z1547" t="s">
        <v>466</v>
      </c>
    </row>
    <row r="1548" spans="1:26" x14ac:dyDescent="0.35">
      <c r="A1548">
        <v>1546</v>
      </c>
      <c r="B1548">
        <v>2022102308</v>
      </c>
      <c r="C1548">
        <v>1940</v>
      </c>
      <c r="D1548">
        <v>46669</v>
      </c>
      <c r="E1548">
        <v>1</v>
      </c>
      <c r="F1548">
        <v>0</v>
      </c>
      <c r="G1548">
        <v>0</v>
      </c>
      <c r="H1548">
        <v>0</v>
      </c>
      <c r="I1548" t="s">
        <v>265</v>
      </c>
      <c r="O1548">
        <v>2022102305</v>
      </c>
      <c r="P1548">
        <v>1906</v>
      </c>
      <c r="Q1548">
        <v>45643</v>
      </c>
      <c r="R1548">
        <v>1</v>
      </c>
      <c r="S1548">
        <v>0</v>
      </c>
      <c r="T1548">
        <v>0</v>
      </c>
      <c r="U1548">
        <v>0</v>
      </c>
      <c r="V1548" t="s">
        <v>168</v>
      </c>
      <c r="Y1548">
        <v>2022110300</v>
      </c>
      <c r="Z1548" t="s">
        <v>466</v>
      </c>
    </row>
    <row r="1549" spans="1:26" x14ac:dyDescent="0.35">
      <c r="A1549">
        <v>1547</v>
      </c>
      <c r="B1549">
        <v>2022102308</v>
      </c>
      <c r="C1549">
        <v>1961</v>
      </c>
      <c r="D1549">
        <v>46669</v>
      </c>
      <c r="E1549">
        <v>0</v>
      </c>
      <c r="F1549">
        <v>1</v>
      </c>
      <c r="G1549">
        <v>0</v>
      </c>
      <c r="H1549">
        <v>0</v>
      </c>
      <c r="I1549" t="s">
        <v>265</v>
      </c>
      <c r="O1549">
        <v>2022102305</v>
      </c>
      <c r="P1549">
        <v>2299</v>
      </c>
      <c r="Q1549">
        <v>45643</v>
      </c>
      <c r="R1549">
        <v>0</v>
      </c>
      <c r="S1549">
        <v>1</v>
      </c>
      <c r="T1549">
        <v>0</v>
      </c>
      <c r="U1549">
        <v>0</v>
      </c>
      <c r="V1549" t="s">
        <v>168</v>
      </c>
      <c r="Y1549">
        <v>2022103008</v>
      </c>
      <c r="Z1549" t="s">
        <v>467</v>
      </c>
    </row>
    <row r="1550" spans="1:26" x14ac:dyDescent="0.35">
      <c r="A1550">
        <v>1548</v>
      </c>
      <c r="B1550">
        <v>2022103004</v>
      </c>
      <c r="C1550">
        <v>77</v>
      </c>
      <c r="D1550">
        <v>46669</v>
      </c>
      <c r="E1550">
        <v>0</v>
      </c>
      <c r="F1550">
        <v>0</v>
      </c>
      <c r="G1550">
        <v>0</v>
      </c>
      <c r="H1550">
        <v>1</v>
      </c>
      <c r="I1550" t="s">
        <v>265</v>
      </c>
      <c r="O1550">
        <v>2022110610</v>
      </c>
      <c r="P1550">
        <v>170</v>
      </c>
      <c r="Q1550">
        <v>45643</v>
      </c>
      <c r="R1550">
        <v>1</v>
      </c>
      <c r="S1550">
        <v>0</v>
      </c>
      <c r="T1550">
        <v>0</v>
      </c>
      <c r="U1550">
        <v>0</v>
      </c>
      <c r="V1550" t="s">
        <v>168</v>
      </c>
      <c r="Y1550">
        <v>2022110300</v>
      </c>
      <c r="Z1550" t="s">
        <v>467</v>
      </c>
    </row>
    <row r="1551" spans="1:26" x14ac:dyDescent="0.35">
      <c r="A1551">
        <v>1549</v>
      </c>
      <c r="B1551">
        <v>2022103004</v>
      </c>
      <c r="C1551">
        <v>726</v>
      </c>
      <c r="D1551">
        <v>46669</v>
      </c>
      <c r="E1551">
        <v>1</v>
      </c>
      <c r="F1551">
        <v>0</v>
      </c>
      <c r="G1551">
        <v>0</v>
      </c>
      <c r="H1551">
        <v>1</v>
      </c>
      <c r="I1551" t="s">
        <v>265</v>
      </c>
      <c r="O1551">
        <v>2022110610</v>
      </c>
      <c r="P1551">
        <v>3889</v>
      </c>
      <c r="Q1551">
        <v>45643</v>
      </c>
      <c r="R1551">
        <v>1</v>
      </c>
      <c r="S1551">
        <v>0</v>
      </c>
      <c r="T1551">
        <v>0</v>
      </c>
      <c r="U1551">
        <v>0</v>
      </c>
      <c r="V1551" t="s">
        <v>168</v>
      </c>
      <c r="Y1551">
        <v>2022103008</v>
      </c>
      <c r="Z1551" t="s">
        <v>468</v>
      </c>
    </row>
    <row r="1552" spans="1:26" x14ac:dyDescent="0.35">
      <c r="A1552">
        <v>1550</v>
      </c>
      <c r="B1552">
        <v>2022103004</v>
      </c>
      <c r="C1552">
        <v>849</v>
      </c>
      <c r="D1552">
        <v>46669</v>
      </c>
      <c r="E1552">
        <v>0</v>
      </c>
      <c r="F1552">
        <v>1</v>
      </c>
      <c r="G1552">
        <v>0</v>
      </c>
      <c r="H1552">
        <v>0</v>
      </c>
      <c r="I1552" t="s">
        <v>265</v>
      </c>
      <c r="O1552">
        <v>2022102305</v>
      </c>
      <c r="P1552">
        <v>603</v>
      </c>
      <c r="Q1552">
        <v>43757</v>
      </c>
      <c r="R1552">
        <v>0</v>
      </c>
      <c r="S1552">
        <v>0</v>
      </c>
      <c r="T1552">
        <v>0</v>
      </c>
      <c r="U1552">
        <v>1</v>
      </c>
      <c r="V1552" t="s">
        <v>169</v>
      </c>
      <c r="Y1552">
        <v>2022103008</v>
      </c>
      <c r="Z1552" t="s">
        <v>469</v>
      </c>
    </row>
    <row r="1553" spans="1:26" x14ac:dyDescent="0.35">
      <c r="A1553">
        <v>1551</v>
      </c>
      <c r="B1553">
        <v>2022110300</v>
      </c>
      <c r="C1553">
        <v>1161</v>
      </c>
      <c r="D1553">
        <v>46669</v>
      </c>
      <c r="E1553">
        <v>1</v>
      </c>
      <c r="F1553">
        <v>0</v>
      </c>
      <c r="G1553">
        <v>0</v>
      </c>
      <c r="H1553">
        <v>0</v>
      </c>
      <c r="I1553" t="s">
        <v>265</v>
      </c>
      <c r="O1553">
        <v>2022102305</v>
      </c>
      <c r="P1553">
        <v>648</v>
      </c>
      <c r="Q1553">
        <v>43757</v>
      </c>
      <c r="R1553">
        <v>1</v>
      </c>
      <c r="S1553">
        <v>0</v>
      </c>
      <c r="T1553">
        <v>0</v>
      </c>
      <c r="U1553">
        <v>0</v>
      </c>
      <c r="V1553" t="s">
        <v>169</v>
      </c>
      <c r="Y1553">
        <v>2022110300</v>
      </c>
      <c r="Z1553" t="s">
        <v>469</v>
      </c>
    </row>
    <row r="1554" spans="1:26" x14ac:dyDescent="0.35">
      <c r="A1554">
        <v>1552</v>
      </c>
      <c r="B1554">
        <v>2022110300</v>
      </c>
      <c r="C1554">
        <v>1182</v>
      </c>
      <c r="D1554">
        <v>46669</v>
      </c>
      <c r="E1554">
        <v>1</v>
      </c>
      <c r="F1554">
        <v>0</v>
      </c>
      <c r="G1554">
        <v>0</v>
      </c>
      <c r="H1554">
        <v>0</v>
      </c>
      <c r="I1554" t="s">
        <v>265</v>
      </c>
      <c r="O1554">
        <v>2022102305</v>
      </c>
      <c r="P1554">
        <v>940</v>
      </c>
      <c r="Q1554">
        <v>43757</v>
      </c>
      <c r="R1554">
        <v>0</v>
      </c>
      <c r="S1554">
        <v>1</v>
      </c>
      <c r="T1554">
        <v>0</v>
      </c>
      <c r="U1554">
        <v>0</v>
      </c>
      <c r="V1554" t="s">
        <v>169</v>
      </c>
      <c r="Y1554">
        <v>2022103008</v>
      </c>
      <c r="Z1554" t="s">
        <v>470</v>
      </c>
    </row>
    <row r="1555" spans="1:26" x14ac:dyDescent="0.35">
      <c r="A1555">
        <v>1553</v>
      </c>
      <c r="B1555">
        <v>2022110300</v>
      </c>
      <c r="C1555">
        <v>1319</v>
      </c>
      <c r="D1555">
        <v>46669</v>
      </c>
      <c r="E1555">
        <v>0</v>
      </c>
      <c r="F1555">
        <v>1</v>
      </c>
      <c r="G1555">
        <v>0</v>
      </c>
      <c r="H1555">
        <v>0</v>
      </c>
      <c r="I1555" t="s">
        <v>265</v>
      </c>
      <c r="O1555">
        <v>2022102305</v>
      </c>
      <c r="P1555">
        <v>2208</v>
      </c>
      <c r="Q1555">
        <v>43757</v>
      </c>
      <c r="R1555">
        <v>0</v>
      </c>
      <c r="S1555">
        <v>1</v>
      </c>
      <c r="T1555">
        <v>0</v>
      </c>
      <c r="U1555">
        <v>0</v>
      </c>
      <c r="V1555" t="s">
        <v>169</v>
      </c>
      <c r="Y1555">
        <v>2022103009</v>
      </c>
      <c r="Z1555" t="s">
        <v>471</v>
      </c>
    </row>
    <row r="1556" spans="1:26" x14ac:dyDescent="0.35">
      <c r="A1556">
        <v>1554</v>
      </c>
      <c r="B1556">
        <v>2022110300</v>
      </c>
      <c r="C1556">
        <v>1853</v>
      </c>
      <c r="D1556">
        <v>46669</v>
      </c>
      <c r="E1556">
        <v>0</v>
      </c>
      <c r="F1556">
        <v>1</v>
      </c>
      <c r="G1556">
        <v>0</v>
      </c>
      <c r="H1556">
        <v>0</v>
      </c>
      <c r="I1556" t="s">
        <v>265</v>
      </c>
      <c r="O1556">
        <v>2022102305</v>
      </c>
      <c r="P1556">
        <v>603</v>
      </c>
      <c r="Q1556">
        <v>52469</v>
      </c>
      <c r="R1556">
        <v>0</v>
      </c>
      <c r="S1556">
        <v>0</v>
      </c>
      <c r="T1556">
        <v>0</v>
      </c>
      <c r="U1556">
        <v>1</v>
      </c>
      <c r="V1556" t="s">
        <v>170</v>
      </c>
      <c r="Y1556">
        <v>2022103009</v>
      </c>
      <c r="Z1556" t="s">
        <v>472</v>
      </c>
    </row>
    <row r="1557" spans="1:26" x14ac:dyDescent="0.35">
      <c r="A1557">
        <v>1555</v>
      </c>
      <c r="B1557">
        <v>2022102308</v>
      </c>
      <c r="C1557">
        <v>1538</v>
      </c>
      <c r="D1557">
        <v>54540</v>
      </c>
      <c r="E1557">
        <v>1</v>
      </c>
      <c r="F1557">
        <v>0</v>
      </c>
      <c r="G1557">
        <v>0</v>
      </c>
      <c r="H1557">
        <v>0</v>
      </c>
      <c r="I1557" t="s">
        <v>266</v>
      </c>
      <c r="O1557">
        <v>2022102305</v>
      </c>
      <c r="P1557">
        <v>1885</v>
      </c>
      <c r="Q1557">
        <v>52469</v>
      </c>
      <c r="R1557">
        <v>1</v>
      </c>
      <c r="S1557">
        <v>0</v>
      </c>
      <c r="T1557">
        <v>0</v>
      </c>
      <c r="U1557">
        <v>0</v>
      </c>
      <c r="V1557" t="s">
        <v>170</v>
      </c>
      <c r="Y1557">
        <v>2022103009</v>
      </c>
      <c r="Z1557" t="s">
        <v>473</v>
      </c>
    </row>
    <row r="1558" spans="1:26" x14ac:dyDescent="0.35">
      <c r="A1558">
        <v>1556</v>
      </c>
      <c r="B1558">
        <v>2022102308</v>
      </c>
      <c r="C1558">
        <v>2792</v>
      </c>
      <c r="D1558">
        <v>54540</v>
      </c>
      <c r="E1558">
        <v>0</v>
      </c>
      <c r="F1558">
        <v>0</v>
      </c>
      <c r="G1558">
        <v>0</v>
      </c>
      <c r="H1558">
        <v>1</v>
      </c>
      <c r="I1558" t="s">
        <v>266</v>
      </c>
      <c r="O1558">
        <v>2022102305</v>
      </c>
      <c r="P1558">
        <v>2139</v>
      </c>
      <c r="Q1558">
        <v>52469</v>
      </c>
      <c r="R1558">
        <v>0</v>
      </c>
      <c r="S1558">
        <v>1</v>
      </c>
      <c r="T1558">
        <v>0</v>
      </c>
      <c r="U1558">
        <v>0</v>
      </c>
      <c r="V1558" t="s">
        <v>170</v>
      </c>
      <c r="Y1558">
        <v>2022110605</v>
      </c>
      <c r="Z1558" t="s">
        <v>473</v>
      </c>
    </row>
    <row r="1559" spans="1:26" x14ac:dyDescent="0.35">
      <c r="A1559">
        <v>1557</v>
      </c>
      <c r="B1559">
        <v>2022103004</v>
      </c>
      <c r="C1559">
        <v>1890</v>
      </c>
      <c r="D1559">
        <v>54540</v>
      </c>
      <c r="E1559">
        <v>1</v>
      </c>
      <c r="F1559">
        <v>0</v>
      </c>
      <c r="G1559">
        <v>0</v>
      </c>
      <c r="H1559">
        <v>0</v>
      </c>
      <c r="I1559" t="s">
        <v>266</v>
      </c>
      <c r="O1559">
        <v>2022103004</v>
      </c>
      <c r="P1559">
        <v>3082</v>
      </c>
      <c r="Q1559">
        <v>52469</v>
      </c>
      <c r="R1559">
        <v>1</v>
      </c>
      <c r="S1559">
        <v>0</v>
      </c>
      <c r="T1559">
        <v>0</v>
      </c>
      <c r="U1559">
        <v>0</v>
      </c>
      <c r="V1559" t="s">
        <v>170</v>
      </c>
      <c r="Y1559">
        <v>2022103009</v>
      </c>
      <c r="Z1559" t="s">
        <v>474</v>
      </c>
    </row>
    <row r="1560" spans="1:26" x14ac:dyDescent="0.35">
      <c r="A1560">
        <v>1558</v>
      </c>
      <c r="B1560">
        <v>2022103004</v>
      </c>
      <c r="C1560">
        <v>1997</v>
      </c>
      <c r="D1560">
        <v>54540</v>
      </c>
      <c r="E1560">
        <v>1</v>
      </c>
      <c r="F1560">
        <v>0</v>
      </c>
      <c r="G1560">
        <v>0</v>
      </c>
      <c r="H1560">
        <v>0</v>
      </c>
      <c r="I1560" t="s">
        <v>266</v>
      </c>
      <c r="O1560">
        <v>2022102305</v>
      </c>
      <c r="P1560">
        <v>844</v>
      </c>
      <c r="Q1560">
        <v>47872</v>
      </c>
      <c r="R1560">
        <v>0</v>
      </c>
      <c r="S1560">
        <v>1</v>
      </c>
      <c r="T1560">
        <v>0</v>
      </c>
      <c r="U1560">
        <v>0</v>
      </c>
      <c r="V1560" t="s">
        <v>171</v>
      </c>
      <c r="Y1560">
        <v>2022103009</v>
      </c>
      <c r="Z1560" t="s">
        <v>475</v>
      </c>
    </row>
    <row r="1561" spans="1:26" x14ac:dyDescent="0.35">
      <c r="A1561">
        <v>1559</v>
      </c>
      <c r="B1561">
        <v>2022103004</v>
      </c>
      <c r="C1561">
        <v>2926</v>
      </c>
      <c r="D1561">
        <v>54540</v>
      </c>
      <c r="E1561">
        <v>0</v>
      </c>
      <c r="F1561">
        <v>1</v>
      </c>
      <c r="G1561">
        <v>0</v>
      </c>
      <c r="H1561">
        <v>0</v>
      </c>
      <c r="I1561" t="s">
        <v>266</v>
      </c>
      <c r="O1561">
        <v>2022102305</v>
      </c>
      <c r="P1561">
        <v>1350</v>
      </c>
      <c r="Q1561">
        <v>47872</v>
      </c>
      <c r="R1561">
        <v>0</v>
      </c>
      <c r="S1561">
        <v>1</v>
      </c>
      <c r="T1561">
        <v>0</v>
      </c>
      <c r="U1561">
        <v>0</v>
      </c>
      <c r="V1561" t="s">
        <v>171</v>
      </c>
      <c r="Y1561">
        <v>2022110605</v>
      </c>
      <c r="Z1561" t="s">
        <v>475</v>
      </c>
    </row>
    <row r="1562" spans="1:26" x14ac:dyDescent="0.35">
      <c r="A1562">
        <v>1560</v>
      </c>
      <c r="B1562">
        <v>2022103004</v>
      </c>
      <c r="C1562">
        <v>2947</v>
      </c>
      <c r="D1562">
        <v>54540</v>
      </c>
      <c r="E1562">
        <v>0</v>
      </c>
      <c r="F1562">
        <v>1</v>
      </c>
      <c r="G1562">
        <v>0</v>
      </c>
      <c r="H1562">
        <v>0</v>
      </c>
      <c r="I1562" t="s">
        <v>266</v>
      </c>
      <c r="O1562">
        <v>2022102305</v>
      </c>
      <c r="P1562">
        <v>2612</v>
      </c>
      <c r="Q1562">
        <v>47872</v>
      </c>
      <c r="R1562">
        <v>0</v>
      </c>
      <c r="S1562">
        <v>1</v>
      </c>
      <c r="T1562">
        <v>0</v>
      </c>
      <c r="U1562">
        <v>0</v>
      </c>
      <c r="V1562" t="s">
        <v>171</v>
      </c>
      <c r="Y1562">
        <v>2022103010</v>
      </c>
      <c r="Z1562" t="s">
        <v>476</v>
      </c>
    </row>
    <row r="1563" spans="1:26" x14ac:dyDescent="0.35">
      <c r="A1563">
        <v>1561</v>
      </c>
      <c r="B1563">
        <v>2022110300</v>
      </c>
      <c r="C1563">
        <v>2761</v>
      </c>
      <c r="D1563">
        <v>54540</v>
      </c>
      <c r="E1563">
        <v>0</v>
      </c>
      <c r="F1563">
        <v>0</v>
      </c>
      <c r="G1563">
        <v>0</v>
      </c>
      <c r="H1563">
        <v>1</v>
      </c>
      <c r="I1563" t="s">
        <v>266</v>
      </c>
      <c r="O1563">
        <v>2022102305</v>
      </c>
      <c r="P1563">
        <v>2679</v>
      </c>
      <c r="Q1563">
        <v>47872</v>
      </c>
      <c r="R1563">
        <v>0</v>
      </c>
      <c r="S1563">
        <v>1</v>
      </c>
      <c r="T1563">
        <v>0</v>
      </c>
      <c r="U1563">
        <v>0</v>
      </c>
      <c r="V1563" t="s">
        <v>171</v>
      </c>
      <c r="Y1563">
        <v>2022110609</v>
      </c>
      <c r="Z1563" t="s">
        <v>476</v>
      </c>
    </row>
    <row r="1564" spans="1:26" x14ac:dyDescent="0.35">
      <c r="A1564">
        <v>1562</v>
      </c>
      <c r="B1564">
        <v>2022110300</v>
      </c>
      <c r="C1564">
        <v>3082</v>
      </c>
      <c r="D1564">
        <v>54540</v>
      </c>
      <c r="E1564">
        <v>1</v>
      </c>
      <c r="F1564">
        <v>0</v>
      </c>
      <c r="G1564">
        <v>0</v>
      </c>
      <c r="H1564">
        <v>0</v>
      </c>
      <c r="I1564" t="s">
        <v>266</v>
      </c>
      <c r="O1564">
        <v>2022102305</v>
      </c>
      <c r="P1564">
        <v>2858</v>
      </c>
      <c r="Q1564">
        <v>47872</v>
      </c>
      <c r="R1564">
        <v>1</v>
      </c>
      <c r="S1564">
        <v>0</v>
      </c>
      <c r="T1564">
        <v>0</v>
      </c>
      <c r="U1564">
        <v>0</v>
      </c>
      <c r="V1564" t="s">
        <v>171</v>
      </c>
      <c r="Y1564">
        <v>2022103010</v>
      </c>
      <c r="Z1564" t="s">
        <v>477</v>
      </c>
    </row>
    <row r="1565" spans="1:26" x14ac:dyDescent="0.35">
      <c r="A1565">
        <v>1563</v>
      </c>
      <c r="B1565">
        <v>2022102308</v>
      </c>
      <c r="C1565">
        <v>1753</v>
      </c>
      <c r="D1565">
        <v>47889</v>
      </c>
      <c r="E1565">
        <v>1</v>
      </c>
      <c r="F1565">
        <v>0</v>
      </c>
      <c r="G1565">
        <v>0</v>
      </c>
      <c r="H1565">
        <v>0</v>
      </c>
      <c r="I1565" t="s">
        <v>267</v>
      </c>
      <c r="O1565">
        <v>2022102305</v>
      </c>
      <c r="P1565">
        <v>3114</v>
      </c>
      <c r="Q1565">
        <v>47872</v>
      </c>
      <c r="R1565">
        <v>1</v>
      </c>
      <c r="S1565">
        <v>0</v>
      </c>
      <c r="T1565">
        <v>0</v>
      </c>
      <c r="U1565">
        <v>0</v>
      </c>
      <c r="V1565" t="s">
        <v>171</v>
      </c>
      <c r="Y1565">
        <v>2022110609</v>
      </c>
      <c r="Z1565" t="s">
        <v>477</v>
      </c>
    </row>
    <row r="1566" spans="1:26" x14ac:dyDescent="0.35">
      <c r="A1566">
        <v>1564</v>
      </c>
      <c r="B1566">
        <v>2022102308</v>
      </c>
      <c r="C1566">
        <v>2247</v>
      </c>
      <c r="D1566">
        <v>47889</v>
      </c>
      <c r="E1566">
        <v>0</v>
      </c>
      <c r="F1566">
        <v>0</v>
      </c>
      <c r="G1566">
        <v>0</v>
      </c>
      <c r="H1566">
        <v>1</v>
      </c>
      <c r="I1566" t="s">
        <v>267</v>
      </c>
      <c r="O1566">
        <v>2022102305</v>
      </c>
      <c r="P1566">
        <v>3156</v>
      </c>
      <c r="Q1566">
        <v>47872</v>
      </c>
      <c r="R1566">
        <v>1</v>
      </c>
      <c r="S1566">
        <v>0</v>
      </c>
      <c r="T1566">
        <v>0</v>
      </c>
      <c r="U1566">
        <v>0</v>
      </c>
      <c r="V1566" t="s">
        <v>171</v>
      </c>
      <c r="Y1566">
        <v>2022103010</v>
      </c>
      <c r="Z1566" t="s">
        <v>478</v>
      </c>
    </row>
    <row r="1567" spans="1:26" x14ac:dyDescent="0.35">
      <c r="A1567">
        <v>1565</v>
      </c>
      <c r="B1567">
        <v>2022102308</v>
      </c>
      <c r="C1567">
        <v>2710</v>
      </c>
      <c r="D1567">
        <v>47889</v>
      </c>
      <c r="E1567">
        <v>1</v>
      </c>
      <c r="F1567">
        <v>0</v>
      </c>
      <c r="G1567">
        <v>0</v>
      </c>
      <c r="H1567">
        <v>0</v>
      </c>
      <c r="I1567" t="s">
        <v>267</v>
      </c>
      <c r="O1567">
        <v>2022102305</v>
      </c>
      <c r="P1567">
        <v>3235</v>
      </c>
      <c r="Q1567">
        <v>47872</v>
      </c>
      <c r="R1567">
        <v>1</v>
      </c>
      <c r="S1567">
        <v>0</v>
      </c>
      <c r="T1567">
        <v>0</v>
      </c>
      <c r="U1567">
        <v>0</v>
      </c>
      <c r="V1567" t="s">
        <v>171</v>
      </c>
      <c r="Y1567">
        <v>2022110609</v>
      </c>
      <c r="Z1567" t="s">
        <v>478</v>
      </c>
    </row>
    <row r="1568" spans="1:26" x14ac:dyDescent="0.35">
      <c r="A1568">
        <v>1566</v>
      </c>
      <c r="B1568">
        <v>2022102308</v>
      </c>
      <c r="C1568">
        <v>3165</v>
      </c>
      <c r="D1568">
        <v>47889</v>
      </c>
      <c r="E1568">
        <v>0</v>
      </c>
      <c r="F1568">
        <v>1</v>
      </c>
      <c r="G1568">
        <v>0</v>
      </c>
      <c r="H1568">
        <v>0</v>
      </c>
      <c r="I1568" t="s">
        <v>267</v>
      </c>
      <c r="O1568">
        <v>2022103009</v>
      </c>
      <c r="P1568">
        <v>176</v>
      </c>
      <c r="Q1568">
        <v>47872</v>
      </c>
      <c r="R1568">
        <v>1</v>
      </c>
      <c r="S1568">
        <v>0</v>
      </c>
      <c r="T1568">
        <v>0</v>
      </c>
      <c r="U1568">
        <v>0</v>
      </c>
      <c r="V1568" t="s">
        <v>171</v>
      </c>
      <c r="Y1568">
        <v>2022103010</v>
      </c>
      <c r="Z1568" t="s">
        <v>479</v>
      </c>
    </row>
    <row r="1569" spans="1:26" x14ac:dyDescent="0.35">
      <c r="A1569">
        <v>1567</v>
      </c>
      <c r="B1569">
        <v>2022102308</v>
      </c>
      <c r="C1569">
        <v>3186</v>
      </c>
      <c r="D1569">
        <v>47889</v>
      </c>
      <c r="E1569">
        <v>1</v>
      </c>
      <c r="F1569">
        <v>0</v>
      </c>
      <c r="G1569">
        <v>0</v>
      </c>
      <c r="H1569">
        <v>0</v>
      </c>
      <c r="I1569" t="s">
        <v>267</v>
      </c>
      <c r="O1569">
        <v>2022103009</v>
      </c>
      <c r="P1569">
        <v>390</v>
      </c>
      <c r="Q1569">
        <v>47872</v>
      </c>
      <c r="R1569">
        <v>0</v>
      </c>
      <c r="S1569">
        <v>1</v>
      </c>
      <c r="T1569">
        <v>0</v>
      </c>
      <c r="U1569">
        <v>0</v>
      </c>
      <c r="V1569" t="s">
        <v>171</v>
      </c>
      <c r="Y1569">
        <v>2022110609</v>
      </c>
      <c r="Z1569" t="s">
        <v>479</v>
      </c>
    </row>
    <row r="1570" spans="1:26" x14ac:dyDescent="0.35">
      <c r="A1570">
        <v>1568</v>
      </c>
      <c r="B1570">
        <v>2022103006</v>
      </c>
      <c r="C1570">
        <v>512</v>
      </c>
      <c r="D1570">
        <v>47889</v>
      </c>
      <c r="E1570">
        <v>1</v>
      </c>
      <c r="F1570">
        <v>0</v>
      </c>
      <c r="G1570">
        <v>0</v>
      </c>
      <c r="H1570">
        <v>0</v>
      </c>
      <c r="I1570" t="s">
        <v>267</v>
      </c>
      <c r="O1570">
        <v>2022103009</v>
      </c>
      <c r="P1570">
        <v>420</v>
      </c>
      <c r="Q1570">
        <v>47872</v>
      </c>
      <c r="R1570">
        <v>0</v>
      </c>
      <c r="S1570">
        <v>1</v>
      </c>
      <c r="T1570">
        <v>0</v>
      </c>
      <c r="U1570">
        <v>0</v>
      </c>
      <c r="V1570" t="s">
        <v>171</v>
      </c>
      <c r="Y1570">
        <v>2022103010</v>
      </c>
      <c r="Z1570" t="s">
        <v>480</v>
      </c>
    </row>
    <row r="1571" spans="1:26" x14ac:dyDescent="0.35">
      <c r="A1571">
        <v>1569</v>
      </c>
      <c r="B1571">
        <v>2022103006</v>
      </c>
      <c r="C1571">
        <v>980</v>
      </c>
      <c r="D1571">
        <v>47889</v>
      </c>
      <c r="E1571">
        <v>1</v>
      </c>
      <c r="F1571">
        <v>0</v>
      </c>
      <c r="G1571">
        <v>0</v>
      </c>
      <c r="H1571">
        <v>0</v>
      </c>
      <c r="I1571" t="s">
        <v>267</v>
      </c>
      <c r="O1571">
        <v>2022110605</v>
      </c>
      <c r="P1571">
        <v>308</v>
      </c>
      <c r="Q1571">
        <v>47872</v>
      </c>
      <c r="R1571">
        <v>1</v>
      </c>
      <c r="S1571">
        <v>0</v>
      </c>
      <c r="T1571">
        <v>0</v>
      </c>
      <c r="U1571">
        <v>0</v>
      </c>
      <c r="V1571" t="s">
        <v>171</v>
      </c>
      <c r="Y1571">
        <v>2022110609</v>
      </c>
      <c r="Z1571" t="s">
        <v>480</v>
      </c>
    </row>
    <row r="1572" spans="1:26" x14ac:dyDescent="0.35">
      <c r="A1572">
        <v>1570</v>
      </c>
      <c r="B1572">
        <v>2022103006</v>
      </c>
      <c r="C1572">
        <v>1261</v>
      </c>
      <c r="D1572">
        <v>47889</v>
      </c>
      <c r="E1572">
        <v>1</v>
      </c>
      <c r="F1572">
        <v>0</v>
      </c>
      <c r="G1572">
        <v>0</v>
      </c>
      <c r="H1572">
        <v>0</v>
      </c>
      <c r="I1572" t="s">
        <v>267</v>
      </c>
      <c r="O1572">
        <v>2022110605</v>
      </c>
      <c r="P1572">
        <v>3766</v>
      </c>
      <c r="Q1572">
        <v>47872</v>
      </c>
      <c r="R1572">
        <v>1</v>
      </c>
      <c r="S1572">
        <v>0</v>
      </c>
      <c r="T1572">
        <v>0</v>
      </c>
      <c r="U1572">
        <v>0</v>
      </c>
      <c r="V1572" t="s">
        <v>171</v>
      </c>
      <c r="Y1572">
        <v>2022103010</v>
      </c>
      <c r="Z1572" t="s">
        <v>481</v>
      </c>
    </row>
    <row r="1573" spans="1:26" x14ac:dyDescent="0.35">
      <c r="A1573">
        <v>1571</v>
      </c>
      <c r="B1573">
        <v>2022103006</v>
      </c>
      <c r="C1573">
        <v>2021</v>
      </c>
      <c r="D1573">
        <v>47889</v>
      </c>
      <c r="E1573">
        <v>1</v>
      </c>
      <c r="F1573">
        <v>0</v>
      </c>
      <c r="G1573">
        <v>0</v>
      </c>
      <c r="H1573">
        <v>0</v>
      </c>
      <c r="I1573" t="s">
        <v>267</v>
      </c>
      <c r="O1573">
        <v>2022102305</v>
      </c>
      <c r="P1573">
        <v>940</v>
      </c>
      <c r="Q1573">
        <v>43353</v>
      </c>
      <c r="R1573">
        <v>0</v>
      </c>
      <c r="S1573">
        <v>1</v>
      </c>
      <c r="T1573">
        <v>0</v>
      </c>
      <c r="U1573">
        <v>0</v>
      </c>
      <c r="V1573" t="s">
        <v>172</v>
      </c>
      <c r="Y1573">
        <v>2022103010</v>
      </c>
      <c r="Z1573" t="s">
        <v>482</v>
      </c>
    </row>
    <row r="1574" spans="1:26" x14ac:dyDescent="0.35">
      <c r="A1574">
        <v>1572</v>
      </c>
      <c r="B1574">
        <v>2022103006</v>
      </c>
      <c r="C1574">
        <v>2607</v>
      </c>
      <c r="D1574">
        <v>47889</v>
      </c>
      <c r="E1574">
        <v>0</v>
      </c>
      <c r="F1574">
        <v>1</v>
      </c>
      <c r="G1574">
        <v>0</v>
      </c>
      <c r="H1574">
        <v>0</v>
      </c>
      <c r="I1574" t="s">
        <v>267</v>
      </c>
      <c r="O1574">
        <v>2022102305</v>
      </c>
      <c r="P1574">
        <v>985</v>
      </c>
      <c r="Q1574">
        <v>43353</v>
      </c>
      <c r="R1574">
        <v>0</v>
      </c>
      <c r="S1574">
        <v>1</v>
      </c>
      <c r="T1574">
        <v>0</v>
      </c>
      <c r="U1574">
        <v>0</v>
      </c>
      <c r="V1574" t="s">
        <v>172</v>
      </c>
      <c r="Y1574">
        <v>2022103010</v>
      </c>
      <c r="Z1574" t="s">
        <v>483</v>
      </c>
    </row>
    <row r="1575" spans="1:26" x14ac:dyDescent="0.35">
      <c r="A1575">
        <v>1573</v>
      </c>
      <c r="B1575">
        <v>2022103006</v>
      </c>
      <c r="C1575">
        <v>3339</v>
      </c>
      <c r="D1575">
        <v>47889</v>
      </c>
      <c r="E1575">
        <v>0</v>
      </c>
      <c r="F1575">
        <v>1</v>
      </c>
      <c r="G1575">
        <v>0</v>
      </c>
      <c r="H1575">
        <v>0</v>
      </c>
      <c r="I1575" t="s">
        <v>267</v>
      </c>
      <c r="O1575">
        <v>2022103004</v>
      </c>
      <c r="P1575">
        <v>236</v>
      </c>
      <c r="Q1575">
        <v>43353</v>
      </c>
      <c r="R1575">
        <v>0</v>
      </c>
      <c r="S1575">
        <v>0</v>
      </c>
      <c r="T1575">
        <v>0</v>
      </c>
      <c r="U1575">
        <v>1</v>
      </c>
      <c r="V1575" t="s">
        <v>172</v>
      </c>
      <c r="Y1575">
        <v>2022110609</v>
      </c>
      <c r="Z1575" t="s">
        <v>483</v>
      </c>
    </row>
    <row r="1576" spans="1:26" x14ac:dyDescent="0.35">
      <c r="A1576">
        <v>1574</v>
      </c>
      <c r="B1576">
        <v>2022110604</v>
      </c>
      <c r="C1576">
        <v>742</v>
      </c>
      <c r="D1576">
        <v>47889</v>
      </c>
      <c r="E1576">
        <v>1</v>
      </c>
      <c r="F1576">
        <v>0</v>
      </c>
      <c r="G1576">
        <v>0</v>
      </c>
      <c r="H1576">
        <v>0</v>
      </c>
      <c r="I1576" t="s">
        <v>267</v>
      </c>
      <c r="O1576">
        <v>2022102305</v>
      </c>
      <c r="P1576">
        <v>985</v>
      </c>
      <c r="Q1576">
        <v>47899</v>
      </c>
      <c r="R1576">
        <v>1</v>
      </c>
      <c r="S1576">
        <v>0</v>
      </c>
      <c r="T1576">
        <v>0</v>
      </c>
      <c r="U1576">
        <v>0</v>
      </c>
      <c r="V1576" t="s">
        <v>173</v>
      </c>
      <c r="Y1576">
        <v>2022103010</v>
      </c>
      <c r="Z1576" t="s">
        <v>484</v>
      </c>
    </row>
    <row r="1577" spans="1:26" x14ac:dyDescent="0.35">
      <c r="A1577">
        <v>1575</v>
      </c>
      <c r="B1577">
        <v>2022110604</v>
      </c>
      <c r="C1577">
        <v>1283</v>
      </c>
      <c r="D1577">
        <v>47889</v>
      </c>
      <c r="E1577">
        <v>0</v>
      </c>
      <c r="F1577">
        <v>0</v>
      </c>
      <c r="G1577">
        <v>0</v>
      </c>
      <c r="H1577">
        <v>1</v>
      </c>
      <c r="I1577" t="s">
        <v>267</v>
      </c>
      <c r="O1577">
        <v>2022102305</v>
      </c>
      <c r="P1577">
        <v>1234</v>
      </c>
      <c r="Q1577">
        <v>47899</v>
      </c>
      <c r="R1577">
        <v>1</v>
      </c>
      <c r="S1577">
        <v>0</v>
      </c>
      <c r="T1577">
        <v>0</v>
      </c>
      <c r="U1577">
        <v>0</v>
      </c>
      <c r="V1577" t="s">
        <v>173</v>
      </c>
      <c r="Y1577">
        <v>2022110609</v>
      </c>
      <c r="Z1577" t="s">
        <v>484</v>
      </c>
    </row>
    <row r="1578" spans="1:26" x14ac:dyDescent="0.35">
      <c r="A1578">
        <v>1576</v>
      </c>
      <c r="B1578">
        <v>2022110604</v>
      </c>
      <c r="C1578">
        <v>2469</v>
      </c>
      <c r="D1578">
        <v>47889</v>
      </c>
      <c r="E1578">
        <v>1</v>
      </c>
      <c r="F1578">
        <v>0</v>
      </c>
      <c r="G1578">
        <v>0</v>
      </c>
      <c r="H1578">
        <v>0</v>
      </c>
      <c r="I1578" t="s">
        <v>267</v>
      </c>
      <c r="O1578">
        <v>2022102305</v>
      </c>
      <c r="P1578">
        <v>2208</v>
      </c>
      <c r="Q1578">
        <v>47899</v>
      </c>
      <c r="R1578">
        <v>1</v>
      </c>
      <c r="S1578">
        <v>0</v>
      </c>
      <c r="T1578">
        <v>0</v>
      </c>
      <c r="U1578">
        <v>0</v>
      </c>
      <c r="V1578" t="s">
        <v>173</v>
      </c>
      <c r="Y1578">
        <v>2022103010</v>
      </c>
      <c r="Z1578" t="s">
        <v>485</v>
      </c>
    </row>
    <row r="1579" spans="1:26" x14ac:dyDescent="0.35">
      <c r="A1579">
        <v>1577</v>
      </c>
      <c r="B1579">
        <v>2022110604</v>
      </c>
      <c r="C1579">
        <v>2538</v>
      </c>
      <c r="D1579">
        <v>47889</v>
      </c>
      <c r="E1579">
        <v>0</v>
      </c>
      <c r="F1579">
        <v>1</v>
      </c>
      <c r="G1579">
        <v>0</v>
      </c>
      <c r="H1579">
        <v>0</v>
      </c>
      <c r="I1579" t="s">
        <v>267</v>
      </c>
      <c r="O1579">
        <v>2022102305</v>
      </c>
      <c r="P1579">
        <v>1076</v>
      </c>
      <c r="Q1579">
        <v>47802</v>
      </c>
      <c r="R1579">
        <v>1</v>
      </c>
      <c r="S1579">
        <v>0</v>
      </c>
      <c r="T1579">
        <v>0</v>
      </c>
      <c r="U1579">
        <v>0</v>
      </c>
      <c r="V1579" t="s">
        <v>174</v>
      </c>
      <c r="Y1579">
        <v>2022103010</v>
      </c>
      <c r="Z1579" t="s">
        <v>486</v>
      </c>
    </row>
    <row r="1580" spans="1:26" x14ac:dyDescent="0.35">
      <c r="A1580">
        <v>1578</v>
      </c>
      <c r="B1580">
        <v>2022110604</v>
      </c>
      <c r="C1580">
        <v>3445</v>
      </c>
      <c r="D1580">
        <v>47889</v>
      </c>
      <c r="E1580">
        <v>0</v>
      </c>
      <c r="F1580">
        <v>0</v>
      </c>
      <c r="G1580">
        <v>0</v>
      </c>
      <c r="H1580">
        <v>1</v>
      </c>
      <c r="I1580" t="s">
        <v>267</v>
      </c>
      <c r="O1580">
        <v>2022102305</v>
      </c>
      <c r="P1580">
        <v>1885</v>
      </c>
      <c r="Q1580">
        <v>47802</v>
      </c>
      <c r="R1580">
        <v>0</v>
      </c>
      <c r="S1580">
        <v>1</v>
      </c>
      <c r="T1580">
        <v>0</v>
      </c>
      <c r="U1580">
        <v>0</v>
      </c>
      <c r="V1580" t="s">
        <v>174</v>
      </c>
      <c r="Y1580">
        <v>2022103010</v>
      </c>
      <c r="Z1580" t="s">
        <v>487</v>
      </c>
    </row>
    <row r="1581" spans="1:26" x14ac:dyDescent="0.35">
      <c r="A1581">
        <v>1579</v>
      </c>
      <c r="B1581">
        <v>2022110604</v>
      </c>
      <c r="C1581">
        <v>3681</v>
      </c>
      <c r="D1581">
        <v>47889</v>
      </c>
      <c r="E1581">
        <v>0</v>
      </c>
      <c r="F1581">
        <v>1</v>
      </c>
      <c r="G1581">
        <v>0</v>
      </c>
      <c r="H1581">
        <v>0</v>
      </c>
      <c r="I1581" t="s">
        <v>267</v>
      </c>
      <c r="O1581">
        <v>2022103004</v>
      </c>
      <c r="P1581">
        <v>1809</v>
      </c>
      <c r="Q1581">
        <v>47802</v>
      </c>
      <c r="R1581">
        <v>0</v>
      </c>
      <c r="S1581">
        <v>0</v>
      </c>
      <c r="T1581">
        <v>0</v>
      </c>
      <c r="U1581">
        <v>1</v>
      </c>
      <c r="V1581" t="s">
        <v>174</v>
      </c>
      <c r="Y1581">
        <v>2022110609</v>
      </c>
      <c r="Z1581" t="s">
        <v>487</v>
      </c>
    </row>
    <row r="1582" spans="1:26" x14ac:dyDescent="0.35">
      <c r="A1582">
        <v>1580</v>
      </c>
      <c r="B1582">
        <v>2022102308</v>
      </c>
      <c r="C1582">
        <v>1961</v>
      </c>
      <c r="D1582">
        <v>54615</v>
      </c>
      <c r="E1582">
        <v>0</v>
      </c>
      <c r="F1582">
        <v>1</v>
      </c>
      <c r="G1582">
        <v>0</v>
      </c>
      <c r="H1582">
        <v>0</v>
      </c>
      <c r="I1582" t="s">
        <v>268</v>
      </c>
      <c r="O1582">
        <v>2022110610</v>
      </c>
      <c r="P1582">
        <v>857</v>
      </c>
      <c r="Q1582">
        <v>47802</v>
      </c>
      <c r="R1582">
        <v>0</v>
      </c>
      <c r="S1582">
        <v>1</v>
      </c>
      <c r="T1582">
        <v>0</v>
      </c>
      <c r="U1582">
        <v>0</v>
      </c>
      <c r="V1582" t="s">
        <v>174</v>
      </c>
      <c r="Y1582">
        <v>2022103010</v>
      </c>
      <c r="Z1582" t="s">
        <v>488</v>
      </c>
    </row>
    <row r="1583" spans="1:26" x14ac:dyDescent="0.35">
      <c r="A1583">
        <v>1581</v>
      </c>
      <c r="B1583">
        <v>2022103004</v>
      </c>
      <c r="C1583">
        <v>2345</v>
      </c>
      <c r="D1583">
        <v>54615</v>
      </c>
      <c r="E1583">
        <v>0</v>
      </c>
      <c r="F1583">
        <v>0</v>
      </c>
      <c r="G1583">
        <v>0</v>
      </c>
      <c r="H1583">
        <v>1</v>
      </c>
      <c r="I1583" t="s">
        <v>268</v>
      </c>
      <c r="O1583">
        <v>2022110610</v>
      </c>
      <c r="P1583">
        <v>1574</v>
      </c>
      <c r="Q1583">
        <v>47802</v>
      </c>
      <c r="R1583">
        <v>1</v>
      </c>
      <c r="S1583">
        <v>0</v>
      </c>
      <c r="T1583">
        <v>0</v>
      </c>
      <c r="U1583">
        <v>0</v>
      </c>
      <c r="V1583" t="s">
        <v>174</v>
      </c>
      <c r="Y1583">
        <v>2022103010</v>
      </c>
      <c r="Z1583" t="s">
        <v>489</v>
      </c>
    </row>
    <row r="1584" spans="1:26" x14ac:dyDescent="0.35">
      <c r="A1584">
        <v>1582</v>
      </c>
      <c r="B1584">
        <v>2022103004</v>
      </c>
      <c r="C1584">
        <v>2782</v>
      </c>
      <c r="D1584">
        <v>54615</v>
      </c>
      <c r="E1584">
        <v>1</v>
      </c>
      <c r="F1584">
        <v>0</v>
      </c>
      <c r="G1584">
        <v>0</v>
      </c>
      <c r="H1584">
        <v>0</v>
      </c>
      <c r="I1584" t="s">
        <v>268</v>
      </c>
      <c r="O1584">
        <v>2022110610</v>
      </c>
      <c r="P1584">
        <v>2268</v>
      </c>
      <c r="Q1584">
        <v>47802</v>
      </c>
      <c r="R1584">
        <v>1</v>
      </c>
      <c r="S1584">
        <v>0</v>
      </c>
      <c r="T1584">
        <v>0</v>
      </c>
      <c r="U1584">
        <v>0</v>
      </c>
      <c r="V1584" t="s">
        <v>174</v>
      </c>
      <c r="Y1584">
        <v>2022110609</v>
      </c>
      <c r="Z1584" t="s">
        <v>489</v>
      </c>
    </row>
    <row r="1585" spans="1:26" x14ac:dyDescent="0.35">
      <c r="A1585">
        <v>1583</v>
      </c>
      <c r="B1585">
        <v>2022103004</v>
      </c>
      <c r="C1585">
        <v>2968</v>
      </c>
      <c r="D1585">
        <v>54615</v>
      </c>
      <c r="E1585">
        <v>1</v>
      </c>
      <c r="F1585">
        <v>0</v>
      </c>
      <c r="G1585">
        <v>0</v>
      </c>
      <c r="H1585">
        <v>0</v>
      </c>
      <c r="I1585" t="s">
        <v>268</v>
      </c>
      <c r="O1585">
        <v>2022102305</v>
      </c>
      <c r="P1585">
        <v>1303</v>
      </c>
      <c r="Q1585">
        <v>42031</v>
      </c>
      <c r="R1585">
        <v>0</v>
      </c>
      <c r="S1585">
        <v>1</v>
      </c>
      <c r="T1585">
        <v>0</v>
      </c>
      <c r="U1585">
        <v>0</v>
      </c>
      <c r="V1585" t="s">
        <v>175</v>
      </c>
      <c r="Y1585">
        <v>2022103011</v>
      </c>
      <c r="Z1585" t="s">
        <v>490</v>
      </c>
    </row>
    <row r="1586" spans="1:26" x14ac:dyDescent="0.35">
      <c r="A1586">
        <v>1584</v>
      </c>
      <c r="B1586">
        <v>2022110300</v>
      </c>
      <c r="C1586">
        <v>626</v>
      </c>
      <c r="D1586">
        <v>54615</v>
      </c>
      <c r="E1586">
        <v>1</v>
      </c>
      <c r="F1586">
        <v>0</v>
      </c>
      <c r="G1586">
        <v>0</v>
      </c>
      <c r="H1586">
        <v>0</v>
      </c>
      <c r="I1586" t="s">
        <v>268</v>
      </c>
      <c r="O1586">
        <v>2022110610</v>
      </c>
      <c r="P1586">
        <v>4407</v>
      </c>
      <c r="Q1586">
        <v>42031</v>
      </c>
      <c r="R1586">
        <v>1</v>
      </c>
      <c r="S1586">
        <v>0</v>
      </c>
      <c r="T1586">
        <v>0</v>
      </c>
      <c r="U1586">
        <v>0</v>
      </c>
      <c r="V1586" t="s">
        <v>175</v>
      </c>
      <c r="Y1586">
        <v>2022103011</v>
      </c>
      <c r="Z1586" t="s">
        <v>491</v>
      </c>
    </row>
    <row r="1587" spans="1:26" x14ac:dyDescent="0.35">
      <c r="A1587">
        <v>1585</v>
      </c>
      <c r="B1587">
        <v>2022110300</v>
      </c>
      <c r="C1587">
        <v>2035</v>
      </c>
      <c r="D1587">
        <v>54615</v>
      </c>
      <c r="E1587">
        <v>0</v>
      </c>
      <c r="F1587">
        <v>0</v>
      </c>
      <c r="G1587">
        <v>0</v>
      </c>
      <c r="H1587">
        <v>1</v>
      </c>
      <c r="I1587" t="s">
        <v>268</v>
      </c>
      <c r="O1587">
        <v>2022102305</v>
      </c>
      <c r="P1587">
        <v>1303</v>
      </c>
      <c r="Q1587">
        <v>42365</v>
      </c>
      <c r="R1587">
        <v>0</v>
      </c>
      <c r="S1587">
        <v>1</v>
      </c>
      <c r="T1587">
        <v>0</v>
      </c>
      <c r="U1587">
        <v>0</v>
      </c>
      <c r="V1587" t="s">
        <v>176</v>
      </c>
      <c r="Y1587">
        <v>2022110608</v>
      </c>
      <c r="Z1587" t="s">
        <v>491</v>
      </c>
    </row>
    <row r="1588" spans="1:26" x14ac:dyDescent="0.35">
      <c r="A1588">
        <v>1586</v>
      </c>
      <c r="B1588">
        <v>2022102308</v>
      </c>
      <c r="C1588">
        <v>2028</v>
      </c>
      <c r="D1588">
        <v>54468</v>
      </c>
      <c r="E1588">
        <v>1</v>
      </c>
      <c r="F1588">
        <v>0</v>
      </c>
      <c r="G1588">
        <v>0</v>
      </c>
      <c r="H1588">
        <v>0</v>
      </c>
      <c r="I1588" t="s">
        <v>269</v>
      </c>
      <c r="O1588">
        <v>2022102305</v>
      </c>
      <c r="P1588">
        <v>2373</v>
      </c>
      <c r="Q1588">
        <v>42365</v>
      </c>
      <c r="R1588">
        <v>1</v>
      </c>
      <c r="S1588">
        <v>0</v>
      </c>
      <c r="T1588">
        <v>0</v>
      </c>
      <c r="U1588">
        <v>0</v>
      </c>
      <c r="V1588" t="s">
        <v>176</v>
      </c>
      <c r="Y1588">
        <v>2022103011</v>
      </c>
      <c r="Z1588" t="s">
        <v>492</v>
      </c>
    </row>
    <row r="1589" spans="1:26" x14ac:dyDescent="0.35">
      <c r="A1589">
        <v>1587</v>
      </c>
      <c r="B1589">
        <v>2022102308</v>
      </c>
      <c r="C1589">
        <v>2544</v>
      </c>
      <c r="D1589">
        <v>54468</v>
      </c>
      <c r="E1589">
        <v>1</v>
      </c>
      <c r="F1589">
        <v>0</v>
      </c>
      <c r="G1589">
        <v>0</v>
      </c>
      <c r="H1589">
        <v>0</v>
      </c>
      <c r="I1589" t="s">
        <v>269</v>
      </c>
      <c r="O1589">
        <v>2022103004</v>
      </c>
      <c r="P1589">
        <v>504</v>
      </c>
      <c r="Q1589">
        <v>42365</v>
      </c>
      <c r="R1589">
        <v>1</v>
      </c>
      <c r="S1589">
        <v>0</v>
      </c>
      <c r="T1589">
        <v>0</v>
      </c>
      <c r="U1589">
        <v>0</v>
      </c>
      <c r="V1589" t="s">
        <v>176</v>
      </c>
      <c r="Y1589">
        <v>2022103011</v>
      </c>
      <c r="Z1589" t="s">
        <v>493</v>
      </c>
    </row>
    <row r="1590" spans="1:26" x14ac:dyDescent="0.35">
      <c r="A1590">
        <v>1588</v>
      </c>
      <c r="B1590">
        <v>2022103004</v>
      </c>
      <c r="C1590">
        <v>56</v>
      </c>
      <c r="D1590">
        <v>54468</v>
      </c>
      <c r="E1590">
        <v>1</v>
      </c>
      <c r="F1590">
        <v>0</v>
      </c>
      <c r="G1590">
        <v>0</v>
      </c>
      <c r="H1590">
        <v>0</v>
      </c>
      <c r="I1590" t="s">
        <v>269</v>
      </c>
      <c r="O1590">
        <v>2022110610</v>
      </c>
      <c r="P1590">
        <v>327</v>
      </c>
      <c r="Q1590">
        <v>42365</v>
      </c>
      <c r="R1590">
        <v>0</v>
      </c>
      <c r="S1590">
        <v>1</v>
      </c>
      <c r="T1590">
        <v>0</v>
      </c>
      <c r="U1590">
        <v>0</v>
      </c>
      <c r="V1590" t="s">
        <v>176</v>
      </c>
      <c r="Y1590">
        <v>2022103011</v>
      </c>
      <c r="Z1590" t="s">
        <v>494</v>
      </c>
    </row>
    <row r="1591" spans="1:26" x14ac:dyDescent="0.35">
      <c r="A1591">
        <v>1589</v>
      </c>
      <c r="B1591">
        <v>2022103004</v>
      </c>
      <c r="C1591">
        <v>1934</v>
      </c>
      <c r="D1591">
        <v>54468</v>
      </c>
      <c r="E1591">
        <v>1</v>
      </c>
      <c r="F1591">
        <v>0</v>
      </c>
      <c r="G1591">
        <v>0</v>
      </c>
      <c r="H1591">
        <v>0</v>
      </c>
      <c r="I1591" t="s">
        <v>269</v>
      </c>
      <c r="O1591">
        <v>2022102305</v>
      </c>
      <c r="P1591">
        <v>1404</v>
      </c>
      <c r="Q1591">
        <v>38540</v>
      </c>
      <c r="R1591">
        <v>1</v>
      </c>
      <c r="S1591">
        <v>0</v>
      </c>
      <c r="T1591">
        <v>0</v>
      </c>
      <c r="U1591">
        <v>0</v>
      </c>
      <c r="V1591" t="s">
        <v>177</v>
      </c>
      <c r="Y1591">
        <v>2022103011</v>
      </c>
      <c r="Z1591" t="s">
        <v>495</v>
      </c>
    </row>
    <row r="1592" spans="1:26" x14ac:dyDescent="0.35">
      <c r="A1592">
        <v>1590</v>
      </c>
      <c r="B1592">
        <v>2022103004</v>
      </c>
      <c r="C1592">
        <v>2448</v>
      </c>
      <c r="D1592">
        <v>54468</v>
      </c>
      <c r="E1592">
        <v>0</v>
      </c>
      <c r="F1592">
        <v>0</v>
      </c>
      <c r="G1592">
        <v>0</v>
      </c>
      <c r="H1592">
        <v>1</v>
      </c>
      <c r="I1592" t="s">
        <v>269</v>
      </c>
      <c r="O1592">
        <v>2022103009</v>
      </c>
      <c r="P1592">
        <v>420</v>
      </c>
      <c r="Q1592">
        <v>38540</v>
      </c>
      <c r="R1592">
        <v>1</v>
      </c>
      <c r="S1592">
        <v>0</v>
      </c>
      <c r="T1592">
        <v>0</v>
      </c>
      <c r="U1592">
        <v>0</v>
      </c>
      <c r="V1592" t="s">
        <v>177</v>
      </c>
      <c r="Y1592">
        <v>2022103011</v>
      </c>
      <c r="Z1592" t="s">
        <v>496</v>
      </c>
    </row>
    <row r="1593" spans="1:26" x14ac:dyDescent="0.35">
      <c r="A1593">
        <v>1591</v>
      </c>
      <c r="B1593">
        <v>2022103004</v>
      </c>
      <c r="C1593">
        <v>2782</v>
      </c>
      <c r="D1593">
        <v>54468</v>
      </c>
      <c r="E1593">
        <v>0</v>
      </c>
      <c r="F1593">
        <v>1</v>
      </c>
      <c r="G1593">
        <v>0</v>
      </c>
      <c r="H1593">
        <v>0</v>
      </c>
      <c r="I1593" t="s">
        <v>269</v>
      </c>
      <c r="O1593">
        <v>2022110605</v>
      </c>
      <c r="P1593">
        <v>3822</v>
      </c>
      <c r="Q1593">
        <v>38540</v>
      </c>
      <c r="R1593">
        <v>1</v>
      </c>
      <c r="S1593">
        <v>0</v>
      </c>
      <c r="T1593">
        <v>0</v>
      </c>
      <c r="U1593">
        <v>0</v>
      </c>
      <c r="V1593" t="s">
        <v>177</v>
      </c>
      <c r="Y1593">
        <v>2022103011</v>
      </c>
      <c r="Z1593" t="s">
        <v>497</v>
      </c>
    </row>
    <row r="1594" spans="1:26" x14ac:dyDescent="0.35">
      <c r="A1594">
        <v>1592</v>
      </c>
      <c r="B1594">
        <v>2022110300</v>
      </c>
      <c r="C1594">
        <v>1161</v>
      </c>
      <c r="D1594">
        <v>54468</v>
      </c>
      <c r="E1594">
        <v>0</v>
      </c>
      <c r="F1594">
        <v>0</v>
      </c>
      <c r="G1594">
        <v>0</v>
      </c>
      <c r="H1594">
        <v>1</v>
      </c>
      <c r="I1594" t="s">
        <v>269</v>
      </c>
      <c r="O1594">
        <v>2022102305</v>
      </c>
      <c r="P1594">
        <v>1404</v>
      </c>
      <c r="Q1594">
        <v>54704</v>
      </c>
      <c r="R1594">
        <v>0</v>
      </c>
      <c r="S1594">
        <v>0</v>
      </c>
      <c r="T1594">
        <v>0</v>
      </c>
      <c r="U1594">
        <v>1</v>
      </c>
      <c r="V1594" t="s">
        <v>178</v>
      </c>
      <c r="Y1594">
        <v>2022103011</v>
      </c>
      <c r="Z1594" t="s">
        <v>498</v>
      </c>
    </row>
    <row r="1595" spans="1:26" x14ac:dyDescent="0.35">
      <c r="A1595">
        <v>1593</v>
      </c>
      <c r="B1595">
        <v>2022102309</v>
      </c>
      <c r="C1595">
        <v>88</v>
      </c>
      <c r="D1595">
        <v>46264</v>
      </c>
      <c r="E1595">
        <v>1</v>
      </c>
      <c r="F1595">
        <v>0</v>
      </c>
      <c r="G1595">
        <v>0</v>
      </c>
      <c r="H1595">
        <v>0</v>
      </c>
      <c r="I1595" t="s">
        <v>270</v>
      </c>
      <c r="O1595">
        <v>2022110605</v>
      </c>
      <c r="P1595">
        <v>738</v>
      </c>
      <c r="Q1595">
        <v>54704</v>
      </c>
      <c r="R1595">
        <v>1</v>
      </c>
      <c r="S1595">
        <v>0</v>
      </c>
      <c r="T1595">
        <v>0</v>
      </c>
      <c r="U1595">
        <v>0</v>
      </c>
      <c r="V1595" t="s">
        <v>178</v>
      </c>
      <c r="Y1595">
        <v>2022110608</v>
      </c>
      <c r="Z1595" t="s">
        <v>498</v>
      </c>
    </row>
    <row r="1596" spans="1:26" x14ac:dyDescent="0.35">
      <c r="A1596">
        <v>1594</v>
      </c>
      <c r="B1596">
        <v>2022102309</v>
      </c>
      <c r="C1596">
        <v>784</v>
      </c>
      <c r="D1596">
        <v>46264</v>
      </c>
      <c r="E1596">
        <v>0</v>
      </c>
      <c r="F1596">
        <v>1</v>
      </c>
      <c r="G1596">
        <v>0</v>
      </c>
      <c r="H1596">
        <v>0</v>
      </c>
      <c r="I1596" t="s">
        <v>270</v>
      </c>
      <c r="O1596">
        <v>2022110605</v>
      </c>
      <c r="P1596">
        <v>2426</v>
      </c>
      <c r="Q1596">
        <v>54704</v>
      </c>
      <c r="R1596">
        <v>1</v>
      </c>
      <c r="S1596">
        <v>0</v>
      </c>
      <c r="T1596">
        <v>0</v>
      </c>
      <c r="U1596">
        <v>0</v>
      </c>
      <c r="V1596" t="s">
        <v>178</v>
      </c>
      <c r="Y1596">
        <v>2022103012</v>
      </c>
      <c r="Z1596" t="s">
        <v>499</v>
      </c>
    </row>
    <row r="1597" spans="1:26" x14ac:dyDescent="0.35">
      <c r="A1597">
        <v>1595</v>
      </c>
      <c r="B1597">
        <v>2022102309</v>
      </c>
      <c r="C1597">
        <v>3262</v>
      </c>
      <c r="D1597">
        <v>46264</v>
      </c>
      <c r="E1597">
        <v>1</v>
      </c>
      <c r="F1597">
        <v>0</v>
      </c>
      <c r="G1597">
        <v>0</v>
      </c>
      <c r="H1597">
        <v>0</v>
      </c>
      <c r="I1597" t="s">
        <v>270</v>
      </c>
      <c r="O1597">
        <v>2022102305</v>
      </c>
      <c r="P1597">
        <v>1503</v>
      </c>
      <c r="Q1597">
        <v>43296</v>
      </c>
      <c r="R1597">
        <v>0</v>
      </c>
      <c r="S1597">
        <v>1</v>
      </c>
      <c r="T1597">
        <v>0</v>
      </c>
      <c r="U1597">
        <v>0</v>
      </c>
      <c r="V1597" t="s">
        <v>179</v>
      </c>
      <c r="Y1597">
        <v>2022110606</v>
      </c>
      <c r="Z1597" t="s">
        <v>499</v>
      </c>
    </row>
    <row r="1598" spans="1:26" x14ac:dyDescent="0.35">
      <c r="A1598">
        <v>1596</v>
      </c>
      <c r="B1598">
        <v>2022102309</v>
      </c>
      <c r="C1598">
        <v>4260</v>
      </c>
      <c r="D1598">
        <v>46264</v>
      </c>
      <c r="E1598">
        <v>0</v>
      </c>
      <c r="F1598">
        <v>0</v>
      </c>
      <c r="G1598">
        <v>0</v>
      </c>
      <c r="H1598">
        <v>1</v>
      </c>
      <c r="I1598" t="s">
        <v>270</v>
      </c>
      <c r="O1598">
        <v>2022102305</v>
      </c>
      <c r="P1598">
        <v>3135</v>
      </c>
      <c r="Q1598">
        <v>43296</v>
      </c>
      <c r="R1598">
        <v>0</v>
      </c>
      <c r="S1598">
        <v>1</v>
      </c>
      <c r="T1598">
        <v>0</v>
      </c>
      <c r="U1598">
        <v>0</v>
      </c>
      <c r="V1598" t="s">
        <v>179</v>
      </c>
      <c r="Y1598">
        <v>2022103012</v>
      </c>
      <c r="Z1598" t="s">
        <v>500</v>
      </c>
    </row>
    <row r="1599" spans="1:26" x14ac:dyDescent="0.35">
      <c r="A1599">
        <v>1597</v>
      </c>
      <c r="B1599">
        <v>2022102309</v>
      </c>
      <c r="C1599">
        <v>4288</v>
      </c>
      <c r="D1599">
        <v>46264</v>
      </c>
      <c r="E1599">
        <v>0</v>
      </c>
      <c r="F1599">
        <v>1</v>
      </c>
      <c r="G1599">
        <v>0</v>
      </c>
      <c r="H1599">
        <v>0</v>
      </c>
      <c r="I1599" t="s">
        <v>270</v>
      </c>
      <c r="O1599">
        <v>2022102305</v>
      </c>
      <c r="P1599">
        <v>3208</v>
      </c>
      <c r="Q1599">
        <v>43296</v>
      </c>
      <c r="R1599">
        <v>0</v>
      </c>
      <c r="S1599">
        <v>1</v>
      </c>
      <c r="T1599">
        <v>0</v>
      </c>
      <c r="U1599">
        <v>0</v>
      </c>
      <c r="V1599" t="s">
        <v>179</v>
      </c>
      <c r="Y1599">
        <v>2022103012</v>
      </c>
      <c r="Z1599" t="s">
        <v>501</v>
      </c>
    </row>
    <row r="1600" spans="1:26" x14ac:dyDescent="0.35">
      <c r="A1600">
        <v>1598</v>
      </c>
      <c r="B1600">
        <v>2022110600</v>
      </c>
      <c r="C1600">
        <v>796</v>
      </c>
      <c r="D1600">
        <v>46264</v>
      </c>
      <c r="E1600">
        <v>0</v>
      </c>
      <c r="F1600">
        <v>1</v>
      </c>
      <c r="G1600">
        <v>0</v>
      </c>
      <c r="H1600">
        <v>0</v>
      </c>
      <c r="I1600" t="s">
        <v>270</v>
      </c>
      <c r="O1600">
        <v>2022103009</v>
      </c>
      <c r="P1600">
        <v>922</v>
      </c>
      <c r="Q1600">
        <v>43296</v>
      </c>
      <c r="R1600">
        <v>0</v>
      </c>
      <c r="S1600">
        <v>1</v>
      </c>
      <c r="T1600">
        <v>0</v>
      </c>
      <c r="U1600">
        <v>0</v>
      </c>
      <c r="V1600" t="s">
        <v>179</v>
      </c>
      <c r="Y1600">
        <v>2022103012</v>
      </c>
      <c r="Z1600" t="s">
        <v>502</v>
      </c>
    </row>
    <row r="1601" spans="1:26" x14ac:dyDescent="0.35">
      <c r="A1601">
        <v>1599</v>
      </c>
      <c r="B1601">
        <v>2022102309</v>
      </c>
      <c r="C1601">
        <v>109</v>
      </c>
      <c r="D1601">
        <v>46775</v>
      </c>
      <c r="E1601">
        <v>1</v>
      </c>
      <c r="F1601">
        <v>0</v>
      </c>
      <c r="G1601">
        <v>0</v>
      </c>
      <c r="H1601">
        <v>0</v>
      </c>
      <c r="I1601" t="s">
        <v>271</v>
      </c>
      <c r="O1601">
        <v>2022103009</v>
      </c>
      <c r="P1601">
        <v>3274</v>
      </c>
      <c r="Q1601">
        <v>43296</v>
      </c>
      <c r="R1601">
        <v>1</v>
      </c>
      <c r="S1601">
        <v>0</v>
      </c>
      <c r="T1601">
        <v>0</v>
      </c>
      <c r="U1601">
        <v>0</v>
      </c>
      <c r="V1601" t="s">
        <v>179</v>
      </c>
      <c r="Y1601">
        <v>2022110606</v>
      </c>
      <c r="Z1601" t="s">
        <v>502</v>
      </c>
    </row>
    <row r="1602" spans="1:26" x14ac:dyDescent="0.35">
      <c r="A1602">
        <v>1600</v>
      </c>
      <c r="B1602">
        <v>2022102309</v>
      </c>
      <c r="C1602">
        <v>161</v>
      </c>
      <c r="D1602">
        <v>54505</v>
      </c>
      <c r="E1602">
        <v>1</v>
      </c>
      <c r="F1602">
        <v>0</v>
      </c>
      <c r="G1602">
        <v>0</v>
      </c>
      <c r="H1602">
        <v>0</v>
      </c>
      <c r="I1602" t="s">
        <v>272</v>
      </c>
      <c r="O1602">
        <v>2022110605</v>
      </c>
      <c r="P1602">
        <v>56</v>
      </c>
      <c r="Q1602">
        <v>43296</v>
      </c>
      <c r="R1602">
        <v>1</v>
      </c>
      <c r="S1602">
        <v>0</v>
      </c>
      <c r="T1602">
        <v>0</v>
      </c>
      <c r="U1602">
        <v>0</v>
      </c>
      <c r="V1602" t="s">
        <v>179</v>
      </c>
      <c r="Y1602">
        <v>2022103012</v>
      </c>
      <c r="Z1602" t="s">
        <v>503</v>
      </c>
    </row>
    <row r="1603" spans="1:26" x14ac:dyDescent="0.35">
      <c r="A1603">
        <v>1601</v>
      </c>
      <c r="B1603">
        <v>2022102309</v>
      </c>
      <c r="C1603">
        <v>1813</v>
      </c>
      <c r="D1603">
        <v>54505</v>
      </c>
      <c r="E1603">
        <v>0</v>
      </c>
      <c r="F1603">
        <v>1</v>
      </c>
      <c r="G1603">
        <v>0</v>
      </c>
      <c r="H1603">
        <v>0</v>
      </c>
      <c r="I1603" t="s">
        <v>272</v>
      </c>
      <c r="O1603">
        <v>2022110605</v>
      </c>
      <c r="P1603">
        <v>1104</v>
      </c>
      <c r="Q1603">
        <v>43296</v>
      </c>
      <c r="R1603">
        <v>1</v>
      </c>
      <c r="S1603">
        <v>0</v>
      </c>
      <c r="T1603">
        <v>0</v>
      </c>
      <c r="U1603">
        <v>0</v>
      </c>
      <c r="V1603" t="s">
        <v>179</v>
      </c>
      <c r="Y1603">
        <v>2022110606</v>
      </c>
      <c r="Z1603" t="s">
        <v>503</v>
      </c>
    </row>
    <row r="1604" spans="1:26" x14ac:dyDescent="0.35">
      <c r="A1604">
        <v>1602</v>
      </c>
      <c r="B1604">
        <v>2022103011</v>
      </c>
      <c r="C1604">
        <v>2202</v>
      </c>
      <c r="D1604">
        <v>54505</v>
      </c>
      <c r="E1604">
        <v>0</v>
      </c>
      <c r="F1604">
        <v>1</v>
      </c>
      <c r="G1604">
        <v>0</v>
      </c>
      <c r="H1604">
        <v>0</v>
      </c>
      <c r="I1604" t="s">
        <v>272</v>
      </c>
      <c r="O1604">
        <v>2022110605</v>
      </c>
      <c r="P1604">
        <v>2522</v>
      </c>
      <c r="Q1604">
        <v>43296</v>
      </c>
      <c r="R1604">
        <v>0</v>
      </c>
      <c r="S1604">
        <v>1</v>
      </c>
      <c r="T1604">
        <v>0</v>
      </c>
      <c r="U1604">
        <v>0</v>
      </c>
      <c r="V1604" t="s">
        <v>179</v>
      </c>
      <c r="Y1604">
        <v>2022103012</v>
      </c>
      <c r="Z1604" t="s">
        <v>504</v>
      </c>
    </row>
    <row r="1605" spans="1:26" x14ac:dyDescent="0.35">
      <c r="A1605">
        <v>1603</v>
      </c>
      <c r="B1605">
        <v>2022103011</v>
      </c>
      <c r="C1605">
        <v>2705</v>
      </c>
      <c r="D1605">
        <v>54505</v>
      </c>
      <c r="E1605">
        <v>0</v>
      </c>
      <c r="F1605">
        <v>0</v>
      </c>
      <c r="G1605">
        <v>0</v>
      </c>
      <c r="H1605">
        <v>1</v>
      </c>
      <c r="I1605" t="s">
        <v>272</v>
      </c>
      <c r="O1605">
        <v>2022110605</v>
      </c>
      <c r="P1605">
        <v>3033</v>
      </c>
      <c r="Q1605">
        <v>43296</v>
      </c>
      <c r="R1605">
        <v>1</v>
      </c>
      <c r="S1605">
        <v>0</v>
      </c>
      <c r="T1605">
        <v>0</v>
      </c>
      <c r="U1605">
        <v>0</v>
      </c>
      <c r="V1605" t="s">
        <v>179</v>
      </c>
      <c r="Y1605">
        <v>2022110606</v>
      </c>
      <c r="Z1605" t="s">
        <v>504</v>
      </c>
    </row>
    <row r="1606" spans="1:26" x14ac:dyDescent="0.35">
      <c r="A1606">
        <v>1604</v>
      </c>
      <c r="B1606">
        <v>2022110608</v>
      </c>
      <c r="C1606">
        <v>2105</v>
      </c>
      <c r="D1606">
        <v>54505</v>
      </c>
      <c r="E1606">
        <v>1</v>
      </c>
      <c r="F1606">
        <v>0</v>
      </c>
      <c r="G1606">
        <v>0</v>
      </c>
      <c r="H1606">
        <v>0</v>
      </c>
      <c r="I1606" t="s">
        <v>272</v>
      </c>
      <c r="O1606">
        <v>2022102305</v>
      </c>
      <c r="P1606">
        <v>1885</v>
      </c>
      <c r="Q1606">
        <v>53073</v>
      </c>
      <c r="R1606">
        <v>0</v>
      </c>
      <c r="S1606">
        <v>0</v>
      </c>
      <c r="T1606">
        <v>0</v>
      </c>
      <c r="U1606">
        <v>1</v>
      </c>
      <c r="V1606" t="s">
        <v>180</v>
      </c>
      <c r="Y1606">
        <v>2022103012</v>
      </c>
      <c r="Z1606" t="s">
        <v>505</v>
      </c>
    </row>
    <row r="1607" spans="1:26" x14ac:dyDescent="0.35">
      <c r="A1607">
        <v>1605</v>
      </c>
      <c r="B1607">
        <v>2022102309</v>
      </c>
      <c r="C1607">
        <v>161</v>
      </c>
      <c r="D1607">
        <v>46117</v>
      </c>
      <c r="E1607">
        <v>0</v>
      </c>
      <c r="F1607">
        <v>1</v>
      </c>
      <c r="G1607">
        <v>0</v>
      </c>
      <c r="H1607">
        <v>0</v>
      </c>
      <c r="I1607" t="s">
        <v>273</v>
      </c>
      <c r="O1607">
        <v>2022103004</v>
      </c>
      <c r="P1607">
        <v>525</v>
      </c>
      <c r="Q1607">
        <v>53073</v>
      </c>
      <c r="R1607">
        <v>0</v>
      </c>
      <c r="S1607">
        <v>1</v>
      </c>
      <c r="T1607">
        <v>0</v>
      </c>
      <c r="U1607">
        <v>0</v>
      </c>
      <c r="V1607" t="s">
        <v>180</v>
      </c>
      <c r="Y1607">
        <v>2022110606</v>
      </c>
      <c r="Z1607" t="s">
        <v>505</v>
      </c>
    </row>
    <row r="1608" spans="1:26" x14ac:dyDescent="0.35">
      <c r="A1608">
        <v>1606</v>
      </c>
      <c r="B1608">
        <v>2022102309</v>
      </c>
      <c r="C1608">
        <v>1813</v>
      </c>
      <c r="D1608">
        <v>46117</v>
      </c>
      <c r="E1608">
        <v>0</v>
      </c>
      <c r="F1608">
        <v>1</v>
      </c>
      <c r="G1608">
        <v>0</v>
      </c>
      <c r="H1608">
        <v>0</v>
      </c>
      <c r="I1608" t="s">
        <v>273</v>
      </c>
      <c r="O1608">
        <v>2022103004</v>
      </c>
      <c r="P1608">
        <v>1402</v>
      </c>
      <c r="Q1608">
        <v>53073</v>
      </c>
      <c r="R1608">
        <v>1</v>
      </c>
      <c r="S1608">
        <v>0</v>
      </c>
      <c r="T1608">
        <v>0</v>
      </c>
      <c r="U1608">
        <v>0</v>
      </c>
      <c r="V1608" t="s">
        <v>180</v>
      </c>
      <c r="Y1608">
        <v>2022103012</v>
      </c>
      <c r="Z1608" t="s">
        <v>506</v>
      </c>
    </row>
    <row r="1609" spans="1:26" x14ac:dyDescent="0.35">
      <c r="A1609">
        <v>1607</v>
      </c>
      <c r="B1609">
        <v>2022102309</v>
      </c>
      <c r="C1609">
        <v>3092</v>
      </c>
      <c r="D1609">
        <v>46117</v>
      </c>
      <c r="E1609">
        <v>0</v>
      </c>
      <c r="F1609">
        <v>1</v>
      </c>
      <c r="G1609">
        <v>0</v>
      </c>
      <c r="H1609">
        <v>0</v>
      </c>
      <c r="I1609" t="s">
        <v>273</v>
      </c>
      <c r="O1609">
        <v>2022110610</v>
      </c>
      <c r="P1609">
        <v>3912</v>
      </c>
      <c r="Q1609">
        <v>53073</v>
      </c>
      <c r="R1609">
        <v>0</v>
      </c>
      <c r="S1609">
        <v>1</v>
      </c>
      <c r="T1609">
        <v>0</v>
      </c>
      <c r="U1609">
        <v>0</v>
      </c>
      <c r="V1609" t="s">
        <v>180</v>
      </c>
      <c r="Y1609">
        <v>2022110606</v>
      </c>
      <c r="Z1609" t="s">
        <v>506</v>
      </c>
    </row>
    <row r="1610" spans="1:26" x14ac:dyDescent="0.35">
      <c r="A1610">
        <v>1608</v>
      </c>
      <c r="B1610">
        <v>2022103011</v>
      </c>
      <c r="C1610">
        <v>1277</v>
      </c>
      <c r="D1610">
        <v>46117</v>
      </c>
      <c r="E1610">
        <v>0</v>
      </c>
      <c r="F1610">
        <v>1</v>
      </c>
      <c r="G1610">
        <v>0</v>
      </c>
      <c r="H1610">
        <v>0</v>
      </c>
      <c r="I1610" t="s">
        <v>273</v>
      </c>
      <c r="O1610">
        <v>2022102305</v>
      </c>
      <c r="P1610">
        <v>2139</v>
      </c>
      <c r="Q1610">
        <v>53564</v>
      </c>
      <c r="R1610">
        <v>0</v>
      </c>
      <c r="S1610">
        <v>1</v>
      </c>
      <c r="T1610">
        <v>0</v>
      </c>
      <c r="U1610">
        <v>0</v>
      </c>
      <c r="V1610" t="s">
        <v>181</v>
      </c>
      <c r="Y1610">
        <v>2022103012</v>
      </c>
      <c r="Z1610" t="s">
        <v>507</v>
      </c>
    </row>
    <row r="1611" spans="1:26" x14ac:dyDescent="0.35">
      <c r="A1611">
        <v>1609</v>
      </c>
      <c r="B1611">
        <v>2022103011</v>
      </c>
      <c r="C1611">
        <v>2179</v>
      </c>
      <c r="D1611">
        <v>46117</v>
      </c>
      <c r="E1611">
        <v>1</v>
      </c>
      <c r="F1611">
        <v>0</v>
      </c>
      <c r="G1611">
        <v>0</v>
      </c>
      <c r="H1611">
        <v>0</v>
      </c>
      <c r="I1611" t="s">
        <v>273</v>
      </c>
      <c r="O1611">
        <v>2022102305</v>
      </c>
      <c r="P1611">
        <v>2208</v>
      </c>
      <c r="Q1611">
        <v>44863</v>
      </c>
      <c r="R1611">
        <v>0</v>
      </c>
      <c r="S1611">
        <v>0</v>
      </c>
      <c r="T1611">
        <v>0</v>
      </c>
      <c r="U1611">
        <v>1</v>
      </c>
      <c r="V1611" t="s">
        <v>182</v>
      </c>
      <c r="Y1611">
        <v>2022103012</v>
      </c>
      <c r="Z1611" t="s">
        <v>508</v>
      </c>
    </row>
    <row r="1612" spans="1:26" x14ac:dyDescent="0.35">
      <c r="A1612">
        <v>1610</v>
      </c>
      <c r="B1612">
        <v>2022103011</v>
      </c>
      <c r="C1612">
        <v>2202</v>
      </c>
      <c r="D1612">
        <v>46117</v>
      </c>
      <c r="E1612">
        <v>1</v>
      </c>
      <c r="F1612">
        <v>0</v>
      </c>
      <c r="G1612">
        <v>0</v>
      </c>
      <c r="H1612">
        <v>0</v>
      </c>
      <c r="I1612" t="s">
        <v>273</v>
      </c>
      <c r="O1612">
        <v>2022110610</v>
      </c>
      <c r="P1612">
        <v>4407</v>
      </c>
      <c r="Q1612">
        <v>44863</v>
      </c>
      <c r="R1612">
        <v>0</v>
      </c>
      <c r="S1612">
        <v>1</v>
      </c>
      <c r="T1612">
        <v>0</v>
      </c>
      <c r="U1612">
        <v>0</v>
      </c>
      <c r="V1612" t="s">
        <v>182</v>
      </c>
      <c r="Y1612">
        <v>2022110606</v>
      </c>
      <c r="Z1612" t="s">
        <v>508</v>
      </c>
    </row>
    <row r="1613" spans="1:26" x14ac:dyDescent="0.35">
      <c r="A1613">
        <v>1611</v>
      </c>
      <c r="B1613">
        <v>2022110608</v>
      </c>
      <c r="C1613">
        <v>1687</v>
      </c>
      <c r="D1613">
        <v>46117</v>
      </c>
      <c r="E1613">
        <v>0</v>
      </c>
      <c r="F1613">
        <v>1</v>
      </c>
      <c r="G1613">
        <v>0</v>
      </c>
      <c r="H1613">
        <v>0</v>
      </c>
      <c r="I1613" t="s">
        <v>273</v>
      </c>
      <c r="O1613">
        <v>2022102305</v>
      </c>
      <c r="P1613">
        <v>2299</v>
      </c>
      <c r="Q1613">
        <v>43388</v>
      </c>
      <c r="R1613">
        <v>1</v>
      </c>
      <c r="S1613">
        <v>0</v>
      </c>
      <c r="T1613">
        <v>0</v>
      </c>
      <c r="U1613">
        <v>0</v>
      </c>
      <c r="V1613" t="s">
        <v>183</v>
      </c>
      <c r="Y1613">
        <v>2022103012</v>
      </c>
      <c r="Z1613" t="s">
        <v>509</v>
      </c>
    </row>
    <row r="1614" spans="1:26" x14ac:dyDescent="0.35">
      <c r="A1614">
        <v>1612</v>
      </c>
      <c r="B1614">
        <v>2022102309</v>
      </c>
      <c r="C1614">
        <v>283</v>
      </c>
      <c r="D1614">
        <v>52435</v>
      </c>
      <c r="E1614">
        <v>1</v>
      </c>
      <c r="F1614">
        <v>0</v>
      </c>
      <c r="G1614">
        <v>0</v>
      </c>
      <c r="H1614">
        <v>0</v>
      </c>
      <c r="I1614" t="s">
        <v>274</v>
      </c>
      <c r="O1614">
        <v>2022102305</v>
      </c>
      <c r="P1614">
        <v>2522</v>
      </c>
      <c r="Q1614">
        <v>53483</v>
      </c>
      <c r="R1614">
        <v>0</v>
      </c>
      <c r="S1614">
        <v>0</v>
      </c>
      <c r="T1614">
        <v>0</v>
      </c>
      <c r="U1614">
        <v>1</v>
      </c>
      <c r="V1614" t="s">
        <v>184</v>
      </c>
      <c r="Y1614">
        <v>2022110606</v>
      </c>
      <c r="Z1614" t="s">
        <v>509</v>
      </c>
    </row>
    <row r="1615" spans="1:26" x14ac:dyDescent="0.35">
      <c r="A1615">
        <v>1613</v>
      </c>
      <c r="B1615">
        <v>2022102309</v>
      </c>
      <c r="C1615">
        <v>934</v>
      </c>
      <c r="D1615">
        <v>52435</v>
      </c>
      <c r="E1615">
        <v>0</v>
      </c>
      <c r="F1615">
        <v>1</v>
      </c>
      <c r="G1615">
        <v>0</v>
      </c>
      <c r="H1615">
        <v>0</v>
      </c>
      <c r="I1615" t="s">
        <v>274</v>
      </c>
      <c r="O1615">
        <v>2022103009</v>
      </c>
      <c r="P1615">
        <v>390</v>
      </c>
      <c r="Q1615">
        <v>53483</v>
      </c>
      <c r="R1615">
        <v>0</v>
      </c>
      <c r="S1615">
        <v>1</v>
      </c>
      <c r="T1615">
        <v>0</v>
      </c>
      <c r="U1615">
        <v>0</v>
      </c>
      <c r="V1615" t="s">
        <v>184</v>
      </c>
      <c r="Y1615">
        <v>2022103012</v>
      </c>
      <c r="Z1615" t="s">
        <v>510</v>
      </c>
    </row>
    <row r="1616" spans="1:26" x14ac:dyDescent="0.35">
      <c r="A1616">
        <v>1614</v>
      </c>
      <c r="B1616">
        <v>2022102309</v>
      </c>
      <c r="C1616">
        <v>2389</v>
      </c>
      <c r="D1616">
        <v>52435</v>
      </c>
      <c r="E1616">
        <v>1</v>
      </c>
      <c r="F1616">
        <v>0</v>
      </c>
      <c r="G1616">
        <v>0</v>
      </c>
      <c r="H1616">
        <v>0</v>
      </c>
      <c r="I1616" t="s">
        <v>274</v>
      </c>
      <c r="O1616">
        <v>2022103009</v>
      </c>
      <c r="P1616">
        <v>420</v>
      </c>
      <c r="Q1616">
        <v>53483</v>
      </c>
      <c r="R1616">
        <v>0</v>
      </c>
      <c r="S1616">
        <v>0</v>
      </c>
      <c r="T1616">
        <v>0</v>
      </c>
      <c r="U1616">
        <v>1</v>
      </c>
      <c r="V1616" t="s">
        <v>184</v>
      </c>
      <c r="Y1616">
        <v>2022110606</v>
      </c>
      <c r="Z1616" t="s">
        <v>510</v>
      </c>
    </row>
    <row r="1617" spans="1:26" x14ac:dyDescent="0.35">
      <c r="A1617">
        <v>1615</v>
      </c>
      <c r="B1617">
        <v>2022103011</v>
      </c>
      <c r="C1617">
        <v>1391</v>
      </c>
      <c r="D1617">
        <v>52435</v>
      </c>
      <c r="E1617">
        <v>1</v>
      </c>
      <c r="F1617">
        <v>0</v>
      </c>
      <c r="G1617">
        <v>0</v>
      </c>
      <c r="H1617">
        <v>0</v>
      </c>
      <c r="I1617" t="s">
        <v>274</v>
      </c>
      <c r="O1617">
        <v>2022102305</v>
      </c>
      <c r="P1617">
        <v>2612</v>
      </c>
      <c r="Q1617">
        <v>45033</v>
      </c>
      <c r="R1617">
        <v>1</v>
      </c>
      <c r="S1617">
        <v>0</v>
      </c>
      <c r="T1617">
        <v>0</v>
      </c>
      <c r="U1617">
        <v>0</v>
      </c>
      <c r="V1617" t="s">
        <v>185</v>
      </c>
      <c r="Y1617">
        <v>2022103012</v>
      </c>
      <c r="Z1617" t="s">
        <v>511</v>
      </c>
    </row>
    <row r="1618" spans="1:26" x14ac:dyDescent="0.35">
      <c r="A1618">
        <v>1616</v>
      </c>
      <c r="B1618">
        <v>2022103011</v>
      </c>
      <c r="C1618">
        <v>2270</v>
      </c>
      <c r="D1618">
        <v>52435</v>
      </c>
      <c r="E1618">
        <v>1</v>
      </c>
      <c r="F1618">
        <v>0</v>
      </c>
      <c r="G1618">
        <v>0</v>
      </c>
      <c r="H1618">
        <v>0</v>
      </c>
      <c r="I1618" t="s">
        <v>274</v>
      </c>
      <c r="O1618">
        <v>2022102305</v>
      </c>
      <c r="P1618">
        <v>2734</v>
      </c>
      <c r="Q1618">
        <v>42378</v>
      </c>
      <c r="R1618">
        <v>1</v>
      </c>
      <c r="S1618">
        <v>0</v>
      </c>
      <c r="T1618">
        <v>0</v>
      </c>
      <c r="U1618">
        <v>0</v>
      </c>
      <c r="V1618" t="s">
        <v>186</v>
      </c>
      <c r="Y1618">
        <v>2022103012</v>
      </c>
      <c r="Z1618" t="s">
        <v>512</v>
      </c>
    </row>
    <row r="1619" spans="1:26" x14ac:dyDescent="0.35">
      <c r="A1619">
        <v>1617</v>
      </c>
      <c r="B1619">
        <v>2022103011</v>
      </c>
      <c r="C1619">
        <v>3124</v>
      </c>
      <c r="D1619">
        <v>52435</v>
      </c>
      <c r="E1619">
        <v>1</v>
      </c>
      <c r="F1619">
        <v>0</v>
      </c>
      <c r="G1619">
        <v>0</v>
      </c>
      <c r="H1619">
        <v>0</v>
      </c>
      <c r="I1619" t="s">
        <v>274</v>
      </c>
      <c r="O1619">
        <v>2022110610</v>
      </c>
      <c r="P1619">
        <v>2560</v>
      </c>
      <c r="Q1619">
        <v>42378</v>
      </c>
      <c r="R1619">
        <v>1</v>
      </c>
      <c r="S1619">
        <v>0</v>
      </c>
      <c r="T1619">
        <v>0</v>
      </c>
      <c r="U1619">
        <v>0</v>
      </c>
      <c r="V1619" t="s">
        <v>186</v>
      </c>
      <c r="Y1619">
        <v>2022103012</v>
      </c>
      <c r="Z1619" t="s">
        <v>513</v>
      </c>
    </row>
    <row r="1620" spans="1:26" x14ac:dyDescent="0.35">
      <c r="A1620">
        <v>1618</v>
      </c>
      <c r="B1620">
        <v>2022110608</v>
      </c>
      <c r="C1620">
        <v>431</v>
      </c>
      <c r="D1620">
        <v>52435</v>
      </c>
      <c r="E1620">
        <v>1</v>
      </c>
      <c r="F1620">
        <v>0</v>
      </c>
      <c r="G1620">
        <v>0</v>
      </c>
      <c r="H1620">
        <v>0</v>
      </c>
      <c r="I1620" t="s">
        <v>274</v>
      </c>
      <c r="O1620">
        <v>2022102305</v>
      </c>
      <c r="P1620">
        <v>2837</v>
      </c>
      <c r="Q1620">
        <v>47832</v>
      </c>
      <c r="R1620">
        <v>1</v>
      </c>
      <c r="S1620">
        <v>0</v>
      </c>
      <c r="T1620">
        <v>0</v>
      </c>
      <c r="U1620">
        <v>0</v>
      </c>
      <c r="V1620" t="s">
        <v>187</v>
      </c>
      <c r="Y1620">
        <v>2022103012</v>
      </c>
      <c r="Z1620" t="s">
        <v>514</v>
      </c>
    </row>
    <row r="1621" spans="1:26" x14ac:dyDescent="0.35">
      <c r="A1621">
        <v>1619</v>
      </c>
      <c r="B1621">
        <v>2022110608</v>
      </c>
      <c r="C1621">
        <v>1687</v>
      </c>
      <c r="D1621">
        <v>52435</v>
      </c>
      <c r="E1621">
        <v>1</v>
      </c>
      <c r="F1621">
        <v>0</v>
      </c>
      <c r="G1621">
        <v>0</v>
      </c>
      <c r="H1621">
        <v>0</v>
      </c>
      <c r="I1621" t="s">
        <v>274</v>
      </c>
      <c r="O1621">
        <v>2022102305</v>
      </c>
      <c r="P1621">
        <v>3093</v>
      </c>
      <c r="Q1621">
        <v>46133</v>
      </c>
      <c r="R1621">
        <v>1</v>
      </c>
      <c r="S1621">
        <v>0</v>
      </c>
      <c r="T1621">
        <v>0</v>
      </c>
      <c r="U1621">
        <v>0</v>
      </c>
      <c r="V1621" t="s">
        <v>188</v>
      </c>
      <c r="Y1621">
        <v>2022110606</v>
      </c>
      <c r="Z1621" t="s">
        <v>514</v>
      </c>
    </row>
    <row r="1622" spans="1:26" x14ac:dyDescent="0.35">
      <c r="A1622">
        <v>1620</v>
      </c>
      <c r="B1622">
        <v>2022110608</v>
      </c>
      <c r="C1622">
        <v>2105</v>
      </c>
      <c r="D1622">
        <v>52435</v>
      </c>
      <c r="E1622">
        <v>0</v>
      </c>
      <c r="F1622">
        <v>0</v>
      </c>
      <c r="G1622">
        <v>0</v>
      </c>
      <c r="H1622">
        <v>1</v>
      </c>
      <c r="I1622" t="s">
        <v>274</v>
      </c>
      <c r="O1622">
        <v>2022102305</v>
      </c>
      <c r="P1622">
        <v>3114</v>
      </c>
      <c r="Q1622">
        <v>46133</v>
      </c>
      <c r="R1622">
        <v>0</v>
      </c>
      <c r="S1622">
        <v>0</v>
      </c>
      <c r="T1622">
        <v>0</v>
      </c>
      <c r="U1622">
        <v>1</v>
      </c>
      <c r="V1622" t="s">
        <v>188</v>
      </c>
      <c r="Y1622">
        <v>2022103012</v>
      </c>
      <c r="Z1622" t="s">
        <v>515</v>
      </c>
    </row>
    <row r="1623" spans="1:26" x14ac:dyDescent="0.35">
      <c r="A1623">
        <v>1621</v>
      </c>
      <c r="B1623">
        <v>2022110608</v>
      </c>
      <c r="C1623">
        <v>2948</v>
      </c>
      <c r="D1623">
        <v>52435</v>
      </c>
      <c r="E1623">
        <v>0</v>
      </c>
      <c r="F1623">
        <v>0</v>
      </c>
      <c r="G1623">
        <v>0</v>
      </c>
      <c r="H1623">
        <v>1</v>
      </c>
      <c r="I1623" t="s">
        <v>274</v>
      </c>
      <c r="O1623">
        <v>2022102305</v>
      </c>
      <c r="P1623">
        <v>3156</v>
      </c>
      <c r="Q1623">
        <v>46133</v>
      </c>
      <c r="R1623">
        <v>0</v>
      </c>
      <c r="S1623">
        <v>1</v>
      </c>
      <c r="T1623">
        <v>0</v>
      </c>
      <c r="U1623">
        <v>0</v>
      </c>
      <c r="V1623" t="s">
        <v>188</v>
      </c>
      <c r="Y1623">
        <v>2022110603</v>
      </c>
      <c r="Z1623" t="s">
        <v>515</v>
      </c>
    </row>
    <row r="1624" spans="1:26" x14ac:dyDescent="0.35">
      <c r="A1624">
        <v>1622</v>
      </c>
      <c r="B1624">
        <v>2022110608</v>
      </c>
      <c r="C1624">
        <v>3682</v>
      </c>
      <c r="D1624">
        <v>52435</v>
      </c>
      <c r="E1624">
        <v>1</v>
      </c>
      <c r="F1624">
        <v>0</v>
      </c>
      <c r="G1624">
        <v>0</v>
      </c>
      <c r="H1624">
        <v>0</v>
      </c>
      <c r="I1624" t="s">
        <v>274</v>
      </c>
      <c r="O1624">
        <v>2022103009</v>
      </c>
      <c r="P1624">
        <v>2317</v>
      </c>
      <c r="Q1624">
        <v>46133</v>
      </c>
      <c r="R1624">
        <v>0</v>
      </c>
      <c r="S1624">
        <v>1</v>
      </c>
      <c r="T1624">
        <v>0</v>
      </c>
      <c r="U1624">
        <v>0</v>
      </c>
      <c r="V1624" t="s">
        <v>188</v>
      </c>
      <c r="Y1624">
        <v>2022103100</v>
      </c>
      <c r="Z1624" t="s">
        <v>516</v>
      </c>
    </row>
    <row r="1625" spans="1:26" x14ac:dyDescent="0.35">
      <c r="A1625">
        <v>1623</v>
      </c>
      <c r="B1625">
        <v>2022102309</v>
      </c>
      <c r="C1625">
        <v>283</v>
      </c>
      <c r="D1625">
        <v>46487</v>
      </c>
      <c r="E1625">
        <v>0</v>
      </c>
      <c r="F1625">
        <v>0</v>
      </c>
      <c r="G1625">
        <v>0</v>
      </c>
      <c r="H1625">
        <v>1</v>
      </c>
      <c r="I1625" t="s">
        <v>275</v>
      </c>
      <c r="O1625">
        <v>2022102305</v>
      </c>
      <c r="P1625">
        <v>3135</v>
      </c>
      <c r="Q1625">
        <v>46304</v>
      </c>
      <c r="R1625">
        <v>0</v>
      </c>
      <c r="S1625">
        <v>1</v>
      </c>
      <c r="T1625">
        <v>0</v>
      </c>
      <c r="U1625">
        <v>0</v>
      </c>
      <c r="V1625" t="s">
        <v>189</v>
      </c>
      <c r="Y1625">
        <v>2022103100</v>
      </c>
      <c r="Z1625" t="s">
        <v>517</v>
      </c>
    </row>
    <row r="1626" spans="1:26" x14ac:dyDescent="0.35">
      <c r="A1626">
        <v>1624</v>
      </c>
      <c r="B1626">
        <v>2022102309</v>
      </c>
      <c r="C1626">
        <v>1278</v>
      </c>
      <c r="D1626">
        <v>46487</v>
      </c>
      <c r="E1626">
        <v>1</v>
      </c>
      <c r="F1626">
        <v>0</v>
      </c>
      <c r="G1626">
        <v>0</v>
      </c>
      <c r="H1626">
        <v>0</v>
      </c>
      <c r="I1626" t="s">
        <v>275</v>
      </c>
      <c r="O1626">
        <v>2022102305</v>
      </c>
      <c r="P1626">
        <v>3529</v>
      </c>
      <c r="Q1626">
        <v>46304</v>
      </c>
      <c r="R1626">
        <v>0</v>
      </c>
      <c r="S1626">
        <v>1</v>
      </c>
      <c r="T1626">
        <v>0</v>
      </c>
      <c r="U1626">
        <v>0</v>
      </c>
      <c r="V1626" t="s">
        <v>189</v>
      </c>
      <c r="Y1626">
        <v>2022103100</v>
      </c>
      <c r="Z1626" t="s">
        <v>518</v>
      </c>
    </row>
    <row r="1627" spans="1:26" x14ac:dyDescent="0.35">
      <c r="A1627">
        <v>1625</v>
      </c>
      <c r="B1627">
        <v>2022103011</v>
      </c>
      <c r="C1627">
        <v>2790</v>
      </c>
      <c r="D1627">
        <v>46487</v>
      </c>
      <c r="E1627">
        <v>1</v>
      </c>
      <c r="F1627">
        <v>0</v>
      </c>
      <c r="G1627">
        <v>0</v>
      </c>
      <c r="H1627">
        <v>0</v>
      </c>
      <c r="I1627" t="s">
        <v>275</v>
      </c>
      <c r="O1627">
        <v>2022103009</v>
      </c>
      <c r="P1627">
        <v>202</v>
      </c>
      <c r="Q1627">
        <v>46304</v>
      </c>
      <c r="R1627">
        <v>1</v>
      </c>
      <c r="S1627">
        <v>0</v>
      </c>
      <c r="T1627">
        <v>0</v>
      </c>
      <c r="U1627">
        <v>0</v>
      </c>
      <c r="V1627" t="s">
        <v>189</v>
      </c>
      <c r="Y1627">
        <v>2022110602</v>
      </c>
      <c r="Z1627" t="s">
        <v>518</v>
      </c>
    </row>
    <row r="1628" spans="1:26" x14ac:dyDescent="0.35">
      <c r="A1628">
        <v>1626</v>
      </c>
      <c r="B1628">
        <v>2022102309</v>
      </c>
      <c r="C1628">
        <v>470</v>
      </c>
      <c r="D1628">
        <v>54625</v>
      </c>
      <c r="E1628">
        <v>1</v>
      </c>
      <c r="F1628">
        <v>0</v>
      </c>
      <c r="G1628">
        <v>0</v>
      </c>
      <c r="H1628">
        <v>0</v>
      </c>
      <c r="I1628" t="s">
        <v>276</v>
      </c>
      <c r="O1628">
        <v>2022103009</v>
      </c>
      <c r="P1628">
        <v>835</v>
      </c>
      <c r="Q1628">
        <v>46304</v>
      </c>
      <c r="R1628">
        <v>1</v>
      </c>
      <c r="S1628">
        <v>0</v>
      </c>
      <c r="T1628">
        <v>0</v>
      </c>
      <c r="U1628">
        <v>0</v>
      </c>
      <c r="V1628" t="s">
        <v>189</v>
      </c>
      <c r="Y1628">
        <v>2022103100</v>
      </c>
      <c r="Z1628" t="s">
        <v>519</v>
      </c>
    </row>
    <row r="1629" spans="1:26" x14ac:dyDescent="0.35">
      <c r="A1629">
        <v>1627</v>
      </c>
      <c r="B1629">
        <v>2022102309</v>
      </c>
      <c r="C1629">
        <v>1658</v>
      </c>
      <c r="D1629">
        <v>54625</v>
      </c>
      <c r="E1629">
        <v>1</v>
      </c>
      <c r="F1629">
        <v>0</v>
      </c>
      <c r="G1629">
        <v>0</v>
      </c>
      <c r="H1629">
        <v>0</v>
      </c>
      <c r="I1629" t="s">
        <v>276</v>
      </c>
      <c r="O1629">
        <v>2022103009</v>
      </c>
      <c r="P1629">
        <v>856</v>
      </c>
      <c r="Q1629">
        <v>46304</v>
      </c>
      <c r="R1629">
        <v>0</v>
      </c>
      <c r="S1629">
        <v>0</v>
      </c>
      <c r="T1629">
        <v>0</v>
      </c>
      <c r="U1629">
        <v>1</v>
      </c>
      <c r="V1629" t="s">
        <v>189</v>
      </c>
      <c r="Y1629">
        <v>2022103100</v>
      </c>
      <c r="Z1629" t="s">
        <v>520</v>
      </c>
    </row>
    <row r="1630" spans="1:26" x14ac:dyDescent="0.35">
      <c r="A1630">
        <v>1628</v>
      </c>
      <c r="B1630">
        <v>2022102309</v>
      </c>
      <c r="C1630">
        <v>4216</v>
      </c>
      <c r="D1630">
        <v>54625</v>
      </c>
      <c r="E1630">
        <v>1</v>
      </c>
      <c r="F1630">
        <v>0</v>
      </c>
      <c r="G1630">
        <v>0</v>
      </c>
      <c r="H1630">
        <v>0</v>
      </c>
      <c r="I1630" t="s">
        <v>276</v>
      </c>
      <c r="O1630">
        <v>2022103009</v>
      </c>
      <c r="P1630">
        <v>3048</v>
      </c>
      <c r="Q1630">
        <v>46304</v>
      </c>
      <c r="R1630">
        <v>1</v>
      </c>
      <c r="S1630">
        <v>0</v>
      </c>
      <c r="T1630">
        <v>0</v>
      </c>
      <c r="U1630">
        <v>0</v>
      </c>
      <c r="V1630" t="s">
        <v>189</v>
      </c>
      <c r="Y1630">
        <v>2022103100</v>
      </c>
      <c r="Z1630" t="s">
        <v>521</v>
      </c>
    </row>
    <row r="1631" spans="1:26" x14ac:dyDescent="0.35">
      <c r="A1631">
        <v>1629</v>
      </c>
      <c r="B1631">
        <v>2022110600</v>
      </c>
      <c r="C1631">
        <v>432</v>
      </c>
      <c r="D1631">
        <v>54625</v>
      </c>
      <c r="E1631">
        <v>1</v>
      </c>
      <c r="F1631">
        <v>0</v>
      </c>
      <c r="G1631">
        <v>0</v>
      </c>
      <c r="H1631">
        <v>0</v>
      </c>
      <c r="I1631" t="s">
        <v>276</v>
      </c>
      <c r="O1631">
        <v>2022110605</v>
      </c>
      <c r="P1631">
        <v>738</v>
      </c>
      <c r="Q1631">
        <v>46304</v>
      </c>
      <c r="R1631">
        <v>0</v>
      </c>
      <c r="S1631">
        <v>0</v>
      </c>
      <c r="T1631">
        <v>0</v>
      </c>
      <c r="U1631">
        <v>1</v>
      </c>
      <c r="V1631" t="s">
        <v>189</v>
      </c>
      <c r="Y1631">
        <v>2022103100</v>
      </c>
      <c r="Z1631" t="s">
        <v>522</v>
      </c>
    </row>
    <row r="1632" spans="1:26" x14ac:dyDescent="0.35">
      <c r="A1632">
        <v>1630</v>
      </c>
      <c r="B1632">
        <v>2022110600</v>
      </c>
      <c r="C1632">
        <v>2428</v>
      </c>
      <c r="D1632">
        <v>54625</v>
      </c>
      <c r="E1632">
        <v>1</v>
      </c>
      <c r="F1632">
        <v>0</v>
      </c>
      <c r="G1632">
        <v>0</v>
      </c>
      <c r="H1632">
        <v>0</v>
      </c>
      <c r="I1632" t="s">
        <v>276</v>
      </c>
      <c r="O1632">
        <v>2022110605</v>
      </c>
      <c r="P1632">
        <v>1315</v>
      </c>
      <c r="Q1632">
        <v>46304</v>
      </c>
      <c r="R1632">
        <v>1</v>
      </c>
      <c r="S1632">
        <v>0</v>
      </c>
      <c r="T1632">
        <v>0</v>
      </c>
      <c r="U1632">
        <v>0</v>
      </c>
      <c r="V1632" t="s">
        <v>189</v>
      </c>
      <c r="Y1632">
        <v>2022103100</v>
      </c>
      <c r="Z1632" t="s">
        <v>523</v>
      </c>
    </row>
    <row r="1633" spans="1:26" x14ac:dyDescent="0.35">
      <c r="A1633">
        <v>1631</v>
      </c>
      <c r="B1633">
        <v>2022110600</v>
      </c>
      <c r="C1633">
        <v>2742</v>
      </c>
      <c r="D1633">
        <v>54625</v>
      </c>
      <c r="E1633">
        <v>0</v>
      </c>
      <c r="F1633">
        <v>0</v>
      </c>
      <c r="G1633">
        <v>0</v>
      </c>
      <c r="H1633">
        <v>1</v>
      </c>
      <c r="I1633" t="s">
        <v>276</v>
      </c>
      <c r="O1633">
        <v>2022110605</v>
      </c>
      <c r="P1633">
        <v>3458</v>
      </c>
      <c r="Q1633">
        <v>46304</v>
      </c>
      <c r="R1633">
        <v>1</v>
      </c>
      <c r="S1633">
        <v>0</v>
      </c>
      <c r="T1633">
        <v>0</v>
      </c>
      <c r="U1633">
        <v>0</v>
      </c>
      <c r="V1633" t="s">
        <v>189</v>
      </c>
      <c r="Y1633">
        <v>2022110602</v>
      </c>
      <c r="Z1633" t="s">
        <v>523</v>
      </c>
    </row>
    <row r="1634" spans="1:26" x14ac:dyDescent="0.35">
      <c r="A1634">
        <v>1632</v>
      </c>
      <c r="B1634">
        <v>2022102309</v>
      </c>
      <c r="C1634">
        <v>470</v>
      </c>
      <c r="D1634">
        <v>46086</v>
      </c>
      <c r="E1634">
        <v>0</v>
      </c>
      <c r="F1634">
        <v>1</v>
      </c>
      <c r="G1634">
        <v>0</v>
      </c>
      <c r="H1634">
        <v>0</v>
      </c>
      <c r="I1634" t="s">
        <v>277</v>
      </c>
      <c r="O1634">
        <v>2022102306</v>
      </c>
      <c r="P1634">
        <v>111</v>
      </c>
      <c r="Q1634">
        <v>52624</v>
      </c>
      <c r="R1634">
        <v>0</v>
      </c>
      <c r="S1634">
        <v>1</v>
      </c>
      <c r="T1634">
        <v>0</v>
      </c>
      <c r="U1634">
        <v>0</v>
      </c>
      <c r="V1634" t="s">
        <v>190</v>
      </c>
      <c r="Y1634">
        <v>2022103100</v>
      </c>
      <c r="Z1634" t="s">
        <v>524</v>
      </c>
    </row>
    <row r="1635" spans="1:26" x14ac:dyDescent="0.35">
      <c r="A1635">
        <v>1633</v>
      </c>
      <c r="B1635">
        <v>2022102309</v>
      </c>
      <c r="C1635">
        <v>805</v>
      </c>
      <c r="D1635">
        <v>46086</v>
      </c>
      <c r="E1635">
        <v>0</v>
      </c>
      <c r="F1635">
        <v>1</v>
      </c>
      <c r="G1635">
        <v>0</v>
      </c>
      <c r="H1635">
        <v>0</v>
      </c>
      <c r="I1635" t="s">
        <v>277</v>
      </c>
      <c r="O1635">
        <v>2022102306</v>
      </c>
      <c r="P1635">
        <v>1531</v>
      </c>
      <c r="Q1635">
        <v>52624</v>
      </c>
      <c r="R1635">
        <v>1</v>
      </c>
      <c r="S1635">
        <v>0</v>
      </c>
      <c r="T1635">
        <v>0</v>
      </c>
      <c r="U1635">
        <v>0</v>
      </c>
      <c r="V1635" t="s">
        <v>190</v>
      </c>
      <c r="Y1635">
        <v>2022103100</v>
      </c>
      <c r="Z1635" t="s">
        <v>525</v>
      </c>
    </row>
    <row r="1636" spans="1:26" x14ac:dyDescent="0.35">
      <c r="A1636">
        <v>1634</v>
      </c>
      <c r="B1636">
        <v>2022102309</v>
      </c>
      <c r="C1636">
        <v>1679</v>
      </c>
      <c r="D1636">
        <v>46086</v>
      </c>
      <c r="E1636">
        <v>0</v>
      </c>
      <c r="F1636">
        <v>1</v>
      </c>
      <c r="G1636">
        <v>0</v>
      </c>
      <c r="H1636">
        <v>0</v>
      </c>
      <c r="I1636" t="s">
        <v>277</v>
      </c>
      <c r="O1636">
        <v>2022103009</v>
      </c>
      <c r="P1636">
        <v>55</v>
      </c>
      <c r="Q1636">
        <v>52624</v>
      </c>
      <c r="R1636">
        <v>0</v>
      </c>
      <c r="S1636">
        <v>1</v>
      </c>
      <c r="T1636">
        <v>0</v>
      </c>
      <c r="U1636">
        <v>0</v>
      </c>
      <c r="V1636" t="s">
        <v>190</v>
      </c>
      <c r="Y1636">
        <v>2022110300</v>
      </c>
      <c r="Z1636" t="s">
        <v>526</v>
      </c>
    </row>
    <row r="1637" spans="1:26" x14ac:dyDescent="0.35">
      <c r="A1637">
        <v>1635</v>
      </c>
      <c r="B1637">
        <v>2022102309</v>
      </c>
      <c r="C1637">
        <v>1987</v>
      </c>
      <c r="D1637">
        <v>46086</v>
      </c>
      <c r="E1637">
        <v>0</v>
      </c>
      <c r="F1637">
        <v>1</v>
      </c>
      <c r="G1637">
        <v>0</v>
      </c>
      <c r="H1637">
        <v>0</v>
      </c>
      <c r="I1637" t="s">
        <v>277</v>
      </c>
      <c r="O1637">
        <v>2022103009</v>
      </c>
      <c r="P1637">
        <v>1309</v>
      </c>
      <c r="Q1637">
        <v>52624</v>
      </c>
      <c r="R1637">
        <v>0</v>
      </c>
      <c r="S1637">
        <v>1</v>
      </c>
      <c r="T1637">
        <v>0</v>
      </c>
      <c r="U1637">
        <v>0</v>
      </c>
      <c r="V1637" t="s">
        <v>190</v>
      </c>
      <c r="Y1637">
        <v>2022110300</v>
      </c>
      <c r="Z1637" t="s">
        <v>527</v>
      </c>
    </row>
    <row r="1638" spans="1:26" x14ac:dyDescent="0.35">
      <c r="A1638">
        <v>1636</v>
      </c>
      <c r="B1638">
        <v>2022102309</v>
      </c>
      <c r="C1638">
        <v>3510</v>
      </c>
      <c r="D1638">
        <v>46086</v>
      </c>
      <c r="E1638">
        <v>1</v>
      </c>
      <c r="F1638">
        <v>0</v>
      </c>
      <c r="G1638">
        <v>0</v>
      </c>
      <c r="H1638">
        <v>0</v>
      </c>
      <c r="I1638" t="s">
        <v>277</v>
      </c>
      <c r="O1638">
        <v>2022110607</v>
      </c>
      <c r="P1638">
        <v>153</v>
      </c>
      <c r="Q1638">
        <v>52624</v>
      </c>
      <c r="R1638">
        <v>1</v>
      </c>
      <c r="S1638">
        <v>0</v>
      </c>
      <c r="T1638">
        <v>0</v>
      </c>
      <c r="U1638">
        <v>0</v>
      </c>
      <c r="V1638" t="s">
        <v>190</v>
      </c>
      <c r="Y1638">
        <v>2022110300</v>
      </c>
      <c r="Z1638" t="s">
        <v>528</v>
      </c>
    </row>
    <row r="1639" spans="1:26" x14ac:dyDescent="0.35">
      <c r="A1639">
        <v>1637</v>
      </c>
      <c r="B1639">
        <v>2022110600</v>
      </c>
      <c r="C1639">
        <v>101</v>
      </c>
      <c r="D1639">
        <v>46086</v>
      </c>
      <c r="E1639">
        <v>0</v>
      </c>
      <c r="F1639">
        <v>0</v>
      </c>
      <c r="G1639">
        <v>0</v>
      </c>
      <c r="H1639">
        <v>1</v>
      </c>
      <c r="I1639" t="s">
        <v>277</v>
      </c>
      <c r="O1639">
        <v>2022110607</v>
      </c>
      <c r="P1639">
        <v>440</v>
      </c>
      <c r="Q1639">
        <v>52624</v>
      </c>
      <c r="R1639">
        <v>0</v>
      </c>
      <c r="S1639">
        <v>1</v>
      </c>
      <c r="T1639">
        <v>0</v>
      </c>
      <c r="U1639">
        <v>0</v>
      </c>
      <c r="V1639" t="s">
        <v>190</v>
      </c>
      <c r="Y1639">
        <v>2022110300</v>
      </c>
      <c r="Z1639" t="s">
        <v>529</v>
      </c>
    </row>
    <row r="1640" spans="1:26" x14ac:dyDescent="0.35">
      <c r="A1640">
        <v>1638</v>
      </c>
      <c r="B1640">
        <v>2022110600</v>
      </c>
      <c r="C1640">
        <v>1370</v>
      </c>
      <c r="D1640">
        <v>46086</v>
      </c>
      <c r="E1640">
        <v>1</v>
      </c>
      <c r="F1640">
        <v>0</v>
      </c>
      <c r="G1640">
        <v>0</v>
      </c>
      <c r="H1640">
        <v>0</v>
      </c>
      <c r="I1640" t="s">
        <v>277</v>
      </c>
      <c r="O1640">
        <v>2022110607</v>
      </c>
      <c r="P1640">
        <v>737</v>
      </c>
      <c r="Q1640">
        <v>52624</v>
      </c>
      <c r="R1640">
        <v>0</v>
      </c>
      <c r="S1640">
        <v>1</v>
      </c>
      <c r="T1640">
        <v>0</v>
      </c>
      <c r="U1640">
        <v>0</v>
      </c>
      <c r="V1640" t="s">
        <v>190</v>
      </c>
      <c r="Y1640">
        <v>2022110300</v>
      </c>
      <c r="Z1640" t="s">
        <v>530</v>
      </c>
    </row>
    <row r="1641" spans="1:26" x14ac:dyDescent="0.35">
      <c r="A1641">
        <v>1639</v>
      </c>
      <c r="B1641">
        <v>2022110600</v>
      </c>
      <c r="C1641">
        <v>1975</v>
      </c>
      <c r="D1641">
        <v>46086</v>
      </c>
      <c r="E1641">
        <v>0</v>
      </c>
      <c r="F1641">
        <v>1</v>
      </c>
      <c r="G1641">
        <v>0</v>
      </c>
      <c r="H1641">
        <v>0</v>
      </c>
      <c r="I1641" t="s">
        <v>277</v>
      </c>
      <c r="O1641">
        <v>2022110607</v>
      </c>
      <c r="P1641">
        <v>1292</v>
      </c>
      <c r="Q1641">
        <v>52624</v>
      </c>
      <c r="R1641">
        <v>1</v>
      </c>
      <c r="S1641">
        <v>0</v>
      </c>
      <c r="T1641">
        <v>0</v>
      </c>
      <c r="U1641">
        <v>0</v>
      </c>
      <c r="V1641" t="s">
        <v>190</v>
      </c>
      <c r="Y1641">
        <v>2022110300</v>
      </c>
      <c r="Z1641" t="s">
        <v>531</v>
      </c>
    </row>
    <row r="1642" spans="1:26" x14ac:dyDescent="0.35">
      <c r="A1642">
        <v>1640</v>
      </c>
      <c r="B1642">
        <v>2022110600</v>
      </c>
      <c r="C1642">
        <v>2141</v>
      </c>
      <c r="D1642">
        <v>46086</v>
      </c>
      <c r="E1642">
        <v>0</v>
      </c>
      <c r="F1642">
        <v>1</v>
      </c>
      <c r="G1642">
        <v>0</v>
      </c>
      <c r="H1642">
        <v>0</v>
      </c>
      <c r="I1642" t="s">
        <v>277</v>
      </c>
      <c r="O1642">
        <v>2022110607</v>
      </c>
      <c r="P1642">
        <v>3521</v>
      </c>
      <c r="Q1642">
        <v>52624</v>
      </c>
      <c r="R1642">
        <v>0</v>
      </c>
      <c r="S1642">
        <v>1</v>
      </c>
      <c r="T1642">
        <v>0</v>
      </c>
      <c r="U1642">
        <v>0</v>
      </c>
      <c r="V1642" t="s">
        <v>190</v>
      </c>
      <c r="Y1642">
        <v>2022110600</v>
      </c>
      <c r="Z1642" t="s">
        <v>532</v>
      </c>
    </row>
    <row r="1643" spans="1:26" x14ac:dyDescent="0.35">
      <c r="A1643">
        <v>1641</v>
      </c>
      <c r="B1643">
        <v>2022110600</v>
      </c>
      <c r="C1643">
        <v>2449</v>
      </c>
      <c r="D1643">
        <v>46086</v>
      </c>
      <c r="E1643">
        <v>0</v>
      </c>
      <c r="F1643">
        <v>1</v>
      </c>
      <c r="G1643">
        <v>0</v>
      </c>
      <c r="H1643">
        <v>0</v>
      </c>
      <c r="I1643" t="s">
        <v>277</v>
      </c>
      <c r="O1643">
        <v>2022110607</v>
      </c>
      <c r="P1643">
        <v>3575</v>
      </c>
      <c r="Q1643">
        <v>52624</v>
      </c>
      <c r="R1643">
        <v>1</v>
      </c>
      <c r="S1643">
        <v>0</v>
      </c>
      <c r="T1643">
        <v>0</v>
      </c>
      <c r="U1643">
        <v>0</v>
      </c>
      <c r="V1643" t="s">
        <v>190</v>
      </c>
      <c r="Y1643">
        <v>2022110600</v>
      </c>
      <c r="Z1643" t="s">
        <v>533</v>
      </c>
    </row>
    <row r="1644" spans="1:26" x14ac:dyDescent="0.35">
      <c r="A1644">
        <v>1642</v>
      </c>
      <c r="B1644">
        <v>2022110600</v>
      </c>
      <c r="C1644">
        <v>2703</v>
      </c>
      <c r="D1644">
        <v>46086</v>
      </c>
      <c r="E1644">
        <v>0</v>
      </c>
      <c r="F1644">
        <v>1</v>
      </c>
      <c r="G1644">
        <v>0</v>
      </c>
      <c r="H1644">
        <v>0</v>
      </c>
      <c r="I1644" t="s">
        <v>277</v>
      </c>
      <c r="O1644">
        <v>2022110607</v>
      </c>
      <c r="P1644">
        <v>3772</v>
      </c>
      <c r="Q1644">
        <v>52624</v>
      </c>
      <c r="R1644">
        <v>1</v>
      </c>
      <c r="S1644">
        <v>0</v>
      </c>
      <c r="T1644">
        <v>0</v>
      </c>
      <c r="U1644">
        <v>0</v>
      </c>
      <c r="V1644" t="s">
        <v>190</v>
      </c>
      <c r="Y1644">
        <v>2022110600</v>
      </c>
      <c r="Z1644" t="s">
        <v>534</v>
      </c>
    </row>
    <row r="1645" spans="1:26" x14ac:dyDescent="0.35">
      <c r="A1645">
        <v>1643</v>
      </c>
      <c r="B1645">
        <v>2022110600</v>
      </c>
      <c r="C1645">
        <v>3298</v>
      </c>
      <c r="D1645">
        <v>46086</v>
      </c>
      <c r="E1645">
        <v>0</v>
      </c>
      <c r="F1645">
        <v>1</v>
      </c>
      <c r="G1645">
        <v>0</v>
      </c>
      <c r="H1645">
        <v>0</v>
      </c>
      <c r="I1645" t="s">
        <v>277</v>
      </c>
      <c r="O1645">
        <v>2022102306</v>
      </c>
      <c r="P1645">
        <v>111</v>
      </c>
      <c r="Q1645">
        <v>42488</v>
      </c>
      <c r="R1645">
        <v>0</v>
      </c>
      <c r="S1645">
        <v>1</v>
      </c>
      <c r="T1645">
        <v>0</v>
      </c>
      <c r="U1645">
        <v>0</v>
      </c>
      <c r="V1645" t="s">
        <v>191</v>
      </c>
      <c r="Y1645">
        <v>2022110600</v>
      </c>
      <c r="Z1645" t="s">
        <v>535</v>
      </c>
    </row>
    <row r="1646" spans="1:26" x14ac:dyDescent="0.35">
      <c r="A1646">
        <v>1644</v>
      </c>
      <c r="B1646">
        <v>2022102309</v>
      </c>
      <c r="C1646">
        <v>576</v>
      </c>
      <c r="D1646">
        <v>47843</v>
      </c>
      <c r="E1646">
        <v>1</v>
      </c>
      <c r="F1646">
        <v>0</v>
      </c>
      <c r="G1646">
        <v>0</v>
      </c>
      <c r="H1646">
        <v>0</v>
      </c>
      <c r="I1646" t="s">
        <v>278</v>
      </c>
      <c r="O1646">
        <v>2022103009</v>
      </c>
      <c r="P1646">
        <v>650</v>
      </c>
      <c r="Q1646">
        <v>42488</v>
      </c>
      <c r="R1646">
        <v>1</v>
      </c>
      <c r="S1646">
        <v>0</v>
      </c>
      <c r="T1646">
        <v>0</v>
      </c>
      <c r="U1646">
        <v>0</v>
      </c>
      <c r="V1646" t="s">
        <v>191</v>
      </c>
      <c r="Y1646">
        <v>2022110600</v>
      </c>
      <c r="Z1646" t="s">
        <v>536</v>
      </c>
    </row>
    <row r="1647" spans="1:26" x14ac:dyDescent="0.35">
      <c r="A1647">
        <v>1645</v>
      </c>
      <c r="B1647">
        <v>2022102309</v>
      </c>
      <c r="C1647">
        <v>2636</v>
      </c>
      <c r="D1647">
        <v>47843</v>
      </c>
      <c r="E1647">
        <v>1</v>
      </c>
      <c r="F1647">
        <v>0</v>
      </c>
      <c r="G1647">
        <v>0</v>
      </c>
      <c r="H1647">
        <v>0</v>
      </c>
      <c r="I1647" t="s">
        <v>278</v>
      </c>
      <c r="O1647">
        <v>2022103009</v>
      </c>
      <c r="P1647">
        <v>700</v>
      </c>
      <c r="Q1647">
        <v>42488</v>
      </c>
      <c r="R1647">
        <v>0</v>
      </c>
      <c r="S1647">
        <v>0</v>
      </c>
      <c r="T1647">
        <v>0</v>
      </c>
      <c r="U1647">
        <v>1</v>
      </c>
      <c r="V1647" t="s">
        <v>191</v>
      </c>
      <c r="Y1647">
        <v>2022110601</v>
      </c>
      <c r="Z1647" t="s">
        <v>537</v>
      </c>
    </row>
    <row r="1648" spans="1:26" x14ac:dyDescent="0.35">
      <c r="A1648">
        <v>1646</v>
      </c>
      <c r="B1648">
        <v>2022102309</v>
      </c>
      <c r="C1648">
        <v>2816</v>
      </c>
      <c r="D1648">
        <v>47843</v>
      </c>
      <c r="E1648">
        <v>1</v>
      </c>
      <c r="F1648">
        <v>0</v>
      </c>
      <c r="G1648">
        <v>0</v>
      </c>
      <c r="H1648">
        <v>0</v>
      </c>
      <c r="I1648" t="s">
        <v>278</v>
      </c>
      <c r="O1648">
        <v>2022103009</v>
      </c>
      <c r="P1648">
        <v>1244</v>
      </c>
      <c r="Q1648">
        <v>42488</v>
      </c>
      <c r="R1648">
        <v>0</v>
      </c>
      <c r="S1648">
        <v>1</v>
      </c>
      <c r="T1648">
        <v>0</v>
      </c>
      <c r="U1648">
        <v>0</v>
      </c>
      <c r="V1648" t="s">
        <v>191</v>
      </c>
      <c r="Y1648">
        <v>2022110601</v>
      </c>
      <c r="Z1648" t="s">
        <v>538</v>
      </c>
    </row>
    <row r="1649" spans="1:26" x14ac:dyDescent="0.35">
      <c r="A1649">
        <v>1647</v>
      </c>
      <c r="B1649">
        <v>2022110600</v>
      </c>
      <c r="C1649">
        <v>101</v>
      </c>
      <c r="D1649">
        <v>47843</v>
      </c>
      <c r="E1649">
        <v>1</v>
      </c>
      <c r="F1649">
        <v>0</v>
      </c>
      <c r="G1649">
        <v>0</v>
      </c>
      <c r="H1649">
        <v>0</v>
      </c>
      <c r="I1649" t="s">
        <v>278</v>
      </c>
      <c r="O1649">
        <v>2022103009</v>
      </c>
      <c r="P1649">
        <v>1309</v>
      </c>
      <c r="Q1649">
        <v>42488</v>
      </c>
      <c r="R1649">
        <v>1</v>
      </c>
      <c r="S1649">
        <v>0</v>
      </c>
      <c r="T1649">
        <v>0</v>
      </c>
      <c r="U1649">
        <v>0</v>
      </c>
      <c r="V1649" t="s">
        <v>191</v>
      </c>
      <c r="Y1649">
        <v>2022110601</v>
      </c>
      <c r="Z1649" t="s">
        <v>539</v>
      </c>
    </row>
    <row r="1650" spans="1:26" x14ac:dyDescent="0.35">
      <c r="A1650">
        <v>1648</v>
      </c>
      <c r="B1650">
        <v>2022110600</v>
      </c>
      <c r="C1650">
        <v>2017</v>
      </c>
      <c r="D1650">
        <v>47843</v>
      </c>
      <c r="E1650">
        <v>0</v>
      </c>
      <c r="F1650">
        <v>1</v>
      </c>
      <c r="G1650">
        <v>0</v>
      </c>
      <c r="H1650">
        <v>0</v>
      </c>
      <c r="I1650" t="s">
        <v>278</v>
      </c>
      <c r="O1650">
        <v>2022103009</v>
      </c>
      <c r="P1650">
        <v>2238</v>
      </c>
      <c r="Q1650">
        <v>42488</v>
      </c>
      <c r="R1650">
        <v>0</v>
      </c>
      <c r="S1650">
        <v>1</v>
      </c>
      <c r="T1650">
        <v>0</v>
      </c>
      <c r="U1650">
        <v>0</v>
      </c>
      <c r="V1650" t="s">
        <v>191</v>
      </c>
      <c r="Y1650">
        <v>2022110602</v>
      </c>
      <c r="Z1650" t="s">
        <v>540</v>
      </c>
    </row>
    <row r="1651" spans="1:26" x14ac:dyDescent="0.35">
      <c r="A1651">
        <v>1649</v>
      </c>
      <c r="B1651">
        <v>2022110600</v>
      </c>
      <c r="C1651">
        <v>2141</v>
      </c>
      <c r="D1651">
        <v>47843</v>
      </c>
      <c r="E1651">
        <v>0</v>
      </c>
      <c r="F1651">
        <v>1</v>
      </c>
      <c r="G1651">
        <v>0</v>
      </c>
      <c r="H1651">
        <v>0</v>
      </c>
      <c r="I1651" t="s">
        <v>278</v>
      </c>
      <c r="O1651">
        <v>2022110607</v>
      </c>
      <c r="P1651">
        <v>132</v>
      </c>
      <c r="Q1651">
        <v>42488</v>
      </c>
      <c r="R1651">
        <v>0</v>
      </c>
      <c r="S1651">
        <v>1</v>
      </c>
      <c r="T1651">
        <v>0</v>
      </c>
      <c r="U1651">
        <v>0</v>
      </c>
      <c r="V1651" t="s">
        <v>191</v>
      </c>
      <c r="Y1651">
        <v>2022110602</v>
      </c>
      <c r="Z1651" t="s">
        <v>541</v>
      </c>
    </row>
    <row r="1652" spans="1:26" x14ac:dyDescent="0.35">
      <c r="A1652">
        <v>1650</v>
      </c>
      <c r="B1652">
        <v>2022102309</v>
      </c>
      <c r="C1652">
        <v>713</v>
      </c>
      <c r="D1652">
        <v>38545</v>
      </c>
      <c r="E1652">
        <v>1</v>
      </c>
      <c r="F1652">
        <v>0</v>
      </c>
      <c r="G1652">
        <v>0</v>
      </c>
      <c r="H1652">
        <v>0</v>
      </c>
      <c r="I1652" t="s">
        <v>279</v>
      </c>
      <c r="O1652">
        <v>2022110607</v>
      </c>
      <c r="P1652">
        <v>2058</v>
      </c>
      <c r="Q1652">
        <v>42488</v>
      </c>
      <c r="R1652">
        <v>0</v>
      </c>
      <c r="S1652">
        <v>1</v>
      </c>
      <c r="T1652">
        <v>0</v>
      </c>
      <c r="U1652">
        <v>0</v>
      </c>
      <c r="V1652" t="s">
        <v>191</v>
      </c>
      <c r="Y1652">
        <v>2022110602</v>
      </c>
      <c r="Z1652" t="s">
        <v>542</v>
      </c>
    </row>
    <row r="1653" spans="1:26" x14ac:dyDescent="0.35">
      <c r="A1653">
        <v>1651</v>
      </c>
      <c r="B1653">
        <v>2022103011</v>
      </c>
      <c r="C1653">
        <v>1505</v>
      </c>
      <c r="D1653">
        <v>38545</v>
      </c>
      <c r="E1653">
        <v>0</v>
      </c>
      <c r="F1653">
        <v>1</v>
      </c>
      <c r="G1653">
        <v>0</v>
      </c>
      <c r="H1653">
        <v>0</v>
      </c>
      <c r="I1653" t="s">
        <v>279</v>
      </c>
      <c r="O1653">
        <v>2022110607</v>
      </c>
      <c r="P1653">
        <v>2883</v>
      </c>
      <c r="Q1653">
        <v>42488</v>
      </c>
      <c r="R1653">
        <v>1</v>
      </c>
      <c r="S1653">
        <v>0</v>
      </c>
      <c r="T1653">
        <v>0</v>
      </c>
      <c r="U1653">
        <v>0</v>
      </c>
      <c r="V1653" t="s">
        <v>191</v>
      </c>
      <c r="Y1653">
        <v>2022110602</v>
      </c>
      <c r="Z1653" t="s">
        <v>543</v>
      </c>
    </row>
    <row r="1654" spans="1:26" x14ac:dyDescent="0.35">
      <c r="A1654">
        <v>1652</v>
      </c>
      <c r="B1654">
        <v>2022103011</v>
      </c>
      <c r="C1654">
        <v>2834</v>
      </c>
      <c r="D1654">
        <v>38545</v>
      </c>
      <c r="E1654">
        <v>1</v>
      </c>
      <c r="F1654">
        <v>0</v>
      </c>
      <c r="G1654">
        <v>0</v>
      </c>
      <c r="H1654">
        <v>0</v>
      </c>
      <c r="I1654" t="s">
        <v>279</v>
      </c>
      <c r="O1654">
        <v>2022110607</v>
      </c>
      <c r="P1654">
        <v>3542</v>
      </c>
      <c r="Q1654">
        <v>42488</v>
      </c>
      <c r="R1654">
        <v>0</v>
      </c>
      <c r="S1654">
        <v>0</v>
      </c>
      <c r="T1654">
        <v>0</v>
      </c>
      <c r="U1654">
        <v>1</v>
      </c>
      <c r="V1654" t="s">
        <v>191</v>
      </c>
      <c r="Y1654">
        <v>2022110602</v>
      </c>
      <c r="Z1654" t="s">
        <v>544</v>
      </c>
    </row>
    <row r="1655" spans="1:26" x14ac:dyDescent="0.35">
      <c r="A1655">
        <v>1653</v>
      </c>
      <c r="B1655">
        <v>2022110608</v>
      </c>
      <c r="C1655">
        <v>663</v>
      </c>
      <c r="D1655">
        <v>38545</v>
      </c>
      <c r="E1655">
        <v>0</v>
      </c>
      <c r="F1655">
        <v>1</v>
      </c>
      <c r="G1655">
        <v>0</v>
      </c>
      <c r="H1655">
        <v>0</v>
      </c>
      <c r="I1655" t="s">
        <v>279</v>
      </c>
      <c r="O1655">
        <v>2022102306</v>
      </c>
      <c r="P1655">
        <v>132</v>
      </c>
      <c r="Q1655">
        <v>53448</v>
      </c>
      <c r="R1655">
        <v>0</v>
      </c>
      <c r="S1655">
        <v>1</v>
      </c>
      <c r="T1655">
        <v>0</v>
      </c>
      <c r="U1655">
        <v>0</v>
      </c>
      <c r="V1655" t="s">
        <v>192</v>
      </c>
      <c r="Y1655">
        <v>2022110602</v>
      </c>
      <c r="Z1655" t="s">
        <v>545</v>
      </c>
    </row>
    <row r="1656" spans="1:26" x14ac:dyDescent="0.35">
      <c r="A1656">
        <v>1654</v>
      </c>
      <c r="B1656">
        <v>2022110608</v>
      </c>
      <c r="C1656">
        <v>2948</v>
      </c>
      <c r="D1656">
        <v>38545</v>
      </c>
      <c r="E1656">
        <v>0</v>
      </c>
      <c r="F1656">
        <v>0</v>
      </c>
      <c r="G1656">
        <v>0</v>
      </c>
      <c r="H1656">
        <v>1</v>
      </c>
      <c r="I1656" t="s">
        <v>279</v>
      </c>
      <c r="O1656">
        <v>2022102306</v>
      </c>
      <c r="P1656">
        <v>459</v>
      </c>
      <c r="Q1656">
        <v>53448</v>
      </c>
      <c r="R1656">
        <v>0</v>
      </c>
      <c r="S1656">
        <v>0</v>
      </c>
      <c r="T1656">
        <v>0</v>
      </c>
      <c r="U1656">
        <v>1</v>
      </c>
      <c r="V1656" t="s">
        <v>192</v>
      </c>
      <c r="Y1656">
        <v>2022110602</v>
      </c>
      <c r="Z1656" t="s">
        <v>546</v>
      </c>
    </row>
    <row r="1657" spans="1:26" x14ac:dyDescent="0.35">
      <c r="A1657">
        <v>1655</v>
      </c>
      <c r="B1657">
        <v>2022102309</v>
      </c>
      <c r="C1657">
        <v>784</v>
      </c>
      <c r="D1657">
        <v>43332</v>
      </c>
      <c r="E1657">
        <v>0</v>
      </c>
      <c r="F1657">
        <v>1</v>
      </c>
      <c r="G1657">
        <v>0</v>
      </c>
      <c r="H1657">
        <v>0</v>
      </c>
      <c r="I1657" t="s">
        <v>280</v>
      </c>
      <c r="O1657">
        <v>2022102306</v>
      </c>
      <c r="P1657">
        <v>509</v>
      </c>
      <c r="Q1657">
        <v>53448</v>
      </c>
      <c r="R1657">
        <v>1</v>
      </c>
      <c r="S1657">
        <v>0</v>
      </c>
      <c r="T1657">
        <v>0</v>
      </c>
      <c r="U1657">
        <v>0</v>
      </c>
      <c r="V1657" t="s">
        <v>192</v>
      </c>
      <c r="Y1657">
        <v>2022110602</v>
      </c>
      <c r="Z1657" t="s">
        <v>547</v>
      </c>
    </row>
    <row r="1658" spans="1:26" x14ac:dyDescent="0.35">
      <c r="A1658">
        <v>1656</v>
      </c>
      <c r="B1658">
        <v>2022102309</v>
      </c>
      <c r="C1658">
        <v>1052</v>
      </c>
      <c r="D1658">
        <v>43332</v>
      </c>
      <c r="E1658">
        <v>1</v>
      </c>
      <c r="F1658">
        <v>0</v>
      </c>
      <c r="G1658">
        <v>0</v>
      </c>
      <c r="H1658">
        <v>0</v>
      </c>
      <c r="I1658" t="s">
        <v>280</v>
      </c>
      <c r="O1658">
        <v>2022102306</v>
      </c>
      <c r="P1658">
        <v>3189</v>
      </c>
      <c r="Q1658">
        <v>53448</v>
      </c>
      <c r="R1658">
        <v>0</v>
      </c>
      <c r="S1658">
        <v>1</v>
      </c>
      <c r="T1658">
        <v>0</v>
      </c>
      <c r="U1658">
        <v>0</v>
      </c>
      <c r="V1658" t="s">
        <v>192</v>
      </c>
      <c r="Y1658">
        <v>2022110603</v>
      </c>
      <c r="Z1658" t="s">
        <v>548</v>
      </c>
    </row>
    <row r="1659" spans="1:26" x14ac:dyDescent="0.35">
      <c r="A1659">
        <v>1657</v>
      </c>
      <c r="B1659">
        <v>2022102309</v>
      </c>
      <c r="C1659">
        <v>2636</v>
      </c>
      <c r="D1659">
        <v>43332</v>
      </c>
      <c r="E1659">
        <v>0</v>
      </c>
      <c r="F1659">
        <v>0</v>
      </c>
      <c r="G1659">
        <v>0</v>
      </c>
      <c r="H1659">
        <v>1</v>
      </c>
      <c r="I1659" t="s">
        <v>280</v>
      </c>
      <c r="O1659">
        <v>2022103009</v>
      </c>
      <c r="P1659">
        <v>1045</v>
      </c>
      <c r="Q1659">
        <v>53448</v>
      </c>
      <c r="R1659">
        <v>1</v>
      </c>
      <c r="S1659">
        <v>0</v>
      </c>
      <c r="T1659">
        <v>0</v>
      </c>
      <c r="U1659">
        <v>0</v>
      </c>
      <c r="V1659" t="s">
        <v>192</v>
      </c>
      <c r="Y1659">
        <v>2022110603</v>
      </c>
      <c r="Z1659" t="s">
        <v>549</v>
      </c>
    </row>
    <row r="1660" spans="1:26" x14ac:dyDescent="0.35">
      <c r="A1660">
        <v>1658</v>
      </c>
      <c r="B1660">
        <v>2022102309</v>
      </c>
      <c r="C1660">
        <v>2866</v>
      </c>
      <c r="D1660">
        <v>43332</v>
      </c>
      <c r="E1660">
        <v>1</v>
      </c>
      <c r="F1660">
        <v>0</v>
      </c>
      <c r="G1660">
        <v>0</v>
      </c>
      <c r="H1660">
        <v>0</v>
      </c>
      <c r="I1660" t="s">
        <v>280</v>
      </c>
      <c r="O1660">
        <v>2022103009</v>
      </c>
      <c r="P1660">
        <v>1244</v>
      </c>
      <c r="Q1660">
        <v>53448</v>
      </c>
      <c r="R1660">
        <v>0</v>
      </c>
      <c r="S1660">
        <v>0</v>
      </c>
      <c r="T1660">
        <v>0</v>
      </c>
      <c r="U1660">
        <v>1</v>
      </c>
      <c r="V1660" t="s">
        <v>192</v>
      </c>
      <c r="Y1660">
        <v>2022110603</v>
      </c>
      <c r="Z1660" t="s">
        <v>550</v>
      </c>
    </row>
    <row r="1661" spans="1:26" x14ac:dyDescent="0.35">
      <c r="A1661">
        <v>1659</v>
      </c>
      <c r="B1661">
        <v>2022102309</v>
      </c>
      <c r="C1661">
        <v>4288</v>
      </c>
      <c r="D1661">
        <v>43332</v>
      </c>
      <c r="E1661">
        <v>0</v>
      </c>
      <c r="F1661">
        <v>1</v>
      </c>
      <c r="G1661">
        <v>0</v>
      </c>
      <c r="H1661">
        <v>0</v>
      </c>
      <c r="I1661" t="s">
        <v>280</v>
      </c>
      <c r="O1661">
        <v>2022103009</v>
      </c>
      <c r="P1661">
        <v>2571</v>
      </c>
      <c r="Q1661">
        <v>53448</v>
      </c>
      <c r="R1661">
        <v>1</v>
      </c>
      <c r="S1661">
        <v>0</v>
      </c>
      <c r="T1661">
        <v>0</v>
      </c>
      <c r="U1661">
        <v>0</v>
      </c>
      <c r="V1661" t="s">
        <v>192</v>
      </c>
      <c r="Y1661">
        <v>2022110603</v>
      </c>
      <c r="Z1661" t="s">
        <v>551</v>
      </c>
    </row>
    <row r="1662" spans="1:26" x14ac:dyDescent="0.35">
      <c r="A1662">
        <v>1660</v>
      </c>
      <c r="B1662">
        <v>2022110600</v>
      </c>
      <c r="C1662">
        <v>80</v>
      </c>
      <c r="D1662">
        <v>43332</v>
      </c>
      <c r="E1662">
        <v>1</v>
      </c>
      <c r="F1662">
        <v>0</v>
      </c>
      <c r="G1662">
        <v>0</v>
      </c>
      <c r="H1662">
        <v>0</v>
      </c>
      <c r="I1662" t="s">
        <v>280</v>
      </c>
      <c r="O1662">
        <v>2022110607</v>
      </c>
      <c r="P1662">
        <v>961</v>
      </c>
      <c r="Q1662">
        <v>53448</v>
      </c>
      <c r="R1662">
        <v>1</v>
      </c>
      <c r="S1662">
        <v>0</v>
      </c>
      <c r="T1662">
        <v>0</v>
      </c>
      <c r="U1662">
        <v>0</v>
      </c>
      <c r="V1662" t="s">
        <v>192</v>
      </c>
      <c r="Y1662">
        <v>2022110603</v>
      </c>
      <c r="Z1662" t="s">
        <v>552</v>
      </c>
    </row>
    <row r="1663" spans="1:26" x14ac:dyDescent="0.35">
      <c r="A1663">
        <v>1661</v>
      </c>
      <c r="B1663">
        <v>2022110600</v>
      </c>
      <c r="C1663">
        <v>366</v>
      </c>
      <c r="D1663">
        <v>43332</v>
      </c>
      <c r="E1663">
        <v>1</v>
      </c>
      <c r="F1663">
        <v>0</v>
      </c>
      <c r="G1663">
        <v>0</v>
      </c>
      <c r="H1663">
        <v>0</v>
      </c>
      <c r="I1663" t="s">
        <v>280</v>
      </c>
      <c r="O1663">
        <v>2022102306</v>
      </c>
      <c r="P1663">
        <v>132</v>
      </c>
      <c r="Q1663">
        <v>46082</v>
      </c>
      <c r="R1663">
        <v>0</v>
      </c>
      <c r="S1663">
        <v>1</v>
      </c>
      <c r="T1663">
        <v>0</v>
      </c>
      <c r="U1663">
        <v>0</v>
      </c>
      <c r="V1663" t="s">
        <v>193</v>
      </c>
      <c r="Y1663">
        <v>2022110603</v>
      </c>
      <c r="Z1663" t="s">
        <v>553</v>
      </c>
    </row>
    <row r="1664" spans="1:26" x14ac:dyDescent="0.35">
      <c r="A1664">
        <v>1662</v>
      </c>
      <c r="B1664">
        <v>2022110600</v>
      </c>
      <c r="C1664">
        <v>524</v>
      </c>
      <c r="D1664">
        <v>43332</v>
      </c>
      <c r="E1664">
        <v>0</v>
      </c>
      <c r="F1664">
        <v>1</v>
      </c>
      <c r="G1664">
        <v>0</v>
      </c>
      <c r="H1664">
        <v>0</v>
      </c>
      <c r="I1664" t="s">
        <v>280</v>
      </c>
      <c r="O1664">
        <v>2022102306</v>
      </c>
      <c r="P1664">
        <v>438</v>
      </c>
      <c r="Q1664">
        <v>46082</v>
      </c>
      <c r="R1664">
        <v>0</v>
      </c>
      <c r="S1664">
        <v>1</v>
      </c>
      <c r="T1664">
        <v>0</v>
      </c>
      <c r="U1664">
        <v>0</v>
      </c>
      <c r="V1664" t="s">
        <v>193</v>
      </c>
      <c r="Y1664">
        <v>2022110603</v>
      </c>
      <c r="Z1664" t="s">
        <v>554</v>
      </c>
    </row>
    <row r="1665" spans="1:26" x14ac:dyDescent="0.35">
      <c r="A1665">
        <v>1663</v>
      </c>
      <c r="B1665">
        <v>2022102309</v>
      </c>
      <c r="C1665">
        <v>805</v>
      </c>
      <c r="D1665">
        <v>47913</v>
      </c>
      <c r="E1665">
        <v>1</v>
      </c>
      <c r="F1665">
        <v>0</v>
      </c>
      <c r="G1665">
        <v>0</v>
      </c>
      <c r="H1665">
        <v>0</v>
      </c>
      <c r="I1665" t="s">
        <v>281</v>
      </c>
      <c r="O1665">
        <v>2022102306</v>
      </c>
      <c r="P1665">
        <v>459</v>
      </c>
      <c r="Q1665">
        <v>46082</v>
      </c>
      <c r="R1665">
        <v>0</v>
      </c>
      <c r="S1665">
        <v>0</v>
      </c>
      <c r="T1665">
        <v>0</v>
      </c>
      <c r="U1665">
        <v>1</v>
      </c>
      <c r="V1665" t="s">
        <v>193</v>
      </c>
      <c r="Y1665">
        <v>2022110604</v>
      </c>
      <c r="Z1665" t="s">
        <v>555</v>
      </c>
    </row>
    <row r="1666" spans="1:26" x14ac:dyDescent="0.35">
      <c r="A1666">
        <v>1664</v>
      </c>
      <c r="B1666">
        <v>2022102309</v>
      </c>
      <c r="C1666">
        <v>2041</v>
      </c>
      <c r="D1666">
        <v>47913</v>
      </c>
      <c r="E1666">
        <v>1</v>
      </c>
      <c r="F1666">
        <v>0</v>
      </c>
      <c r="G1666">
        <v>0</v>
      </c>
      <c r="H1666">
        <v>0</v>
      </c>
      <c r="I1666" t="s">
        <v>281</v>
      </c>
      <c r="O1666">
        <v>2022102306</v>
      </c>
      <c r="P1666">
        <v>2275</v>
      </c>
      <c r="Q1666">
        <v>46082</v>
      </c>
      <c r="R1666">
        <v>0</v>
      </c>
      <c r="S1666">
        <v>1</v>
      </c>
      <c r="T1666">
        <v>0</v>
      </c>
      <c r="U1666">
        <v>0</v>
      </c>
      <c r="V1666" t="s">
        <v>193</v>
      </c>
      <c r="Y1666">
        <v>2022110604</v>
      </c>
      <c r="Z1666" t="s">
        <v>556</v>
      </c>
    </row>
    <row r="1667" spans="1:26" x14ac:dyDescent="0.35">
      <c r="A1667">
        <v>1665</v>
      </c>
      <c r="B1667">
        <v>2022102309</v>
      </c>
      <c r="C1667">
        <v>3456</v>
      </c>
      <c r="D1667">
        <v>47913</v>
      </c>
      <c r="E1667">
        <v>1</v>
      </c>
      <c r="F1667">
        <v>0</v>
      </c>
      <c r="G1667">
        <v>0</v>
      </c>
      <c r="H1667">
        <v>0</v>
      </c>
      <c r="I1667" t="s">
        <v>281</v>
      </c>
      <c r="O1667">
        <v>2022103009</v>
      </c>
      <c r="P1667">
        <v>1848</v>
      </c>
      <c r="Q1667">
        <v>46082</v>
      </c>
      <c r="R1667">
        <v>0</v>
      </c>
      <c r="S1667">
        <v>1</v>
      </c>
      <c r="T1667">
        <v>0</v>
      </c>
      <c r="U1667">
        <v>0</v>
      </c>
      <c r="V1667" t="s">
        <v>193</v>
      </c>
      <c r="Y1667">
        <v>2022110604</v>
      </c>
      <c r="Z1667" t="s">
        <v>557</v>
      </c>
    </row>
    <row r="1668" spans="1:26" x14ac:dyDescent="0.35">
      <c r="A1668">
        <v>1666</v>
      </c>
      <c r="B1668">
        <v>2022110600</v>
      </c>
      <c r="C1668">
        <v>101</v>
      </c>
      <c r="D1668">
        <v>47913</v>
      </c>
      <c r="E1668">
        <v>0</v>
      </c>
      <c r="F1668">
        <v>0</v>
      </c>
      <c r="G1668">
        <v>0</v>
      </c>
      <c r="H1668">
        <v>1</v>
      </c>
      <c r="I1668" t="s">
        <v>281</v>
      </c>
      <c r="O1668">
        <v>2022103009</v>
      </c>
      <c r="P1668">
        <v>1967</v>
      </c>
      <c r="Q1668">
        <v>46082</v>
      </c>
      <c r="R1668">
        <v>0</v>
      </c>
      <c r="S1668">
        <v>1</v>
      </c>
      <c r="T1668">
        <v>0</v>
      </c>
      <c r="U1668">
        <v>0</v>
      </c>
      <c r="V1668" t="s">
        <v>193</v>
      </c>
      <c r="Y1668">
        <v>2022110604</v>
      </c>
      <c r="Z1668" t="s">
        <v>558</v>
      </c>
    </row>
    <row r="1669" spans="1:26" x14ac:dyDescent="0.35">
      <c r="A1669">
        <v>1667</v>
      </c>
      <c r="B1669">
        <v>2022110600</v>
      </c>
      <c r="C1669">
        <v>194</v>
      </c>
      <c r="D1669">
        <v>47913</v>
      </c>
      <c r="E1669">
        <v>1</v>
      </c>
      <c r="F1669">
        <v>0</v>
      </c>
      <c r="G1669">
        <v>0</v>
      </c>
      <c r="H1669">
        <v>0</v>
      </c>
      <c r="I1669" t="s">
        <v>281</v>
      </c>
      <c r="O1669">
        <v>2022103009</v>
      </c>
      <c r="P1669">
        <v>2012</v>
      </c>
      <c r="Q1669">
        <v>46082</v>
      </c>
      <c r="R1669">
        <v>1</v>
      </c>
      <c r="S1669">
        <v>0</v>
      </c>
      <c r="T1669">
        <v>0</v>
      </c>
      <c r="U1669">
        <v>0</v>
      </c>
      <c r="V1669" t="s">
        <v>193</v>
      </c>
      <c r="Y1669">
        <v>2022110605</v>
      </c>
      <c r="Z1669" t="s">
        <v>559</v>
      </c>
    </row>
    <row r="1670" spans="1:26" x14ac:dyDescent="0.35">
      <c r="A1670">
        <v>1668</v>
      </c>
      <c r="B1670">
        <v>2022110600</v>
      </c>
      <c r="C1670">
        <v>545</v>
      </c>
      <c r="D1670">
        <v>47913</v>
      </c>
      <c r="E1670">
        <v>1</v>
      </c>
      <c r="F1670">
        <v>0</v>
      </c>
      <c r="G1670">
        <v>0</v>
      </c>
      <c r="H1670">
        <v>0</v>
      </c>
      <c r="I1670" t="s">
        <v>281</v>
      </c>
      <c r="O1670">
        <v>2022110607</v>
      </c>
      <c r="P1670">
        <v>132</v>
      </c>
      <c r="Q1670">
        <v>46082</v>
      </c>
      <c r="R1670">
        <v>0</v>
      </c>
      <c r="S1670">
        <v>0</v>
      </c>
      <c r="T1670">
        <v>0</v>
      </c>
      <c r="U1670">
        <v>1</v>
      </c>
      <c r="V1670" t="s">
        <v>193</v>
      </c>
      <c r="Y1670">
        <v>2022110605</v>
      </c>
      <c r="Z1670" t="s">
        <v>560</v>
      </c>
    </row>
    <row r="1671" spans="1:26" x14ac:dyDescent="0.35">
      <c r="A1671">
        <v>1669</v>
      </c>
      <c r="B1671">
        <v>2022110600</v>
      </c>
      <c r="C1671">
        <v>590</v>
      </c>
      <c r="D1671">
        <v>47913</v>
      </c>
      <c r="E1671">
        <v>1</v>
      </c>
      <c r="F1671">
        <v>0</v>
      </c>
      <c r="G1671">
        <v>0</v>
      </c>
      <c r="H1671">
        <v>0</v>
      </c>
      <c r="I1671" t="s">
        <v>281</v>
      </c>
      <c r="O1671">
        <v>2022110607</v>
      </c>
      <c r="P1671">
        <v>227</v>
      </c>
      <c r="Q1671">
        <v>46082</v>
      </c>
      <c r="R1671">
        <v>0</v>
      </c>
      <c r="S1671">
        <v>1</v>
      </c>
      <c r="T1671">
        <v>0</v>
      </c>
      <c r="U1671">
        <v>0</v>
      </c>
      <c r="V1671" t="s">
        <v>193</v>
      </c>
      <c r="Y1671">
        <v>2022110606</v>
      </c>
      <c r="Z1671" t="s">
        <v>561</v>
      </c>
    </row>
    <row r="1672" spans="1:26" x14ac:dyDescent="0.35">
      <c r="A1672">
        <v>1670</v>
      </c>
      <c r="B1672">
        <v>2022110600</v>
      </c>
      <c r="C1672">
        <v>2017</v>
      </c>
      <c r="D1672">
        <v>47913</v>
      </c>
      <c r="E1672">
        <v>0</v>
      </c>
      <c r="F1672">
        <v>0</v>
      </c>
      <c r="G1672">
        <v>0</v>
      </c>
      <c r="H1672">
        <v>1</v>
      </c>
      <c r="I1672" t="s">
        <v>281</v>
      </c>
      <c r="O1672">
        <v>2022110607</v>
      </c>
      <c r="P1672">
        <v>440</v>
      </c>
      <c r="Q1672">
        <v>46082</v>
      </c>
      <c r="R1672">
        <v>0</v>
      </c>
      <c r="S1672">
        <v>1</v>
      </c>
      <c r="T1672">
        <v>0</v>
      </c>
      <c r="U1672">
        <v>0</v>
      </c>
      <c r="V1672" t="s">
        <v>193</v>
      </c>
      <c r="Y1672">
        <v>2022110606</v>
      </c>
      <c r="Z1672" t="s">
        <v>562</v>
      </c>
    </row>
    <row r="1673" spans="1:26" x14ac:dyDescent="0.35">
      <c r="A1673">
        <v>1671</v>
      </c>
      <c r="B1673">
        <v>2022110600</v>
      </c>
      <c r="C1673">
        <v>2141</v>
      </c>
      <c r="D1673">
        <v>47913</v>
      </c>
      <c r="E1673">
        <v>0</v>
      </c>
      <c r="F1673">
        <v>0</v>
      </c>
      <c r="G1673">
        <v>0</v>
      </c>
      <c r="H1673">
        <v>1</v>
      </c>
      <c r="I1673" t="s">
        <v>281</v>
      </c>
      <c r="O1673">
        <v>2022110607</v>
      </c>
      <c r="P1673">
        <v>3751</v>
      </c>
      <c r="Q1673">
        <v>46082</v>
      </c>
      <c r="R1673">
        <v>1</v>
      </c>
      <c r="S1673">
        <v>0</v>
      </c>
      <c r="T1673">
        <v>0</v>
      </c>
      <c r="U1673">
        <v>0</v>
      </c>
      <c r="V1673" t="s">
        <v>193</v>
      </c>
      <c r="Y1673">
        <v>2022110606</v>
      </c>
      <c r="Z1673" t="s">
        <v>563</v>
      </c>
    </row>
    <row r="1674" spans="1:26" x14ac:dyDescent="0.35">
      <c r="A1674">
        <v>1672</v>
      </c>
      <c r="B1674">
        <v>2022110600</v>
      </c>
      <c r="C1674">
        <v>2337</v>
      </c>
      <c r="D1674">
        <v>47913</v>
      </c>
      <c r="E1674">
        <v>0</v>
      </c>
      <c r="F1674">
        <v>1</v>
      </c>
      <c r="G1674">
        <v>0</v>
      </c>
      <c r="H1674">
        <v>0</v>
      </c>
      <c r="I1674" t="s">
        <v>281</v>
      </c>
      <c r="O1674">
        <v>2022102306</v>
      </c>
      <c r="P1674">
        <v>193</v>
      </c>
      <c r="Q1674">
        <v>54487</v>
      </c>
      <c r="R1674">
        <v>0</v>
      </c>
      <c r="S1674">
        <v>1</v>
      </c>
      <c r="T1674">
        <v>0</v>
      </c>
      <c r="U1674">
        <v>0</v>
      </c>
      <c r="V1674" t="s">
        <v>194</v>
      </c>
      <c r="Y1674">
        <v>2022110606</v>
      </c>
      <c r="Z1674" t="s">
        <v>564</v>
      </c>
    </row>
    <row r="1675" spans="1:26" x14ac:dyDescent="0.35">
      <c r="A1675">
        <v>1673</v>
      </c>
      <c r="B1675">
        <v>2022110600</v>
      </c>
      <c r="C1675">
        <v>2379</v>
      </c>
      <c r="D1675">
        <v>47913</v>
      </c>
      <c r="E1675">
        <v>1</v>
      </c>
      <c r="F1675">
        <v>0</v>
      </c>
      <c r="G1675">
        <v>0</v>
      </c>
      <c r="H1675">
        <v>0</v>
      </c>
      <c r="I1675" t="s">
        <v>281</v>
      </c>
      <c r="O1675">
        <v>2022102306</v>
      </c>
      <c r="P1675">
        <v>762</v>
      </c>
      <c r="Q1675">
        <v>54487</v>
      </c>
      <c r="R1675">
        <v>0</v>
      </c>
      <c r="S1675">
        <v>1</v>
      </c>
      <c r="T1675">
        <v>0</v>
      </c>
      <c r="U1675">
        <v>0</v>
      </c>
      <c r="V1675" t="s">
        <v>194</v>
      </c>
      <c r="Y1675">
        <v>2022110606</v>
      </c>
      <c r="Z1675" t="s">
        <v>565</v>
      </c>
    </row>
    <row r="1676" spans="1:26" x14ac:dyDescent="0.35">
      <c r="A1676">
        <v>1674</v>
      </c>
      <c r="B1676">
        <v>2022110600</v>
      </c>
      <c r="C1676">
        <v>2400</v>
      </c>
      <c r="D1676">
        <v>47913</v>
      </c>
      <c r="E1676">
        <v>0</v>
      </c>
      <c r="F1676">
        <v>1</v>
      </c>
      <c r="G1676">
        <v>0</v>
      </c>
      <c r="H1676">
        <v>0</v>
      </c>
      <c r="I1676" t="s">
        <v>281</v>
      </c>
      <c r="O1676">
        <v>2022102306</v>
      </c>
      <c r="P1676">
        <v>1274</v>
      </c>
      <c r="Q1676">
        <v>54487</v>
      </c>
      <c r="R1676">
        <v>0</v>
      </c>
      <c r="S1676">
        <v>1</v>
      </c>
      <c r="T1676">
        <v>0</v>
      </c>
      <c r="U1676">
        <v>0</v>
      </c>
      <c r="V1676" t="s">
        <v>194</v>
      </c>
      <c r="Y1676">
        <v>2022110607</v>
      </c>
      <c r="Z1676" t="s">
        <v>566</v>
      </c>
    </row>
    <row r="1677" spans="1:26" x14ac:dyDescent="0.35">
      <c r="A1677">
        <v>1675</v>
      </c>
      <c r="B1677">
        <v>2022110600</v>
      </c>
      <c r="C1677">
        <v>2703</v>
      </c>
      <c r="D1677">
        <v>47913</v>
      </c>
      <c r="E1677">
        <v>0</v>
      </c>
      <c r="F1677">
        <v>1</v>
      </c>
      <c r="G1677">
        <v>0</v>
      </c>
      <c r="H1677">
        <v>0</v>
      </c>
      <c r="I1677" t="s">
        <v>281</v>
      </c>
      <c r="O1677">
        <v>2022102306</v>
      </c>
      <c r="P1677">
        <v>1690</v>
      </c>
      <c r="Q1677">
        <v>54487</v>
      </c>
      <c r="R1677">
        <v>1</v>
      </c>
      <c r="S1677">
        <v>0</v>
      </c>
      <c r="T1677">
        <v>0</v>
      </c>
      <c r="U1677">
        <v>0</v>
      </c>
      <c r="V1677" t="s">
        <v>194</v>
      </c>
      <c r="Y1677">
        <v>2022110607</v>
      </c>
      <c r="Z1677" t="s">
        <v>567</v>
      </c>
    </row>
    <row r="1678" spans="1:26" x14ac:dyDescent="0.35">
      <c r="A1678">
        <v>1676</v>
      </c>
      <c r="B1678">
        <v>2022102309</v>
      </c>
      <c r="C1678">
        <v>805</v>
      </c>
      <c r="D1678">
        <v>41231</v>
      </c>
      <c r="E1678">
        <v>0</v>
      </c>
      <c r="F1678">
        <v>0</v>
      </c>
      <c r="G1678">
        <v>0</v>
      </c>
      <c r="H1678">
        <v>1</v>
      </c>
      <c r="I1678" t="s">
        <v>282</v>
      </c>
      <c r="O1678">
        <v>2022102306</v>
      </c>
      <c r="P1678">
        <v>1788</v>
      </c>
      <c r="Q1678">
        <v>54487</v>
      </c>
      <c r="R1678">
        <v>1</v>
      </c>
      <c r="S1678">
        <v>0</v>
      </c>
      <c r="T1678">
        <v>0</v>
      </c>
      <c r="U1678">
        <v>0</v>
      </c>
      <c r="V1678" t="s">
        <v>194</v>
      </c>
      <c r="Y1678">
        <v>2022110607</v>
      </c>
      <c r="Z1678" t="s">
        <v>568</v>
      </c>
    </row>
    <row r="1679" spans="1:26" x14ac:dyDescent="0.35">
      <c r="A1679">
        <v>1677</v>
      </c>
      <c r="B1679">
        <v>2022102309</v>
      </c>
      <c r="C1679">
        <v>2041</v>
      </c>
      <c r="D1679">
        <v>41231</v>
      </c>
      <c r="E1679">
        <v>0</v>
      </c>
      <c r="F1679">
        <v>1</v>
      </c>
      <c r="G1679">
        <v>0</v>
      </c>
      <c r="H1679">
        <v>0</v>
      </c>
      <c r="I1679" t="s">
        <v>282</v>
      </c>
      <c r="O1679">
        <v>2022102306</v>
      </c>
      <c r="P1679">
        <v>2090</v>
      </c>
      <c r="Q1679">
        <v>54487</v>
      </c>
      <c r="R1679">
        <v>1</v>
      </c>
      <c r="S1679">
        <v>0</v>
      </c>
      <c r="T1679">
        <v>0</v>
      </c>
      <c r="U1679">
        <v>0</v>
      </c>
      <c r="V1679" t="s">
        <v>194</v>
      </c>
      <c r="Y1679">
        <v>2022110607</v>
      </c>
      <c r="Z1679" t="s">
        <v>569</v>
      </c>
    </row>
    <row r="1680" spans="1:26" x14ac:dyDescent="0.35">
      <c r="A1680">
        <v>1678</v>
      </c>
      <c r="B1680">
        <v>2022102309</v>
      </c>
      <c r="C1680">
        <v>2707</v>
      </c>
      <c r="D1680">
        <v>41231</v>
      </c>
      <c r="E1680">
        <v>1</v>
      </c>
      <c r="F1680">
        <v>0</v>
      </c>
      <c r="G1680">
        <v>0</v>
      </c>
      <c r="H1680">
        <v>0</v>
      </c>
      <c r="I1680" t="s">
        <v>282</v>
      </c>
      <c r="O1680">
        <v>2022102306</v>
      </c>
      <c r="P1680">
        <v>2688</v>
      </c>
      <c r="Q1680">
        <v>54487</v>
      </c>
      <c r="R1680">
        <v>0</v>
      </c>
      <c r="S1680">
        <v>1</v>
      </c>
      <c r="T1680">
        <v>0</v>
      </c>
      <c r="U1680">
        <v>0</v>
      </c>
      <c r="V1680" t="s">
        <v>194</v>
      </c>
      <c r="Y1680">
        <v>2022110607</v>
      </c>
      <c r="Z1680" t="s">
        <v>570</v>
      </c>
    </row>
    <row r="1681" spans="1:26" x14ac:dyDescent="0.35">
      <c r="A1681">
        <v>1679</v>
      </c>
      <c r="B1681">
        <v>2022110600</v>
      </c>
      <c r="C1681">
        <v>2682</v>
      </c>
      <c r="D1681">
        <v>41231</v>
      </c>
      <c r="E1681">
        <v>1</v>
      </c>
      <c r="F1681">
        <v>0</v>
      </c>
      <c r="G1681">
        <v>0</v>
      </c>
      <c r="H1681">
        <v>0</v>
      </c>
      <c r="I1681" t="s">
        <v>282</v>
      </c>
      <c r="O1681">
        <v>2022102306</v>
      </c>
      <c r="P1681">
        <v>2825</v>
      </c>
      <c r="Q1681">
        <v>54487</v>
      </c>
      <c r="R1681">
        <v>0</v>
      </c>
      <c r="S1681">
        <v>1</v>
      </c>
      <c r="T1681">
        <v>0</v>
      </c>
      <c r="U1681">
        <v>0</v>
      </c>
      <c r="V1681" t="s">
        <v>194</v>
      </c>
      <c r="Y1681">
        <v>2022110607</v>
      </c>
      <c r="Z1681" t="s">
        <v>571</v>
      </c>
    </row>
    <row r="1682" spans="1:26" x14ac:dyDescent="0.35">
      <c r="A1682">
        <v>1680</v>
      </c>
      <c r="B1682">
        <v>2022102309</v>
      </c>
      <c r="C1682">
        <v>934</v>
      </c>
      <c r="D1682">
        <v>43436</v>
      </c>
      <c r="E1682">
        <v>0</v>
      </c>
      <c r="F1682">
        <v>1</v>
      </c>
      <c r="G1682">
        <v>0</v>
      </c>
      <c r="H1682">
        <v>0</v>
      </c>
      <c r="I1682" t="s">
        <v>283</v>
      </c>
      <c r="O1682">
        <v>2022102306</v>
      </c>
      <c r="P1682">
        <v>3447</v>
      </c>
      <c r="Q1682">
        <v>54487</v>
      </c>
      <c r="R1682">
        <v>0</v>
      </c>
      <c r="S1682">
        <v>1</v>
      </c>
      <c r="T1682">
        <v>0</v>
      </c>
      <c r="U1682">
        <v>0</v>
      </c>
      <c r="V1682" t="s">
        <v>194</v>
      </c>
      <c r="Y1682">
        <v>2022110607</v>
      </c>
      <c r="Z1682" t="s">
        <v>572</v>
      </c>
    </row>
    <row r="1683" spans="1:26" x14ac:dyDescent="0.35">
      <c r="A1683">
        <v>1681</v>
      </c>
      <c r="B1683">
        <v>2022102309</v>
      </c>
      <c r="C1683">
        <v>1490</v>
      </c>
      <c r="D1683">
        <v>46711</v>
      </c>
      <c r="E1683">
        <v>1</v>
      </c>
      <c r="F1683">
        <v>0</v>
      </c>
      <c r="G1683">
        <v>0</v>
      </c>
      <c r="H1683">
        <v>0</v>
      </c>
      <c r="I1683" t="s">
        <v>284</v>
      </c>
      <c r="O1683">
        <v>2022103012</v>
      </c>
      <c r="P1683">
        <v>61</v>
      </c>
      <c r="Q1683">
        <v>54487</v>
      </c>
      <c r="R1683">
        <v>0</v>
      </c>
      <c r="S1683">
        <v>1</v>
      </c>
      <c r="T1683">
        <v>0</v>
      </c>
      <c r="U1683">
        <v>0</v>
      </c>
      <c r="V1683" t="s">
        <v>194</v>
      </c>
      <c r="Y1683">
        <v>2022110607</v>
      </c>
      <c r="Z1683" t="s">
        <v>573</v>
      </c>
    </row>
    <row r="1684" spans="1:26" x14ac:dyDescent="0.35">
      <c r="A1684">
        <v>1682</v>
      </c>
      <c r="B1684">
        <v>2022103011</v>
      </c>
      <c r="C1684">
        <v>1256</v>
      </c>
      <c r="D1684">
        <v>46711</v>
      </c>
      <c r="E1684">
        <v>1</v>
      </c>
      <c r="F1684">
        <v>0</v>
      </c>
      <c r="G1684">
        <v>0</v>
      </c>
      <c r="H1684">
        <v>0</v>
      </c>
      <c r="I1684" t="s">
        <v>284</v>
      </c>
      <c r="O1684">
        <v>2022103012</v>
      </c>
      <c r="P1684">
        <v>386</v>
      </c>
      <c r="Q1684">
        <v>54487</v>
      </c>
      <c r="R1684">
        <v>1</v>
      </c>
      <c r="S1684">
        <v>0</v>
      </c>
      <c r="T1684">
        <v>0</v>
      </c>
      <c r="U1684">
        <v>0</v>
      </c>
      <c r="V1684" t="s">
        <v>194</v>
      </c>
      <c r="Y1684">
        <v>2022110607</v>
      </c>
      <c r="Z1684" t="s">
        <v>574</v>
      </c>
    </row>
    <row r="1685" spans="1:26" x14ac:dyDescent="0.35">
      <c r="A1685">
        <v>1683</v>
      </c>
      <c r="B1685">
        <v>2022103011</v>
      </c>
      <c r="C1685">
        <v>2631</v>
      </c>
      <c r="D1685">
        <v>46711</v>
      </c>
      <c r="E1685">
        <v>1</v>
      </c>
      <c r="F1685">
        <v>0</v>
      </c>
      <c r="G1685">
        <v>0</v>
      </c>
      <c r="H1685">
        <v>0</v>
      </c>
      <c r="I1685" t="s">
        <v>284</v>
      </c>
      <c r="O1685">
        <v>2022103012</v>
      </c>
      <c r="P1685">
        <v>413</v>
      </c>
      <c r="Q1685">
        <v>54487</v>
      </c>
      <c r="R1685">
        <v>1</v>
      </c>
      <c r="S1685">
        <v>0</v>
      </c>
      <c r="T1685">
        <v>0</v>
      </c>
      <c r="U1685">
        <v>0</v>
      </c>
      <c r="V1685" t="s">
        <v>194</v>
      </c>
      <c r="Y1685">
        <v>2022110608</v>
      </c>
      <c r="Z1685" t="s">
        <v>575</v>
      </c>
    </row>
    <row r="1686" spans="1:26" x14ac:dyDescent="0.35">
      <c r="A1686">
        <v>1684</v>
      </c>
      <c r="B1686">
        <v>2022110608</v>
      </c>
      <c r="C1686">
        <v>381</v>
      </c>
      <c r="D1686">
        <v>46711</v>
      </c>
      <c r="E1686">
        <v>1</v>
      </c>
      <c r="F1686">
        <v>0</v>
      </c>
      <c r="G1686">
        <v>0</v>
      </c>
      <c r="H1686">
        <v>0</v>
      </c>
      <c r="I1686" t="s">
        <v>284</v>
      </c>
      <c r="O1686">
        <v>2022103012</v>
      </c>
      <c r="P1686">
        <v>1319</v>
      </c>
      <c r="Q1686">
        <v>54487</v>
      </c>
      <c r="R1686">
        <v>1</v>
      </c>
      <c r="S1686">
        <v>0</v>
      </c>
      <c r="T1686">
        <v>0</v>
      </c>
      <c r="U1686">
        <v>0</v>
      </c>
      <c r="V1686" t="s">
        <v>194</v>
      </c>
      <c r="Y1686">
        <v>2022110608</v>
      </c>
      <c r="Z1686" t="s">
        <v>576</v>
      </c>
    </row>
    <row r="1687" spans="1:26" x14ac:dyDescent="0.35">
      <c r="A1687">
        <v>1685</v>
      </c>
      <c r="B1687">
        <v>2022110608</v>
      </c>
      <c r="C1687">
        <v>2105</v>
      </c>
      <c r="D1687">
        <v>46711</v>
      </c>
      <c r="E1687">
        <v>0</v>
      </c>
      <c r="F1687">
        <v>0</v>
      </c>
      <c r="G1687">
        <v>0</v>
      </c>
      <c r="H1687">
        <v>1</v>
      </c>
      <c r="I1687" t="s">
        <v>284</v>
      </c>
      <c r="O1687">
        <v>2022110603</v>
      </c>
      <c r="P1687">
        <v>111</v>
      </c>
      <c r="Q1687">
        <v>54487</v>
      </c>
      <c r="R1687">
        <v>1</v>
      </c>
      <c r="S1687">
        <v>0</v>
      </c>
      <c r="T1687">
        <v>0</v>
      </c>
      <c r="U1687">
        <v>0</v>
      </c>
      <c r="V1687" t="s">
        <v>194</v>
      </c>
      <c r="Y1687">
        <v>2022110608</v>
      </c>
      <c r="Z1687" t="s">
        <v>577</v>
      </c>
    </row>
    <row r="1688" spans="1:26" x14ac:dyDescent="0.35">
      <c r="A1688">
        <v>1686</v>
      </c>
      <c r="B1688">
        <v>2022102309</v>
      </c>
      <c r="C1688">
        <v>1637</v>
      </c>
      <c r="D1688">
        <v>52431</v>
      </c>
      <c r="E1688">
        <v>1</v>
      </c>
      <c r="F1688">
        <v>0</v>
      </c>
      <c r="G1688">
        <v>0</v>
      </c>
      <c r="H1688">
        <v>0</v>
      </c>
      <c r="I1688" t="s">
        <v>285</v>
      </c>
      <c r="O1688">
        <v>2022110603</v>
      </c>
      <c r="P1688">
        <v>944</v>
      </c>
      <c r="Q1688">
        <v>54487</v>
      </c>
      <c r="R1688">
        <v>1</v>
      </c>
      <c r="S1688">
        <v>0</v>
      </c>
      <c r="T1688">
        <v>0</v>
      </c>
      <c r="U1688">
        <v>0</v>
      </c>
      <c r="V1688" t="s">
        <v>194</v>
      </c>
      <c r="Y1688">
        <v>2022110609</v>
      </c>
      <c r="Z1688" t="s">
        <v>578</v>
      </c>
    </row>
    <row r="1689" spans="1:26" x14ac:dyDescent="0.35">
      <c r="A1689">
        <v>1687</v>
      </c>
      <c r="B1689">
        <v>2022102309</v>
      </c>
      <c r="C1689">
        <v>2920</v>
      </c>
      <c r="D1689">
        <v>52431</v>
      </c>
      <c r="E1689">
        <v>1</v>
      </c>
      <c r="F1689">
        <v>0</v>
      </c>
      <c r="G1689">
        <v>0</v>
      </c>
      <c r="H1689">
        <v>0</v>
      </c>
      <c r="I1689" t="s">
        <v>285</v>
      </c>
      <c r="O1689">
        <v>2022110603</v>
      </c>
      <c r="P1689">
        <v>2717</v>
      </c>
      <c r="Q1689">
        <v>54487</v>
      </c>
      <c r="R1689">
        <v>0</v>
      </c>
      <c r="S1689">
        <v>1</v>
      </c>
      <c r="T1689">
        <v>0</v>
      </c>
      <c r="U1689">
        <v>0</v>
      </c>
      <c r="V1689" t="s">
        <v>194</v>
      </c>
      <c r="Y1689">
        <v>2022110609</v>
      </c>
      <c r="Z1689" t="s">
        <v>579</v>
      </c>
    </row>
    <row r="1690" spans="1:26" x14ac:dyDescent="0.35">
      <c r="A1690">
        <v>1688</v>
      </c>
      <c r="B1690">
        <v>2022102309</v>
      </c>
      <c r="C1690">
        <v>3435</v>
      </c>
      <c r="D1690">
        <v>52431</v>
      </c>
      <c r="E1690">
        <v>1</v>
      </c>
      <c r="F1690">
        <v>0</v>
      </c>
      <c r="G1690">
        <v>0</v>
      </c>
      <c r="H1690">
        <v>0</v>
      </c>
      <c r="I1690" t="s">
        <v>285</v>
      </c>
      <c r="O1690">
        <v>2022110603</v>
      </c>
      <c r="P1690">
        <v>3593</v>
      </c>
      <c r="Q1690">
        <v>54487</v>
      </c>
      <c r="R1690">
        <v>1</v>
      </c>
      <c r="S1690">
        <v>0</v>
      </c>
      <c r="T1690">
        <v>0</v>
      </c>
      <c r="U1690">
        <v>0</v>
      </c>
      <c r="V1690" t="s">
        <v>194</v>
      </c>
      <c r="Y1690">
        <v>2022110609</v>
      </c>
      <c r="Z1690" t="s">
        <v>580</v>
      </c>
    </row>
    <row r="1691" spans="1:26" x14ac:dyDescent="0.35">
      <c r="A1691">
        <v>1689</v>
      </c>
      <c r="B1691">
        <v>2022102309</v>
      </c>
      <c r="C1691">
        <v>4237</v>
      </c>
      <c r="D1691">
        <v>52431</v>
      </c>
      <c r="E1691">
        <v>1</v>
      </c>
      <c r="F1691">
        <v>0</v>
      </c>
      <c r="G1691">
        <v>0</v>
      </c>
      <c r="H1691">
        <v>0</v>
      </c>
      <c r="I1691" t="s">
        <v>285</v>
      </c>
      <c r="O1691">
        <v>2022102306</v>
      </c>
      <c r="P1691">
        <v>193</v>
      </c>
      <c r="Q1691">
        <v>47795</v>
      </c>
      <c r="R1691">
        <v>0</v>
      </c>
      <c r="S1691">
        <v>1</v>
      </c>
      <c r="T1691">
        <v>0</v>
      </c>
      <c r="U1691">
        <v>0</v>
      </c>
      <c r="V1691" t="s">
        <v>195</v>
      </c>
      <c r="Y1691">
        <v>2022110609</v>
      </c>
      <c r="Z1691" t="s">
        <v>581</v>
      </c>
    </row>
    <row r="1692" spans="1:26" x14ac:dyDescent="0.35">
      <c r="A1692">
        <v>1690</v>
      </c>
      <c r="B1692">
        <v>2022110600</v>
      </c>
      <c r="C1692">
        <v>477</v>
      </c>
      <c r="D1692">
        <v>52431</v>
      </c>
      <c r="E1692">
        <v>1</v>
      </c>
      <c r="F1692">
        <v>0</v>
      </c>
      <c r="G1692">
        <v>0</v>
      </c>
      <c r="H1692">
        <v>0</v>
      </c>
      <c r="I1692" t="s">
        <v>285</v>
      </c>
      <c r="O1692">
        <v>2022102306</v>
      </c>
      <c r="P1692">
        <v>616</v>
      </c>
      <c r="Q1692">
        <v>47795</v>
      </c>
      <c r="R1692">
        <v>0</v>
      </c>
      <c r="S1692">
        <v>1</v>
      </c>
      <c r="T1692">
        <v>0</v>
      </c>
      <c r="U1692">
        <v>0</v>
      </c>
      <c r="V1692" t="s">
        <v>195</v>
      </c>
      <c r="Y1692">
        <v>2022110609</v>
      </c>
      <c r="Z1692" t="s">
        <v>582</v>
      </c>
    </row>
    <row r="1693" spans="1:26" x14ac:dyDescent="0.35">
      <c r="A1693">
        <v>1691</v>
      </c>
      <c r="B1693">
        <v>2022110600</v>
      </c>
      <c r="C1693">
        <v>796</v>
      </c>
      <c r="D1693">
        <v>52431</v>
      </c>
      <c r="E1693">
        <v>0</v>
      </c>
      <c r="F1693">
        <v>1</v>
      </c>
      <c r="G1693">
        <v>0</v>
      </c>
      <c r="H1693">
        <v>0</v>
      </c>
      <c r="I1693" t="s">
        <v>285</v>
      </c>
      <c r="O1693">
        <v>2022102306</v>
      </c>
      <c r="P1693">
        <v>1358</v>
      </c>
      <c r="Q1693">
        <v>47795</v>
      </c>
      <c r="R1693">
        <v>0</v>
      </c>
      <c r="S1693">
        <v>0</v>
      </c>
      <c r="T1693">
        <v>0</v>
      </c>
      <c r="U1693">
        <v>1</v>
      </c>
      <c r="V1693" t="s">
        <v>195</v>
      </c>
      <c r="Y1693">
        <v>2022110610</v>
      </c>
      <c r="Z1693" t="s">
        <v>583</v>
      </c>
    </row>
    <row r="1694" spans="1:26" x14ac:dyDescent="0.35">
      <c r="A1694">
        <v>1692</v>
      </c>
      <c r="B1694">
        <v>2022110600</v>
      </c>
      <c r="C1694">
        <v>2292</v>
      </c>
      <c r="D1694">
        <v>52431</v>
      </c>
      <c r="E1694">
        <v>1</v>
      </c>
      <c r="F1694">
        <v>0</v>
      </c>
      <c r="G1694">
        <v>0</v>
      </c>
      <c r="H1694">
        <v>0</v>
      </c>
      <c r="I1694" t="s">
        <v>285</v>
      </c>
      <c r="O1694">
        <v>2022103012</v>
      </c>
      <c r="P1694">
        <v>3280</v>
      </c>
      <c r="Q1694">
        <v>47795</v>
      </c>
      <c r="R1694">
        <v>1</v>
      </c>
      <c r="S1694">
        <v>0</v>
      </c>
      <c r="T1694">
        <v>0</v>
      </c>
      <c r="U1694">
        <v>0</v>
      </c>
      <c r="V1694" t="s">
        <v>195</v>
      </c>
      <c r="Y1694">
        <v>2022110610</v>
      </c>
      <c r="Z1694" t="s">
        <v>584</v>
      </c>
    </row>
    <row r="1695" spans="1:26" x14ac:dyDescent="0.35">
      <c r="A1695">
        <v>1693</v>
      </c>
      <c r="B1695">
        <v>2022110600</v>
      </c>
      <c r="C1695">
        <v>2449</v>
      </c>
      <c r="D1695">
        <v>52431</v>
      </c>
      <c r="E1695">
        <v>1</v>
      </c>
      <c r="F1695">
        <v>0</v>
      </c>
      <c r="G1695">
        <v>0</v>
      </c>
      <c r="H1695">
        <v>0</v>
      </c>
      <c r="I1695" t="s">
        <v>285</v>
      </c>
      <c r="O1695">
        <v>2022110603</v>
      </c>
      <c r="P1695">
        <v>64</v>
      </c>
      <c r="Q1695">
        <v>47795</v>
      </c>
      <c r="R1695">
        <v>0</v>
      </c>
      <c r="S1695">
        <v>1</v>
      </c>
      <c r="T1695">
        <v>0</v>
      </c>
      <c r="U1695">
        <v>0</v>
      </c>
      <c r="V1695" t="s">
        <v>195</v>
      </c>
      <c r="Y1695">
        <v>2022110610</v>
      </c>
      <c r="Z1695" t="s">
        <v>585</v>
      </c>
    </row>
    <row r="1696" spans="1:26" x14ac:dyDescent="0.35">
      <c r="A1696">
        <v>1694</v>
      </c>
      <c r="B1696">
        <v>2022110600</v>
      </c>
      <c r="C1696">
        <v>2742</v>
      </c>
      <c r="D1696">
        <v>52431</v>
      </c>
      <c r="E1696">
        <v>1</v>
      </c>
      <c r="F1696">
        <v>0</v>
      </c>
      <c r="G1696">
        <v>0</v>
      </c>
      <c r="H1696">
        <v>0</v>
      </c>
      <c r="I1696" t="s">
        <v>285</v>
      </c>
      <c r="O1696">
        <v>2022110603</v>
      </c>
      <c r="P1696">
        <v>1146</v>
      </c>
      <c r="Q1696">
        <v>47795</v>
      </c>
      <c r="R1696">
        <v>1</v>
      </c>
      <c r="S1696">
        <v>0</v>
      </c>
      <c r="T1696">
        <v>0</v>
      </c>
      <c r="U1696">
        <v>0</v>
      </c>
      <c r="V1696" t="s">
        <v>195</v>
      </c>
      <c r="Y1696">
        <v>2022110610</v>
      </c>
      <c r="Z1696" t="s">
        <v>586</v>
      </c>
    </row>
    <row r="1697" spans="1:26" x14ac:dyDescent="0.35">
      <c r="A1697">
        <v>1695</v>
      </c>
      <c r="B1697">
        <v>2022110600</v>
      </c>
      <c r="C1697">
        <v>2853</v>
      </c>
      <c r="D1697">
        <v>52431</v>
      </c>
      <c r="E1697">
        <v>1</v>
      </c>
      <c r="F1697">
        <v>0</v>
      </c>
      <c r="G1697">
        <v>0</v>
      </c>
      <c r="H1697">
        <v>0</v>
      </c>
      <c r="I1697" t="s">
        <v>285</v>
      </c>
      <c r="O1697">
        <v>2022110603</v>
      </c>
      <c r="P1697">
        <v>1676</v>
      </c>
      <c r="Q1697">
        <v>47795</v>
      </c>
      <c r="R1697">
        <v>1</v>
      </c>
      <c r="S1697">
        <v>0</v>
      </c>
      <c r="T1697">
        <v>0</v>
      </c>
      <c r="U1697">
        <v>0</v>
      </c>
      <c r="V1697" t="s">
        <v>195</v>
      </c>
      <c r="Y1697">
        <v>2022110610</v>
      </c>
      <c r="Z1697" t="s">
        <v>587</v>
      </c>
    </row>
    <row r="1698" spans="1:26" x14ac:dyDescent="0.35">
      <c r="A1698">
        <v>1696</v>
      </c>
      <c r="B1698">
        <v>2022102309</v>
      </c>
      <c r="C1698">
        <v>1679</v>
      </c>
      <c r="D1698">
        <v>47811</v>
      </c>
      <c r="E1698">
        <v>1</v>
      </c>
      <c r="F1698">
        <v>0</v>
      </c>
      <c r="G1698">
        <v>0</v>
      </c>
      <c r="H1698">
        <v>0</v>
      </c>
      <c r="I1698" t="s">
        <v>286</v>
      </c>
      <c r="O1698">
        <v>2022102306</v>
      </c>
      <c r="P1698">
        <v>438</v>
      </c>
      <c r="Q1698">
        <v>42331</v>
      </c>
      <c r="R1698">
        <v>0</v>
      </c>
      <c r="S1698">
        <v>1</v>
      </c>
      <c r="T1698">
        <v>0</v>
      </c>
      <c r="U1698">
        <v>0</v>
      </c>
      <c r="V1698" t="s">
        <v>196</v>
      </c>
      <c r="Y1698">
        <v>2022110610</v>
      </c>
      <c r="Z1698" t="s">
        <v>588</v>
      </c>
    </row>
    <row r="1699" spans="1:26" x14ac:dyDescent="0.35">
      <c r="A1699">
        <v>1697</v>
      </c>
      <c r="B1699">
        <v>2022102309</v>
      </c>
      <c r="C1699">
        <v>3435</v>
      </c>
      <c r="D1699">
        <v>47811</v>
      </c>
      <c r="E1699">
        <v>0</v>
      </c>
      <c r="F1699">
        <v>0</v>
      </c>
      <c r="G1699">
        <v>0</v>
      </c>
      <c r="H1699">
        <v>1</v>
      </c>
      <c r="I1699" t="s">
        <v>286</v>
      </c>
      <c r="O1699">
        <v>2022102306</v>
      </c>
      <c r="P1699">
        <v>459</v>
      </c>
      <c r="Q1699">
        <v>42331</v>
      </c>
      <c r="R1699">
        <v>0</v>
      </c>
      <c r="S1699">
        <v>0</v>
      </c>
      <c r="T1699">
        <v>0</v>
      </c>
      <c r="U1699">
        <v>1</v>
      </c>
      <c r="V1699" t="s">
        <v>196</v>
      </c>
      <c r="Y1699">
        <v>2022110610</v>
      </c>
      <c r="Z1699" t="s">
        <v>589</v>
      </c>
    </row>
    <row r="1700" spans="1:26" x14ac:dyDescent="0.35">
      <c r="A1700">
        <v>1698</v>
      </c>
      <c r="B1700">
        <v>2022102309</v>
      </c>
      <c r="C1700">
        <v>1987</v>
      </c>
      <c r="D1700">
        <v>41269</v>
      </c>
      <c r="E1700">
        <v>1</v>
      </c>
      <c r="F1700">
        <v>0</v>
      </c>
      <c r="G1700">
        <v>0</v>
      </c>
      <c r="H1700">
        <v>0</v>
      </c>
      <c r="I1700" t="s">
        <v>287</v>
      </c>
      <c r="O1700">
        <v>2022110607</v>
      </c>
      <c r="P1700">
        <v>3671</v>
      </c>
      <c r="Q1700">
        <v>42331</v>
      </c>
      <c r="R1700">
        <v>0</v>
      </c>
      <c r="S1700">
        <v>1</v>
      </c>
      <c r="T1700">
        <v>0</v>
      </c>
      <c r="U1700">
        <v>0</v>
      </c>
      <c r="V1700" t="s">
        <v>196</v>
      </c>
      <c r="Y1700">
        <v>2022110700</v>
      </c>
      <c r="Z1700" t="s">
        <v>590</v>
      </c>
    </row>
    <row r="1701" spans="1:26" x14ac:dyDescent="0.35">
      <c r="A1701">
        <v>1699</v>
      </c>
      <c r="B1701">
        <v>2022102309</v>
      </c>
      <c r="C1701">
        <v>4260</v>
      </c>
      <c r="D1701">
        <v>41269</v>
      </c>
      <c r="E1701">
        <v>1</v>
      </c>
      <c r="F1701">
        <v>0</v>
      </c>
      <c r="G1701">
        <v>0</v>
      </c>
      <c r="H1701">
        <v>0</v>
      </c>
      <c r="I1701" t="s">
        <v>287</v>
      </c>
      <c r="O1701">
        <v>2022102306</v>
      </c>
      <c r="P1701">
        <v>459</v>
      </c>
      <c r="Q1701">
        <v>53592</v>
      </c>
      <c r="R1701">
        <v>1</v>
      </c>
      <c r="S1701">
        <v>0</v>
      </c>
      <c r="T1701">
        <v>0</v>
      </c>
      <c r="U1701">
        <v>0</v>
      </c>
      <c r="V1701" t="s">
        <v>197</v>
      </c>
      <c r="Y1701">
        <v>2022110700</v>
      </c>
      <c r="Z1701" t="s">
        <v>591</v>
      </c>
    </row>
    <row r="1702" spans="1:26" x14ac:dyDescent="0.35">
      <c r="A1702">
        <v>1700</v>
      </c>
      <c r="B1702">
        <v>2022102309</v>
      </c>
      <c r="C1702">
        <v>2591</v>
      </c>
      <c r="D1702">
        <v>53476</v>
      </c>
      <c r="E1702">
        <v>1</v>
      </c>
      <c r="F1702">
        <v>0</v>
      </c>
      <c r="G1702">
        <v>0</v>
      </c>
      <c r="H1702">
        <v>0</v>
      </c>
      <c r="I1702" t="s">
        <v>288</v>
      </c>
      <c r="O1702">
        <v>2022102306</v>
      </c>
      <c r="P1702">
        <v>3189</v>
      </c>
      <c r="Q1702">
        <v>53592</v>
      </c>
      <c r="R1702">
        <v>0</v>
      </c>
      <c r="S1702">
        <v>1</v>
      </c>
      <c r="T1702">
        <v>0</v>
      </c>
      <c r="U1702">
        <v>0</v>
      </c>
      <c r="V1702" t="s">
        <v>197</v>
      </c>
      <c r="Y1702">
        <v>2022110700</v>
      </c>
      <c r="Z1702" t="s">
        <v>592</v>
      </c>
    </row>
    <row r="1703" spans="1:26" x14ac:dyDescent="0.35">
      <c r="A1703">
        <v>1701</v>
      </c>
      <c r="B1703">
        <v>2022110600</v>
      </c>
      <c r="C1703">
        <v>101</v>
      </c>
      <c r="D1703">
        <v>53476</v>
      </c>
      <c r="E1703">
        <v>0</v>
      </c>
      <c r="F1703">
        <v>1</v>
      </c>
      <c r="G1703">
        <v>0</v>
      </c>
      <c r="H1703">
        <v>0</v>
      </c>
      <c r="I1703" t="s">
        <v>288</v>
      </c>
      <c r="O1703">
        <v>2022103009</v>
      </c>
      <c r="P1703">
        <v>1288</v>
      </c>
      <c r="Q1703">
        <v>53592</v>
      </c>
      <c r="R1703">
        <v>1</v>
      </c>
      <c r="S1703">
        <v>0</v>
      </c>
      <c r="T1703">
        <v>0</v>
      </c>
      <c r="U1703">
        <v>0</v>
      </c>
      <c r="V1703" t="s">
        <v>197</v>
      </c>
      <c r="Y1703">
        <v>2022110700</v>
      </c>
      <c r="Z1703" t="s">
        <v>593</v>
      </c>
    </row>
    <row r="1704" spans="1:26" x14ac:dyDescent="0.35">
      <c r="A1704">
        <v>1702</v>
      </c>
      <c r="B1704">
        <v>2022102309</v>
      </c>
      <c r="C1704">
        <v>2686</v>
      </c>
      <c r="D1704">
        <v>45571</v>
      </c>
      <c r="E1704">
        <v>1</v>
      </c>
      <c r="F1704">
        <v>0</v>
      </c>
      <c r="G1704">
        <v>0</v>
      </c>
      <c r="H1704">
        <v>0</v>
      </c>
      <c r="I1704" t="s">
        <v>289</v>
      </c>
      <c r="O1704">
        <v>2022102306</v>
      </c>
      <c r="P1704">
        <v>509</v>
      </c>
      <c r="Q1704">
        <v>52637</v>
      </c>
      <c r="R1704">
        <v>0</v>
      </c>
      <c r="S1704">
        <v>1</v>
      </c>
      <c r="T1704">
        <v>0</v>
      </c>
      <c r="U1704">
        <v>0</v>
      </c>
      <c r="V1704" t="s">
        <v>198</v>
      </c>
      <c r="Y1704">
        <v>2022110700</v>
      </c>
      <c r="Z1704" t="s">
        <v>594</v>
      </c>
    </row>
    <row r="1705" spans="1:26" x14ac:dyDescent="0.35">
      <c r="A1705">
        <v>1703</v>
      </c>
      <c r="B1705">
        <v>2022102309</v>
      </c>
      <c r="C1705">
        <v>2987</v>
      </c>
      <c r="D1705">
        <v>45571</v>
      </c>
      <c r="E1705">
        <v>1</v>
      </c>
      <c r="F1705">
        <v>0</v>
      </c>
      <c r="G1705">
        <v>0</v>
      </c>
      <c r="H1705">
        <v>0</v>
      </c>
      <c r="I1705" t="s">
        <v>289</v>
      </c>
      <c r="O1705">
        <v>2022102306</v>
      </c>
      <c r="P1705">
        <v>1531</v>
      </c>
      <c r="Q1705">
        <v>52637</v>
      </c>
      <c r="R1705">
        <v>0</v>
      </c>
      <c r="S1705">
        <v>0</v>
      </c>
      <c r="T1705">
        <v>0</v>
      </c>
      <c r="U1705">
        <v>1</v>
      </c>
      <c r="V1705" t="s">
        <v>198</v>
      </c>
    </row>
    <row r="1706" spans="1:26" x14ac:dyDescent="0.35">
      <c r="A1706">
        <v>1704</v>
      </c>
      <c r="B1706">
        <v>2022102309</v>
      </c>
      <c r="C1706">
        <v>4260</v>
      </c>
      <c r="D1706">
        <v>45571</v>
      </c>
      <c r="E1706">
        <v>0</v>
      </c>
      <c r="F1706">
        <v>1</v>
      </c>
      <c r="G1706">
        <v>0</v>
      </c>
      <c r="H1706">
        <v>0</v>
      </c>
      <c r="I1706" t="s">
        <v>289</v>
      </c>
      <c r="O1706">
        <v>2022102306</v>
      </c>
      <c r="P1706">
        <v>3240</v>
      </c>
      <c r="Q1706">
        <v>52637</v>
      </c>
      <c r="R1706">
        <v>0</v>
      </c>
      <c r="S1706">
        <v>1</v>
      </c>
      <c r="T1706">
        <v>0</v>
      </c>
      <c r="U1706">
        <v>0</v>
      </c>
      <c r="V1706" t="s">
        <v>198</v>
      </c>
    </row>
    <row r="1707" spans="1:26" x14ac:dyDescent="0.35">
      <c r="A1707">
        <v>1705</v>
      </c>
      <c r="B1707">
        <v>2022110600</v>
      </c>
      <c r="C1707">
        <v>524</v>
      </c>
      <c r="D1707">
        <v>45571</v>
      </c>
      <c r="E1707">
        <v>0</v>
      </c>
      <c r="F1707">
        <v>1</v>
      </c>
      <c r="G1707">
        <v>0</v>
      </c>
      <c r="H1707">
        <v>0</v>
      </c>
      <c r="I1707" t="s">
        <v>289</v>
      </c>
      <c r="O1707">
        <v>2022103009</v>
      </c>
      <c r="P1707">
        <v>2170</v>
      </c>
      <c r="Q1707">
        <v>52637</v>
      </c>
      <c r="R1707">
        <v>0</v>
      </c>
      <c r="S1707">
        <v>1</v>
      </c>
      <c r="T1707">
        <v>0</v>
      </c>
      <c r="U1707">
        <v>0</v>
      </c>
      <c r="V1707" t="s">
        <v>198</v>
      </c>
    </row>
    <row r="1708" spans="1:26" x14ac:dyDescent="0.35">
      <c r="A1708">
        <v>1706</v>
      </c>
      <c r="B1708">
        <v>2022110600</v>
      </c>
      <c r="C1708">
        <v>1975</v>
      </c>
      <c r="D1708">
        <v>45571</v>
      </c>
      <c r="E1708">
        <v>0</v>
      </c>
      <c r="F1708">
        <v>1</v>
      </c>
      <c r="G1708">
        <v>0</v>
      </c>
      <c r="H1708">
        <v>0</v>
      </c>
      <c r="I1708" t="s">
        <v>289</v>
      </c>
      <c r="O1708">
        <v>2022110607</v>
      </c>
      <c r="P1708">
        <v>1016</v>
      </c>
      <c r="Q1708">
        <v>52637</v>
      </c>
      <c r="R1708">
        <v>0</v>
      </c>
      <c r="S1708">
        <v>1</v>
      </c>
      <c r="T1708">
        <v>0</v>
      </c>
      <c r="U1708">
        <v>0</v>
      </c>
      <c r="V1708" t="s">
        <v>198</v>
      </c>
    </row>
    <row r="1709" spans="1:26" x14ac:dyDescent="0.35">
      <c r="A1709">
        <v>1707</v>
      </c>
      <c r="B1709">
        <v>2022110600</v>
      </c>
      <c r="C1709">
        <v>2162</v>
      </c>
      <c r="D1709">
        <v>45571</v>
      </c>
      <c r="E1709">
        <v>1</v>
      </c>
      <c r="F1709">
        <v>0</v>
      </c>
      <c r="G1709">
        <v>0</v>
      </c>
      <c r="H1709">
        <v>0</v>
      </c>
      <c r="I1709" t="s">
        <v>289</v>
      </c>
      <c r="O1709">
        <v>2022110607</v>
      </c>
      <c r="P1709">
        <v>3521</v>
      </c>
      <c r="Q1709">
        <v>52637</v>
      </c>
      <c r="R1709">
        <v>1</v>
      </c>
      <c r="S1709">
        <v>0</v>
      </c>
      <c r="T1709">
        <v>0</v>
      </c>
      <c r="U1709">
        <v>0</v>
      </c>
      <c r="V1709" t="s">
        <v>198</v>
      </c>
    </row>
    <row r="1710" spans="1:26" x14ac:dyDescent="0.35">
      <c r="A1710">
        <v>1708</v>
      </c>
      <c r="B1710">
        <v>2022102309</v>
      </c>
      <c r="C1710">
        <v>2866</v>
      </c>
      <c r="D1710">
        <v>52662</v>
      </c>
      <c r="E1710">
        <v>0</v>
      </c>
      <c r="F1710">
        <v>1</v>
      </c>
      <c r="G1710">
        <v>0</v>
      </c>
      <c r="H1710">
        <v>0</v>
      </c>
      <c r="I1710" t="s">
        <v>290</v>
      </c>
      <c r="O1710">
        <v>2022102306</v>
      </c>
      <c r="P1710">
        <v>509</v>
      </c>
      <c r="Q1710">
        <v>47809</v>
      </c>
      <c r="R1710">
        <v>0</v>
      </c>
      <c r="S1710">
        <v>0</v>
      </c>
      <c r="T1710">
        <v>0</v>
      </c>
      <c r="U1710">
        <v>1</v>
      </c>
      <c r="V1710" t="s">
        <v>199</v>
      </c>
    </row>
    <row r="1711" spans="1:26" x14ac:dyDescent="0.35">
      <c r="A1711">
        <v>1709</v>
      </c>
      <c r="B1711">
        <v>2022102309</v>
      </c>
      <c r="C1711">
        <v>2987</v>
      </c>
      <c r="D1711">
        <v>42935</v>
      </c>
      <c r="E1711">
        <v>0</v>
      </c>
      <c r="F1711">
        <v>1</v>
      </c>
      <c r="G1711">
        <v>0</v>
      </c>
      <c r="H1711">
        <v>0</v>
      </c>
      <c r="I1711" t="s">
        <v>291</v>
      </c>
      <c r="O1711">
        <v>2022102306</v>
      </c>
      <c r="P1711">
        <v>2593</v>
      </c>
      <c r="Q1711">
        <v>47809</v>
      </c>
      <c r="R1711">
        <v>0</v>
      </c>
      <c r="S1711">
        <v>1</v>
      </c>
      <c r="T1711">
        <v>0</v>
      </c>
      <c r="U1711">
        <v>0</v>
      </c>
      <c r="V1711" t="s">
        <v>199</v>
      </c>
    </row>
    <row r="1712" spans="1:26" x14ac:dyDescent="0.35">
      <c r="A1712">
        <v>1710</v>
      </c>
      <c r="B1712">
        <v>2022110600</v>
      </c>
      <c r="C1712">
        <v>2358</v>
      </c>
      <c r="D1712">
        <v>42935</v>
      </c>
      <c r="E1712">
        <v>1</v>
      </c>
      <c r="F1712">
        <v>0</v>
      </c>
      <c r="G1712">
        <v>0</v>
      </c>
      <c r="H1712">
        <v>0</v>
      </c>
      <c r="I1712" t="s">
        <v>291</v>
      </c>
      <c r="O1712">
        <v>2022102306</v>
      </c>
      <c r="P1712">
        <v>3240</v>
      </c>
      <c r="Q1712">
        <v>47809</v>
      </c>
      <c r="R1712">
        <v>0</v>
      </c>
      <c r="S1712">
        <v>1</v>
      </c>
      <c r="T1712">
        <v>0</v>
      </c>
      <c r="U1712">
        <v>0</v>
      </c>
      <c r="V1712" t="s">
        <v>199</v>
      </c>
    </row>
    <row r="1713" spans="1:22" x14ac:dyDescent="0.35">
      <c r="A1713">
        <v>1711</v>
      </c>
      <c r="B1713">
        <v>2022102309</v>
      </c>
      <c r="C1713">
        <v>3092</v>
      </c>
      <c r="D1713">
        <v>41464</v>
      </c>
      <c r="E1713">
        <v>1</v>
      </c>
      <c r="F1713">
        <v>0</v>
      </c>
      <c r="G1713">
        <v>0</v>
      </c>
      <c r="H1713">
        <v>0</v>
      </c>
      <c r="I1713" t="s">
        <v>292</v>
      </c>
      <c r="O1713">
        <v>2022103009</v>
      </c>
      <c r="P1713">
        <v>1848</v>
      </c>
      <c r="Q1713">
        <v>47809</v>
      </c>
      <c r="R1713">
        <v>0</v>
      </c>
      <c r="S1713">
        <v>1</v>
      </c>
      <c r="T1713">
        <v>0</v>
      </c>
      <c r="U1713">
        <v>0</v>
      </c>
      <c r="V1713" t="s">
        <v>199</v>
      </c>
    </row>
    <row r="1714" spans="1:22" x14ac:dyDescent="0.35">
      <c r="A1714">
        <v>1712</v>
      </c>
      <c r="B1714">
        <v>2022103011</v>
      </c>
      <c r="C1714">
        <v>1916</v>
      </c>
      <c r="D1714">
        <v>41464</v>
      </c>
      <c r="E1714">
        <v>1</v>
      </c>
      <c r="F1714">
        <v>0</v>
      </c>
      <c r="G1714">
        <v>0</v>
      </c>
      <c r="H1714">
        <v>0</v>
      </c>
      <c r="I1714" t="s">
        <v>292</v>
      </c>
      <c r="O1714">
        <v>2022103009</v>
      </c>
      <c r="P1714">
        <v>1967</v>
      </c>
      <c r="Q1714">
        <v>47809</v>
      </c>
      <c r="R1714">
        <v>0</v>
      </c>
      <c r="S1714">
        <v>1</v>
      </c>
      <c r="T1714">
        <v>0</v>
      </c>
      <c r="U1714">
        <v>0</v>
      </c>
      <c r="V1714" t="s">
        <v>199</v>
      </c>
    </row>
    <row r="1715" spans="1:22" x14ac:dyDescent="0.35">
      <c r="A1715">
        <v>1713</v>
      </c>
      <c r="B1715">
        <v>2022103011</v>
      </c>
      <c r="C1715">
        <v>2104</v>
      </c>
      <c r="D1715">
        <v>41464</v>
      </c>
      <c r="E1715">
        <v>0</v>
      </c>
      <c r="F1715">
        <v>1</v>
      </c>
      <c r="G1715">
        <v>0</v>
      </c>
      <c r="H1715">
        <v>0</v>
      </c>
      <c r="I1715" t="s">
        <v>292</v>
      </c>
      <c r="O1715">
        <v>2022110607</v>
      </c>
      <c r="P1715">
        <v>3454</v>
      </c>
      <c r="Q1715">
        <v>47809</v>
      </c>
      <c r="R1715">
        <v>0</v>
      </c>
      <c r="S1715">
        <v>1</v>
      </c>
      <c r="T1715">
        <v>0</v>
      </c>
      <c r="U1715">
        <v>0</v>
      </c>
      <c r="V1715" t="s">
        <v>199</v>
      </c>
    </row>
    <row r="1716" spans="1:22" x14ac:dyDescent="0.35">
      <c r="A1716">
        <v>1714</v>
      </c>
      <c r="B1716">
        <v>2022103011</v>
      </c>
      <c r="C1716">
        <v>2705</v>
      </c>
      <c r="D1716">
        <v>41464</v>
      </c>
      <c r="E1716">
        <v>0</v>
      </c>
      <c r="F1716">
        <v>0</v>
      </c>
      <c r="G1716">
        <v>0</v>
      </c>
      <c r="H1716">
        <v>1</v>
      </c>
      <c r="I1716" t="s">
        <v>292</v>
      </c>
      <c r="O1716">
        <v>2022102306</v>
      </c>
      <c r="P1716">
        <v>616</v>
      </c>
      <c r="Q1716">
        <v>43426</v>
      </c>
      <c r="R1716">
        <v>0</v>
      </c>
      <c r="S1716">
        <v>1</v>
      </c>
      <c r="T1716">
        <v>0</v>
      </c>
      <c r="U1716">
        <v>0</v>
      </c>
      <c r="V1716" t="s">
        <v>200</v>
      </c>
    </row>
    <row r="1717" spans="1:22" x14ac:dyDescent="0.35">
      <c r="A1717">
        <v>1715</v>
      </c>
      <c r="B1717">
        <v>2022110608</v>
      </c>
      <c r="C1717">
        <v>663</v>
      </c>
      <c r="D1717">
        <v>41464</v>
      </c>
      <c r="E1717">
        <v>0</v>
      </c>
      <c r="F1717">
        <v>1</v>
      </c>
      <c r="G1717">
        <v>0</v>
      </c>
      <c r="H1717">
        <v>0</v>
      </c>
      <c r="I1717" t="s">
        <v>292</v>
      </c>
      <c r="O1717">
        <v>2022102306</v>
      </c>
      <c r="P1717">
        <v>1165</v>
      </c>
      <c r="Q1717">
        <v>43426</v>
      </c>
      <c r="R1717">
        <v>0</v>
      </c>
      <c r="S1717">
        <v>1</v>
      </c>
      <c r="T1717">
        <v>0</v>
      </c>
      <c r="U1717">
        <v>0</v>
      </c>
      <c r="V1717" t="s">
        <v>200</v>
      </c>
    </row>
    <row r="1718" spans="1:22" x14ac:dyDescent="0.35">
      <c r="A1718">
        <v>1716</v>
      </c>
      <c r="B1718">
        <v>2022102309</v>
      </c>
      <c r="C1718">
        <v>3262</v>
      </c>
      <c r="D1718">
        <v>48780</v>
      </c>
      <c r="E1718">
        <v>0</v>
      </c>
      <c r="F1718">
        <v>1</v>
      </c>
      <c r="G1718">
        <v>0</v>
      </c>
      <c r="H1718">
        <v>0</v>
      </c>
      <c r="I1718" t="s">
        <v>293</v>
      </c>
      <c r="O1718">
        <v>2022102306</v>
      </c>
      <c r="P1718">
        <v>1760</v>
      </c>
      <c r="Q1718">
        <v>43426</v>
      </c>
      <c r="R1718">
        <v>1</v>
      </c>
      <c r="S1718">
        <v>0</v>
      </c>
      <c r="T1718">
        <v>0</v>
      </c>
      <c r="U1718">
        <v>0</v>
      </c>
      <c r="V1718" t="s">
        <v>200</v>
      </c>
    </row>
    <row r="1719" spans="1:22" x14ac:dyDescent="0.35">
      <c r="A1719">
        <v>1717</v>
      </c>
      <c r="B1719">
        <v>2022102309</v>
      </c>
      <c r="C1719">
        <v>3862</v>
      </c>
      <c r="D1719">
        <v>47941</v>
      </c>
      <c r="E1719">
        <v>1</v>
      </c>
      <c r="F1719">
        <v>0</v>
      </c>
      <c r="G1719">
        <v>0</v>
      </c>
      <c r="H1719">
        <v>0</v>
      </c>
      <c r="I1719" t="s">
        <v>294</v>
      </c>
      <c r="O1719">
        <v>2022102306</v>
      </c>
      <c r="P1719">
        <v>2667</v>
      </c>
      <c r="Q1719">
        <v>43426</v>
      </c>
      <c r="R1719">
        <v>0</v>
      </c>
      <c r="S1719">
        <v>1</v>
      </c>
      <c r="T1719">
        <v>0</v>
      </c>
      <c r="U1719">
        <v>0</v>
      </c>
      <c r="V1719" t="s">
        <v>200</v>
      </c>
    </row>
    <row r="1720" spans="1:22" x14ac:dyDescent="0.35">
      <c r="A1720">
        <v>1718</v>
      </c>
      <c r="B1720">
        <v>2022102310</v>
      </c>
      <c r="C1720">
        <v>56</v>
      </c>
      <c r="D1720">
        <v>46137</v>
      </c>
      <c r="E1720">
        <v>0</v>
      </c>
      <c r="F1720">
        <v>1</v>
      </c>
      <c r="G1720">
        <v>0</v>
      </c>
      <c r="H1720">
        <v>0</v>
      </c>
      <c r="I1720" t="s">
        <v>295</v>
      </c>
      <c r="O1720">
        <v>2022103012</v>
      </c>
      <c r="P1720">
        <v>61</v>
      </c>
      <c r="Q1720">
        <v>43426</v>
      </c>
      <c r="R1720">
        <v>0</v>
      </c>
      <c r="S1720">
        <v>1</v>
      </c>
      <c r="T1720">
        <v>0</v>
      </c>
      <c r="U1720">
        <v>0</v>
      </c>
      <c r="V1720" t="s">
        <v>200</v>
      </c>
    </row>
    <row r="1721" spans="1:22" x14ac:dyDescent="0.35">
      <c r="A1721">
        <v>1719</v>
      </c>
      <c r="B1721">
        <v>2022102310</v>
      </c>
      <c r="C1721">
        <v>1032</v>
      </c>
      <c r="D1721">
        <v>46137</v>
      </c>
      <c r="E1721">
        <v>1</v>
      </c>
      <c r="F1721">
        <v>0</v>
      </c>
      <c r="G1721">
        <v>0</v>
      </c>
      <c r="H1721">
        <v>0</v>
      </c>
      <c r="I1721" t="s">
        <v>295</v>
      </c>
      <c r="O1721">
        <v>2022103012</v>
      </c>
      <c r="P1721">
        <v>3435</v>
      </c>
      <c r="Q1721">
        <v>43426</v>
      </c>
      <c r="R1721">
        <v>1</v>
      </c>
      <c r="S1721">
        <v>0</v>
      </c>
      <c r="T1721">
        <v>0</v>
      </c>
      <c r="U1721">
        <v>0</v>
      </c>
      <c r="V1721" t="s">
        <v>200</v>
      </c>
    </row>
    <row r="1722" spans="1:22" x14ac:dyDescent="0.35">
      <c r="A1722">
        <v>1720</v>
      </c>
      <c r="B1722">
        <v>2022102310</v>
      </c>
      <c r="C1722">
        <v>2486</v>
      </c>
      <c r="D1722">
        <v>46137</v>
      </c>
      <c r="E1722">
        <v>1</v>
      </c>
      <c r="F1722">
        <v>0</v>
      </c>
      <c r="G1722">
        <v>0</v>
      </c>
      <c r="H1722">
        <v>0</v>
      </c>
      <c r="I1722" t="s">
        <v>295</v>
      </c>
      <c r="O1722">
        <v>2022110603</v>
      </c>
      <c r="P1722">
        <v>132</v>
      </c>
      <c r="Q1722">
        <v>43426</v>
      </c>
      <c r="R1722">
        <v>1</v>
      </c>
      <c r="S1722">
        <v>0</v>
      </c>
      <c r="T1722">
        <v>0</v>
      </c>
      <c r="U1722">
        <v>0</v>
      </c>
      <c r="V1722" t="s">
        <v>200</v>
      </c>
    </row>
    <row r="1723" spans="1:22" x14ac:dyDescent="0.35">
      <c r="A1723">
        <v>1721</v>
      </c>
      <c r="B1723">
        <v>2022102310</v>
      </c>
      <c r="C1723">
        <v>2560</v>
      </c>
      <c r="D1723">
        <v>46137</v>
      </c>
      <c r="E1723">
        <v>0</v>
      </c>
      <c r="F1723">
        <v>0</v>
      </c>
      <c r="G1723">
        <v>0</v>
      </c>
      <c r="H1723">
        <v>1</v>
      </c>
      <c r="I1723" t="s">
        <v>295</v>
      </c>
      <c r="O1723">
        <v>2022110603</v>
      </c>
      <c r="P1723">
        <v>585</v>
      </c>
      <c r="Q1723">
        <v>43426</v>
      </c>
      <c r="R1723">
        <v>0</v>
      </c>
      <c r="S1723">
        <v>1</v>
      </c>
      <c r="T1723">
        <v>0</v>
      </c>
      <c r="U1723">
        <v>0</v>
      </c>
      <c r="V1723" t="s">
        <v>200</v>
      </c>
    </row>
    <row r="1724" spans="1:22" x14ac:dyDescent="0.35">
      <c r="A1724">
        <v>1722</v>
      </c>
      <c r="B1724">
        <v>2022102310</v>
      </c>
      <c r="C1724">
        <v>2630</v>
      </c>
      <c r="D1724">
        <v>46137</v>
      </c>
      <c r="E1724">
        <v>0</v>
      </c>
      <c r="F1724">
        <v>1</v>
      </c>
      <c r="G1724">
        <v>0</v>
      </c>
      <c r="H1724">
        <v>0</v>
      </c>
      <c r="I1724" t="s">
        <v>295</v>
      </c>
      <c r="O1724">
        <v>2022110603</v>
      </c>
      <c r="P1724">
        <v>2242</v>
      </c>
      <c r="Q1724">
        <v>43426</v>
      </c>
      <c r="R1724">
        <v>1</v>
      </c>
      <c r="S1724">
        <v>0</v>
      </c>
      <c r="T1724">
        <v>0</v>
      </c>
      <c r="U1724">
        <v>0</v>
      </c>
      <c r="V1724" t="s">
        <v>200</v>
      </c>
    </row>
    <row r="1725" spans="1:22" x14ac:dyDescent="0.35">
      <c r="A1725">
        <v>1723</v>
      </c>
      <c r="B1725">
        <v>2022110610</v>
      </c>
      <c r="C1725">
        <v>1066</v>
      </c>
      <c r="D1725">
        <v>46137</v>
      </c>
      <c r="E1725">
        <v>1</v>
      </c>
      <c r="F1725">
        <v>0</v>
      </c>
      <c r="G1725">
        <v>0</v>
      </c>
      <c r="H1725">
        <v>0</v>
      </c>
      <c r="I1725" t="s">
        <v>295</v>
      </c>
      <c r="O1725">
        <v>2022102306</v>
      </c>
      <c r="P1725">
        <v>688</v>
      </c>
      <c r="Q1725">
        <v>43404</v>
      </c>
      <c r="R1725">
        <v>0</v>
      </c>
      <c r="S1725">
        <v>1</v>
      </c>
      <c r="T1725">
        <v>0</v>
      </c>
      <c r="U1725">
        <v>0</v>
      </c>
      <c r="V1725" t="s">
        <v>201</v>
      </c>
    </row>
    <row r="1726" spans="1:22" x14ac:dyDescent="0.35">
      <c r="A1726">
        <v>1724</v>
      </c>
      <c r="B1726">
        <v>2022102310</v>
      </c>
      <c r="C1726">
        <v>56</v>
      </c>
      <c r="D1726">
        <v>52471</v>
      </c>
      <c r="E1726">
        <v>0</v>
      </c>
      <c r="F1726">
        <v>1</v>
      </c>
      <c r="G1726">
        <v>0</v>
      </c>
      <c r="H1726">
        <v>0</v>
      </c>
      <c r="I1726" t="s">
        <v>296</v>
      </c>
      <c r="O1726">
        <v>2022102306</v>
      </c>
      <c r="P1726">
        <v>709</v>
      </c>
      <c r="Q1726">
        <v>43404</v>
      </c>
      <c r="R1726">
        <v>0</v>
      </c>
      <c r="S1726">
        <v>1</v>
      </c>
      <c r="T1726">
        <v>0</v>
      </c>
      <c r="U1726">
        <v>0</v>
      </c>
      <c r="V1726" t="s">
        <v>201</v>
      </c>
    </row>
    <row r="1727" spans="1:22" x14ac:dyDescent="0.35">
      <c r="A1727">
        <v>1725</v>
      </c>
      <c r="B1727">
        <v>2022102310</v>
      </c>
      <c r="C1727">
        <v>1552</v>
      </c>
      <c r="D1727">
        <v>52471</v>
      </c>
      <c r="E1727">
        <v>1</v>
      </c>
      <c r="F1727">
        <v>0</v>
      </c>
      <c r="G1727">
        <v>0</v>
      </c>
      <c r="H1727">
        <v>0</v>
      </c>
      <c r="I1727" t="s">
        <v>296</v>
      </c>
      <c r="O1727">
        <v>2022102306</v>
      </c>
      <c r="P1727">
        <v>730</v>
      </c>
      <c r="Q1727">
        <v>43404</v>
      </c>
      <c r="R1727">
        <v>1</v>
      </c>
      <c r="S1727">
        <v>0</v>
      </c>
      <c r="T1727">
        <v>0</v>
      </c>
      <c r="U1727">
        <v>0</v>
      </c>
      <c r="V1727" t="s">
        <v>201</v>
      </c>
    </row>
    <row r="1728" spans="1:22" x14ac:dyDescent="0.35">
      <c r="A1728">
        <v>1726</v>
      </c>
      <c r="B1728">
        <v>2022102310</v>
      </c>
      <c r="C1728">
        <v>1755</v>
      </c>
      <c r="D1728">
        <v>52471</v>
      </c>
      <c r="E1728">
        <v>0</v>
      </c>
      <c r="F1728">
        <v>1</v>
      </c>
      <c r="G1728">
        <v>0</v>
      </c>
      <c r="H1728">
        <v>0</v>
      </c>
      <c r="I1728" t="s">
        <v>296</v>
      </c>
      <c r="O1728">
        <v>2022102306</v>
      </c>
      <c r="P1728">
        <v>762</v>
      </c>
      <c r="Q1728">
        <v>43404</v>
      </c>
      <c r="R1728">
        <v>0</v>
      </c>
      <c r="S1728">
        <v>1</v>
      </c>
      <c r="T1728">
        <v>0</v>
      </c>
      <c r="U1728">
        <v>0</v>
      </c>
      <c r="V1728" t="s">
        <v>201</v>
      </c>
    </row>
    <row r="1729" spans="1:22" x14ac:dyDescent="0.35">
      <c r="A1729">
        <v>1727</v>
      </c>
      <c r="B1729">
        <v>2022110610</v>
      </c>
      <c r="C1729">
        <v>2137</v>
      </c>
      <c r="D1729">
        <v>52471</v>
      </c>
      <c r="E1729">
        <v>1</v>
      </c>
      <c r="F1729">
        <v>0</v>
      </c>
      <c r="G1729">
        <v>0</v>
      </c>
      <c r="H1729">
        <v>0</v>
      </c>
      <c r="I1729" t="s">
        <v>296</v>
      </c>
      <c r="O1729">
        <v>2022102306</v>
      </c>
      <c r="P1729">
        <v>1165</v>
      </c>
      <c r="Q1729">
        <v>43404</v>
      </c>
      <c r="R1729">
        <v>0</v>
      </c>
      <c r="S1729">
        <v>1</v>
      </c>
      <c r="T1729">
        <v>0</v>
      </c>
      <c r="U1729">
        <v>0</v>
      </c>
      <c r="V1729" t="s">
        <v>201</v>
      </c>
    </row>
    <row r="1730" spans="1:22" x14ac:dyDescent="0.35">
      <c r="A1730">
        <v>1728</v>
      </c>
      <c r="B1730">
        <v>2022110610</v>
      </c>
      <c r="C1730">
        <v>2374</v>
      </c>
      <c r="D1730">
        <v>52471</v>
      </c>
      <c r="E1730">
        <v>0</v>
      </c>
      <c r="F1730">
        <v>1</v>
      </c>
      <c r="G1730">
        <v>0</v>
      </c>
      <c r="H1730">
        <v>0</v>
      </c>
      <c r="I1730" t="s">
        <v>296</v>
      </c>
      <c r="O1730">
        <v>2022102306</v>
      </c>
      <c r="P1730">
        <v>2415</v>
      </c>
      <c r="Q1730">
        <v>43404</v>
      </c>
      <c r="R1730">
        <v>1</v>
      </c>
      <c r="S1730">
        <v>0</v>
      </c>
      <c r="T1730">
        <v>0</v>
      </c>
      <c r="U1730">
        <v>0</v>
      </c>
      <c r="V1730" t="s">
        <v>201</v>
      </c>
    </row>
    <row r="1731" spans="1:22" x14ac:dyDescent="0.35">
      <c r="A1731">
        <v>1729</v>
      </c>
      <c r="B1731">
        <v>2022110610</v>
      </c>
      <c r="C1731">
        <v>3246</v>
      </c>
      <c r="D1731">
        <v>52471</v>
      </c>
      <c r="E1731">
        <v>1</v>
      </c>
      <c r="F1731">
        <v>0</v>
      </c>
      <c r="G1731">
        <v>0</v>
      </c>
      <c r="H1731">
        <v>0</v>
      </c>
      <c r="I1731" t="s">
        <v>296</v>
      </c>
      <c r="O1731">
        <v>2022102306</v>
      </c>
      <c r="P1731">
        <v>2825</v>
      </c>
      <c r="Q1731">
        <v>43404</v>
      </c>
      <c r="R1731">
        <v>1</v>
      </c>
      <c r="S1731">
        <v>0</v>
      </c>
      <c r="T1731">
        <v>0</v>
      </c>
      <c r="U1731">
        <v>0</v>
      </c>
      <c r="V1731" t="s">
        <v>201</v>
      </c>
    </row>
    <row r="1732" spans="1:22" x14ac:dyDescent="0.35">
      <c r="A1732">
        <v>1730</v>
      </c>
      <c r="B1732">
        <v>2022102310</v>
      </c>
      <c r="C1732">
        <v>127</v>
      </c>
      <c r="D1732">
        <v>54568</v>
      </c>
      <c r="E1732">
        <v>1</v>
      </c>
      <c r="F1732">
        <v>0</v>
      </c>
      <c r="G1732">
        <v>0</v>
      </c>
      <c r="H1732">
        <v>0</v>
      </c>
      <c r="I1732" t="s">
        <v>297</v>
      </c>
      <c r="O1732">
        <v>2022102306</v>
      </c>
      <c r="P1732">
        <v>3326</v>
      </c>
      <c r="Q1732">
        <v>43404</v>
      </c>
      <c r="R1732">
        <v>1</v>
      </c>
      <c r="S1732">
        <v>0</v>
      </c>
      <c r="T1732">
        <v>0</v>
      </c>
      <c r="U1732">
        <v>0</v>
      </c>
      <c r="V1732" t="s">
        <v>201</v>
      </c>
    </row>
    <row r="1733" spans="1:22" x14ac:dyDescent="0.35">
      <c r="A1733">
        <v>1731</v>
      </c>
      <c r="B1733">
        <v>2022102310</v>
      </c>
      <c r="C1733">
        <v>2486</v>
      </c>
      <c r="D1733">
        <v>54568</v>
      </c>
      <c r="E1733">
        <v>0</v>
      </c>
      <c r="F1733">
        <v>0</v>
      </c>
      <c r="G1733">
        <v>0</v>
      </c>
      <c r="H1733">
        <v>1</v>
      </c>
      <c r="I1733" t="s">
        <v>297</v>
      </c>
      <c r="O1733">
        <v>2022102306</v>
      </c>
      <c r="P1733">
        <v>4044</v>
      </c>
      <c r="Q1733">
        <v>43404</v>
      </c>
      <c r="R1733">
        <v>0</v>
      </c>
      <c r="S1733">
        <v>1</v>
      </c>
      <c r="T1733">
        <v>0</v>
      </c>
      <c r="U1733">
        <v>0</v>
      </c>
      <c r="V1733" t="s">
        <v>201</v>
      </c>
    </row>
    <row r="1734" spans="1:22" x14ac:dyDescent="0.35">
      <c r="A1734">
        <v>1732</v>
      </c>
      <c r="B1734">
        <v>2022110610</v>
      </c>
      <c r="C1734">
        <v>2959</v>
      </c>
      <c r="D1734">
        <v>54568</v>
      </c>
      <c r="E1734">
        <v>0</v>
      </c>
      <c r="F1734">
        <v>1</v>
      </c>
      <c r="G1734">
        <v>0</v>
      </c>
      <c r="H1734">
        <v>0</v>
      </c>
      <c r="I1734" t="s">
        <v>297</v>
      </c>
      <c r="O1734">
        <v>2022103012</v>
      </c>
      <c r="P1734">
        <v>413</v>
      </c>
      <c r="Q1734">
        <v>43404</v>
      </c>
      <c r="R1734">
        <v>0</v>
      </c>
      <c r="S1734">
        <v>1</v>
      </c>
      <c r="T1734">
        <v>0</v>
      </c>
      <c r="U1734">
        <v>0</v>
      </c>
      <c r="V1734" t="s">
        <v>201</v>
      </c>
    </row>
    <row r="1735" spans="1:22" x14ac:dyDescent="0.35">
      <c r="A1735">
        <v>1733</v>
      </c>
      <c r="B1735">
        <v>2022110610</v>
      </c>
      <c r="C1735">
        <v>3204</v>
      </c>
      <c r="D1735">
        <v>54568</v>
      </c>
      <c r="E1735">
        <v>1</v>
      </c>
      <c r="F1735">
        <v>0</v>
      </c>
      <c r="G1735">
        <v>0</v>
      </c>
      <c r="H1735">
        <v>0</v>
      </c>
      <c r="I1735" t="s">
        <v>297</v>
      </c>
      <c r="O1735">
        <v>2022103012</v>
      </c>
      <c r="P1735">
        <v>434</v>
      </c>
      <c r="Q1735">
        <v>43404</v>
      </c>
      <c r="R1735">
        <v>0</v>
      </c>
      <c r="S1735">
        <v>0</v>
      </c>
      <c r="T1735">
        <v>0</v>
      </c>
      <c r="U1735">
        <v>1</v>
      </c>
      <c r="V1735" t="s">
        <v>201</v>
      </c>
    </row>
    <row r="1736" spans="1:22" x14ac:dyDescent="0.35">
      <c r="A1736">
        <v>1734</v>
      </c>
      <c r="B1736">
        <v>2022102310</v>
      </c>
      <c r="C1736">
        <v>148</v>
      </c>
      <c r="D1736">
        <v>47846</v>
      </c>
      <c r="E1736">
        <v>1</v>
      </c>
      <c r="F1736">
        <v>0</v>
      </c>
      <c r="G1736">
        <v>0</v>
      </c>
      <c r="H1736">
        <v>0</v>
      </c>
      <c r="I1736" t="s">
        <v>298</v>
      </c>
      <c r="O1736">
        <v>2022102306</v>
      </c>
      <c r="P1736">
        <v>688</v>
      </c>
      <c r="Q1736">
        <v>53602</v>
      </c>
      <c r="R1736">
        <v>0</v>
      </c>
      <c r="S1736">
        <v>1</v>
      </c>
      <c r="T1736">
        <v>0</v>
      </c>
      <c r="U1736">
        <v>0</v>
      </c>
      <c r="V1736" t="s">
        <v>202</v>
      </c>
    </row>
    <row r="1737" spans="1:22" x14ac:dyDescent="0.35">
      <c r="A1737">
        <v>1735</v>
      </c>
      <c r="B1737">
        <v>2022102310</v>
      </c>
      <c r="C1737">
        <v>169</v>
      </c>
      <c r="D1737">
        <v>47846</v>
      </c>
      <c r="E1737">
        <v>1</v>
      </c>
      <c r="F1737">
        <v>0</v>
      </c>
      <c r="G1737">
        <v>0</v>
      </c>
      <c r="H1737">
        <v>0</v>
      </c>
      <c r="I1737" t="s">
        <v>298</v>
      </c>
      <c r="O1737">
        <v>2022102306</v>
      </c>
      <c r="P1737">
        <v>1210</v>
      </c>
      <c r="Q1737">
        <v>53602</v>
      </c>
      <c r="R1737">
        <v>0</v>
      </c>
      <c r="S1737">
        <v>1</v>
      </c>
      <c r="T1737">
        <v>0</v>
      </c>
      <c r="U1737">
        <v>0</v>
      </c>
      <c r="V1737" t="s">
        <v>202</v>
      </c>
    </row>
    <row r="1738" spans="1:22" x14ac:dyDescent="0.35">
      <c r="A1738">
        <v>1736</v>
      </c>
      <c r="B1738">
        <v>2022102310</v>
      </c>
      <c r="C1738">
        <v>434</v>
      </c>
      <c r="D1738">
        <v>47846</v>
      </c>
      <c r="E1738">
        <v>1</v>
      </c>
      <c r="F1738">
        <v>0</v>
      </c>
      <c r="G1738">
        <v>0</v>
      </c>
      <c r="H1738">
        <v>0</v>
      </c>
      <c r="I1738" t="s">
        <v>298</v>
      </c>
      <c r="O1738">
        <v>2022102306</v>
      </c>
      <c r="P1738">
        <v>3447</v>
      </c>
      <c r="Q1738">
        <v>53602</v>
      </c>
      <c r="R1738">
        <v>0</v>
      </c>
      <c r="S1738">
        <v>1</v>
      </c>
      <c r="T1738">
        <v>0</v>
      </c>
      <c r="U1738">
        <v>0</v>
      </c>
      <c r="V1738" t="s">
        <v>202</v>
      </c>
    </row>
    <row r="1739" spans="1:22" x14ac:dyDescent="0.35">
      <c r="A1739">
        <v>1737</v>
      </c>
      <c r="B1739">
        <v>2022102310</v>
      </c>
      <c r="C1739">
        <v>2560</v>
      </c>
      <c r="D1739">
        <v>47846</v>
      </c>
      <c r="E1739">
        <v>1</v>
      </c>
      <c r="F1739">
        <v>0</v>
      </c>
      <c r="G1739">
        <v>0</v>
      </c>
      <c r="H1739">
        <v>0</v>
      </c>
      <c r="I1739" t="s">
        <v>298</v>
      </c>
      <c r="O1739">
        <v>2022103012</v>
      </c>
      <c r="P1739">
        <v>525</v>
      </c>
      <c r="Q1739">
        <v>53602</v>
      </c>
      <c r="R1739">
        <v>0</v>
      </c>
      <c r="S1739">
        <v>1</v>
      </c>
      <c r="T1739">
        <v>0</v>
      </c>
      <c r="U1739">
        <v>0</v>
      </c>
      <c r="V1739" t="s">
        <v>202</v>
      </c>
    </row>
    <row r="1740" spans="1:22" x14ac:dyDescent="0.35">
      <c r="A1740">
        <v>1738</v>
      </c>
      <c r="B1740">
        <v>2022110610</v>
      </c>
      <c r="C1740">
        <v>1066</v>
      </c>
      <c r="D1740">
        <v>47846</v>
      </c>
      <c r="E1740">
        <v>0</v>
      </c>
      <c r="F1740">
        <v>0</v>
      </c>
      <c r="G1740">
        <v>0</v>
      </c>
      <c r="H1740">
        <v>1</v>
      </c>
      <c r="I1740" t="s">
        <v>298</v>
      </c>
      <c r="O1740">
        <v>2022103012</v>
      </c>
      <c r="P1740">
        <v>3498</v>
      </c>
      <c r="Q1740">
        <v>53602</v>
      </c>
      <c r="R1740">
        <v>0</v>
      </c>
      <c r="S1740">
        <v>1</v>
      </c>
      <c r="T1740">
        <v>0</v>
      </c>
      <c r="U1740">
        <v>0</v>
      </c>
      <c r="V1740" t="s">
        <v>202</v>
      </c>
    </row>
    <row r="1741" spans="1:22" x14ac:dyDescent="0.35">
      <c r="A1741">
        <v>1739</v>
      </c>
      <c r="B1741">
        <v>2022110610</v>
      </c>
      <c r="C1741">
        <v>1419</v>
      </c>
      <c r="D1741">
        <v>47846</v>
      </c>
      <c r="E1741">
        <v>0</v>
      </c>
      <c r="F1741">
        <v>0</v>
      </c>
      <c r="G1741">
        <v>0</v>
      </c>
      <c r="H1741">
        <v>1</v>
      </c>
      <c r="I1741" t="s">
        <v>298</v>
      </c>
      <c r="O1741">
        <v>2022110603</v>
      </c>
      <c r="P1741">
        <v>2738</v>
      </c>
      <c r="Q1741">
        <v>53602</v>
      </c>
      <c r="R1741">
        <v>1</v>
      </c>
      <c r="S1741">
        <v>0</v>
      </c>
      <c r="T1741">
        <v>0</v>
      </c>
      <c r="U1741">
        <v>0</v>
      </c>
      <c r="V1741" t="s">
        <v>202</v>
      </c>
    </row>
    <row r="1742" spans="1:22" x14ac:dyDescent="0.35">
      <c r="A1742">
        <v>1740</v>
      </c>
      <c r="B1742">
        <v>2022102310</v>
      </c>
      <c r="C1742">
        <v>314</v>
      </c>
      <c r="D1742">
        <v>47785</v>
      </c>
      <c r="E1742">
        <v>1</v>
      </c>
      <c r="F1742">
        <v>0</v>
      </c>
      <c r="G1742">
        <v>0</v>
      </c>
      <c r="H1742">
        <v>0</v>
      </c>
      <c r="I1742" t="s">
        <v>299</v>
      </c>
      <c r="O1742">
        <v>2022102306</v>
      </c>
      <c r="P1742">
        <v>709</v>
      </c>
      <c r="Q1742">
        <v>47804</v>
      </c>
      <c r="R1742">
        <v>0</v>
      </c>
      <c r="S1742">
        <v>1</v>
      </c>
      <c r="T1742">
        <v>0</v>
      </c>
      <c r="U1742">
        <v>0</v>
      </c>
      <c r="V1742" t="s">
        <v>203</v>
      </c>
    </row>
    <row r="1743" spans="1:22" x14ac:dyDescent="0.35">
      <c r="A1743">
        <v>1741</v>
      </c>
      <c r="B1743">
        <v>2022102310</v>
      </c>
      <c r="C1743">
        <v>2827</v>
      </c>
      <c r="D1743">
        <v>47785</v>
      </c>
      <c r="E1743">
        <v>1</v>
      </c>
      <c r="F1743">
        <v>0</v>
      </c>
      <c r="G1743">
        <v>0</v>
      </c>
      <c r="H1743">
        <v>0</v>
      </c>
      <c r="I1743" t="s">
        <v>299</v>
      </c>
      <c r="O1743">
        <v>2022102306</v>
      </c>
      <c r="P1743">
        <v>1210</v>
      </c>
      <c r="Q1743">
        <v>47804</v>
      </c>
      <c r="R1743">
        <v>0</v>
      </c>
      <c r="S1743">
        <v>1</v>
      </c>
      <c r="T1743">
        <v>0</v>
      </c>
      <c r="U1743">
        <v>0</v>
      </c>
      <c r="V1743" t="s">
        <v>203</v>
      </c>
    </row>
    <row r="1744" spans="1:22" x14ac:dyDescent="0.35">
      <c r="A1744">
        <v>1742</v>
      </c>
      <c r="B1744">
        <v>2022102310</v>
      </c>
      <c r="C1744">
        <v>3487</v>
      </c>
      <c r="D1744">
        <v>47785</v>
      </c>
      <c r="E1744">
        <v>1</v>
      </c>
      <c r="F1744">
        <v>0</v>
      </c>
      <c r="G1744">
        <v>0</v>
      </c>
      <c r="H1744">
        <v>0</v>
      </c>
      <c r="I1744" t="s">
        <v>299</v>
      </c>
      <c r="O1744">
        <v>2022102306</v>
      </c>
      <c r="P1744">
        <v>1358</v>
      </c>
      <c r="Q1744">
        <v>47804</v>
      </c>
      <c r="R1744">
        <v>0</v>
      </c>
      <c r="S1744">
        <v>1</v>
      </c>
      <c r="T1744">
        <v>0</v>
      </c>
      <c r="U1744">
        <v>0</v>
      </c>
      <c r="V1744" t="s">
        <v>203</v>
      </c>
    </row>
    <row r="1745" spans="1:22" x14ac:dyDescent="0.35">
      <c r="A1745">
        <v>1743</v>
      </c>
      <c r="B1745">
        <v>2022103010</v>
      </c>
      <c r="C1745">
        <v>567</v>
      </c>
      <c r="D1745">
        <v>47785</v>
      </c>
      <c r="E1745">
        <v>1</v>
      </c>
      <c r="F1745">
        <v>0</v>
      </c>
      <c r="G1745">
        <v>0</v>
      </c>
      <c r="H1745">
        <v>0</v>
      </c>
      <c r="I1745" t="s">
        <v>299</v>
      </c>
      <c r="O1745">
        <v>2022102306</v>
      </c>
      <c r="P1745">
        <v>2918</v>
      </c>
      <c r="Q1745">
        <v>47804</v>
      </c>
      <c r="R1745">
        <v>0</v>
      </c>
      <c r="S1745">
        <v>1</v>
      </c>
      <c r="T1745">
        <v>0</v>
      </c>
      <c r="U1745">
        <v>0</v>
      </c>
      <c r="V1745" t="s">
        <v>203</v>
      </c>
    </row>
    <row r="1746" spans="1:22" x14ac:dyDescent="0.35">
      <c r="A1746">
        <v>1744</v>
      </c>
      <c r="B1746">
        <v>2022103010</v>
      </c>
      <c r="C1746">
        <v>775</v>
      </c>
      <c r="D1746">
        <v>47785</v>
      </c>
      <c r="E1746">
        <v>0</v>
      </c>
      <c r="F1746">
        <v>1</v>
      </c>
      <c r="G1746">
        <v>0</v>
      </c>
      <c r="H1746">
        <v>0</v>
      </c>
      <c r="I1746" t="s">
        <v>299</v>
      </c>
      <c r="O1746">
        <v>2022103012</v>
      </c>
      <c r="P1746">
        <v>434</v>
      </c>
      <c r="Q1746">
        <v>47804</v>
      </c>
      <c r="R1746">
        <v>1</v>
      </c>
      <c r="S1746">
        <v>0</v>
      </c>
      <c r="T1746">
        <v>0</v>
      </c>
      <c r="U1746">
        <v>0</v>
      </c>
      <c r="V1746" t="s">
        <v>203</v>
      </c>
    </row>
    <row r="1747" spans="1:22" x14ac:dyDescent="0.35">
      <c r="A1747">
        <v>1745</v>
      </c>
      <c r="B1747">
        <v>2022102310</v>
      </c>
      <c r="C1747">
        <v>314</v>
      </c>
      <c r="D1747">
        <v>47931</v>
      </c>
      <c r="E1747">
        <v>0</v>
      </c>
      <c r="F1747">
        <v>1</v>
      </c>
      <c r="G1747">
        <v>0</v>
      </c>
      <c r="H1747">
        <v>0</v>
      </c>
      <c r="I1747" t="s">
        <v>300</v>
      </c>
      <c r="O1747">
        <v>2022103012</v>
      </c>
      <c r="P1747">
        <v>1275</v>
      </c>
      <c r="Q1747">
        <v>47804</v>
      </c>
      <c r="R1747">
        <v>0</v>
      </c>
      <c r="S1747">
        <v>0</v>
      </c>
      <c r="T1747">
        <v>0</v>
      </c>
      <c r="U1747">
        <v>1</v>
      </c>
      <c r="V1747" t="s">
        <v>203</v>
      </c>
    </row>
    <row r="1748" spans="1:22" x14ac:dyDescent="0.35">
      <c r="A1748">
        <v>1746</v>
      </c>
      <c r="B1748">
        <v>2022102310</v>
      </c>
      <c r="C1748">
        <v>1394</v>
      </c>
      <c r="D1748">
        <v>47931</v>
      </c>
      <c r="E1748">
        <v>0</v>
      </c>
      <c r="F1748">
        <v>1</v>
      </c>
      <c r="G1748">
        <v>0</v>
      </c>
      <c r="H1748">
        <v>0</v>
      </c>
      <c r="I1748" t="s">
        <v>300</v>
      </c>
      <c r="O1748">
        <v>2022110603</v>
      </c>
      <c r="P1748">
        <v>3572</v>
      </c>
      <c r="Q1748">
        <v>47804</v>
      </c>
      <c r="R1748">
        <v>1</v>
      </c>
      <c r="S1748">
        <v>0</v>
      </c>
      <c r="T1748">
        <v>0</v>
      </c>
      <c r="U1748">
        <v>0</v>
      </c>
      <c r="V1748" t="s">
        <v>203</v>
      </c>
    </row>
    <row r="1749" spans="1:22" x14ac:dyDescent="0.35">
      <c r="A1749">
        <v>1747</v>
      </c>
      <c r="B1749">
        <v>2022102310</v>
      </c>
      <c r="C1749">
        <v>389</v>
      </c>
      <c r="D1749">
        <v>53487</v>
      </c>
      <c r="E1749">
        <v>1</v>
      </c>
      <c r="F1749">
        <v>0</v>
      </c>
      <c r="G1749">
        <v>0</v>
      </c>
      <c r="H1749">
        <v>0</v>
      </c>
      <c r="I1749" t="s">
        <v>301</v>
      </c>
      <c r="O1749">
        <v>2022102306</v>
      </c>
      <c r="P1749">
        <v>730</v>
      </c>
      <c r="Q1749">
        <v>46087</v>
      </c>
      <c r="R1749">
        <v>0</v>
      </c>
      <c r="S1749">
        <v>1</v>
      </c>
      <c r="T1749">
        <v>0</v>
      </c>
      <c r="U1749">
        <v>0</v>
      </c>
      <c r="V1749" t="s">
        <v>204</v>
      </c>
    </row>
    <row r="1750" spans="1:22" x14ac:dyDescent="0.35">
      <c r="A1750">
        <v>1748</v>
      </c>
      <c r="B1750">
        <v>2022102310</v>
      </c>
      <c r="C1750">
        <v>968</v>
      </c>
      <c r="D1750">
        <v>53487</v>
      </c>
      <c r="E1750">
        <v>1</v>
      </c>
      <c r="F1750">
        <v>0</v>
      </c>
      <c r="G1750">
        <v>0</v>
      </c>
      <c r="H1750">
        <v>0</v>
      </c>
      <c r="I1750" t="s">
        <v>301</v>
      </c>
      <c r="O1750">
        <v>2022102306</v>
      </c>
      <c r="P1750">
        <v>873</v>
      </c>
      <c r="Q1750">
        <v>47956</v>
      </c>
      <c r="R1750">
        <v>1</v>
      </c>
      <c r="S1750">
        <v>0</v>
      </c>
      <c r="T1750">
        <v>0</v>
      </c>
      <c r="U1750">
        <v>0</v>
      </c>
      <c r="V1750" t="s">
        <v>205</v>
      </c>
    </row>
    <row r="1751" spans="1:22" x14ac:dyDescent="0.35">
      <c r="A1751">
        <v>1749</v>
      </c>
      <c r="B1751">
        <v>2022102310</v>
      </c>
      <c r="C1751">
        <v>1755</v>
      </c>
      <c r="D1751">
        <v>53487</v>
      </c>
      <c r="E1751">
        <v>0</v>
      </c>
      <c r="F1751">
        <v>1</v>
      </c>
      <c r="G1751">
        <v>0</v>
      </c>
      <c r="H1751">
        <v>0</v>
      </c>
      <c r="I1751" t="s">
        <v>301</v>
      </c>
      <c r="O1751">
        <v>2022102306</v>
      </c>
      <c r="P1751">
        <v>2275</v>
      </c>
      <c r="Q1751">
        <v>47956</v>
      </c>
      <c r="R1751">
        <v>0</v>
      </c>
      <c r="S1751">
        <v>1</v>
      </c>
      <c r="T1751">
        <v>0</v>
      </c>
      <c r="U1751">
        <v>0</v>
      </c>
      <c r="V1751" t="s">
        <v>205</v>
      </c>
    </row>
    <row r="1752" spans="1:22" x14ac:dyDescent="0.35">
      <c r="A1752">
        <v>1750</v>
      </c>
      <c r="B1752">
        <v>2022102310</v>
      </c>
      <c r="C1752">
        <v>1915</v>
      </c>
      <c r="D1752">
        <v>53487</v>
      </c>
      <c r="E1752">
        <v>0</v>
      </c>
      <c r="F1752">
        <v>1</v>
      </c>
      <c r="G1752">
        <v>0</v>
      </c>
      <c r="H1752">
        <v>0</v>
      </c>
      <c r="I1752" t="s">
        <v>301</v>
      </c>
      <c r="O1752">
        <v>2022102306</v>
      </c>
      <c r="P1752">
        <v>873</v>
      </c>
      <c r="Q1752">
        <v>54643</v>
      </c>
      <c r="R1752">
        <v>0</v>
      </c>
      <c r="S1752">
        <v>1</v>
      </c>
      <c r="T1752">
        <v>0</v>
      </c>
      <c r="U1752">
        <v>0</v>
      </c>
      <c r="V1752" t="s">
        <v>206</v>
      </c>
    </row>
    <row r="1753" spans="1:22" x14ac:dyDescent="0.35">
      <c r="A1753">
        <v>1751</v>
      </c>
      <c r="B1753">
        <v>2022102310</v>
      </c>
      <c r="C1753">
        <v>2679</v>
      </c>
      <c r="D1753">
        <v>53487</v>
      </c>
      <c r="E1753">
        <v>1</v>
      </c>
      <c r="F1753">
        <v>0</v>
      </c>
      <c r="G1753">
        <v>0</v>
      </c>
      <c r="H1753">
        <v>0</v>
      </c>
      <c r="I1753" t="s">
        <v>301</v>
      </c>
      <c r="O1753">
        <v>2022103009</v>
      </c>
      <c r="P1753">
        <v>55</v>
      </c>
      <c r="Q1753">
        <v>54643</v>
      </c>
      <c r="R1753">
        <v>1</v>
      </c>
      <c r="S1753">
        <v>0</v>
      </c>
      <c r="T1753">
        <v>0</v>
      </c>
      <c r="U1753">
        <v>0</v>
      </c>
      <c r="V1753" t="s">
        <v>206</v>
      </c>
    </row>
    <row r="1754" spans="1:22" x14ac:dyDescent="0.35">
      <c r="A1754">
        <v>1752</v>
      </c>
      <c r="B1754">
        <v>2022110610</v>
      </c>
      <c r="C1754">
        <v>591</v>
      </c>
      <c r="D1754">
        <v>53487</v>
      </c>
      <c r="E1754">
        <v>0</v>
      </c>
      <c r="F1754">
        <v>1</v>
      </c>
      <c r="G1754">
        <v>0</v>
      </c>
      <c r="H1754">
        <v>0</v>
      </c>
      <c r="I1754" t="s">
        <v>301</v>
      </c>
      <c r="O1754">
        <v>2022103009</v>
      </c>
      <c r="P1754">
        <v>576</v>
      </c>
      <c r="Q1754">
        <v>54643</v>
      </c>
      <c r="R1754">
        <v>1</v>
      </c>
      <c r="S1754">
        <v>0</v>
      </c>
      <c r="T1754">
        <v>0</v>
      </c>
      <c r="U1754">
        <v>0</v>
      </c>
      <c r="V1754" t="s">
        <v>206</v>
      </c>
    </row>
    <row r="1755" spans="1:22" x14ac:dyDescent="0.35">
      <c r="A1755">
        <v>1753</v>
      </c>
      <c r="B1755">
        <v>2022110610</v>
      </c>
      <c r="C1755">
        <v>1440</v>
      </c>
      <c r="D1755">
        <v>53487</v>
      </c>
      <c r="E1755">
        <v>0</v>
      </c>
      <c r="F1755">
        <v>1</v>
      </c>
      <c r="G1755">
        <v>0</v>
      </c>
      <c r="H1755">
        <v>0</v>
      </c>
      <c r="I1755" t="s">
        <v>301</v>
      </c>
      <c r="O1755">
        <v>2022103009</v>
      </c>
      <c r="P1755">
        <v>3125</v>
      </c>
      <c r="Q1755">
        <v>54643</v>
      </c>
      <c r="R1755">
        <v>1</v>
      </c>
      <c r="S1755">
        <v>0</v>
      </c>
      <c r="T1755">
        <v>0</v>
      </c>
      <c r="U1755">
        <v>0</v>
      </c>
      <c r="V1755" t="s">
        <v>206</v>
      </c>
    </row>
    <row r="1756" spans="1:22" x14ac:dyDescent="0.35">
      <c r="A1756">
        <v>1754</v>
      </c>
      <c r="B1756">
        <v>2022102310</v>
      </c>
      <c r="C1756">
        <v>389</v>
      </c>
      <c r="D1756">
        <v>53887</v>
      </c>
      <c r="E1756">
        <v>0</v>
      </c>
      <c r="F1756">
        <v>0</v>
      </c>
      <c r="G1756">
        <v>0</v>
      </c>
      <c r="H1756">
        <v>1</v>
      </c>
      <c r="I1756" t="s">
        <v>302</v>
      </c>
      <c r="O1756">
        <v>2022110607</v>
      </c>
      <c r="P1756">
        <v>3454</v>
      </c>
      <c r="Q1756">
        <v>54643</v>
      </c>
      <c r="R1756">
        <v>0</v>
      </c>
      <c r="S1756">
        <v>1</v>
      </c>
      <c r="T1756">
        <v>0</v>
      </c>
      <c r="U1756">
        <v>0</v>
      </c>
      <c r="V1756" t="s">
        <v>206</v>
      </c>
    </row>
    <row r="1757" spans="1:22" x14ac:dyDescent="0.35">
      <c r="A1757">
        <v>1755</v>
      </c>
      <c r="B1757">
        <v>2022102310</v>
      </c>
      <c r="C1757">
        <v>571</v>
      </c>
      <c r="D1757">
        <v>53609</v>
      </c>
      <c r="E1757">
        <v>0</v>
      </c>
      <c r="F1757">
        <v>1</v>
      </c>
      <c r="G1757">
        <v>0</v>
      </c>
      <c r="H1757">
        <v>0</v>
      </c>
      <c r="I1757" t="s">
        <v>303</v>
      </c>
      <c r="O1757">
        <v>2022102306</v>
      </c>
      <c r="P1757">
        <v>975</v>
      </c>
      <c r="Q1757">
        <v>44911</v>
      </c>
      <c r="R1757">
        <v>1</v>
      </c>
      <c r="S1757">
        <v>0</v>
      </c>
      <c r="T1757">
        <v>0</v>
      </c>
      <c r="U1757">
        <v>0</v>
      </c>
      <c r="V1757" t="s">
        <v>207</v>
      </c>
    </row>
    <row r="1758" spans="1:22" x14ac:dyDescent="0.35">
      <c r="A1758">
        <v>1756</v>
      </c>
      <c r="B1758">
        <v>2022102310</v>
      </c>
      <c r="C1758">
        <v>3537</v>
      </c>
      <c r="D1758">
        <v>53609</v>
      </c>
      <c r="E1758">
        <v>1</v>
      </c>
      <c r="F1758">
        <v>0</v>
      </c>
      <c r="G1758">
        <v>0</v>
      </c>
      <c r="H1758">
        <v>0</v>
      </c>
      <c r="I1758" t="s">
        <v>303</v>
      </c>
      <c r="O1758">
        <v>2022102306</v>
      </c>
      <c r="P1758">
        <v>2394</v>
      </c>
      <c r="Q1758">
        <v>44911</v>
      </c>
      <c r="R1758">
        <v>0</v>
      </c>
      <c r="S1758">
        <v>1</v>
      </c>
      <c r="T1758">
        <v>0</v>
      </c>
      <c r="U1758">
        <v>0</v>
      </c>
      <c r="V1758" t="s">
        <v>207</v>
      </c>
    </row>
    <row r="1759" spans="1:22" x14ac:dyDescent="0.35">
      <c r="A1759">
        <v>1757</v>
      </c>
      <c r="B1759">
        <v>2022103010</v>
      </c>
      <c r="C1759">
        <v>404</v>
      </c>
      <c r="D1759">
        <v>53609</v>
      </c>
      <c r="E1759">
        <v>0</v>
      </c>
      <c r="F1759">
        <v>1</v>
      </c>
      <c r="G1759">
        <v>0</v>
      </c>
      <c r="H1759">
        <v>0</v>
      </c>
      <c r="I1759" t="s">
        <v>303</v>
      </c>
      <c r="O1759">
        <v>2022102306</v>
      </c>
      <c r="P1759">
        <v>2415</v>
      </c>
      <c r="Q1759">
        <v>44911</v>
      </c>
      <c r="R1759">
        <v>0</v>
      </c>
      <c r="S1759">
        <v>1</v>
      </c>
      <c r="T1759">
        <v>0</v>
      </c>
      <c r="U1759">
        <v>0</v>
      </c>
      <c r="V1759" t="s">
        <v>207</v>
      </c>
    </row>
    <row r="1760" spans="1:22" x14ac:dyDescent="0.35">
      <c r="A1760">
        <v>1758</v>
      </c>
      <c r="B1760">
        <v>2022103010</v>
      </c>
      <c r="C1760">
        <v>1246</v>
      </c>
      <c r="D1760">
        <v>53609</v>
      </c>
      <c r="E1760">
        <v>1</v>
      </c>
      <c r="F1760">
        <v>0</v>
      </c>
      <c r="G1760">
        <v>0</v>
      </c>
      <c r="H1760">
        <v>0</v>
      </c>
      <c r="I1760" t="s">
        <v>303</v>
      </c>
      <c r="O1760">
        <v>2022102306</v>
      </c>
      <c r="P1760">
        <v>2733</v>
      </c>
      <c r="Q1760">
        <v>44911</v>
      </c>
      <c r="R1760">
        <v>0</v>
      </c>
      <c r="S1760">
        <v>1</v>
      </c>
      <c r="T1760">
        <v>0</v>
      </c>
      <c r="U1760">
        <v>0</v>
      </c>
      <c r="V1760" t="s">
        <v>207</v>
      </c>
    </row>
    <row r="1761" spans="1:22" x14ac:dyDescent="0.35">
      <c r="A1761">
        <v>1759</v>
      </c>
      <c r="B1761">
        <v>2022103010</v>
      </c>
      <c r="C1761">
        <v>2093</v>
      </c>
      <c r="D1761">
        <v>53609</v>
      </c>
      <c r="E1761">
        <v>0</v>
      </c>
      <c r="F1761">
        <v>1</v>
      </c>
      <c r="G1761">
        <v>0</v>
      </c>
      <c r="H1761">
        <v>0</v>
      </c>
      <c r="I1761" t="s">
        <v>303</v>
      </c>
      <c r="O1761">
        <v>2022102306</v>
      </c>
      <c r="P1761">
        <v>2918</v>
      </c>
      <c r="Q1761">
        <v>44911</v>
      </c>
      <c r="R1761">
        <v>0</v>
      </c>
      <c r="S1761">
        <v>0</v>
      </c>
      <c r="T1761">
        <v>0</v>
      </c>
      <c r="U1761">
        <v>1</v>
      </c>
      <c r="V1761" t="s">
        <v>207</v>
      </c>
    </row>
    <row r="1762" spans="1:22" x14ac:dyDescent="0.35">
      <c r="A1762">
        <v>1760</v>
      </c>
      <c r="B1762">
        <v>2022102310</v>
      </c>
      <c r="C1762">
        <v>571</v>
      </c>
      <c r="D1762">
        <v>44938</v>
      </c>
      <c r="E1762">
        <v>0</v>
      </c>
      <c r="F1762">
        <v>1</v>
      </c>
      <c r="G1762">
        <v>0</v>
      </c>
      <c r="H1762">
        <v>0</v>
      </c>
      <c r="I1762" t="s">
        <v>304</v>
      </c>
      <c r="O1762">
        <v>2022102306</v>
      </c>
      <c r="P1762">
        <v>3397</v>
      </c>
      <c r="Q1762">
        <v>44911</v>
      </c>
      <c r="R1762">
        <v>1</v>
      </c>
      <c r="S1762">
        <v>0</v>
      </c>
      <c r="T1762">
        <v>0</v>
      </c>
      <c r="U1762">
        <v>0</v>
      </c>
      <c r="V1762" t="s">
        <v>207</v>
      </c>
    </row>
    <row r="1763" spans="1:22" x14ac:dyDescent="0.35">
      <c r="A1763">
        <v>1761</v>
      </c>
      <c r="B1763">
        <v>2022102310</v>
      </c>
      <c r="C1763">
        <v>1439</v>
      </c>
      <c r="D1763">
        <v>44938</v>
      </c>
      <c r="E1763">
        <v>0</v>
      </c>
      <c r="F1763">
        <v>1</v>
      </c>
      <c r="G1763">
        <v>0</v>
      </c>
      <c r="H1763">
        <v>0</v>
      </c>
      <c r="I1763" t="s">
        <v>304</v>
      </c>
      <c r="O1763">
        <v>2022102306</v>
      </c>
      <c r="P1763">
        <v>4016</v>
      </c>
      <c r="Q1763">
        <v>44911</v>
      </c>
      <c r="R1763">
        <v>0</v>
      </c>
      <c r="S1763">
        <v>1</v>
      </c>
      <c r="T1763">
        <v>0</v>
      </c>
      <c r="U1763">
        <v>0</v>
      </c>
      <c r="V1763" t="s">
        <v>207</v>
      </c>
    </row>
    <row r="1764" spans="1:22" x14ac:dyDescent="0.35">
      <c r="A1764">
        <v>1762</v>
      </c>
      <c r="B1764">
        <v>2022102310</v>
      </c>
      <c r="C1764">
        <v>4212</v>
      </c>
      <c r="D1764">
        <v>44938</v>
      </c>
      <c r="E1764">
        <v>1</v>
      </c>
      <c r="F1764">
        <v>0</v>
      </c>
      <c r="G1764">
        <v>0</v>
      </c>
      <c r="H1764">
        <v>0</v>
      </c>
      <c r="I1764" t="s">
        <v>304</v>
      </c>
      <c r="O1764">
        <v>2022103012</v>
      </c>
      <c r="P1764">
        <v>483</v>
      </c>
      <c r="Q1764">
        <v>44911</v>
      </c>
      <c r="R1764">
        <v>0</v>
      </c>
      <c r="S1764">
        <v>0</v>
      </c>
      <c r="T1764">
        <v>0</v>
      </c>
      <c r="U1764">
        <v>1</v>
      </c>
      <c r="V1764" t="s">
        <v>207</v>
      </c>
    </row>
    <row r="1765" spans="1:22" x14ac:dyDescent="0.35">
      <c r="A1765">
        <v>1763</v>
      </c>
      <c r="B1765">
        <v>2022103010</v>
      </c>
      <c r="C1765">
        <v>62</v>
      </c>
      <c r="D1765">
        <v>44938</v>
      </c>
      <c r="E1765">
        <v>1</v>
      </c>
      <c r="F1765">
        <v>0</v>
      </c>
      <c r="G1765">
        <v>0</v>
      </c>
      <c r="H1765">
        <v>0</v>
      </c>
      <c r="I1765" t="s">
        <v>304</v>
      </c>
      <c r="O1765">
        <v>2022110603</v>
      </c>
      <c r="P1765">
        <v>182</v>
      </c>
      <c r="Q1765">
        <v>44911</v>
      </c>
      <c r="R1765">
        <v>1</v>
      </c>
      <c r="S1765">
        <v>0</v>
      </c>
      <c r="T1765">
        <v>0</v>
      </c>
      <c r="U1765">
        <v>0</v>
      </c>
      <c r="V1765" t="s">
        <v>207</v>
      </c>
    </row>
    <row r="1766" spans="1:22" x14ac:dyDescent="0.35">
      <c r="A1766">
        <v>1764</v>
      </c>
      <c r="B1766">
        <v>2022103010</v>
      </c>
      <c r="C1766">
        <v>1769</v>
      </c>
      <c r="D1766">
        <v>44938</v>
      </c>
      <c r="E1766">
        <v>1</v>
      </c>
      <c r="F1766">
        <v>0</v>
      </c>
      <c r="G1766">
        <v>0</v>
      </c>
      <c r="H1766">
        <v>0</v>
      </c>
      <c r="I1766" t="s">
        <v>304</v>
      </c>
      <c r="O1766">
        <v>2022110603</v>
      </c>
      <c r="P1766">
        <v>1085</v>
      </c>
      <c r="Q1766">
        <v>44911</v>
      </c>
      <c r="R1766">
        <v>1</v>
      </c>
      <c r="S1766">
        <v>0</v>
      </c>
      <c r="T1766">
        <v>0</v>
      </c>
      <c r="U1766">
        <v>0</v>
      </c>
      <c r="V1766" t="s">
        <v>207</v>
      </c>
    </row>
    <row r="1767" spans="1:22" x14ac:dyDescent="0.35">
      <c r="A1767">
        <v>1765</v>
      </c>
      <c r="B1767">
        <v>2022103010</v>
      </c>
      <c r="C1767">
        <v>3261</v>
      </c>
      <c r="D1767">
        <v>44938</v>
      </c>
      <c r="E1767">
        <v>0</v>
      </c>
      <c r="F1767">
        <v>1</v>
      </c>
      <c r="G1767">
        <v>0</v>
      </c>
      <c r="H1767">
        <v>0</v>
      </c>
      <c r="I1767" t="s">
        <v>304</v>
      </c>
      <c r="O1767">
        <v>2022110603</v>
      </c>
      <c r="P1767">
        <v>2785</v>
      </c>
      <c r="Q1767">
        <v>44911</v>
      </c>
      <c r="R1767">
        <v>1</v>
      </c>
      <c r="S1767">
        <v>0</v>
      </c>
      <c r="T1767">
        <v>0</v>
      </c>
      <c r="U1767">
        <v>0</v>
      </c>
      <c r="V1767" t="s">
        <v>207</v>
      </c>
    </row>
    <row r="1768" spans="1:22" x14ac:dyDescent="0.35">
      <c r="A1768">
        <v>1766</v>
      </c>
      <c r="B1768">
        <v>2022103010</v>
      </c>
      <c r="C1768">
        <v>3282</v>
      </c>
      <c r="D1768">
        <v>44938</v>
      </c>
      <c r="E1768">
        <v>0</v>
      </c>
      <c r="F1768">
        <v>0</v>
      </c>
      <c r="G1768">
        <v>0</v>
      </c>
      <c r="H1768">
        <v>1</v>
      </c>
      <c r="I1768" t="s">
        <v>304</v>
      </c>
      <c r="O1768">
        <v>2022102306</v>
      </c>
      <c r="P1768">
        <v>1061</v>
      </c>
      <c r="Q1768">
        <v>42485</v>
      </c>
      <c r="R1768">
        <v>1</v>
      </c>
      <c r="S1768">
        <v>0</v>
      </c>
      <c r="T1768">
        <v>0</v>
      </c>
      <c r="U1768">
        <v>0</v>
      </c>
      <c r="V1768" t="s">
        <v>208</v>
      </c>
    </row>
    <row r="1769" spans="1:22" x14ac:dyDescent="0.35">
      <c r="A1769">
        <v>1767</v>
      </c>
      <c r="B1769">
        <v>2022102310</v>
      </c>
      <c r="C1769">
        <v>715</v>
      </c>
      <c r="D1769">
        <v>40048</v>
      </c>
      <c r="E1769">
        <v>1</v>
      </c>
      <c r="F1769">
        <v>0</v>
      </c>
      <c r="G1769">
        <v>0</v>
      </c>
      <c r="H1769">
        <v>0</v>
      </c>
      <c r="I1769" t="s">
        <v>305</v>
      </c>
      <c r="O1769">
        <v>2022102306</v>
      </c>
      <c r="P1769">
        <v>1253</v>
      </c>
      <c r="Q1769">
        <v>42485</v>
      </c>
      <c r="R1769">
        <v>1</v>
      </c>
      <c r="S1769">
        <v>0</v>
      </c>
      <c r="T1769">
        <v>0</v>
      </c>
      <c r="U1769">
        <v>0</v>
      </c>
      <c r="V1769" t="s">
        <v>208</v>
      </c>
    </row>
    <row r="1770" spans="1:22" x14ac:dyDescent="0.35">
      <c r="A1770">
        <v>1768</v>
      </c>
      <c r="B1770">
        <v>2022102310</v>
      </c>
      <c r="C1770">
        <v>896</v>
      </c>
      <c r="D1770">
        <v>52546</v>
      </c>
      <c r="E1770">
        <v>1</v>
      </c>
      <c r="F1770">
        <v>0</v>
      </c>
      <c r="G1770">
        <v>0</v>
      </c>
      <c r="H1770">
        <v>0</v>
      </c>
      <c r="I1770" t="s">
        <v>306</v>
      </c>
      <c r="O1770">
        <v>2022102306</v>
      </c>
      <c r="P1770">
        <v>1358</v>
      </c>
      <c r="Q1770">
        <v>42485</v>
      </c>
      <c r="R1770">
        <v>0</v>
      </c>
      <c r="S1770">
        <v>1</v>
      </c>
      <c r="T1770">
        <v>0</v>
      </c>
      <c r="U1770">
        <v>0</v>
      </c>
      <c r="V1770" t="s">
        <v>208</v>
      </c>
    </row>
    <row r="1771" spans="1:22" x14ac:dyDescent="0.35">
      <c r="A1771">
        <v>1769</v>
      </c>
      <c r="B1771">
        <v>2022102310</v>
      </c>
      <c r="C1771">
        <v>2630</v>
      </c>
      <c r="D1771">
        <v>52546</v>
      </c>
      <c r="E1771">
        <v>0</v>
      </c>
      <c r="F1771">
        <v>1</v>
      </c>
      <c r="G1771">
        <v>0</v>
      </c>
      <c r="H1771">
        <v>0</v>
      </c>
      <c r="I1771" t="s">
        <v>306</v>
      </c>
      <c r="O1771">
        <v>2022102306</v>
      </c>
      <c r="P1771">
        <v>2394</v>
      </c>
      <c r="Q1771">
        <v>42485</v>
      </c>
      <c r="R1771">
        <v>0</v>
      </c>
      <c r="S1771">
        <v>1</v>
      </c>
      <c r="T1771">
        <v>0</v>
      </c>
      <c r="U1771">
        <v>0</v>
      </c>
      <c r="V1771" t="s">
        <v>208</v>
      </c>
    </row>
    <row r="1772" spans="1:22" x14ac:dyDescent="0.35">
      <c r="A1772">
        <v>1770</v>
      </c>
      <c r="B1772">
        <v>2022110610</v>
      </c>
      <c r="C1772">
        <v>1419</v>
      </c>
      <c r="D1772">
        <v>52546</v>
      </c>
      <c r="E1772">
        <v>0</v>
      </c>
      <c r="F1772">
        <v>1</v>
      </c>
      <c r="G1772">
        <v>0</v>
      </c>
      <c r="H1772">
        <v>0</v>
      </c>
      <c r="I1772" t="s">
        <v>306</v>
      </c>
      <c r="O1772">
        <v>2022102306</v>
      </c>
      <c r="P1772">
        <v>3876</v>
      </c>
      <c r="Q1772">
        <v>42485</v>
      </c>
      <c r="R1772">
        <v>0</v>
      </c>
      <c r="S1772">
        <v>1</v>
      </c>
      <c r="T1772">
        <v>0</v>
      </c>
      <c r="U1772">
        <v>0</v>
      </c>
      <c r="V1772" t="s">
        <v>208</v>
      </c>
    </row>
    <row r="1773" spans="1:22" x14ac:dyDescent="0.35">
      <c r="A1773">
        <v>1771</v>
      </c>
      <c r="B1773">
        <v>2022110610</v>
      </c>
      <c r="C1773">
        <v>1661</v>
      </c>
      <c r="D1773">
        <v>52546</v>
      </c>
      <c r="E1773">
        <v>1</v>
      </c>
      <c r="F1773">
        <v>0</v>
      </c>
      <c r="G1773">
        <v>0</v>
      </c>
      <c r="H1773">
        <v>0</v>
      </c>
      <c r="I1773" t="s">
        <v>306</v>
      </c>
      <c r="O1773">
        <v>2022102306</v>
      </c>
      <c r="P1773">
        <v>4072</v>
      </c>
      <c r="Q1773">
        <v>42485</v>
      </c>
      <c r="R1773">
        <v>0</v>
      </c>
      <c r="S1773">
        <v>1</v>
      </c>
      <c r="T1773">
        <v>0</v>
      </c>
      <c r="U1773">
        <v>0</v>
      </c>
      <c r="V1773" t="s">
        <v>208</v>
      </c>
    </row>
    <row r="1774" spans="1:22" x14ac:dyDescent="0.35">
      <c r="A1774">
        <v>1772</v>
      </c>
      <c r="B1774">
        <v>2022110610</v>
      </c>
      <c r="C1774">
        <v>3225</v>
      </c>
      <c r="D1774">
        <v>52546</v>
      </c>
      <c r="E1774">
        <v>1</v>
      </c>
      <c r="F1774">
        <v>0</v>
      </c>
      <c r="G1774">
        <v>0</v>
      </c>
      <c r="H1774">
        <v>0</v>
      </c>
      <c r="I1774" t="s">
        <v>306</v>
      </c>
      <c r="O1774">
        <v>2022103012</v>
      </c>
      <c r="P1774">
        <v>1275</v>
      </c>
      <c r="Q1774">
        <v>42485</v>
      </c>
      <c r="R1774">
        <v>0</v>
      </c>
      <c r="S1774">
        <v>0</v>
      </c>
      <c r="T1774">
        <v>0</v>
      </c>
      <c r="U1774">
        <v>1</v>
      </c>
      <c r="V1774" t="s">
        <v>208</v>
      </c>
    </row>
    <row r="1775" spans="1:22" x14ac:dyDescent="0.35">
      <c r="A1775">
        <v>1773</v>
      </c>
      <c r="B1775">
        <v>2022102310</v>
      </c>
      <c r="C1775">
        <v>896</v>
      </c>
      <c r="D1775">
        <v>54495</v>
      </c>
      <c r="E1775">
        <v>0</v>
      </c>
      <c r="F1775">
        <v>1</v>
      </c>
      <c r="G1775">
        <v>0</v>
      </c>
      <c r="H1775">
        <v>0</v>
      </c>
      <c r="I1775" t="s">
        <v>307</v>
      </c>
      <c r="O1775">
        <v>2022103012</v>
      </c>
      <c r="P1775">
        <v>1319</v>
      </c>
      <c r="Q1775">
        <v>42485</v>
      </c>
      <c r="R1775">
        <v>0</v>
      </c>
      <c r="S1775">
        <v>0</v>
      </c>
      <c r="T1775">
        <v>0</v>
      </c>
      <c r="U1775">
        <v>1</v>
      </c>
      <c r="V1775" t="s">
        <v>208</v>
      </c>
    </row>
    <row r="1776" spans="1:22" x14ac:dyDescent="0.35">
      <c r="A1776">
        <v>1774</v>
      </c>
      <c r="B1776">
        <v>2022102310</v>
      </c>
      <c r="C1776">
        <v>2560</v>
      </c>
      <c r="D1776">
        <v>54495</v>
      </c>
      <c r="E1776">
        <v>0</v>
      </c>
      <c r="F1776">
        <v>1</v>
      </c>
      <c r="G1776">
        <v>0</v>
      </c>
      <c r="H1776">
        <v>1</v>
      </c>
      <c r="I1776" t="s">
        <v>307</v>
      </c>
      <c r="O1776">
        <v>2022103012</v>
      </c>
      <c r="P1776">
        <v>2975</v>
      </c>
      <c r="Q1776">
        <v>42485</v>
      </c>
      <c r="R1776">
        <v>1</v>
      </c>
      <c r="S1776">
        <v>0</v>
      </c>
      <c r="T1776">
        <v>0</v>
      </c>
      <c r="U1776">
        <v>0</v>
      </c>
      <c r="V1776" t="s">
        <v>208</v>
      </c>
    </row>
    <row r="1777" spans="1:22" x14ac:dyDescent="0.35">
      <c r="A1777">
        <v>1775</v>
      </c>
      <c r="B1777">
        <v>2022110610</v>
      </c>
      <c r="C1777">
        <v>2219</v>
      </c>
      <c r="D1777">
        <v>54495</v>
      </c>
      <c r="E1777">
        <v>1</v>
      </c>
      <c r="F1777">
        <v>0</v>
      </c>
      <c r="G1777">
        <v>0</v>
      </c>
      <c r="H1777">
        <v>0</v>
      </c>
      <c r="I1777" t="s">
        <v>307</v>
      </c>
      <c r="O1777">
        <v>2022103012</v>
      </c>
      <c r="P1777">
        <v>3477</v>
      </c>
      <c r="Q1777">
        <v>42485</v>
      </c>
      <c r="R1777">
        <v>1</v>
      </c>
      <c r="S1777">
        <v>0</v>
      </c>
      <c r="T1777">
        <v>0</v>
      </c>
      <c r="U1777">
        <v>0</v>
      </c>
      <c r="V1777" t="s">
        <v>208</v>
      </c>
    </row>
    <row r="1778" spans="1:22" x14ac:dyDescent="0.35">
      <c r="A1778">
        <v>1776</v>
      </c>
      <c r="B1778">
        <v>2022102310</v>
      </c>
      <c r="C1778">
        <v>1182</v>
      </c>
      <c r="D1778">
        <v>46139</v>
      </c>
      <c r="E1778">
        <v>0</v>
      </c>
      <c r="F1778">
        <v>1</v>
      </c>
      <c r="G1778">
        <v>0</v>
      </c>
      <c r="H1778">
        <v>0</v>
      </c>
      <c r="I1778" t="s">
        <v>308</v>
      </c>
      <c r="O1778">
        <v>2022110603</v>
      </c>
      <c r="P1778">
        <v>1573</v>
      </c>
      <c r="Q1778">
        <v>42485</v>
      </c>
      <c r="R1778">
        <v>1</v>
      </c>
      <c r="S1778">
        <v>0</v>
      </c>
      <c r="T1778">
        <v>0</v>
      </c>
      <c r="U1778">
        <v>0</v>
      </c>
      <c r="V1778" t="s">
        <v>208</v>
      </c>
    </row>
    <row r="1779" spans="1:22" x14ac:dyDescent="0.35">
      <c r="A1779">
        <v>1777</v>
      </c>
      <c r="B1779">
        <v>2022102310</v>
      </c>
      <c r="C1779">
        <v>2369</v>
      </c>
      <c r="D1779">
        <v>46139</v>
      </c>
      <c r="E1779">
        <v>1</v>
      </c>
      <c r="F1779">
        <v>0</v>
      </c>
      <c r="G1779">
        <v>0</v>
      </c>
      <c r="H1779">
        <v>0</v>
      </c>
      <c r="I1779" t="s">
        <v>308</v>
      </c>
      <c r="O1779">
        <v>2022102306</v>
      </c>
      <c r="P1779">
        <v>1274</v>
      </c>
      <c r="Q1779">
        <v>43338</v>
      </c>
      <c r="R1779">
        <v>0</v>
      </c>
      <c r="S1779">
        <v>1</v>
      </c>
      <c r="T1779">
        <v>0</v>
      </c>
      <c r="U1779">
        <v>0</v>
      </c>
      <c r="V1779" t="s">
        <v>209</v>
      </c>
    </row>
    <row r="1780" spans="1:22" x14ac:dyDescent="0.35">
      <c r="A1780">
        <v>1778</v>
      </c>
      <c r="B1780">
        <v>2022103010</v>
      </c>
      <c r="C1780">
        <v>567</v>
      </c>
      <c r="D1780">
        <v>46139</v>
      </c>
      <c r="E1780">
        <v>0</v>
      </c>
      <c r="F1780">
        <v>1</v>
      </c>
      <c r="G1780">
        <v>0</v>
      </c>
      <c r="H1780">
        <v>0</v>
      </c>
      <c r="I1780" t="s">
        <v>308</v>
      </c>
      <c r="O1780">
        <v>2022102306</v>
      </c>
      <c r="P1780">
        <v>2968</v>
      </c>
      <c r="Q1780">
        <v>43338</v>
      </c>
      <c r="R1780">
        <v>1</v>
      </c>
      <c r="S1780">
        <v>0</v>
      </c>
      <c r="T1780">
        <v>0</v>
      </c>
      <c r="U1780">
        <v>0</v>
      </c>
      <c r="V1780" t="s">
        <v>209</v>
      </c>
    </row>
    <row r="1781" spans="1:22" x14ac:dyDescent="0.35">
      <c r="A1781">
        <v>1779</v>
      </c>
      <c r="B1781">
        <v>2022103010</v>
      </c>
      <c r="C1781">
        <v>674</v>
      </c>
      <c r="D1781">
        <v>46139</v>
      </c>
      <c r="E1781">
        <v>0</v>
      </c>
      <c r="F1781">
        <v>1</v>
      </c>
      <c r="G1781">
        <v>0</v>
      </c>
      <c r="H1781">
        <v>0</v>
      </c>
      <c r="I1781" t="s">
        <v>308</v>
      </c>
      <c r="O1781">
        <v>2022102306</v>
      </c>
      <c r="P1781">
        <v>3013</v>
      </c>
      <c r="Q1781">
        <v>43338</v>
      </c>
      <c r="R1781">
        <v>1</v>
      </c>
      <c r="S1781">
        <v>0</v>
      </c>
      <c r="T1781">
        <v>0</v>
      </c>
      <c r="U1781">
        <v>0</v>
      </c>
      <c r="V1781" t="s">
        <v>209</v>
      </c>
    </row>
    <row r="1782" spans="1:22" x14ac:dyDescent="0.35">
      <c r="A1782">
        <v>1780</v>
      </c>
      <c r="B1782">
        <v>2022103010</v>
      </c>
      <c r="C1782">
        <v>775</v>
      </c>
      <c r="D1782">
        <v>46139</v>
      </c>
      <c r="E1782">
        <v>1</v>
      </c>
      <c r="F1782">
        <v>0</v>
      </c>
      <c r="G1782">
        <v>0</v>
      </c>
      <c r="H1782">
        <v>0</v>
      </c>
      <c r="I1782" t="s">
        <v>308</v>
      </c>
      <c r="O1782">
        <v>2022103012</v>
      </c>
      <c r="P1782">
        <v>525</v>
      </c>
      <c r="Q1782">
        <v>43338</v>
      </c>
      <c r="R1782">
        <v>1</v>
      </c>
      <c r="S1782">
        <v>0</v>
      </c>
      <c r="T1782">
        <v>0</v>
      </c>
      <c r="U1782">
        <v>0</v>
      </c>
      <c r="V1782" t="s">
        <v>209</v>
      </c>
    </row>
    <row r="1783" spans="1:22" x14ac:dyDescent="0.35">
      <c r="A1783">
        <v>1781</v>
      </c>
      <c r="B1783">
        <v>2022103010</v>
      </c>
      <c r="C1783">
        <v>1943</v>
      </c>
      <c r="D1783">
        <v>46139</v>
      </c>
      <c r="E1783">
        <v>0</v>
      </c>
      <c r="F1783">
        <v>1</v>
      </c>
      <c r="G1783">
        <v>0</v>
      </c>
      <c r="H1783">
        <v>0</v>
      </c>
      <c r="I1783" t="s">
        <v>308</v>
      </c>
      <c r="O1783">
        <v>2022103012</v>
      </c>
      <c r="P1783">
        <v>1275</v>
      </c>
      <c r="Q1783">
        <v>43338</v>
      </c>
      <c r="R1783">
        <v>1</v>
      </c>
      <c r="S1783">
        <v>0</v>
      </c>
      <c r="T1783">
        <v>0</v>
      </c>
      <c r="U1783">
        <v>0</v>
      </c>
      <c r="V1783" t="s">
        <v>209</v>
      </c>
    </row>
    <row r="1784" spans="1:22" x14ac:dyDescent="0.35">
      <c r="A1784">
        <v>1782</v>
      </c>
      <c r="B1784">
        <v>2022103010</v>
      </c>
      <c r="C1784">
        <v>2093</v>
      </c>
      <c r="D1784">
        <v>46139</v>
      </c>
      <c r="E1784">
        <v>1</v>
      </c>
      <c r="F1784">
        <v>0</v>
      </c>
      <c r="G1784">
        <v>0</v>
      </c>
      <c r="H1784">
        <v>0</v>
      </c>
      <c r="I1784" t="s">
        <v>308</v>
      </c>
      <c r="O1784">
        <v>2022103012</v>
      </c>
      <c r="P1784">
        <v>3498</v>
      </c>
      <c r="Q1784">
        <v>43338</v>
      </c>
      <c r="R1784">
        <v>0</v>
      </c>
      <c r="S1784">
        <v>1</v>
      </c>
      <c r="T1784">
        <v>0</v>
      </c>
      <c r="U1784">
        <v>0</v>
      </c>
      <c r="V1784" t="s">
        <v>209</v>
      </c>
    </row>
    <row r="1785" spans="1:22" x14ac:dyDescent="0.35">
      <c r="A1785">
        <v>1783</v>
      </c>
      <c r="B1785">
        <v>2022103010</v>
      </c>
      <c r="C1785">
        <v>3127</v>
      </c>
      <c r="D1785">
        <v>46139</v>
      </c>
      <c r="E1785">
        <v>0</v>
      </c>
      <c r="F1785">
        <v>1</v>
      </c>
      <c r="G1785">
        <v>0</v>
      </c>
      <c r="H1785">
        <v>0</v>
      </c>
      <c r="I1785" t="s">
        <v>308</v>
      </c>
      <c r="O1785">
        <v>2022110603</v>
      </c>
      <c r="P1785">
        <v>2633</v>
      </c>
      <c r="Q1785">
        <v>43338</v>
      </c>
      <c r="R1785">
        <v>0</v>
      </c>
      <c r="S1785">
        <v>1</v>
      </c>
      <c r="T1785">
        <v>0</v>
      </c>
      <c r="U1785">
        <v>0</v>
      </c>
      <c r="V1785" t="s">
        <v>209</v>
      </c>
    </row>
    <row r="1786" spans="1:22" x14ac:dyDescent="0.35">
      <c r="A1786">
        <v>1784</v>
      </c>
      <c r="B1786">
        <v>2022102310</v>
      </c>
      <c r="C1786">
        <v>1182</v>
      </c>
      <c r="D1786">
        <v>46757</v>
      </c>
      <c r="E1786">
        <v>0</v>
      </c>
      <c r="F1786">
        <v>1</v>
      </c>
      <c r="G1786">
        <v>0</v>
      </c>
      <c r="H1786">
        <v>0</v>
      </c>
      <c r="I1786" t="s">
        <v>309</v>
      </c>
      <c r="O1786">
        <v>2022110603</v>
      </c>
      <c r="P1786">
        <v>3477</v>
      </c>
      <c r="Q1786">
        <v>43338</v>
      </c>
      <c r="R1786">
        <v>0</v>
      </c>
      <c r="S1786">
        <v>1</v>
      </c>
      <c r="T1786">
        <v>0</v>
      </c>
      <c r="U1786">
        <v>0</v>
      </c>
      <c r="V1786" t="s">
        <v>209</v>
      </c>
    </row>
    <row r="1787" spans="1:22" x14ac:dyDescent="0.35">
      <c r="A1787">
        <v>1785</v>
      </c>
      <c r="B1787">
        <v>2022102310</v>
      </c>
      <c r="C1787">
        <v>2778</v>
      </c>
      <c r="D1787">
        <v>46757</v>
      </c>
      <c r="E1787">
        <v>1</v>
      </c>
      <c r="F1787">
        <v>0</v>
      </c>
      <c r="G1787">
        <v>0</v>
      </c>
      <c r="H1787">
        <v>0</v>
      </c>
      <c r="I1787" t="s">
        <v>309</v>
      </c>
      <c r="O1787">
        <v>2022102306</v>
      </c>
      <c r="P1787">
        <v>1432</v>
      </c>
      <c r="Q1787">
        <v>42381</v>
      </c>
      <c r="R1787">
        <v>1</v>
      </c>
      <c r="S1787">
        <v>0</v>
      </c>
      <c r="T1787">
        <v>0</v>
      </c>
      <c r="U1787">
        <v>0</v>
      </c>
      <c r="V1787" t="s">
        <v>210</v>
      </c>
    </row>
    <row r="1788" spans="1:22" x14ac:dyDescent="0.35">
      <c r="A1788">
        <v>1786</v>
      </c>
      <c r="B1788">
        <v>2022102310</v>
      </c>
      <c r="C1788">
        <v>3537</v>
      </c>
      <c r="D1788">
        <v>46757</v>
      </c>
      <c r="E1788">
        <v>0</v>
      </c>
      <c r="F1788">
        <v>1</v>
      </c>
      <c r="G1788">
        <v>0</v>
      </c>
      <c r="H1788">
        <v>0</v>
      </c>
      <c r="I1788" t="s">
        <v>309</v>
      </c>
      <c r="O1788">
        <v>2022102306</v>
      </c>
      <c r="P1788">
        <v>2733</v>
      </c>
      <c r="Q1788">
        <v>42381</v>
      </c>
      <c r="R1788">
        <v>0</v>
      </c>
      <c r="S1788">
        <v>1</v>
      </c>
      <c r="T1788">
        <v>0</v>
      </c>
      <c r="U1788">
        <v>0</v>
      </c>
      <c r="V1788" t="s">
        <v>210</v>
      </c>
    </row>
    <row r="1789" spans="1:22" x14ac:dyDescent="0.35">
      <c r="A1789">
        <v>1787</v>
      </c>
      <c r="B1789">
        <v>2022102310</v>
      </c>
      <c r="C1789">
        <v>3777</v>
      </c>
      <c r="D1789">
        <v>46757</v>
      </c>
      <c r="E1789">
        <v>1</v>
      </c>
      <c r="F1789">
        <v>0</v>
      </c>
      <c r="G1789">
        <v>0</v>
      </c>
      <c r="H1789">
        <v>0</v>
      </c>
      <c r="I1789" t="s">
        <v>309</v>
      </c>
      <c r="O1789">
        <v>2022102306</v>
      </c>
      <c r="P1789">
        <v>2754</v>
      </c>
      <c r="Q1789">
        <v>42381</v>
      </c>
      <c r="R1789">
        <v>1</v>
      </c>
      <c r="S1789">
        <v>0</v>
      </c>
      <c r="T1789">
        <v>0</v>
      </c>
      <c r="U1789">
        <v>0</v>
      </c>
      <c r="V1789" t="s">
        <v>210</v>
      </c>
    </row>
    <row r="1790" spans="1:22" x14ac:dyDescent="0.35">
      <c r="A1790">
        <v>1788</v>
      </c>
      <c r="B1790">
        <v>2022103010</v>
      </c>
      <c r="C1790">
        <v>2466</v>
      </c>
      <c r="D1790">
        <v>46757</v>
      </c>
      <c r="E1790">
        <v>0</v>
      </c>
      <c r="F1790">
        <v>1</v>
      </c>
      <c r="G1790">
        <v>0</v>
      </c>
      <c r="H1790">
        <v>0</v>
      </c>
      <c r="I1790" t="s">
        <v>309</v>
      </c>
      <c r="O1790">
        <v>2022102306</v>
      </c>
      <c r="P1790">
        <v>3447</v>
      </c>
      <c r="Q1790">
        <v>42381</v>
      </c>
      <c r="R1790">
        <v>0</v>
      </c>
      <c r="S1790">
        <v>0</v>
      </c>
      <c r="T1790">
        <v>0</v>
      </c>
      <c r="U1790">
        <v>1</v>
      </c>
      <c r="V1790" t="s">
        <v>210</v>
      </c>
    </row>
    <row r="1791" spans="1:22" x14ac:dyDescent="0.35">
      <c r="A1791">
        <v>1789</v>
      </c>
      <c r="B1791">
        <v>2022103010</v>
      </c>
      <c r="C1791">
        <v>2760</v>
      </c>
      <c r="D1791">
        <v>46757</v>
      </c>
      <c r="E1791">
        <v>1</v>
      </c>
      <c r="F1791">
        <v>0</v>
      </c>
      <c r="G1791">
        <v>0</v>
      </c>
      <c r="H1791">
        <v>0</v>
      </c>
      <c r="I1791" t="s">
        <v>309</v>
      </c>
      <c r="O1791">
        <v>2022102306</v>
      </c>
      <c r="P1791">
        <v>3876</v>
      </c>
      <c r="Q1791">
        <v>42381</v>
      </c>
      <c r="R1791">
        <v>0</v>
      </c>
      <c r="S1791">
        <v>1</v>
      </c>
      <c r="T1791">
        <v>0</v>
      </c>
      <c r="U1791">
        <v>0</v>
      </c>
      <c r="V1791" t="s">
        <v>210</v>
      </c>
    </row>
    <row r="1792" spans="1:22" x14ac:dyDescent="0.35">
      <c r="A1792">
        <v>1790</v>
      </c>
      <c r="B1792">
        <v>2022102310</v>
      </c>
      <c r="C1792">
        <v>1318</v>
      </c>
      <c r="D1792">
        <v>46164</v>
      </c>
      <c r="E1792">
        <v>1</v>
      </c>
      <c r="F1792">
        <v>0</v>
      </c>
      <c r="G1792">
        <v>0</v>
      </c>
      <c r="H1792">
        <v>0</v>
      </c>
      <c r="I1792" t="s">
        <v>310</v>
      </c>
      <c r="O1792">
        <v>2022103012</v>
      </c>
      <c r="P1792">
        <v>455</v>
      </c>
      <c r="Q1792">
        <v>42381</v>
      </c>
      <c r="R1792">
        <v>1</v>
      </c>
      <c r="S1792">
        <v>0</v>
      </c>
      <c r="T1792">
        <v>0</v>
      </c>
      <c r="U1792">
        <v>0</v>
      </c>
      <c r="V1792" t="s">
        <v>210</v>
      </c>
    </row>
    <row r="1793" spans="1:22" x14ac:dyDescent="0.35">
      <c r="A1793">
        <v>1791</v>
      </c>
      <c r="B1793">
        <v>2022102310</v>
      </c>
      <c r="C1793">
        <v>1394</v>
      </c>
      <c r="D1793">
        <v>48123</v>
      </c>
      <c r="E1793">
        <v>1</v>
      </c>
      <c r="F1793">
        <v>0</v>
      </c>
      <c r="G1793">
        <v>0</v>
      </c>
      <c r="H1793">
        <v>0</v>
      </c>
      <c r="I1793" t="s">
        <v>311</v>
      </c>
      <c r="O1793">
        <v>2022103012</v>
      </c>
      <c r="P1793">
        <v>483</v>
      </c>
      <c r="Q1793">
        <v>42381</v>
      </c>
      <c r="R1793">
        <v>0</v>
      </c>
      <c r="S1793">
        <v>0</v>
      </c>
      <c r="T1793">
        <v>0</v>
      </c>
      <c r="U1793">
        <v>1</v>
      </c>
      <c r="V1793" t="s">
        <v>210</v>
      </c>
    </row>
    <row r="1794" spans="1:22" x14ac:dyDescent="0.35">
      <c r="A1794">
        <v>1792</v>
      </c>
      <c r="B1794">
        <v>2022103010</v>
      </c>
      <c r="C1794">
        <v>2019</v>
      </c>
      <c r="D1794">
        <v>48123</v>
      </c>
      <c r="E1794">
        <v>0</v>
      </c>
      <c r="F1794">
        <v>1</v>
      </c>
      <c r="G1794">
        <v>0</v>
      </c>
      <c r="H1794">
        <v>0</v>
      </c>
      <c r="I1794" t="s">
        <v>311</v>
      </c>
      <c r="O1794">
        <v>2022103012</v>
      </c>
      <c r="P1794">
        <v>1298</v>
      </c>
      <c r="Q1794">
        <v>42381</v>
      </c>
      <c r="R1794">
        <v>1</v>
      </c>
      <c r="S1794">
        <v>0</v>
      </c>
      <c r="T1794">
        <v>0</v>
      </c>
      <c r="U1794">
        <v>0</v>
      </c>
      <c r="V1794" t="s">
        <v>210</v>
      </c>
    </row>
    <row r="1795" spans="1:22" x14ac:dyDescent="0.35">
      <c r="A1795">
        <v>1793</v>
      </c>
      <c r="B1795">
        <v>2022102310</v>
      </c>
      <c r="C1795">
        <v>1439</v>
      </c>
      <c r="D1795">
        <v>41786</v>
      </c>
      <c r="E1795">
        <v>0</v>
      </c>
      <c r="F1795">
        <v>1</v>
      </c>
      <c r="G1795">
        <v>0</v>
      </c>
      <c r="H1795">
        <v>0</v>
      </c>
      <c r="I1795" t="s">
        <v>312</v>
      </c>
      <c r="O1795">
        <v>2022103012</v>
      </c>
      <c r="P1795">
        <v>2310</v>
      </c>
      <c r="Q1795">
        <v>42381</v>
      </c>
      <c r="R1795">
        <v>1</v>
      </c>
      <c r="S1795">
        <v>0</v>
      </c>
      <c r="T1795">
        <v>0</v>
      </c>
      <c r="U1795">
        <v>0</v>
      </c>
      <c r="V1795" t="s">
        <v>210</v>
      </c>
    </row>
    <row r="1796" spans="1:22" x14ac:dyDescent="0.35">
      <c r="A1796">
        <v>1794</v>
      </c>
      <c r="B1796">
        <v>2022103010</v>
      </c>
      <c r="C1796">
        <v>449</v>
      </c>
      <c r="D1796">
        <v>41786</v>
      </c>
      <c r="E1796">
        <v>1</v>
      </c>
      <c r="F1796">
        <v>0</v>
      </c>
      <c r="G1796">
        <v>0</v>
      </c>
      <c r="H1796">
        <v>0</v>
      </c>
      <c r="I1796" t="s">
        <v>312</v>
      </c>
      <c r="O1796">
        <v>2022103012</v>
      </c>
      <c r="P1796">
        <v>2930</v>
      </c>
      <c r="Q1796">
        <v>42381</v>
      </c>
      <c r="R1796">
        <v>1</v>
      </c>
      <c r="S1796">
        <v>0</v>
      </c>
      <c r="T1796">
        <v>0</v>
      </c>
      <c r="U1796">
        <v>0</v>
      </c>
      <c r="V1796" t="s">
        <v>210</v>
      </c>
    </row>
    <row r="1797" spans="1:22" x14ac:dyDescent="0.35">
      <c r="A1797">
        <v>1795</v>
      </c>
      <c r="B1797">
        <v>2022102310</v>
      </c>
      <c r="C1797">
        <v>1552</v>
      </c>
      <c r="D1797">
        <v>35493</v>
      </c>
      <c r="E1797">
        <v>0</v>
      </c>
      <c r="F1797">
        <v>1</v>
      </c>
      <c r="G1797">
        <v>0</v>
      </c>
      <c r="H1797">
        <v>0</v>
      </c>
      <c r="I1797" t="s">
        <v>313</v>
      </c>
      <c r="O1797">
        <v>2022103012</v>
      </c>
      <c r="P1797">
        <v>3359</v>
      </c>
      <c r="Q1797">
        <v>42381</v>
      </c>
      <c r="R1797">
        <v>0</v>
      </c>
      <c r="S1797">
        <v>1</v>
      </c>
      <c r="T1797">
        <v>0</v>
      </c>
      <c r="U1797">
        <v>0</v>
      </c>
      <c r="V1797" t="s">
        <v>210</v>
      </c>
    </row>
    <row r="1798" spans="1:22" x14ac:dyDescent="0.35">
      <c r="A1798">
        <v>1796</v>
      </c>
      <c r="B1798">
        <v>2022102310</v>
      </c>
      <c r="C1798">
        <v>3690</v>
      </c>
      <c r="D1798">
        <v>35493</v>
      </c>
      <c r="E1798">
        <v>1</v>
      </c>
      <c r="F1798">
        <v>0</v>
      </c>
      <c r="G1798">
        <v>0</v>
      </c>
      <c r="H1798">
        <v>0</v>
      </c>
      <c r="I1798" t="s">
        <v>313</v>
      </c>
      <c r="O1798">
        <v>2022110603</v>
      </c>
      <c r="P1798">
        <v>111</v>
      </c>
      <c r="Q1798">
        <v>42381</v>
      </c>
      <c r="R1798">
        <v>0</v>
      </c>
      <c r="S1798">
        <v>0</v>
      </c>
      <c r="T1798">
        <v>0</v>
      </c>
      <c r="U1798">
        <v>1</v>
      </c>
      <c r="V1798" t="s">
        <v>210</v>
      </c>
    </row>
    <row r="1799" spans="1:22" x14ac:dyDescent="0.35">
      <c r="A1799">
        <v>1797</v>
      </c>
      <c r="B1799">
        <v>2022110610</v>
      </c>
      <c r="C1799">
        <v>1719</v>
      </c>
      <c r="D1799">
        <v>35493</v>
      </c>
      <c r="E1799">
        <v>1</v>
      </c>
      <c r="F1799">
        <v>0</v>
      </c>
      <c r="G1799">
        <v>0</v>
      </c>
      <c r="H1799">
        <v>0</v>
      </c>
      <c r="I1799" t="s">
        <v>313</v>
      </c>
      <c r="O1799">
        <v>2022110603</v>
      </c>
      <c r="P1799">
        <v>3551</v>
      </c>
      <c r="Q1799">
        <v>42381</v>
      </c>
      <c r="R1799">
        <v>0</v>
      </c>
      <c r="S1799">
        <v>1</v>
      </c>
      <c r="T1799">
        <v>0</v>
      </c>
      <c r="U1799">
        <v>0</v>
      </c>
      <c r="V1799" t="s">
        <v>210</v>
      </c>
    </row>
    <row r="1800" spans="1:22" x14ac:dyDescent="0.35">
      <c r="A1800">
        <v>1798</v>
      </c>
      <c r="B1800">
        <v>2022102310</v>
      </c>
      <c r="C1800">
        <v>1915</v>
      </c>
      <c r="D1800">
        <v>46144</v>
      </c>
      <c r="E1800">
        <v>0</v>
      </c>
      <c r="F1800">
        <v>1</v>
      </c>
      <c r="G1800">
        <v>0</v>
      </c>
      <c r="H1800">
        <v>0</v>
      </c>
      <c r="I1800" t="s">
        <v>314</v>
      </c>
      <c r="O1800">
        <v>2022102306</v>
      </c>
      <c r="P1800">
        <v>1531</v>
      </c>
      <c r="Q1800">
        <v>44829</v>
      </c>
      <c r="R1800">
        <v>0</v>
      </c>
      <c r="S1800">
        <v>0</v>
      </c>
      <c r="T1800">
        <v>0</v>
      </c>
      <c r="U1800">
        <v>1</v>
      </c>
      <c r="V1800" t="s">
        <v>211</v>
      </c>
    </row>
    <row r="1801" spans="1:22" x14ac:dyDescent="0.35">
      <c r="A1801">
        <v>1799</v>
      </c>
      <c r="B1801">
        <v>2022110610</v>
      </c>
      <c r="C1801">
        <v>591</v>
      </c>
      <c r="D1801">
        <v>46144</v>
      </c>
      <c r="E1801">
        <v>0</v>
      </c>
      <c r="F1801">
        <v>1</v>
      </c>
      <c r="G1801">
        <v>0</v>
      </c>
      <c r="H1801">
        <v>0</v>
      </c>
      <c r="I1801" t="s">
        <v>314</v>
      </c>
      <c r="O1801">
        <v>2022103009</v>
      </c>
      <c r="P1801">
        <v>555</v>
      </c>
      <c r="Q1801">
        <v>44829</v>
      </c>
      <c r="R1801">
        <v>1</v>
      </c>
      <c r="S1801">
        <v>0</v>
      </c>
      <c r="T1801">
        <v>0</v>
      </c>
      <c r="U1801">
        <v>0</v>
      </c>
      <c r="V1801" t="s">
        <v>211</v>
      </c>
    </row>
    <row r="1802" spans="1:22" x14ac:dyDescent="0.35">
      <c r="A1802">
        <v>1800</v>
      </c>
      <c r="B1802">
        <v>2022110610</v>
      </c>
      <c r="C1802">
        <v>1485</v>
      </c>
      <c r="D1802">
        <v>46144</v>
      </c>
      <c r="E1802">
        <v>0</v>
      </c>
      <c r="F1802">
        <v>1</v>
      </c>
      <c r="G1802">
        <v>0</v>
      </c>
      <c r="H1802">
        <v>0</v>
      </c>
      <c r="I1802" t="s">
        <v>314</v>
      </c>
      <c r="O1802">
        <v>2022103009</v>
      </c>
      <c r="P1802">
        <v>721</v>
      </c>
      <c r="Q1802">
        <v>44829</v>
      </c>
      <c r="R1802">
        <v>1</v>
      </c>
      <c r="S1802">
        <v>0</v>
      </c>
      <c r="T1802">
        <v>0</v>
      </c>
      <c r="U1802">
        <v>0</v>
      </c>
      <c r="V1802" t="s">
        <v>211</v>
      </c>
    </row>
    <row r="1803" spans="1:22" x14ac:dyDescent="0.35">
      <c r="A1803">
        <v>1801</v>
      </c>
      <c r="B1803">
        <v>2022102310</v>
      </c>
      <c r="C1803">
        <v>2369</v>
      </c>
      <c r="D1803">
        <v>43405</v>
      </c>
      <c r="E1803">
        <v>0</v>
      </c>
      <c r="F1803">
        <v>1</v>
      </c>
      <c r="G1803">
        <v>0</v>
      </c>
      <c r="H1803">
        <v>0</v>
      </c>
      <c r="I1803" t="s">
        <v>315</v>
      </c>
      <c r="O1803">
        <v>2022103009</v>
      </c>
      <c r="P1803">
        <v>780</v>
      </c>
      <c r="Q1803">
        <v>44829</v>
      </c>
      <c r="R1803">
        <v>0</v>
      </c>
      <c r="S1803">
        <v>1</v>
      </c>
      <c r="T1803">
        <v>0</v>
      </c>
      <c r="U1803">
        <v>0</v>
      </c>
      <c r="V1803" t="s">
        <v>211</v>
      </c>
    </row>
    <row r="1804" spans="1:22" x14ac:dyDescent="0.35">
      <c r="A1804">
        <v>1802</v>
      </c>
      <c r="B1804">
        <v>2022103010</v>
      </c>
      <c r="C1804">
        <v>1246</v>
      </c>
      <c r="D1804">
        <v>43405</v>
      </c>
      <c r="E1804">
        <v>0</v>
      </c>
      <c r="F1804">
        <v>1</v>
      </c>
      <c r="G1804">
        <v>0</v>
      </c>
      <c r="H1804">
        <v>0</v>
      </c>
      <c r="I1804" t="s">
        <v>315</v>
      </c>
      <c r="O1804">
        <v>2022103009</v>
      </c>
      <c r="P1804">
        <v>1362</v>
      </c>
      <c r="Q1804">
        <v>44829</v>
      </c>
      <c r="R1804">
        <v>1</v>
      </c>
      <c r="S1804">
        <v>0</v>
      </c>
      <c r="T1804">
        <v>0</v>
      </c>
      <c r="U1804">
        <v>0</v>
      </c>
      <c r="V1804" t="s">
        <v>211</v>
      </c>
    </row>
    <row r="1805" spans="1:22" x14ac:dyDescent="0.35">
      <c r="A1805">
        <v>1803</v>
      </c>
      <c r="B1805">
        <v>2022103010</v>
      </c>
      <c r="C1805">
        <v>2019</v>
      </c>
      <c r="D1805">
        <v>43405</v>
      </c>
      <c r="E1805">
        <v>0</v>
      </c>
      <c r="F1805">
        <v>1</v>
      </c>
      <c r="G1805">
        <v>0</v>
      </c>
      <c r="H1805">
        <v>0</v>
      </c>
      <c r="I1805" t="s">
        <v>315</v>
      </c>
      <c r="O1805">
        <v>2022103009</v>
      </c>
      <c r="P1805">
        <v>3125</v>
      </c>
      <c r="Q1805">
        <v>44829</v>
      </c>
      <c r="R1805">
        <v>0</v>
      </c>
      <c r="S1805">
        <v>1</v>
      </c>
      <c r="T1805">
        <v>0</v>
      </c>
      <c r="U1805">
        <v>0</v>
      </c>
      <c r="V1805" t="s">
        <v>211</v>
      </c>
    </row>
    <row r="1806" spans="1:22" x14ac:dyDescent="0.35">
      <c r="A1806">
        <v>1804</v>
      </c>
      <c r="B1806">
        <v>2022103010</v>
      </c>
      <c r="C1806">
        <v>3347</v>
      </c>
      <c r="D1806">
        <v>43405</v>
      </c>
      <c r="E1806">
        <v>1</v>
      </c>
      <c r="F1806">
        <v>0</v>
      </c>
      <c r="G1806">
        <v>0</v>
      </c>
      <c r="H1806">
        <v>0</v>
      </c>
      <c r="I1806" t="s">
        <v>315</v>
      </c>
      <c r="O1806">
        <v>2022103009</v>
      </c>
      <c r="P1806">
        <v>3146</v>
      </c>
      <c r="Q1806">
        <v>44829</v>
      </c>
      <c r="R1806">
        <v>1</v>
      </c>
      <c r="S1806">
        <v>0</v>
      </c>
      <c r="T1806">
        <v>0</v>
      </c>
      <c r="U1806">
        <v>0</v>
      </c>
      <c r="V1806" t="s">
        <v>211</v>
      </c>
    </row>
    <row r="1807" spans="1:22" x14ac:dyDescent="0.35">
      <c r="A1807">
        <v>1805</v>
      </c>
      <c r="B1807">
        <v>2022102310</v>
      </c>
      <c r="C1807">
        <v>2630</v>
      </c>
      <c r="D1807">
        <v>54600</v>
      </c>
      <c r="E1807">
        <v>0</v>
      </c>
      <c r="F1807">
        <v>0</v>
      </c>
      <c r="G1807">
        <v>0</v>
      </c>
      <c r="H1807">
        <v>1</v>
      </c>
      <c r="I1807" t="s">
        <v>316</v>
      </c>
      <c r="O1807">
        <v>2022110607</v>
      </c>
      <c r="P1807">
        <v>2125</v>
      </c>
      <c r="Q1807">
        <v>44829</v>
      </c>
      <c r="R1807">
        <v>1</v>
      </c>
      <c r="S1807">
        <v>0</v>
      </c>
      <c r="T1807">
        <v>0</v>
      </c>
      <c r="U1807">
        <v>0</v>
      </c>
      <c r="V1807" t="s">
        <v>211</v>
      </c>
    </row>
    <row r="1808" spans="1:22" x14ac:dyDescent="0.35">
      <c r="A1808">
        <v>1806</v>
      </c>
      <c r="B1808">
        <v>2022110610</v>
      </c>
      <c r="C1808">
        <v>1087</v>
      </c>
      <c r="D1808">
        <v>54600</v>
      </c>
      <c r="E1808">
        <v>1</v>
      </c>
      <c r="F1808">
        <v>0</v>
      </c>
      <c r="G1808">
        <v>0</v>
      </c>
      <c r="H1808">
        <v>0</v>
      </c>
      <c r="I1808" t="s">
        <v>316</v>
      </c>
      <c r="O1808">
        <v>2022102306</v>
      </c>
      <c r="P1808">
        <v>2593</v>
      </c>
      <c r="Q1808">
        <v>43373</v>
      </c>
      <c r="R1808">
        <v>0</v>
      </c>
      <c r="S1808">
        <v>1</v>
      </c>
      <c r="T1808">
        <v>0</v>
      </c>
      <c r="U1808">
        <v>0</v>
      </c>
      <c r="V1808" t="s">
        <v>212</v>
      </c>
    </row>
    <row r="1809" spans="1:22" x14ac:dyDescent="0.35">
      <c r="A1809">
        <v>1807</v>
      </c>
      <c r="B1809">
        <v>2022102310</v>
      </c>
      <c r="C1809">
        <v>3777</v>
      </c>
      <c r="D1809">
        <v>54526</v>
      </c>
      <c r="E1809">
        <v>0</v>
      </c>
      <c r="F1809">
        <v>1</v>
      </c>
      <c r="G1809">
        <v>0</v>
      </c>
      <c r="H1809">
        <v>0</v>
      </c>
      <c r="I1809" t="s">
        <v>317</v>
      </c>
      <c r="O1809">
        <v>2022110607</v>
      </c>
      <c r="P1809">
        <v>63</v>
      </c>
      <c r="Q1809">
        <v>43373</v>
      </c>
      <c r="R1809">
        <v>1</v>
      </c>
      <c r="S1809">
        <v>0</v>
      </c>
      <c r="T1809">
        <v>0</v>
      </c>
      <c r="U1809">
        <v>0</v>
      </c>
      <c r="V1809" t="s">
        <v>212</v>
      </c>
    </row>
    <row r="1810" spans="1:22" x14ac:dyDescent="0.35">
      <c r="A1810">
        <v>1808</v>
      </c>
      <c r="B1810">
        <v>2022103010</v>
      </c>
      <c r="C1810">
        <v>1748</v>
      </c>
      <c r="D1810">
        <v>54526</v>
      </c>
      <c r="E1810">
        <v>1</v>
      </c>
      <c r="F1810">
        <v>0</v>
      </c>
      <c r="G1810">
        <v>0</v>
      </c>
      <c r="H1810">
        <v>0</v>
      </c>
      <c r="I1810" t="s">
        <v>317</v>
      </c>
      <c r="O1810">
        <v>2022110607</v>
      </c>
      <c r="P1810">
        <v>2058</v>
      </c>
      <c r="Q1810">
        <v>43373</v>
      </c>
      <c r="R1810">
        <v>1</v>
      </c>
      <c r="S1810">
        <v>0</v>
      </c>
      <c r="T1810">
        <v>0</v>
      </c>
      <c r="U1810">
        <v>0</v>
      </c>
      <c r="V1810" t="s">
        <v>212</v>
      </c>
    </row>
    <row r="1811" spans="1:22" x14ac:dyDescent="0.35">
      <c r="A1811">
        <v>1809</v>
      </c>
      <c r="B1811">
        <v>2022102310</v>
      </c>
      <c r="C1811">
        <v>3798</v>
      </c>
      <c r="D1811">
        <v>53601</v>
      </c>
      <c r="E1811">
        <v>1</v>
      </c>
      <c r="F1811">
        <v>0</v>
      </c>
      <c r="G1811">
        <v>0</v>
      </c>
      <c r="H1811">
        <v>0</v>
      </c>
      <c r="I1811" t="s">
        <v>318</v>
      </c>
      <c r="O1811">
        <v>2022110607</v>
      </c>
      <c r="P1811">
        <v>3542</v>
      </c>
      <c r="Q1811">
        <v>43373</v>
      </c>
      <c r="R1811">
        <v>1</v>
      </c>
      <c r="S1811">
        <v>0</v>
      </c>
      <c r="T1811">
        <v>0</v>
      </c>
      <c r="U1811">
        <v>0</v>
      </c>
      <c r="V1811" t="s">
        <v>212</v>
      </c>
    </row>
    <row r="1812" spans="1:22" x14ac:dyDescent="0.35">
      <c r="A1812">
        <v>1810</v>
      </c>
      <c r="B1812">
        <v>2022102311</v>
      </c>
      <c r="C1812">
        <v>183</v>
      </c>
      <c r="D1812">
        <v>46097</v>
      </c>
      <c r="E1812">
        <v>1</v>
      </c>
      <c r="F1812">
        <v>0</v>
      </c>
      <c r="G1812">
        <v>0</v>
      </c>
      <c r="H1812">
        <v>0</v>
      </c>
      <c r="I1812" t="s">
        <v>319</v>
      </c>
      <c r="O1812">
        <v>2022110607</v>
      </c>
      <c r="P1812">
        <v>3772</v>
      </c>
      <c r="Q1812">
        <v>43373</v>
      </c>
      <c r="R1812">
        <v>0</v>
      </c>
      <c r="S1812">
        <v>1</v>
      </c>
      <c r="T1812">
        <v>0</v>
      </c>
      <c r="U1812">
        <v>0</v>
      </c>
      <c r="V1812" t="s">
        <v>212</v>
      </c>
    </row>
    <row r="1813" spans="1:22" x14ac:dyDescent="0.35">
      <c r="A1813">
        <v>1811</v>
      </c>
      <c r="B1813">
        <v>2022102311</v>
      </c>
      <c r="C1813">
        <v>2742</v>
      </c>
      <c r="D1813">
        <v>46097</v>
      </c>
      <c r="E1813">
        <v>0</v>
      </c>
      <c r="F1813">
        <v>1</v>
      </c>
      <c r="G1813">
        <v>0</v>
      </c>
      <c r="H1813">
        <v>0</v>
      </c>
      <c r="I1813" t="s">
        <v>319</v>
      </c>
      <c r="O1813">
        <v>2022102306</v>
      </c>
      <c r="P1813">
        <v>2667</v>
      </c>
      <c r="Q1813">
        <v>43316</v>
      </c>
      <c r="R1813">
        <v>0</v>
      </c>
      <c r="S1813">
        <v>1</v>
      </c>
      <c r="T1813">
        <v>0</v>
      </c>
      <c r="U1813">
        <v>0</v>
      </c>
      <c r="V1813" t="s">
        <v>213</v>
      </c>
    </row>
    <row r="1814" spans="1:22" x14ac:dyDescent="0.35">
      <c r="A1814">
        <v>1812</v>
      </c>
      <c r="B1814">
        <v>2022103008</v>
      </c>
      <c r="C1814">
        <v>3013</v>
      </c>
      <c r="D1814">
        <v>46097</v>
      </c>
      <c r="E1814">
        <v>0</v>
      </c>
      <c r="F1814">
        <v>1</v>
      </c>
      <c r="G1814">
        <v>0</v>
      </c>
      <c r="H1814">
        <v>0</v>
      </c>
      <c r="I1814" t="s">
        <v>319</v>
      </c>
      <c r="O1814">
        <v>2022103012</v>
      </c>
      <c r="P1814">
        <v>3359</v>
      </c>
      <c r="Q1814">
        <v>43316</v>
      </c>
      <c r="R1814">
        <v>0</v>
      </c>
      <c r="S1814">
        <v>1</v>
      </c>
      <c r="T1814">
        <v>0</v>
      </c>
      <c r="U1814">
        <v>0</v>
      </c>
      <c r="V1814" t="s">
        <v>213</v>
      </c>
    </row>
    <row r="1815" spans="1:22" x14ac:dyDescent="0.35">
      <c r="A1815">
        <v>1813</v>
      </c>
      <c r="B1815">
        <v>2022102311</v>
      </c>
      <c r="C1815">
        <v>235</v>
      </c>
      <c r="D1815">
        <v>44905</v>
      </c>
      <c r="E1815">
        <v>1</v>
      </c>
      <c r="F1815">
        <v>0</v>
      </c>
      <c r="G1815">
        <v>0</v>
      </c>
      <c r="H1815">
        <v>0</v>
      </c>
      <c r="I1815" t="s">
        <v>320</v>
      </c>
      <c r="O1815">
        <v>2022103012</v>
      </c>
      <c r="P1815">
        <v>3435</v>
      </c>
      <c r="Q1815">
        <v>43316</v>
      </c>
      <c r="R1815">
        <v>0</v>
      </c>
      <c r="S1815">
        <v>1</v>
      </c>
      <c r="T1815">
        <v>0</v>
      </c>
      <c r="U1815">
        <v>0</v>
      </c>
      <c r="V1815" t="s">
        <v>213</v>
      </c>
    </row>
    <row r="1816" spans="1:22" x14ac:dyDescent="0.35">
      <c r="A1816">
        <v>1814</v>
      </c>
      <c r="B1816">
        <v>2022102311</v>
      </c>
      <c r="C1816">
        <v>3770</v>
      </c>
      <c r="D1816">
        <v>44905</v>
      </c>
      <c r="E1816">
        <v>0</v>
      </c>
      <c r="F1816">
        <v>1</v>
      </c>
      <c r="G1816">
        <v>0</v>
      </c>
      <c r="H1816">
        <v>0</v>
      </c>
      <c r="I1816" t="s">
        <v>320</v>
      </c>
      <c r="O1816">
        <v>2022110603</v>
      </c>
      <c r="P1816">
        <v>64</v>
      </c>
      <c r="Q1816">
        <v>43316</v>
      </c>
      <c r="R1816">
        <v>0</v>
      </c>
      <c r="S1816">
        <v>1</v>
      </c>
      <c r="T1816">
        <v>0</v>
      </c>
      <c r="U1816">
        <v>0</v>
      </c>
      <c r="V1816" t="s">
        <v>213</v>
      </c>
    </row>
    <row r="1817" spans="1:22" x14ac:dyDescent="0.35">
      <c r="A1817">
        <v>1815</v>
      </c>
      <c r="B1817">
        <v>2022102311</v>
      </c>
      <c r="C1817">
        <v>235</v>
      </c>
      <c r="D1817">
        <v>46902</v>
      </c>
      <c r="E1817">
        <v>0</v>
      </c>
      <c r="F1817">
        <v>1</v>
      </c>
      <c r="G1817">
        <v>0</v>
      </c>
      <c r="H1817">
        <v>0</v>
      </c>
      <c r="I1817" t="s">
        <v>321</v>
      </c>
      <c r="O1817">
        <v>2022110603</v>
      </c>
      <c r="P1817">
        <v>1064</v>
      </c>
      <c r="Q1817">
        <v>43316</v>
      </c>
      <c r="R1817">
        <v>1</v>
      </c>
      <c r="S1817">
        <v>0</v>
      </c>
      <c r="T1817">
        <v>0</v>
      </c>
      <c r="U1817">
        <v>0</v>
      </c>
      <c r="V1817" t="s">
        <v>213</v>
      </c>
    </row>
    <row r="1818" spans="1:22" x14ac:dyDescent="0.35">
      <c r="A1818">
        <v>1816</v>
      </c>
      <c r="B1818">
        <v>2022102311</v>
      </c>
      <c r="C1818">
        <v>493</v>
      </c>
      <c r="D1818">
        <v>46902</v>
      </c>
      <c r="E1818">
        <v>0</v>
      </c>
      <c r="F1818">
        <v>1</v>
      </c>
      <c r="G1818">
        <v>0</v>
      </c>
      <c r="H1818">
        <v>0</v>
      </c>
      <c r="I1818" t="s">
        <v>321</v>
      </c>
      <c r="O1818">
        <v>2022110603</v>
      </c>
      <c r="P1818">
        <v>1552</v>
      </c>
      <c r="Q1818">
        <v>43316</v>
      </c>
      <c r="R1818">
        <v>0</v>
      </c>
      <c r="S1818">
        <v>1</v>
      </c>
      <c r="T1818">
        <v>0</v>
      </c>
      <c r="U1818">
        <v>0</v>
      </c>
      <c r="V1818" t="s">
        <v>213</v>
      </c>
    </row>
    <row r="1819" spans="1:22" x14ac:dyDescent="0.35">
      <c r="A1819">
        <v>1817</v>
      </c>
      <c r="B1819">
        <v>2022102311</v>
      </c>
      <c r="C1819">
        <v>3233</v>
      </c>
      <c r="D1819">
        <v>46902</v>
      </c>
      <c r="E1819">
        <v>0</v>
      </c>
      <c r="F1819">
        <v>1</v>
      </c>
      <c r="G1819">
        <v>0</v>
      </c>
      <c r="H1819">
        <v>0</v>
      </c>
      <c r="I1819" t="s">
        <v>321</v>
      </c>
      <c r="O1819">
        <v>2022110603</v>
      </c>
      <c r="P1819">
        <v>2084</v>
      </c>
      <c r="Q1819">
        <v>43316</v>
      </c>
      <c r="R1819">
        <v>1</v>
      </c>
      <c r="S1819">
        <v>0</v>
      </c>
      <c r="T1819">
        <v>0</v>
      </c>
      <c r="U1819">
        <v>0</v>
      </c>
      <c r="V1819" t="s">
        <v>213</v>
      </c>
    </row>
    <row r="1820" spans="1:22" x14ac:dyDescent="0.35">
      <c r="A1820">
        <v>1818</v>
      </c>
      <c r="B1820">
        <v>2022103008</v>
      </c>
      <c r="C1820">
        <v>954</v>
      </c>
      <c r="D1820">
        <v>46902</v>
      </c>
      <c r="E1820">
        <v>1</v>
      </c>
      <c r="F1820">
        <v>0</v>
      </c>
      <c r="G1820">
        <v>0</v>
      </c>
      <c r="H1820">
        <v>0</v>
      </c>
      <c r="I1820" t="s">
        <v>321</v>
      </c>
      <c r="O1820">
        <v>2022110603</v>
      </c>
      <c r="P1820">
        <v>2654</v>
      </c>
      <c r="Q1820">
        <v>43316</v>
      </c>
      <c r="R1820">
        <v>1</v>
      </c>
      <c r="S1820">
        <v>0</v>
      </c>
      <c r="T1820">
        <v>0</v>
      </c>
      <c r="U1820">
        <v>0</v>
      </c>
      <c r="V1820" t="s">
        <v>213</v>
      </c>
    </row>
    <row r="1821" spans="1:22" x14ac:dyDescent="0.35">
      <c r="A1821">
        <v>1819</v>
      </c>
      <c r="B1821">
        <v>2022103008</v>
      </c>
      <c r="C1821">
        <v>4032</v>
      </c>
      <c r="D1821">
        <v>46902</v>
      </c>
      <c r="E1821">
        <v>1</v>
      </c>
      <c r="F1821">
        <v>0</v>
      </c>
      <c r="G1821">
        <v>0</v>
      </c>
      <c r="H1821">
        <v>0</v>
      </c>
      <c r="I1821" t="s">
        <v>321</v>
      </c>
      <c r="O1821">
        <v>2022110603</v>
      </c>
      <c r="P1821">
        <v>2675</v>
      </c>
      <c r="Q1821">
        <v>43316</v>
      </c>
      <c r="R1821">
        <v>1</v>
      </c>
      <c r="S1821">
        <v>0</v>
      </c>
      <c r="T1821">
        <v>0</v>
      </c>
      <c r="U1821">
        <v>0</v>
      </c>
      <c r="V1821" t="s">
        <v>213</v>
      </c>
    </row>
    <row r="1822" spans="1:22" x14ac:dyDescent="0.35">
      <c r="A1822">
        <v>1820</v>
      </c>
      <c r="B1822">
        <v>2022102311</v>
      </c>
      <c r="C1822">
        <v>334</v>
      </c>
      <c r="D1822">
        <v>47934</v>
      </c>
      <c r="E1822">
        <v>1</v>
      </c>
      <c r="F1822">
        <v>0</v>
      </c>
      <c r="G1822">
        <v>0</v>
      </c>
      <c r="H1822">
        <v>0</v>
      </c>
      <c r="I1822" t="s">
        <v>322</v>
      </c>
      <c r="O1822">
        <v>2022110603</v>
      </c>
      <c r="P1822">
        <v>2806</v>
      </c>
      <c r="Q1822">
        <v>43316</v>
      </c>
      <c r="R1822">
        <v>0</v>
      </c>
      <c r="S1822">
        <v>1</v>
      </c>
      <c r="T1822">
        <v>0</v>
      </c>
      <c r="U1822">
        <v>0</v>
      </c>
      <c r="V1822" t="s">
        <v>213</v>
      </c>
    </row>
    <row r="1823" spans="1:22" x14ac:dyDescent="0.35">
      <c r="A1823">
        <v>1821</v>
      </c>
      <c r="B1823">
        <v>2022102311</v>
      </c>
      <c r="C1823">
        <v>836</v>
      </c>
      <c r="D1823">
        <v>47934</v>
      </c>
      <c r="E1823">
        <v>1</v>
      </c>
      <c r="F1823">
        <v>0</v>
      </c>
      <c r="G1823">
        <v>0</v>
      </c>
      <c r="H1823">
        <v>0</v>
      </c>
      <c r="I1823" t="s">
        <v>322</v>
      </c>
      <c r="O1823">
        <v>2022102306</v>
      </c>
      <c r="P1823">
        <v>2688</v>
      </c>
      <c r="Q1823">
        <v>54644</v>
      </c>
      <c r="R1823">
        <v>0</v>
      </c>
      <c r="S1823">
        <v>1</v>
      </c>
      <c r="T1823">
        <v>0</v>
      </c>
      <c r="U1823">
        <v>0</v>
      </c>
      <c r="V1823" t="s">
        <v>214</v>
      </c>
    </row>
    <row r="1824" spans="1:22" x14ac:dyDescent="0.35">
      <c r="A1824">
        <v>1822</v>
      </c>
      <c r="B1824">
        <v>2022102311</v>
      </c>
      <c r="C1824">
        <v>905</v>
      </c>
      <c r="D1824">
        <v>47934</v>
      </c>
      <c r="E1824">
        <v>1</v>
      </c>
      <c r="F1824">
        <v>0</v>
      </c>
      <c r="G1824">
        <v>0</v>
      </c>
      <c r="H1824">
        <v>0</v>
      </c>
      <c r="I1824" t="s">
        <v>322</v>
      </c>
      <c r="O1824">
        <v>2022102306</v>
      </c>
      <c r="P1824">
        <v>2918</v>
      </c>
      <c r="Q1824">
        <v>54644</v>
      </c>
      <c r="R1824">
        <v>0</v>
      </c>
      <c r="S1824">
        <v>1</v>
      </c>
      <c r="T1824">
        <v>0</v>
      </c>
      <c r="U1824">
        <v>0</v>
      </c>
      <c r="V1824" t="s">
        <v>214</v>
      </c>
    </row>
    <row r="1825" spans="1:22" x14ac:dyDescent="0.35">
      <c r="A1825">
        <v>1823</v>
      </c>
      <c r="B1825">
        <v>2022102311</v>
      </c>
      <c r="C1825">
        <v>1042</v>
      </c>
      <c r="D1825">
        <v>47934</v>
      </c>
      <c r="E1825">
        <v>0</v>
      </c>
      <c r="F1825">
        <v>1</v>
      </c>
      <c r="G1825">
        <v>0</v>
      </c>
      <c r="H1825">
        <v>0</v>
      </c>
      <c r="I1825" t="s">
        <v>322</v>
      </c>
      <c r="O1825">
        <v>2022103012</v>
      </c>
      <c r="P1825">
        <v>483</v>
      </c>
      <c r="Q1825">
        <v>54644</v>
      </c>
      <c r="R1825">
        <v>1</v>
      </c>
      <c r="S1825">
        <v>0</v>
      </c>
      <c r="T1825">
        <v>0</v>
      </c>
      <c r="U1825">
        <v>0</v>
      </c>
      <c r="V1825" t="s">
        <v>214</v>
      </c>
    </row>
    <row r="1826" spans="1:22" x14ac:dyDescent="0.35">
      <c r="A1826">
        <v>1824</v>
      </c>
      <c r="B1826">
        <v>2022102311</v>
      </c>
      <c r="C1826">
        <v>355</v>
      </c>
      <c r="D1826">
        <v>47796</v>
      </c>
      <c r="E1826">
        <v>1</v>
      </c>
      <c r="F1826">
        <v>0</v>
      </c>
      <c r="G1826">
        <v>0</v>
      </c>
      <c r="H1826">
        <v>0</v>
      </c>
      <c r="I1826" t="s">
        <v>323</v>
      </c>
      <c r="O1826">
        <v>2022103012</v>
      </c>
      <c r="P1826">
        <v>2786</v>
      </c>
      <c r="Q1826">
        <v>54644</v>
      </c>
      <c r="R1826">
        <v>1</v>
      </c>
      <c r="S1826">
        <v>0</v>
      </c>
      <c r="T1826">
        <v>0</v>
      </c>
      <c r="U1826">
        <v>0</v>
      </c>
      <c r="V1826" t="s">
        <v>214</v>
      </c>
    </row>
    <row r="1827" spans="1:22" x14ac:dyDescent="0.35">
      <c r="A1827">
        <v>1825</v>
      </c>
      <c r="B1827">
        <v>2022102311</v>
      </c>
      <c r="C1827">
        <v>1042</v>
      </c>
      <c r="D1827">
        <v>47796</v>
      </c>
      <c r="E1827">
        <v>1</v>
      </c>
      <c r="F1827">
        <v>0</v>
      </c>
      <c r="G1827">
        <v>0</v>
      </c>
      <c r="H1827">
        <v>0</v>
      </c>
      <c r="I1827" t="s">
        <v>323</v>
      </c>
      <c r="O1827">
        <v>2022110603</v>
      </c>
      <c r="P1827">
        <v>2633</v>
      </c>
      <c r="Q1827">
        <v>54644</v>
      </c>
      <c r="R1827">
        <v>1</v>
      </c>
      <c r="S1827">
        <v>0</v>
      </c>
      <c r="T1827">
        <v>0</v>
      </c>
      <c r="U1827">
        <v>0</v>
      </c>
      <c r="V1827" t="s">
        <v>214</v>
      </c>
    </row>
    <row r="1828" spans="1:22" x14ac:dyDescent="0.35">
      <c r="A1828">
        <v>1826</v>
      </c>
      <c r="B1828">
        <v>2022102311</v>
      </c>
      <c r="C1828">
        <v>1606</v>
      </c>
      <c r="D1828">
        <v>47796</v>
      </c>
      <c r="E1828">
        <v>0</v>
      </c>
      <c r="F1828">
        <v>0</v>
      </c>
      <c r="G1828">
        <v>0</v>
      </c>
      <c r="H1828">
        <v>1</v>
      </c>
      <c r="I1828" t="s">
        <v>323</v>
      </c>
      <c r="O1828">
        <v>2022102306</v>
      </c>
      <c r="P1828">
        <v>2799</v>
      </c>
      <c r="Q1828">
        <v>54493</v>
      </c>
      <c r="R1828">
        <v>1</v>
      </c>
      <c r="S1828">
        <v>0</v>
      </c>
      <c r="T1828">
        <v>0</v>
      </c>
      <c r="U1828">
        <v>0</v>
      </c>
      <c r="V1828" t="s">
        <v>215</v>
      </c>
    </row>
    <row r="1829" spans="1:22" x14ac:dyDescent="0.35">
      <c r="A1829">
        <v>1827</v>
      </c>
      <c r="B1829">
        <v>2022102311</v>
      </c>
      <c r="C1829">
        <v>2579</v>
      </c>
      <c r="D1829">
        <v>47796</v>
      </c>
      <c r="E1829">
        <v>1</v>
      </c>
      <c r="F1829">
        <v>0</v>
      </c>
      <c r="G1829">
        <v>0</v>
      </c>
      <c r="H1829">
        <v>0</v>
      </c>
      <c r="I1829" t="s">
        <v>323</v>
      </c>
      <c r="O1829">
        <v>2022110603</v>
      </c>
      <c r="P1829">
        <v>2738</v>
      </c>
      <c r="Q1829">
        <v>54493</v>
      </c>
      <c r="R1829">
        <v>0</v>
      </c>
      <c r="S1829">
        <v>1</v>
      </c>
      <c r="T1829">
        <v>0</v>
      </c>
      <c r="U1829">
        <v>0</v>
      </c>
      <c r="V1829" t="s">
        <v>215</v>
      </c>
    </row>
    <row r="1830" spans="1:22" x14ac:dyDescent="0.35">
      <c r="A1830">
        <v>1828</v>
      </c>
      <c r="B1830">
        <v>2022102311</v>
      </c>
      <c r="C1830">
        <v>3609</v>
      </c>
      <c r="D1830">
        <v>47796</v>
      </c>
      <c r="E1830">
        <v>1</v>
      </c>
      <c r="F1830">
        <v>0</v>
      </c>
      <c r="G1830">
        <v>0</v>
      </c>
      <c r="H1830">
        <v>0</v>
      </c>
      <c r="I1830" t="s">
        <v>323</v>
      </c>
      <c r="O1830">
        <v>2022110603</v>
      </c>
      <c r="P1830">
        <v>3551</v>
      </c>
      <c r="Q1830">
        <v>54493</v>
      </c>
      <c r="R1830">
        <v>0</v>
      </c>
      <c r="S1830">
        <v>1</v>
      </c>
      <c r="T1830">
        <v>0</v>
      </c>
      <c r="U1830">
        <v>0</v>
      </c>
      <c r="V1830" t="s">
        <v>215</v>
      </c>
    </row>
    <row r="1831" spans="1:22" x14ac:dyDescent="0.35">
      <c r="A1831">
        <v>1829</v>
      </c>
      <c r="B1831">
        <v>2022103003</v>
      </c>
      <c r="C1831">
        <v>3654</v>
      </c>
      <c r="D1831">
        <v>47796</v>
      </c>
      <c r="E1831">
        <v>1</v>
      </c>
      <c r="F1831">
        <v>0</v>
      </c>
      <c r="G1831">
        <v>0</v>
      </c>
      <c r="H1831">
        <v>0</v>
      </c>
      <c r="I1831" t="s">
        <v>323</v>
      </c>
      <c r="O1831">
        <v>2022102306</v>
      </c>
      <c r="P1831">
        <v>2799</v>
      </c>
      <c r="Q1831">
        <v>52932</v>
      </c>
      <c r="R1831">
        <v>0</v>
      </c>
      <c r="S1831">
        <v>0</v>
      </c>
      <c r="T1831">
        <v>0</v>
      </c>
      <c r="U1831">
        <v>1</v>
      </c>
      <c r="V1831" t="s">
        <v>216</v>
      </c>
    </row>
    <row r="1832" spans="1:22" x14ac:dyDescent="0.35">
      <c r="A1832">
        <v>1830</v>
      </c>
      <c r="B1832">
        <v>2022110601</v>
      </c>
      <c r="C1832">
        <v>739</v>
      </c>
      <c r="D1832">
        <v>47796</v>
      </c>
      <c r="E1832">
        <v>0</v>
      </c>
      <c r="F1832">
        <v>0</v>
      </c>
      <c r="G1832">
        <v>0</v>
      </c>
      <c r="H1832">
        <v>1</v>
      </c>
      <c r="I1832" t="s">
        <v>323</v>
      </c>
      <c r="O1832">
        <v>2022102306</v>
      </c>
      <c r="P1832">
        <v>4016</v>
      </c>
      <c r="Q1832">
        <v>45021</v>
      </c>
      <c r="R1832">
        <v>0</v>
      </c>
      <c r="S1832">
        <v>1</v>
      </c>
      <c r="T1832">
        <v>0</v>
      </c>
      <c r="U1832">
        <v>0</v>
      </c>
      <c r="V1832" t="s">
        <v>217</v>
      </c>
    </row>
    <row r="1833" spans="1:22" x14ac:dyDescent="0.35">
      <c r="A1833">
        <v>1831</v>
      </c>
      <c r="B1833">
        <v>2022110601</v>
      </c>
      <c r="C1833">
        <v>781</v>
      </c>
      <c r="D1833">
        <v>47796</v>
      </c>
      <c r="E1833">
        <v>1</v>
      </c>
      <c r="F1833">
        <v>0</v>
      </c>
      <c r="G1833">
        <v>0</v>
      </c>
      <c r="H1833">
        <v>0</v>
      </c>
      <c r="I1833" t="s">
        <v>323</v>
      </c>
      <c r="O1833">
        <v>2022102306</v>
      </c>
      <c r="P1833">
        <v>4044</v>
      </c>
      <c r="Q1833">
        <v>45021</v>
      </c>
      <c r="R1833">
        <v>0</v>
      </c>
      <c r="S1833">
        <v>1</v>
      </c>
      <c r="T1833">
        <v>0</v>
      </c>
      <c r="U1833">
        <v>0</v>
      </c>
      <c r="V1833" t="s">
        <v>217</v>
      </c>
    </row>
    <row r="1834" spans="1:22" x14ac:dyDescent="0.35">
      <c r="A1834">
        <v>1832</v>
      </c>
      <c r="B1834">
        <v>2022110601</v>
      </c>
      <c r="C1834">
        <v>2759</v>
      </c>
      <c r="D1834">
        <v>47796</v>
      </c>
      <c r="E1834">
        <v>0</v>
      </c>
      <c r="F1834">
        <v>1</v>
      </c>
      <c r="G1834">
        <v>0</v>
      </c>
      <c r="H1834">
        <v>0</v>
      </c>
      <c r="I1834" t="s">
        <v>323</v>
      </c>
      <c r="O1834">
        <v>2022102306</v>
      </c>
      <c r="P1834">
        <v>4072</v>
      </c>
      <c r="Q1834">
        <v>45021</v>
      </c>
      <c r="R1834">
        <v>1</v>
      </c>
      <c r="S1834">
        <v>0</v>
      </c>
      <c r="T1834">
        <v>0</v>
      </c>
      <c r="U1834">
        <v>0</v>
      </c>
      <c r="V1834" t="s">
        <v>217</v>
      </c>
    </row>
    <row r="1835" spans="1:22" x14ac:dyDescent="0.35">
      <c r="A1835">
        <v>1833</v>
      </c>
      <c r="B1835">
        <v>2022102311</v>
      </c>
      <c r="C1835">
        <v>355</v>
      </c>
      <c r="D1835">
        <v>43503</v>
      </c>
      <c r="E1835">
        <v>0</v>
      </c>
      <c r="F1835">
        <v>1</v>
      </c>
      <c r="G1835">
        <v>0</v>
      </c>
      <c r="H1835">
        <v>0</v>
      </c>
      <c r="I1835" t="s">
        <v>324</v>
      </c>
      <c r="O1835">
        <v>2022102307</v>
      </c>
      <c r="P1835">
        <v>159</v>
      </c>
      <c r="Q1835">
        <v>47786</v>
      </c>
      <c r="R1835">
        <v>1</v>
      </c>
      <c r="S1835">
        <v>0</v>
      </c>
      <c r="T1835">
        <v>0</v>
      </c>
      <c r="U1835">
        <v>0</v>
      </c>
      <c r="V1835" t="s">
        <v>218</v>
      </c>
    </row>
    <row r="1836" spans="1:22" x14ac:dyDescent="0.35">
      <c r="A1836">
        <v>1834</v>
      </c>
      <c r="B1836">
        <v>2022102311</v>
      </c>
      <c r="C1836">
        <v>997</v>
      </c>
      <c r="D1836">
        <v>43503</v>
      </c>
      <c r="E1836">
        <v>1</v>
      </c>
      <c r="F1836">
        <v>0</v>
      </c>
      <c r="G1836">
        <v>0</v>
      </c>
      <c r="H1836">
        <v>0</v>
      </c>
      <c r="I1836" t="s">
        <v>324</v>
      </c>
      <c r="O1836">
        <v>2022102307</v>
      </c>
      <c r="P1836">
        <v>763</v>
      </c>
      <c r="Q1836">
        <v>47786</v>
      </c>
      <c r="R1836">
        <v>1</v>
      </c>
      <c r="S1836">
        <v>0</v>
      </c>
      <c r="T1836">
        <v>0</v>
      </c>
      <c r="U1836">
        <v>0</v>
      </c>
      <c r="V1836" t="s">
        <v>218</v>
      </c>
    </row>
    <row r="1837" spans="1:22" x14ac:dyDescent="0.35">
      <c r="A1837">
        <v>1835</v>
      </c>
      <c r="B1837">
        <v>2022102311</v>
      </c>
      <c r="C1837">
        <v>1606</v>
      </c>
      <c r="D1837">
        <v>43503</v>
      </c>
      <c r="E1837">
        <v>0</v>
      </c>
      <c r="F1837">
        <v>0</v>
      </c>
      <c r="G1837">
        <v>0</v>
      </c>
      <c r="H1837">
        <v>1</v>
      </c>
      <c r="I1837" t="s">
        <v>324</v>
      </c>
      <c r="O1837">
        <v>2022102307</v>
      </c>
      <c r="P1837">
        <v>989</v>
      </c>
      <c r="Q1837">
        <v>47786</v>
      </c>
      <c r="R1837">
        <v>0</v>
      </c>
      <c r="S1837">
        <v>1</v>
      </c>
      <c r="T1837">
        <v>0</v>
      </c>
      <c r="U1837">
        <v>0</v>
      </c>
      <c r="V1837" t="s">
        <v>218</v>
      </c>
    </row>
    <row r="1838" spans="1:22" x14ac:dyDescent="0.35">
      <c r="A1838">
        <v>1836</v>
      </c>
      <c r="B1838">
        <v>2022102311</v>
      </c>
      <c r="C1838">
        <v>1627</v>
      </c>
      <c r="D1838">
        <v>43503</v>
      </c>
      <c r="E1838">
        <v>1</v>
      </c>
      <c r="F1838">
        <v>0</v>
      </c>
      <c r="G1838">
        <v>0</v>
      </c>
      <c r="H1838">
        <v>0</v>
      </c>
      <c r="I1838" t="s">
        <v>324</v>
      </c>
      <c r="O1838">
        <v>2022102307</v>
      </c>
      <c r="P1838">
        <v>1224</v>
      </c>
      <c r="Q1838">
        <v>47786</v>
      </c>
      <c r="R1838">
        <v>1</v>
      </c>
      <c r="S1838">
        <v>0</v>
      </c>
      <c r="T1838">
        <v>0</v>
      </c>
      <c r="U1838">
        <v>0</v>
      </c>
      <c r="V1838" t="s">
        <v>218</v>
      </c>
    </row>
    <row r="1839" spans="1:22" x14ac:dyDescent="0.35">
      <c r="A1839">
        <v>1837</v>
      </c>
      <c r="B1839">
        <v>2022103003</v>
      </c>
      <c r="C1839">
        <v>1387</v>
      </c>
      <c r="D1839">
        <v>43503</v>
      </c>
      <c r="E1839">
        <v>0</v>
      </c>
      <c r="F1839">
        <v>1</v>
      </c>
      <c r="G1839">
        <v>0</v>
      </c>
      <c r="H1839">
        <v>0</v>
      </c>
      <c r="I1839" t="s">
        <v>324</v>
      </c>
      <c r="O1839">
        <v>2022103007</v>
      </c>
      <c r="P1839">
        <v>1965</v>
      </c>
      <c r="Q1839">
        <v>47786</v>
      </c>
      <c r="R1839">
        <v>1</v>
      </c>
      <c r="S1839">
        <v>0</v>
      </c>
      <c r="T1839">
        <v>0</v>
      </c>
      <c r="U1839">
        <v>0</v>
      </c>
      <c r="V1839" t="s">
        <v>218</v>
      </c>
    </row>
    <row r="1840" spans="1:22" x14ac:dyDescent="0.35">
      <c r="A1840">
        <v>1838</v>
      </c>
      <c r="B1840">
        <v>2022103003</v>
      </c>
      <c r="C1840">
        <v>1408</v>
      </c>
      <c r="D1840">
        <v>43503</v>
      </c>
      <c r="E1840">
        <v>1</v>
      </c>
      <c r="F1840">
        <v>0</v>
      </c>
      <c r="G1840">
        <v>0</v>
      </c>
      <c r="H1840">
        <v>0</v>
      </c>
      <c r="I1840" t="s">
        <v>324</v>
      </c>
      <c r="O1840">
        <v>2022103007</v>
      </c>
      <c r="P1840">
        <v>3812</v>
      </c>
      <c r="Q1840">
        <v>47786</v>
      </c>
      <c r="R1840">
        <v>0</v>
      </c>
      <c r="S1840">
        <v>1</v>
      </c>
      <c r="T1840">
        <v>0</v>
      </c>
      <c r="U1840">
        <v>0</v>
      </c>
      <c r="V1840" t="s">
        <v>218</v>
      </c>
    </row>
    <row r="1841" spans="1:22" x14ac:dyDescent="0.35">
      <c r="A1841">
        <v>1839</v>
      </c>
      <c r="B1841">
        <v>2022103003</v>
      </c>
      <c r="C1841">
        <v>2632</v>
      </c>
      <c r="D1841">
        <v>43503</v>
      </c>
      <c r="E1841">
        <v>0</v>
      </c>
      <c r="F1841">
        <v>1</v>
      </c>
      <c r="G1841">
        <v>0</v>
      </c>
      <c r="H1841">
        <v>0</v>
      </c>
      <c r="I1841" t="s">
        <v>324</v>
      </c>
      <c r="O1841">
        <v>2022110606</v>
      </c>
      <c r="P1841">
        <v>240</v>
      </c>
      <c r="Q1841">
        <v>47786</v>
      </c>
      <c r="R1841">
        <v>0</v>
      </c>
      <c r="S1841">
        <v>1</v>
      </c>
      <c r="T1841">
        <v>0</v>
      </c>
      <c r="U1841">
        <v>0</v>
      </c>
      <c r="V1841" t="s">
        <v>218</v>
      </c>
    </row>
    <row r="1842" spans="1:22" x14ac:dyDescent="0.35">
      <c r="A1842">
        <v>1840</v>
      </c>
      <c r="B1842">
        <v>2022110601</v>
      </c>
      <c r="C1842">
        <v>697</v>
      </c>
      <c r="D1842">
        <v>43503</v>
      </c>
      <c r="E1842">
        <v>1</v>
      </c>
      <c r="F1842">
        <v>0</v>
      </c>
      <c r="G1842">
        <v>0</v>
      </c>
      <c r="H1842">
        <v>0</v>
      </c>
      <c r="I1842" t="s">
        <v>324</v>
      </c>
      <c r="O1842">
        <v>2022102307</v>
      </c>
      <c r="P1842">
        <v>233</v>
      </c>
      <c r="Q1842">
        <v>54469</v>
      </c>
      <c r="R1842">
        <v>1</v>
      </c>
      <c r="S1842">
        <v>0</v>
      </c>
      <c r="T1842">
        <v>0</v>
      </c>
      <c r="U1842">
        <v>0</v>
      </c>
      <c r="V1842" t="s">
        <v>219</v>
      </c>
    </row>
    <row r="1843" spans="1:22" x14ac:dyDescent="0.35">
      <c r="A1843">
        <v>1841</v>
      </c>
      <c r="B1843">
        <v>2022110601</v>
      </c>
      <c r="C1843">
        <v>718</v>
      </c>
      <c r="D1843">
        <v>43503</v>
      </c>
      <c r="E1843">
        <v>0</v>
      </c>
      <c r="F1843">
        <v>1</v>
      </c>
      <c r="G1843">
        <v>0</v>
      </c>
      <c r="H1843">
        <v>0</v>
      </c>
      <c r="I1843" t="s">
        <v>324</v>
      </c>
      <c r="O1843">
        <v>2022102307</v>
      </c>
      <c r="P1843">
        <v>891</v>
      </c>
      <c r="Q1843">
        <v>54469</v>
      </c>
      <c r="R1843">
        <v>1</v>
      </c>
      <c r="S1843">
        <v>0</v>
      </c>
      <c r="T1843">
        <v>0</v>
      </c>
      <c r="U1843">
        <v>0</v>
      </c>
      <c r="V1843" t="s">
        <v>219</v>
      </c>
    </row>
    <row r="1844" spans="1:22" x14ac:dyDescent="0.35">
      <c r="A1844">
        <v>1842</v>
      </c>
      <c r="B1844">
        <v>2022110601</v>
      </c>
      <c r="C1844">
        <v>739</v>
      </c>
      <c r="D1844">
        <v>43503</v>
      </c>
      <c r="E1844">
        <v>0</v>
      </c>
      <c r="F1844">
        <v>1</v>
      </c>
      <c r="G1844">
        <v>0</v>
      </c>
      <c r="H1844">
        <v>0</v>
      </c>
      <c r="I1844" t="s">
        <v>324</v>
      </c>
      <c r="O1844">
        <v>2022102307</v>
      </c>
      <c r="P1844">
        <v>2801</v>
      </c>
      <c r="Q1844">
        <v>54469</v>
      </c>
      <c r="R1844">
        <v>0</v>
      </c>
      <c r="S1844">
        <v>1</v>
      </c>
      <c r="T1844">
        <v>0</v>
      </c>
      <c r="U1844">
        <v>0</v>
      </c>
      <c r="V1844" t="s">
        <v>219</v>
      </c>
    </row>
    <row r="1845" spans="1:22" x14ac:dyDescent="0.35">
      <c r="A1845">
        <v>1843</v>
      </c>
      <c r="B1845">
        <v>2022110601</v>
      </c>
      <c r="C1845">
        <v>2063</v>
      </c>
      <c r="D1845">
        <v>43503</v>
      </c>
      <c r="E1845">
        <v>1</v>
      </c>
      <c r="F1845">
        <v>0</v>
      </c>
      <c r="G1845">
        <v>0</v>
      </c>
      <c r="H1845">
        <v>0</v>
      </c>
      <c r="I1845" t="s">
        <v>324</v>
      </c>
      <c r="O1845">
        <v>2022102307</v>
      </c>
      <c r="P1845">
        <v>2822</v>
      </c>
      <c r="Q1845">
        <v>54469</v>
      </c>
      <c r="R1845">
        <v>1</v>
      </c>
      <c r="S1845">
        <v>0</v>
      </c>
      <c r="T1845">
        <v>0</v>
      </c>
      <c r="U1845">
        <v>0</v>
      </c>
      <c r="V1845" t="s">
        <v>219</v>
      </c>
    </row>
    <row r="1846" spans="1:22" x14ac:dyDescent="0.35">
      <c r="A1846">
        <v>1844</v>
      </c>
      <c r="B1846">
        <v>2022110601</v>
      </c>
      <c r="C1846">
        <v>3309</v>
      </c>
      <c r="D1846">
        <v>43503</v>
      </c>
      <c r="E1846">
        <v>1</v>
      </c>
      <c r="F1846">
        <v>0</v>
      </c>
      <c r="G1846">
        <v>0</v>
      </c>
      <c r="H1846">
        <v>0</v>
      </c>
      <c r="I1846" t="s">
        <v>324</v>
      </c>
      <c r="O1846">
        <v>2022102307</v>
      </c>
      <c r="P1846">
        <v>2997</v>
      </c>
      <c r="Q1846">
        <v>54469</v>
      </c>
      <c r="R1846">
        <v>0</v>
      </c>
      <c r="S1846">
        <v>1</v>
      </c>
      <c r="T1846">
        <v>0</v>
      </c>
      <c r="U1846">
        <v>0</v>
      </c>
      <c r="V1846" t="s">
        <v>219</v>
      </c>
    </row>
    <row r="1847" spans="1:22" x14ac:dyDescent="0.35">
      <c r="A1847">
        <v>1845</v>
      </c>
      <c r="B1847">
        <v>2022102311</v>
      </c>
      <c r="C1847">
        <v>427</v>
      </c>
      <c r="D1847">
        <v>43325</v>
      </c>
      <c r="E1847">
        <v>1</v>
      </c>
      <c r="F1847">
        <v>0</v>
      </c>
      <c r="G1847">
        <v>0</v>
      </c>
      <c r="H1847">
        <v>0</v>
      </c>
      <c r="I1847" t="s">
        <v>325</v>
      </c>
      <c r="O1847">
        <v>2022103007</v>
      </c>
      <c r="P1847">
        <v>3729</v>
      </c>
      <c r="Q1847">
        <v>54469</v>
      </c>
      <c r="R1847">
        <v>1</v>
      </c>
      <c r="S1847">
        <v>0</v>
      </c>
      <c r="T1847">
        <v>0</v>
      </c>
      <c r="U1847">
        <v>0</v>
      </c>
      <c r="V1847" t="s">
        <v>219</v>
      </c>
    </row>
    <row r="1848" spans="1:22" x14ac:dyDescent="0.35">
      <c r="A1848">
        <v>1846</v>
      </c>
      <c r="B1848">
        <v>2022102311</v>
      </c>
      <c r="C1848">
        <v>2309</v>
      </c>
      <c r="D1848">
        <v>43325</v>
      </c>
      <c r="E1848">
        <v>1</v>
      </c>
      <c r="F1848">
        <v>0</v>
      </c>
      <c r="G1848">
        <v>0</v>
      </c>
      <c r="H1848">
        <v>0</v>
      </c>
      <c r="I1848" t="s">
        <v>325</v>
      </c>
      <c r="O1848">
        <v>2022110606</v>
      </c>
      <c r="P1848">
        <v>2510</v>
      </c>
      <c r="Q1848">
        <v>54469</v>
      </c>
      <c r="R1848">
        <v>0</v>
      </c>
      <c r="S1848">
        <v>1</v>
      </c>
      <c r="T1848">
        <v>0</v>
      </c>
      <c r="U1848">
        <v>0</v>
      </c>
      <c r="V1848" t="s">
        <v>219</v>
      </c>
    </row>
    <row r="1849" spans="1:22" x14ac:dyDescent="0.35">
      <c r="A1849">
        <v>1847</v>
      </c>
      <c r="B1849">
        <v>2022102311</v>
      </c>
      <c r="C1849">
        <v>2487</v>
      </c>
      <c r="D1849">
        <v>43325</v>
      </c>
      <c r="E1849">
        <v>0</v>
      </c>
      <c r="F1849">
        <v>1</v>
      </c>
      <c r="G1849">
        <v>0</v>
      </c>
      <c r="H1849">
        <v>0</v>
      </c>
      <c r="I1849" t="s">
        <v>325</v>
      </c>
      <c r="O1849">
        <v>2022110606</v>
      </c>
      <c r="P1849">
        <v>2653</v>
      </c>
      <c r="Q1849">
        <v>54469</v>
      </c>
      <c r="R1849">
        <v>0</v>
      </c>
      <c r="S1849">
        <v>1</v>
      </c>
      <c r="T1849">
        <v>0</v>
      </c>
      <c r="U1849">
        <v>0</v>
      </c>
      <c r="V1849" t="s">
        <v>219</v>
      </c>
    </row>
    <row r="1850" spans="1:22" x14ac:dyDescent="0.35">
      <c r="A1850">
        <v>1848</v>
      </c>
      <c r="B1850">
        <v>2022103008</v>
      </c>
      <c r="C1850">
        <v>3907</v>
      </c>
      <c r="D1850">
        <v>43325</v>
      </c>
      <c r="E1850">
        <v>1</v>
      </c>
      <c r="F1850">
        <v>0</v>
      </c>
      <c r="G1850">
        <v>0</v>
      </c>
      <c r="H1850">
        <v>0</v>
      </c>
      <c r="I1850" t="s">
        <v>325</v>
      </c>
      <c r="O1850">
        <v>2022102307</v>
      </c>
      <c r="P1850">
        <v>264</v>
      </c>
      <c r="Q1850">
        <v>38589</v>
      </c>
      <c r="R1850">
        <v>1</v>
      </c>
      <c r="S1850">
        <v>0</v>
      </c>
      <c r="T1850">
        <v>0</v>
      </c>
      <c r="U1850">
        <v>0</v>
      </c>
      <c r="V1850" t="s">
        <v>220</v>
      </c>
    </row>
    <row r="1851" spans="1:22" x14ac:dyDescent="0.35">
      <c r="A1851">
        <v>1849</v>
      </c>
      <c r="B1851">
        <v>2022102311</v>
      </c>
      <c r="C1851">
        <v>427</v>
      </c>
      <c r="D1851">
        <v>37104</v>
      </c>
      <c r="E1851">
        <v>0</v>
      </c>
      <c r="F1851">
        <v>1</v>
      </c>
      <c r="G1851">
        <v>0</v>
      </c>
      <c r="H1851">
        <v>0</v>
      </c>
      <c r="I1851" t="s">
        <v>326</v>
      </c>
      <c r="O1851">
        <v>2022102307</v>
      </c>
      <c r="P1851">
        <v>1626</v>
      </c>
      <c r="Q1851">
        <v>38589</v>
      </c>
      <c r="R1851">
        <v>0</v>
      </c>
      <c r="S1851">
        <v>1</v>
      </c>
      <c r="T1851">
        <v>0</v>
      </c>
      <c r="U1851">
        <v>0</v>
      </c>
      <c r="V1851" t="s">
        <v>220</v>
      </c>
    </row>
    <row r="1852" spans="1:22" x14ac:dyDescent="0.35">
      <c r="A1852">
        <v>1850</v>
      </c>
      <c r="B1852">
        <v>2022102311</v>
      </c>
      <c r="C1852">
        <v>2131</v>
      </c>
      <c r="D1852">
        <v>37104</v>
      </c>
      <c r="E1852">
        <v>1</v>
      </c>
      <c r="F1852">
        <v>0</v>
      </c>
      <c r="G1852">
        <v>0</v>
      </c>
      <c r="H1852">
        <v>0</v>
      </c>
      <c r="I1852" t="s">
        <v>326</v>
      </c>
      <c r="O1852">
        <v>2022102307</v>
      </c>
      <c r="P1852">
        <v>1676</v>
      </c>
      <c r="Q1852">
        <v>38589</v>
      </c>
      <c r="R1852">
        <v>0</v>
      </c>
      <c r="S1852">
        <v>0</v>
      </c>
      <c r="T1852">
        <v>0</v>
      </c>
      <c r="U1852">
        <v>1</v>
      </c>
      <c r="V1852" t="s">
        <v>220</v>
      </c>
    </row>
    <row r="1853" spans="1:22" x14ac:dyDescent="0.35">
      <c r="A1853">
        <v>1851</v>
      </c>
      <c r="B1853">
        <v>2022102311</v>
      </c>
      <c r="C1853">
        <v>2163</v>
      </c>
      <c r="D1853">
        <v>37104</v>
      </c>
      <c r="E1853">
        <v>1</v>
      </c>
      <c r="F1853">
        <v>0</v>
      </c>
      <c r="G1853">
        <v>0</v>
      </c>
      <c r="H1853">
        <v>0</v>
      </c>
      <c r="I1853" t="s">
        <v>326</v>
      </c>
      <c r="O1853">
        <v>2022103007</v>
      </c>
      <c r="P1853">
        <v>3708</v>
      </c>
      <c r="Q1853">
        <v>38589</v>
      </c>
      <c r="R1853">
        <v>0</v>
      </c>
      <c r="S1853">
        <v>0</v>
      </c>
      <c r="T1853">
        <v>0</v>
      </c>
      <c r="U1853">
        <v>1</v>
      </c>
      <c r="V1853" t="s">
        <v>220</v>
      </c>
    </row>
    <row r="1854" spans="1:22" x14ac:dyDescent="0.35">
      <c r="A1854">
        <v>1852</v>
      </c>
      <c r="B1854">
        <v>2022102311</v>
      </c>
      <c r="C1854">
        <v>2277</v>
      </c>
      <c r="D1854">
        <v>37104</v>
      </c>
      <c r="E1854">
        <v>1</v>
      </c>
      <c r="F1854">
        <v>0</v>
      </c>
      <c r="G1854">
        <v>0</v>
      </c>
      <c r="H1854">
        <v>0</v>
      </c>
      <c r="I1854" t="s">
        <v>326</v>
      </c>
      <c r="O1854">
        <v>2022110606</v>
      </c>
      <c r="P1854">
        <v>309</v>
      </c>
      <c r="Q1854">
        <v>38589</v>
      </c>
      <c r="R1854">
        <v>1</v>
      </c>
      <c r="S1854">
        <v>0</v>
      </c>
      <c r="T1854">
        <v>0</v>
      </c>
      <c r="U1854">
        <v>0</v>
      </c>
      <c r="V1854" t="s">
        <v>220</v>
      </c>
    </row>
    <row r="1855" spans="1:22" x14ac:dyDescent="0.35">
      <c r="A1855">
        <v>1853</v>
      </c>
      <c r="B1855">
        <v>2022102311</v>
      </c>
      <c r="C1855">
        <v>2999</v>
      </c>
      <c r="D1855">
        <v>37104</v>
      </c>
      <c r="E1855">
        <v>1</v>
      </c>
      <c r="F1855">
        <v>0</v>
      </c>
      <c r="G1855">
        <v>0</v>
      </c>
      <c r="H1855">
        <v>0</v>
      </c>
      <c r="I1855" t="s">
        <v>326</v>
      </c>
      <c r="O1855">
        <v>2022102307</v>
      </c>
      <c r="P1855">
        <v>326</v>
      </c>
      <c r="Q1855">
        <v>42929</v>
      </c>
      <c r="R1855">
        <v>0</v>
      </c>
      <c r="S1855">
        <v>1</v>
      </c>
      <c r="T1855">
        <v>0</v>
      </c>
      <c r="U1855">
        <v>0</v>
      </c>
      <c r="V1855" t="s">
        <v>221</v>
      </c>
    </row>
    <row r="1856" spans="1:22" x14ac:dyDescent="0.35">
      <c r="A1856">
        <v>1854</v>
      </c>
      <c r="B1856">
        <v>2022103008</v>
      </c>
      <c r="C1856">
        <v>3732</v>
      </c>
      <c r="D1856">
        <v>37104</v>
      </c>
      <c r="E1856">
        <v>1</v>
      </c>
      <c r="F1856">
        <v>0</v>
      </c>
      <c r="G1856">
        <v>0</v>
      </c>
      <c r="H1856">
        <v>0</v>
      </c>
      <c r="I1856" t="s">
        <v>326</v>
      </c>
      <c r="O1856">
        <v>2022102307</v>
      </c>
      <c r="P1856">
        <v>3075</v>
      </c>
      <c r="Q1856">
        <v>42929</v>
      </c>
      <c r="R1856">
        <v>1</v>
      </c>
      <c r="S1856">
        <v>0</v>
      </c>
      <c r="T1856">
        <v>0</v>
      </c>
      <c r="U1856">
        <v>0</v>
      </c>
      <c r="V1856" t="s">
        <v>221</v>
      </c>
    </row>
    <row r="1857" spans="1:22" x14ac:dyDescent="0.35">
      <c r="A1857">
        <v>1855</v>
      </c>
      <c r="B1857">
        <v>2022102311</v>
      </c>
      <c r="C1857">
        <v>427</v>
      </c>
      <c r="D1857">
        <v>53585</v>
      </c>
      <c r="E1857">
        <v>0</v>
      </c>
      <c r="F1857">
        <v>0</v>
      </c>
      <c r="G1857">
        <v>0</v>
      </c>
      <c r="H1857">
        <v>1</v>
      </c>
      <c r="I1857" t="s">
        <v>327</v>
      </c>
      <c r="O1857">
        <v>2022102307</v>
      </c>
      <c r="P1857">
        <v>3165</v>
      </c>
      <c r="Q1857">
        <v>42929</v>
      </c>
      <c r="R1857">
        <v>0</v>
      </c>
      <c r="S1857">
        <v>1</v>
      </c>
      <c r="T1857">
        <v>0</v>
      </c>
      <c r="U1857">
        <v>0</v>
      </c>
      <c r="V1857" t="s">
        <v>221</v>
      </c>
    </row>
    <row r="1858" spans="1:22" x14ac:dyDescent="0.35">
      <c r="A1858">
        <v>1856</v>
      </c>
      <c r="B1858">
        <v>2022103008</v>
      </c>
      <c r="C1858">
        <v>215</v>
      </c>
      <c r="D1858">
        <v>53585</v>
      </c>
      <c r="E1858">
        <v>1</v>
      </c>
      <c r="F1858">
        <v>0</v>
      </c>
      <c r="G1858">
        <v>0</v>
      </c>
      <c r="H1858">
        <v>0</v>
      </c>
      <c r="I1858" t="s">
        <v>327</v>
      </c>
      <c r="O1858">
        <v>2022102307</v>
      </c>
      <c r="P1858">
        <v>3186</v>
      </c>
      <c r="Q1858">
        <v>42929</v>
      </c>
      <c r="R1858">
        <v>0</v>
      </c>
      <c r="S1858">
        <v>1</v>
      </c>
      <c r="T1858">
        <v>0</v>
      </c>
      <c r="U1858">
        <v>0</v>
      </c>
      <c r="V1858" t="s">
        <v>221</v>
      </c>
    </row>
    <row r="1859" spans="1:22" x14ac:dyDescent="0.35">
      <c r="A1859">
        <v>1857</v>
      </c>
      <c r="B1859">
        <v>2022103008</v>
      </c>
      <c r="C1859">
        <v>3653</v>
      </c>
      <c r="D1859">
        <v>53585</v>
      </c>
      <c r="E1859">
        <v>0</v>
      </c>
      <c r="F1859">
        <v>1</v>
      </c>
      <c r="G1859">
        <v>0</v>
      </c>
      <c r="H1859">
        <v>0</v>
      </c>
      <c r="I1859" t="s">
        <v>327</v>
      </c>
      <c r="O1859">
        <v>2022102307</v>
      </c>
      <c r="P1859">
        <v>3357</v>
      </c>
      <c r="Q1859">
        <v>42929</v>
      </c>
      <c r="R1859">
        <v>0</v>
      </c>
      <c r="S1859">
        <v>0</v>
      </c>
      <c r="T1859">
        <v>0</v>
      </c>
      <c r="U1859">
        <v>1</v>
      </c>
      <c r="V1859" t="s">
        <v>221</v>
      </c>
    </row>
    <row r="1860" spans="1:22" x14ac:dyDescent="0.35">
      <c r="A1860">
        <v>1858</v>
      </c>
      <c r="B1860">
        <v>2022103008</v>
      </c>
      <c r="C1860">
        <v>4004</v>
      </c>
      <c r="D1860">
        <v>53585</v>
      </c>
      <c r="E1860">
        <v>0</v>
      </c>
      <c r="F1860">
        <v>1</v>
      </c>
      <c r="G1860">
        <v>0</v>
      </c>
      <c r="H1860">
        <v>0</v>
      </c>
      <c r="I1860" t="s">
        <v>327</v>
      </c>
      <c r="O1860">
        <v>2022102307</v>
      </c>
      <c r="P1860">
        <v>3561</v>
      </c>
      <c r="Q1860">
        <v>42929</v>
      </c>
      <c r="R1860">
        <v>0</v>
      </c>
      <c r="S1860">
        <v>1</v>
      </c>
      <c r="T1860">
        <v>0</v>
      </c>
      <c r="U1860">
        <v>0</v>
      </c>
      <c r="V1860" t="s">
        <v>221</v>
      </c>
    </row>
    <row r="1861" spans="1:22" x14ac:dyDescent="0.35">
      <c r="A1861">
        <v>1859</v>
      </c>
      <c r="B1861">
        <v>2022102311</v>
      </c>
      <c r="C1861">
        <v>472</v>
      </c>
      <c r="D1861">
        <v>52697</v>
      </c>
      <c r="E1861">
        <v>1</v>
      </c>
      <c r="F1861">
        <v>0</v>
      </c>
      <c r="G1861">
        <v>0</v>
      </c>
      <c r="H1861">
        <v>0</v>
      </c>
      <c r="I1861" t="s">
        <v>328</v>
      </c>
      <c r="O1861">
        <v>2022102307</v>
      </c>
      <c r="P1861">
        <v>3914</v>
      </c>
      <c r="Q1861">
        <v>42929</v>
      </c>
      <c r="R1861">
        <v>1</v>
      </c>
      <c r="S1861">
        <v>0</v>
      </c>
      <c r="T1861">
        <v>0</v>
      </c>
      <c r="U1861">
        <v>0</v>
      </c>
      <c r="V1861" t="s">
        <v>221</v>
      </c>
    </row>
    <row r="1862" spans="1:22" x14ac:dyDescent="0.35">
      <c r="A1862">
        <v>1860</v>
      </c>
      <c r="B1862">
        <v>2022102311</v>
      </c>
      <c r="C1862">
        <v>3212</v>
      </c>
      <c r="D1862">
        <v>52697</v>
      </c>
      <c r="E1862">
        <v>1</v>
      </c>
      <c r="F1862">
        <v>0</v>
      </c>
      <c r="G1862">
        <v>0</v>
      </c>
      <c r="H1862">
        <v>0</v>
      </c>
      <c r="I1862" t="s">
        <v>328</v>
      </c>
      <c r="O1862">
        <v>2022103000</v>
      </c>
      <c r="P1862">
        <v>426</v>
      </c>
      <c r="Q1862">
        <v>42929</v>
      </c>
      <c r="R1862">
        <v>0</v>
      </c>
      <c r="S1862">
        <v>1</v>
      </c>
      <c r="T1862">
        <v>0</v>
      </c>
      <c r="U1862">
        <v>0</v>
      </c>
      <c r="V1862" t="s">
        <v>221</v>
      </c>
    </row>
    <row r="1863" spans="1:22" x14ac:dyDescent="0.35">
      <c r="A1863">
        <v>1861</v>
      </c>
      <c r="B1863">
        <v>2022102311</v>
      </c>
      <c r="C1863">
        <v>3233</v>
      </c>
      <c r="D1863">
        <v>52697</v>
      </c>
      <c r="E1863">
        <v>1</v>
      </c>
      <c r="F1863">
        <v>0</v>
      </c>
      <c r="G1863">
        <v>0</v>
      </c>
      <c r="H1863">
        <v>0</v>
      </c>
      <c r="I1863" t="s">
        <v>328</v>
      </c>
      <c r="O1863">
        <v>2022103000</v>
      </c>
      <c r="P1863">
        <v>679</v>
      </c>
      <c r="Q1863">
        <v>42929</v>
      </c>
      <c r="R1863">
        <v>1</v>
      </c>
      <c r="S1863">
        <v>0</v>
      </c>
      <c r="T1863">
        <v>0</v>
      </c>
      <c r="U1863">
        <v>0</v>
      </c>
      <c r="V1863" t="s">
        <v>221</v>
      </c>
    </row>
    <row r="1864" spans="1:22" x14ac:dyDescent="0.35">
      <c r="A1864">
        <v>1862</v>
      </c>
      <c r="B1864">
        <v>2022103008</v>
      </c>
      <c r="C1864">
        <v>3980</v>
      </c>
      <c r="D1864">
        <v>52697</v>
      </c>
      <c r="E1864">
        <v>1</v>
      </c>
      <c r="F1864">
        <v>0</v>
      </c>
      <c r="G1864">
        <v>0</v>
      </c>
      <c r="H1864">
        <v>0</v>
      </c>
      <c r="I1864" t="s">
        <v>328</v>
      </c>
      <c r="O1864">
        <v>2022103000</v>
      </c>
      <c r="P1864">
        <v>2792</v>
      </c>
      <c r="Q1864">
        <v>42929</v>
      </c>
      <c r="R1864">
        <v>0</v>
      </c>
      <c r="S1864">
        <v>0</v>
      </c>
      <c r="T1864">
        <v>0</v>
      </c>
      <c r="U1864">
        <v>1</v>
      </c>
      <c r="V1864" t="s">
        <v>221</v>
      </c>
    </row>
    <row r="1865" spans="1:22" x14ac:dyDescent="0.35">
      <c r="A1865">
        <v>1863</v>
      </c>
      <c r="B1865">
        <v>2022102311</v>
      </c>
      <c r="C1865">
        <v>493</v>
      </c>
      <c r="D1865">
        <v>46080</v>
      </c>
      <c r="E1865">
        <v>0</v>
      </c>
      <c r="F1865">
        <v>1</v>
      </c>
      <c r="G1865">
        <v>0</v>
      </c>
      <c r="H1865">
        <v>0</v>
      </c>
      <c r="I1865" t="s">
        <v>329</v>
      </c>
      <c r="O1865">
        <v>2022103000</v>
      </c>
      <c r="P1865">
        <v>2813</v>
      </c>
      <c r="Q1865">
        <v>42929</v>
      </c>
      <c r="R1865">
        <v>1</v>
      </c>
      <c r="S1865">
        <v>0</v>
      </c>
      <c r="T1865">
        <v>0</v>
      </c>
      <c r="U1865">
        <v>0</v>
      </c>
      <c r="V1865" t="s">
        <v>221</v>
      </c>
    </row>
    <row r="1866" spans="1:22" x14ac:dyDescent="0.35">
      <c r="A1866">
        <v>1864</v>
      </c>
      <c r="B1866">
        <v>2022103008</v>
      </c>
      <c r="C1866">
        <v>2363</v>
      </c>
      <c r="D1866">
        <v>46080</v>
      </c>
      <c r="E1866">
        <v>1</v>
      </c>
      <c r="F1866">
        <v>0</v>
      </c>
      <c r="G1866">
        <v>0</v>
      </c>
      <c r="H1866">
        <v>0</v>
      </c>
      <c r="I1866" t="s">
        <v>329</v>
      </c>
      <c r="O1866">
        <v>2022102307</v>
      </c>
      <c r="P1866">
        <v>326</v>
      </c>
      <c r="Q1866">
        <v>45011</v>
      </c>
      <c r="R1866">
        <v>0</v>
      </c>
      <c r="S1866">
        <v>1</v>
      </c>
      <c r="T1866">
        <v>0</v>
      </c>
      <c r="U1866">
        <v>0</v>
      </c>
      <c r="V1866" t="s">
        <v>222</v>
      </c>
    </row>
    <row r="1867" spans="1:22" x14ac:dyDescent="0.35">
      <c r="A1867">
        <v>1865</v>
      </c>
      <c r="B1867">
        <v>2022103008</v>
      </c>
      <c r="C1867">
        <v>2413</v>
      </c>
      <c r="D1867">
        <v>46080</v>
      </c>
      <c r="E1867">
        <v>1</v>
      </c>
      <c r="F1867">
        <v>0</v>
      </c>
      <c r="G1867">
        <v>0</v>
      </c>
      <c r="H1867">
        <v>0</v>
      </c>
      <c r="I1867" t="s">
        <v>329</v>
      </c>
      <c r="O1867">
        <v>2022102307</v>
      </c>
      <c r="P1867">
        <v>1063</v>
      </c>
      <c r="Q1867">
        <v>45011</v>
      </c>
      <c r="R1867">
        <v>1</v>
      </c>
      <c r="S1867">
        <v>0</v>
      </c>
      <c r="T1867">
        <v>0</v>
      </c>
      <c r="U1867">
        <v>0</v>
      </c>
      <c r="V1867" t="s">
        <v>222</v>
      </c>
    </row>
    <row r="1868" spans="1:22" x14ac:dyDescent="0.35">
      <c r="A1868">
        <v>1866</v>
      </c>
      <c r="B1868">
        <v>2022102311</v>
      </c>
      <c r="C1868">
        <v>493</v>
      </c>
      <c r="D1868">
        <v>44877</v>
      </c>
      <c r="E1868">
        <v>0</v>
      </c>
      <c r="F1868">
        <v>0</v>
      </c>
      <c r="G1868">
        <v>0</v>
      </c>
      <c r="H1868">
        <v>1</v>
      </c>
      <c r="I1868" t="s">
        <v>330</v>
      </c>
      <c r="O1868">
        <v>2022102307</v>
      </c>
      <c r="P1868">
        <v>2434</v>
      </c>
      <c r="Q1868">
        <v>45011</v>
      </c>
      <c r="R1868">
        <v>1</v>
      </c>
      <c r="S1868">
        <v>0</v>
      </c>
      <c r="T1868">
        <v>0</v>
      </c>
      <c r="U1868">
        <v>0</v>
      </c>
      <c r="V1868" t="s">
        <v>222</v>
      </c>
    </row>
    <row r="1869" spans="1:22" x14ac:dyDescent="0.35">
      <c r="A1869">
        <v>1867</v>
      </c>
      <c r="B1869">
        <v>2022102311</v>
      </c>
      <c r="C1869">
        <v>514</v>
      </c>
      <c r="D1869">
        <v>44877</v>
      </c>
      <c r="E1869">
        <v>1</v>
      </c>
      <c r="F1869">
        <v>0</v>
      </c>
      <c r="G1869">
        <v>0</v>
      </c>
      <c r="H1869">
        <v>0</v>
      </c>
      <c r="I1869" t="s">
        <v>330</v>
      </c>
      <c r="O1869">
        <v>2022103000</v>
      </c>
      <c r="P1869">
        <v>228</v>
      </c>
      <c r="Q1869">
        <v>45011</v>
      </c>
      <c r="R1869">
        <v>1</v>
      </c>
      <c r="S1869">
        <v>0</v>
      </c>
      <c r="T1869">
        <v>0</v>
      </c>
      <c r="U1869">
        <v>0</v>
      </c>
      <c r="V1869" t="s">
        <v>222</v>
      </c>
    </row>
    <row r="1870" spans="1:22" x14ac:dyDescent="0.35">
      <c r="A1870">
        <v>1868</v>
      </c>
      <c r="B1870">
        <v>2022102311</v>
      </c>
      <c r="C1870">
        <v>3254</v>
      </c>
      <c r="D1870">
        <v>44877</v>
      </c>
      <c r="E1870">
        <v>0</v>
      </c>
      <c r="F1870">
        <v>0</v>
      </c>
      <c r="G1870">
        <v>0</v>
      </c>
      <c r="H1870">
        <v>1</v>
      </c>
      <c r="I1870" t="s">
        <v>330</v>
      </c>
      <c r="O1870">
        <v>2022103000</v>
      </c>
      <c r="P1870">
        <v>2274</v>
      </c>
      <c r="Q1870">
        <v>45011</v>
      </c>
      <c r="R1870">
        <v>1</v>
      </c>
      <c r="S1870">
        <v>0</v>
      </c>
      <c r="T1870">
        <v>0</v>
      </c>
      <c r="U1870">
        <v>0</v>
      </c>
      <c r="V1870" t="s">
        <v>222</v>
      </c>
    </row>
    <row r="1871" spans="1:22" x14ac:dyDescent="0.35">
      <c r="A1871">
        <v>1869</v>
      </c>
      <c r="B1871">
        <v>2022102311</v>
      </c>
      <c r="C1871">
        <v>3749</v>
      </c>
      <c r="D1871">
        <v>44877</v>
      </c>
      <c r="E1871">
        <v>1</v>
      </c>
      <c r="F1871">
        <v>0</v>
      </c>
      <c r="G1871">
        <v>0</v>
      </c>
      <c r="H1871">
        <v>0</v>
      </c>
      <c r="I1871" t="s">
        <v>330</v>
      </c>
      <c r="O1871">
        <v>2022103000</v>
      </c>
      <c r="P1871">
        <v>3381</v>
      </c>
      <c r="Q1871">
        <v>45011</v>
      </c>
      <c r="R1871">
        <v>0</v>
      </c>
      <c r="S1871">
        <v>1</v>
      </c>
      <c r="T1871">
        <v>0</v>
      </c>
      <c r="U1871">
        <v>0</v>
      </c>
      <c r="V1871" t="s">
        <v>222</v>
      </c>
    </row>
    <row r="1872" spans="1:22" x14ac:dyDescent="0.35">
      <c r="A1872">
        <v>1870</v>
      </c>
      <c r="B1872">
        <v>2022102311</v>
      </c>
      <c r="C1872">
        <v>3770</v>
      </c>
      <c r="D1872">
        <v>44877</v>
      </c>
      <c r="E1872">
        <v>0</v>
      </c>
      <c r="F1872">
        <v>1</v>
      </c>
      <c r="G1872">
        <v>0</v>
      </c>
      <c r="H1872">
        <v>0</v>
      </c>
      <c r="I1872" t="s">
        <v>330</v>
      </c>
      <c r="O1872">
        <v>2022102307</v>
      </c>
      <c r="P1872">
        <v>694</v>
      </c>
      <c r="Q1872">
        <v>47881</v>
      </c>
      <c r="R1872">
        <v>1</v>
      </c>
      <c r="S1872">
        <v>0</v>
      </c>
      <c r="T1872">
        <v>0</v>
      </c>
      <c r="U1872">
        <v>0</v>
      </c>
      <c r="V1872" t="s">
        <v>223</v>
      </c>
    </row>
    <row r="1873" spans="1:22" x14ac:dyDescent="0.35">
      <c r="A1873">
        <v>1871</v>
      </c>
      <c r="B1873">
        <v>2022102311</v>
      </c>
      <c r="C1873">
        <v>662</v>
      </c>
      <c r="D1873">
        <v>47793</v>
      </c>
      <c r="E1873">
        <v>1</v>
      </c>
      <c r="F1873">
        <v>0</v>
      </c>
      <c r="G1873">
        <v>0</v>
      </c>
      <c r="H1873">
        <v>0</v>
      </c>
      <c r="I1873" t="s">
        <v>331</v>
      </c>
      <c r="O1873">
        <v>2022102307</v>
      </c>
      <c r="P1873">
        <v>838</v>
      </c>
      <c r="Q1873">
        <v>47881</v>
      </c>
      <c r="R1873">
        <v>0</v>
      </c>
      <c r="S1873">
        <v>1</v>
      </c>
      <c r="T1873">
        <v>0</v>
      </c>
      <c r="U1873">
        <v>0</v>
      </c>
      <c r="V1873" t="s">
        <v>223</v>
      </c>
    </row>
    <row r="1874" spans="1:22" x14ac:dyDescent="0.35">
      <c r="A1874">
        <v>1872</v>
      </c>
      <c r="B1874">
        <v>2022102311</v>
      </c>
      <c r="C1874">
        <v>686</v>
      </c>
      <c r="D1874">
        <v>47793</v>
      </c>
      <c r="E1874">
        <v>1</v>
      </c>
      <c r="F1874">
        <v>0</v>
      </c>
      <c r="G1874">
        <v>0</v>
      </c>
      <c r="H1874">
        <v>0</v>
      </c>
      <c r="I1874" t="s">
        <v>331</v>
      </c>
      <c r="O1874">
        <v>2022102307</v>
      </c>
      <c r="P1874">
        <v>1572</v>
      </c>
      <c r="Q1874">
        <v>47881</v>
      </c>
      <c r="R1874">
        <v>1</v>
      </c>
      <c r="S1874">
        <v>0</v>
      </c>
      <c r="T1874">
        <v>0</v>
      </c>
      <c r="U1874">
        <v>0</v>
      </c>
      <c r="V1874" t="s">
        <v>223</v>
      </c>
    </row>
    <row r="1875" spans="1:22" x14ac:dyDescent="0.35">
      <c r="A1875">
        <v>1873</v>
      </c>
      <c r="B1875">
        <v>2022102311</v>
      </c>
      <c r="C1875">
        <v>1223</v>
      </c>
      <c r="D1875">
        <v>47793</v>
      </c>
      <c r="E1875">
        <v>1</v>
      </c>
      <c r="F1875">
        <v>0</v>
      </c>
      <c r="G1875">
        <v>0</v>
      </c>
      <c r="H1875">
        <v>0</v>
      </c>
      <c r="I1875" t="s">
        <v>331</v>
      </c>
      <c r="O1875">
        <v>2022102307</v>
      </c>
      <c r="P1875">
        <v>2602</v>
      </c>
      <c r="Q1875">
        <v>47881</v>
      </c>
      <c r="R1875">
        <v>1</v>
      </c>
      <c r="S1875">
        <v>0</v>
      </c>
      <c r="T1875">
        <v>0</v>
      </c>
      <c r="U1875">
        <v>0</v>
      </c>
      <c r="V1875" t="s">
        <v>223</v>
      </c>
    </row>
    <row r="1876" spans="1:22" x14ac:dyDescent="0.35">
      <c r="A1876">
        <v>1874</v>
      </c>
      <c r="B1876">
        <v>2022102311</v>
      </c>
      <c r="C1876">
        <v>2487</v>
      </c>
      <c r="D1876">
        <v>47793</v>
      </c>
      <c r="E1876">
        <v>1</v>
      </c>
      <c r="F1876">
        <v>0</v>
      </c>
      <c r="G1876">
        <v>0</v>
      </c>
      <c r="H1876">
        <v>0</v>
      </c>
      <c r="I1876" t="s">
        <v>331</v>
      </c>
      <c r="O1876">
        <v>2022103007</v>
      </c>
      <c r="P1876">
        <v>179</v>
      </c>
      <c r="Q1876">
        <v>47881</v>
      </c>
      <c r="R1876">
        <v>1</v>
      </c>
      <c r="S1876">
        <v>0</v>
      </c>
      <c r="T1876">
        <v>0</v>
      </c>
      <c r="U1876">
        <v>0</v>
      </c>
      <c r="V1876" t="s">
        <v>223</v>
      </c>
    </row>
    <row r="1877" spans="1:22" x14ac:dyDescent="0.35">
      <c r="A1877">
        <v>1875</v>
      </c>
      <c r="B1877">
        <v>2022103008</v>
      </c>
      <c r="C1877">
        <v>1172</v>
      </c>
      <c r="D1877">
        <v>47793</v>
      </c>
      <c r="E1877">
        <v>0</v>
      </c>
      <c r="F1877">
        <v>1</v>
      </c>
      <c r="G1877">
        <v>0</v>
      </c>
      <c r="H1877">
        <v>0</v>
      </c>
      <c r="I1877" t="s">
        <v>331</v>
      </c>
      <c r="O1877">
        <v>2022103007</v>
      </c>
      <c r="P1877">
        <v>842</v>
      </c>
      <c r="Q1877">
        <v>47881</v>
      </c>
      <c r="R1877">
        <v>1</v>
      </c>
      <c r="S1877">
        <v>0</v>
      </c>
      <c r="T1877">
        <v>0</v>
      </c>
      <c r="U1877">
        <v>0</v>
      </c>
      <c r="V1877" t="s">
        <v>223</v>
      </c>
    </row>
    <row r="1878" spans="1:22" x14ac:dyDescent="0.35">
      <c r="A1878">
        <v>1876</v>
      </c>
      <c r="B1878">
        <v>2022103008</v>
      </c>
      <c r="C1878">
        <v>4004</v>
      </c>
      <c r="D1878">
        <v>47793</v>
      </c>
      <c r="E1878">
        <v>0</v>
      </c>
      <c r="F1878">
        <v>1</v>
      </c>
      <c r="G1878">
        <v>0</v>
      </c>
      <c r="H1878">
        <v>0</v>
      </c>
      <c r="I1878" t="s">
        <v>331</v>
      </c>
      <c r="O1878">
        <v>2022103007</v>
      </c>
      <c r="P1878">
        <v>2823</v>
      </c>
      <c r="Q1878">
        <v>47881</v>
      </c>
      <c r="R1878">
        <v>1</v>
      </c>
      <c r="S1878">
        <v>0</v>
      </c>
      <c r="T1878">
        <v>0</v>
      </c>
      <c r="U1878">
        <v>0</v>
      </c>
      <c r="V1878" t="s">
        <v>223</v>
      </c>
    </row>
    <row r="1879" spans="1:22" x14ac:dyDescent="0.35">
      <c r="A1879">
        <v>1877</v>
      </c>
      <c r="B1879">
        <v>2022102311</v>
      </c>
      <c r="C1879">
        <v>836</v>
      </c>
      <c r="D1879">
        <v>52478</v>
      </c>
      <c r="E1879">
        <v>0</v>
      </c>
      <c r="F1879">
        <v>1</v>
      </c>
      <c r="G1879">
        <v>0</v>
      </c>
      <c r="H1879">
        <v>0</v>
      </c>
      <c r="I1879" t="s">
        <v>332</v>
      </c>
      <c r="O1879">
        <v>2022103007</v>
      </c>
      <c r="P1879">
        <v>3750</v>
      </c>
      <c r="Q1879">
        <v>47881</v>
      </c>
      <c r="R1879">
        <v>0</v>
      </c>
      <c r="S1879">
        <v>1</v>
      </c>
      <c r="T1879">
        <v>0</v>
      </c>
      <c r="U1879">
        <v>0</v>
      </c>
      <c r="V1879" t="s">
        <v>223</v>
      </c>
    </row>
    <row r="1880" spans="1:22" x14ac:dyDescent="0.35">
      <c r="A1880">
        <v>1878</v>
      </c>
      <c r="B1880">
        <v>2022102311</v>
      </c>
      <c r="C1880">
        <v>931</v>
      </c>
      <c r="D1880">
        <v>52478</v>
      </c>
      <c r="E1880">
        <v>1</v>
      </c>
      <c r="F1880">
        <v>0</v>
      </c>
      <c r="G1880">
        <v>0</v>
      </c>
      <c r="H1880">
        <v>0</v>
      </c>
      <c r="I1880" t="s">
        <v>332</v>
      </c>
      <c r="O1880">
        <v>2022110606</v>
      </c>
      <c r="P1880">
        <v>354</v>
      </c>
      <c r="Q1880">
        <v>47881</v>
      </c>
      <c r="R1880">
        <v>0</v>
      </c>
      <c r="S1880">
        <v>0</v>
      </c>
      <c r="T1880">
        <v>0</v>
      </c>
      <c r="U1880">
        <v>1</v>
      </c>
      <c r="V1880" t="s">
        <v>223</v>
      </c>
    </row>
    <row r="1881" spans="1:22" x14ac:dyDescent="0.35">
      <c r="A1881">
        <v>1879</v>
      </c>
      <c r="B1881">
        <v>2022102311</v>
      </c>
      <c r="C1881">
        <v>1627</v>
      </c>
      <c r="D1881">
        <v>52478</v>
      </c>
      <c r="E1881">
        <v>0</v>
      </c>
      <c r="F1881">
        <v>1</v>
      </c>
      <c r="G1881">
        <v>0</v>
      </c>
      <c r="H1881">
        <v>0</v>
      </c>
      <c r="I1881" t="s">
        <v>332</v>
      </c>
      <c r="O1881">
        <v>2022110606</v>
      </c>
      <c r="P1881">
        <v>2719</v>
      </c>
      <c r="Q1881">
        <v>47881</v>
      </c>
      <c r="R1881">
        <v>1</v>
      </c>
      <c r="S1881">
        <v>0</v>
      </c>
      <c r="T1881">
        <v>0</v>
      </c>
      <c r="U1881">
        <v>0</v>
      </c>
      <c r="V1881" t="s">
        <v>223</v>
      </c>
    </row>
    <row r="1882" spans="1:22" x14ac:dyDescent="0.35">
      <c r="A1882">
        <v>1880</v>
      </c>
      <c r="B1882">
        <v>2022102311</v>
      </c>
      <c r="C1882">
        <v>931</v>
      </c>
      <c r="D1882">
        <v>53447</v>
      </c>
      <c r="E1882">
        <v>0</v>
      </c>
      <c r="F1882">
        <v>1</v>
      </c>
      <c r="G1882">
        <v>0</v>
      </c>
      <c r="H1882">
        <v>0</v>
      </c>
      <c r="I1882" t="s">
        <v>333</v>
      </c>
      <c r="O1882">
        <v>2022102307</v>
      </c>
      <c r="P1882">
        <v>694</v>
      </c>
      <c r="Q1882">
        <v>42467</v>
      </c>
      <c r="R1882">
        <v>0</v>
      </c>
      <c r="S1882">
        <v>1</v>
      </c>
      <c r="T1882">
        <v>0</v>
      </c>
      <c r="U1882">
        <v>0</v>
      </c>
      <c r="V1882" t="s">
        <v>224</v>
      </c>
    </row>
    <row r="1883" spans="1:22" x14ac:dyDescent="0.35">
      <c r="A1883">
        <v>1881</v>
      </c>
      <c r="B1883">
        <v>2022102311</v>
      </c>
      <c r="C1883">
        <v>2048</v>
      </c>
      <c r="D1883">
        <v>53447</v>
      </c>
      <c r="E1883">
        <v>1</v>
      </c>
      <c r="F1883">
        <v>0</v>
      </c>
      <c r="G1883">
        <v>0</v>
      </c>
      <c r="H1883">
        <v>0</v>
      </c>
      <c r="I1883" t="s">
        <v>333</v>
      </c>
      <c r="O1883">
        <v>2022103007</v>
      </c>
      <c r="P1883">
        <v>1125</v>
      </c>
      <c r="Q1883">
        <v>42467</v>
      </c>
      <c r="R1883">
        <v>1</v>
      </c>
      <c r="S1883">
        <v>0</v>
      </c>
      <c r="T1883">
        <v>0</v>
      </c>
      <c r="U1883">
        <v>0</v>
      </c>
      <c r="V1883" t="s">
        <v>224</v>
      </c>
    </row>
    <row r="1884" spans="1:22" x14ac:dyDescent="0.35">
      <c r="A1884">
        <v>1882</v>
      </c>
      <c r="B1884">
        <v>2022102311</v>
      </c>
      <c r="C1884">
        <v>3316</v>
      </c>
      <c r="D1884">
        <v>53447</v>
      </c>
      <c r="E1884">
        <v>0</v>
      </c>
      <c r="F1884">
        <v>1</v>
      </c>
      <c r="G1884">
        <v>0</v>
      </c>
      <c r="H1884">
        <v>0</v>
      </c>
      <c r="I1884" t="s">
        <v>333</v>
      </c>
      <c r="O1884">
        <v>2022103007</v>
      </c>
      <c r="P1884">
        <v>2190</v>
      </c>
      <c r="Q1884">
        <v>42467</v>
      </c>
      <c r="R1884">
        <v>0</v>
      </c>
      <c r="S1884">
        <v>1</v>
      </c>
      <c r="T1884">
        <v>0</v>
      </c>
      <c r="U1884">
        <v>0</v>
      </c>
      <c r="V1884" t="s">
        <v>224</v>
      </c>
    </row>
    <row r="1885" spans="1:22" x14ac:dyDescent="0.35">
      <c r="A1885">
        <v>1883</v>
      </c>
      <c r="B1885">
        <v>2022103003</v>
      </c>
      <c r="C1885">
        <v>96</v>
      </c>
      <c r="D1885">
        <v>53447</v>
      </c>
      <c r="E1885">
        <v>1</v>
      </c>
      <c r="F1885">
        <v>0</v>
      </c>
      <c r="G1885">
        <v>0</v>
      </c>
      <c r="H1885">
        <v>0</v>
      </c>
      <c r="I1885" t="s">
        <v>333</v>
      </c>
      <c r="O1885">
        <v>2022103007</v>
      </c>
      <c r="P1885">
        <v>2618</v>
      </c>
      <c r="Q1885">
        <v>42467</v>
      </c>
      <c r="R1885">
        <v>1</v>
      </c>
      <c r="S1885">
        <v>0</v>
      </c>
      <c r="T1885">
        <v>0</v>
      </c>
      <c r="U1885">
        <v>0</v>
      </c>
      <c r="V1885" t="s">
        <v>224</v>
      </c>
    </row>
    <row r="1886" spans="1:22" x14ac:dyDescent="0.35">
      <c r="A1886">
        <v>1884</v>
      </c>
      <c r="B1886">
        <v>2022103003</v>
      </c>
      <c r="C1886">
        <v>3500</v>
      </c>
      <c r="D1886">
        <v>53447</v>
      </c>
      <c r="E1886">
        <v>1</v>
      </c>
      <c r="F1886">
        <v>0</v>
      </c>
      <c r="G1886">
        <v>0</v>
      </c>
      <c r="H1886">
        <v>0</v>
      </c>
      <c r="I1886" t="s">
        <v>333</v>
      </c>
      <c r="O1886">
        <v>2022103007</v>
      </c>
      <c r="P1886">
        <v>3708</v>
      </c>
      <c r="Q1886">
        <v>42467</v>
      </c>
      <c r="R1886">
        <v>1</v>
      </c>
      <c r="S1886">
        <v>0</v>
      </c>
      <c r="T1886">
        <v>0</v>
      </c>
      <c r="U1886">
        <v>0</v>
      </c>
      <c r="V1886" t="s">
        <v>224</v>
      </c>
    </row>
    <row r="1887" spans="1:22" x14ac:dyDescent="0.35">
      <c r="A1887">
        <v>1885</v>
      </c>
      <c r="B1887">
        <v>2022110601</v>
      </c>
      <c r="C1887">
        <v>128</v>
      </c>
      <c r="D1887">
        <v>53447</v>
      </c>
      <c r="E1887">
        <v>1</v>
      </c>
      <c r="F1887">
        <v>0</v>
      </c>
      <c r="G1887">
        <v>0</v>
      </c>
      <c r="H1887">
        <v>0</v>
      </c>
      <c r="I1887" t="s">
        <v>333</v>
      </c>
      <c r="O1887">
        <v>2022110606</v>
      </c>
      <c r="P1887">
        <v>913</v>
      </c>
      <c r="Q1887">
        <v>42467</v>
      </c>
      <c r="R1887">
        <v>0</v>
      </c>
      <c r="S1887">
        <v>1</v>
      </c>
      <c r="T1887">
        <v>0</v>
      </c>
      <c r="U1887">
        <v>0</v>
      </c>
      <c r="V1887" t="s">
        <v>224</v>
      </c>
    </row>
    <row r="1888" spans="1:22" x14ac:dyDescent="0.35">
      <c r="A1888">
        <v>1886</v>
      </c>
      <c r="B1888">
        <v>2022110601</v>
      </c>
      <c r="C1888">
        <v>697</v>
      </c>
      <c r="D1888">
        <v>53447</v>
      </c>
      <c r="E1888">
        <v>0</v>
      </c>
      <c r="F1888">
        <v>1</v>
      </c>
      <c r="G1888">
        <v>0</v>
      </c>
      <c r="H1888">
        <v>0</v>
      </c>
      <c r="I1888" t="s">
        <v>333</v>
      </c>
      <c r="O1888">
        <v>2022102307</v>
      </c>
      <c r="P1888">
        <v>838</v>
      </c>
      <c r="Q1888">
        <v>46141</v>
      </c>
      <c r="R1888">
        <v>1</v>
      </c>
      <c r="S1888">
        <v>0</v>
      </c>
      <c r="T1888">
        <v>0</v>
      </c>
      <c r="U1888">
        <v>0</v>
      </c>
      <c r="V1888" t="s">
        <v>225</v>
      </c>
    </row>
    <row r="1889" spans="1:22" x14ac:dyDescent="0.35">
      <c r="A1889">
        <v>1887</v>
      </c>
      <c r="B1889">
        <v>2022110601</v>
      </c>
      <c r="C1889">
        <v>1169</v>
      </c>
      <c r="D1889">
        <v>53447</v>
      </c>
      <c r="E1889">
        <v>0</v>
      </c>
      <c r="F1889">
        <v>1</v>
      </c>
      <c r="G1889">
        <v>0</v>
      </c>
      <c r="H1889">
        <v>0</v>
      </c>
      <c r="I1889" t="s">
        <v>333</v>
      </c>
      <c r="O1889">
        <v>2022102307</v>
      </c>
      <c r="P1889">
        <v>3241</v>
      </c>
      <c r="Q1889">
        <v>46141</v>
      </c>
      <c r="R1889">
        <v>0</v>
      </c>
      <c r="S1889">
        <v>1</v>
      </c>
      <c r="T1889">
        <v>0</v>
      </c>
      <c r="U1889">
        <v>0</v>
      </c>
      <c r="V1889" t="s">
        <v>225</v>
      </c>
    </row>
    <row r="1890" spans="1:22" x14ac:dyDescent="0.35">
      <c r="A1890">
        <v>1888</v>
      </c>
      <c r="B1890">
        <v>2022110601</v>
      </c>
      <c r="C1890">
        <v>2738</v>
      </c>
      <c r="D1890">
        <v>53447</v>
      </c>
      <c r="E1890">
        <v>1</v>
      </c>
      <c r="F1890">
        <v>0</v>
      </c>
      <c r="G1890">
        <v>0</v>
      </c>
      <c r="H1890">
        <v>0</v>
      </c>
      <c r="I1890" t="s">
        <v>333</v>
      </c>
      <c r="O1890">
        <v>2022103007</v>
      </c>
      <c r="P1890">
        <v>1656</v>
      </c>
      <c r="Q1890">
        <v>46141</v>
      </c>
      <c r="R1890">
        <v>1</v>
      </c>
      <c r="S1890">
        <v>0</v>
      </c>
      <c r="T1890">
        <v>0</v>
      </c>
      <c r="U1890">
        <v>0</v>
      </c>
      <c r="V1890" t="s">
        <v>225</v>
      </c>
    </row>
    <row r="1891" spans="1:22" x14ac:dyDescent="0.35">
      <c r="A1891">
        <v>1889</v>
      </c>
      <c r="B1891">
        <v>2022102311</v>
      </c>
      <c r="C1891">
        <v>1400</v>
      </c>
      <c r="D1891">
        <v>46307</v>
      </c>
      <c r="E1891">
        <v>1</v>
      </c>
      <c r="F1891">
        <v>0</v>
      </c>
      <c r="G1891">
        <v>0</v>
      </c>
      <c r="H1891">
        <v>0</v>
      </c>
      <c r="I1891" t="s">
        <v>334</v>
      </c>
      <c r="O1891">
        <v>2022103007</v>
      </c>
      <c r="P1891">
        <v>2955</v>
      </c>
      <c r="Q1891">
        <v>46141</v>
      </c>
      <c r="R1891">
        <v>0</v>
      </c>
      <c r="S1891">
        <v>1</v>
      </c>
      <c r="T1891">
        <v>0</v>
      </c>
      <c r="U1891">
        <v>0</v>
      </c>
      <c r="V1891" t="s">
        <v>225</v>
      </c>
    </row>
    <row r="1892" spans="1:22" x14ac:dyDescent="0.35">
      <c r="A1892">
        <v>1890</v>
      </c>
      <c r="B1892">
        <v>2022102311</v>
      </c>
      <c r="C1892">
        <v>1606</v>
      </c>
      <c r="D1892">
        <v>46307</v>
      </c>
      <c r="E1892">
        <v>0</v>
      </c>
      <c r="F1892">
        <v>0</v>
      </c>
      <c r="G1892">
        <v>0</v>
      </c>
      <c r="H1892">
        <v>1</v>
      </c>
      <c r="I1892" t="s">
        <v>334</v>
      </c>
      <c r="O1892">
        <v>2022110606</v>
      </c>
      <c r="P1892">
        <v>2510</v>
      </c>
      <c r="Q1892">
        <v>46141</v>
      </c>
      <c r="R1892">
        <v>0</v>
      </c>
      <c r="S1892">
        <v>1</v>
      </c>
      <c r="T1892">
        <v>0</v>
      </c>
      <c r="U1892">
        <v>0</v>
      </c>
      <c r="V1892" t="s">
        <v>225</v>
      </c>
    </row>
    <row r="1893" spans="1:22" x14ac:dyDescent="0.35">
      <c r="A1893">
        <v>1891</v>
      </c>
      <c r="B1893">
        <v>2022102311</v>
      </c>
      <c r="C1893">
        <v>2579</v>
      </c>
      <c r="D1893">
        <v>46307</v>
      </c>
      <c r="E1893">
        <v>0</v>
      </c>
      <c r="F1893">
        <v>1</v>
      </c>
      <c r="G1893">
        <v>0</v>
      </c>
      <c r="H1893">
        <v>0</v>
      </c>
      <c r="I1893" t="s">
        <v>334</v>
      </c>
      <c r="O1893">
        <v>2022102307</v>
      </c>
      <c r="P1893">
        <v>917</v>
      </c>
      <c r="Q1893">
        <v>54582</v>
      </c>
      <c r="R1893">
        <v>1</v>
      </c>
      <c r="S1893">
        <v>0</v>
      </c>
      <c r="T1893">
        <v>0</v>
      </c>
      <c r="U1893">
        <v>0</v>
      </c>
      <c r="V1893" t="s">
        <v>226</v>
      </c>
    </row>
    <row r="1894" spans="1:22" x14ac:dyDescent="0.35">
      <c r="A1894">
        <v>1892</v>
      </c>
      <c r="B1894">
        <v>2022103003</v>
      </c>
      <c r="C1894">
        <v>1934</v>
      </c>
      <c r="D1894">
        <v>46307</v>
      </c>
      <c r="E1894">
        <v>1</v>
      </c>
      <c r="F1894">
        <v>0</v>
      </c>
      <c r="G1894">
        <v>0</v>
      </c>
      <c r="H1894">
        <v>0</v>
      </c>
      <c r="I1894" t="s">
        <v>334</v>
      </c>
      <c r="O1894">
        <v>2022102307</v>
      </c>
      <c r="P1894">
        <v>3241</v>
      </c>
      <c r="Q1894">
        <v>54582</v>
      </c>
      <c r="R1894">
        <v>0</v>
      </c>
      <c r="S1894">
        <v>1</v>
      </c>
      <c r="T1894">
        <v>0</v>
      </c>
      <c r="U1894">
        <v>0</v>
      </c>
      <c r="V1894" t="s">
        <v>226</v>
      </c>
    </row>
    <row r="1895" spans="1:22" x14ac:dyDescent="0.35">
      <c r="A1895">
        <v>1893</v>
      </c>
      <c r="B1895">
        <v>2022103003</v>
      </c>
      <c r="C1895">
        <v>3574</v>
      </c>
      <c r="D1895">
        <v>46307</v>
      </c>
      <c r="E1895">
        <v>0</v>
      </c>
      <c r="F1895">
        <v>1</v>
      </c>
      <c r="G1895">
        <v>0</v>
      </c>
      <c r="H1895">
        <v>0</v>
      </c>
      <c r="I1895" t="s">
        <v>334</v>
      </c>
      <c r="O1895">
        <v>2022103007</v>
      </c>
      <c r="P1895">
        <v>1427</v>
      </c>
      <c r="Q1895">
        <v>54582</v>
      </c>
      <c r="R1895">
        <v>1</v>
      </c>
      <c r="S1895">
        <v>0</v>
      </c>
      <c r="T1895">
        <v>0</v>
      </c>
      <c r="U1895">
        <v>0</v>
      </c>
      <c r="V1895" t="s">
        <v>226</v>
      </c>
    </row>
    <row r="1896" spans="1:22" x14ac:dyDescent="0.35">
      <c r="A1896">
        <v>1894</v>
      </c>
      <c r="B1896">
        <v>2022110601</v>
      </c>
      <c r="C1896">
        <v>1169</v>
      </c>
      <c r="D1896">
        <v>46307</v>
      </c>
      <c r="E1896">
        <v>1</v>
      </c>
      <c r="F1896">
        <v>0</v>
      </c>
      <c r="G1896">
        <v>0</v>
      </c>
      <c r="H1896">
        <v>0</v>
      </c>
      <c r="I1896" t="s">
        <v>334</v>
      </c>
      <c r="O1896">
        <v>2022110606</v>
      </c>
      <c r="P1896">
        <v>354</v>
      </c>
      <c r="Q1896">
        <v>54582</v>
      </c>
      <c r="R1896">
        <v>0</v>
      </c>
      <c r="S1896">
        <v>1</v>
      </c>
      <c r="T1896">
        <v>0</v>
      </c>
      <c r="U1896">
        <v>0</v>
      </c>
      <c r="V1896" t="s">
        <v>226</v>
      </c>
    </row>
    <row r="1897" spans="1:22" x14ac:dyDescent="0.35">
      <c r="A1897">
        <v>1895</v>
      </c>
      <c r="B1897">
        <v>2022110601</v>
      </c>
      <c r="C1897">
        <v>1497</v>
      </c>
      <c r="D1897">
        <v>46307</v>
      </c>
      <c r="E1897">
        <v>1</v>
      </c>
      <c r="F1897">
        <v>0</v>
      </c>
      <c r="G1897">
        <v>0</v>
      </c>
      <c r="H1897">
        <v>0</v>
      </c>
      <c r="I1897" t="s">
        <v>334</v>
      </c>
      <c r="O1897">
        <v>2022110606</v>
      </c>
      <c r="P1897">
        <v>1265</v>
      </c>
      <c r="Q1897">
        <v>54582</v>
      </c>
      <c r="R1897">
        <v>0</v>
      </c>
      <c r="S1897">
        <v>1</v>
      </c>
      <c r="T1897">
        <v>0</v>
      </c>
      <c r="U1897">
        <v>0</v>
      </c>
      <c r="V1897" t="s">
        <v>226</v>
      </c>
    </row>
    <row r="1898" spans="1:22" x14ac:dyDescent="0.35">
      <c r="A1898">
        <v>1896</v>
      </c>
      <c r="B1898">
        <v>2022110601</v>
      </c>
      <c r="C1898">
        <v>1518</v>
      </c>
      <c r="D1898">
        <v>46307</v>
      </c>
      <c r="E1898">
        <v>0</v>
      </c>
      <c r="F1898">
        <v>1</v>
      </c>
      <c r="G1898">
        <v>0</v>
      </c>
      <c r="H1898">
        <v>0</v>
      </c>
      <c r="I1898" t="s">
        <v>334</v>
      </c>
      <c r="O1898">
        <v>2022110606</v>
      </c>
      <c r="P1898">
        <v>2580</v>
      </c>
      <c r="Q1898">
        <v>54582</v>
      </c>
      <c r="R1898">
        <v>1</v>
      </c>
      <c r="S1898">
        <v>0</v>
      </c>
      <c r="T1898">
        <v>0</v>
      </c>
      <c r="U1898">
        <v>0</v>
      </c>
      <c r="V1898" t="s">
        <v>226</v>
      </c>
    </row>
    <row r="1899" spans="1:22" x14ac:dyDescent="0.35">
      <c r="A1899">
        <v>1897</v>
      </c>
      <c r="B1899">
        <v>2022110601</v>
      </c>
      <c r="C1899">
        <v>2780</v>
      </c>
      <c r="D1899">
        <v>46307</v>
      </c>
      <c r="E1899">
        <v>1</v>
      </c>
      <c r="F1899">
        <v>0</v>
      </c>
      <c r="G1899">
        <v>0</v>
      </c>
      <c r="H1899">
        <v>0</v>
      </c>
      <c r="I1899" t="s">
        <v>334</v>
      </c>
      <c r="O1899">
        <v>2022102307</v>
      </c>
      <c r="P1899">
        <v>989</v>
      </c>
      <c r="Q1899">
        <v>44929</v>
      </c>
      <c r="R1899">
        <v>0</v>
      </c>
      <c r="S1899">
        <v>1</v>
      </c>
      <c r="T1899">
        <v>0</v>
      </c>
      <c r="U1899">
        <v>1</v>
      </c>
      <c r="V1899" t="s">
        <v>227</v>
      </c>
    </row>
    <row r="1900" spans="1:22" x14ac:dyDescent="0.35">
      <c r="A1900">
        <v>1898</v>
      </c>
      <c r="B1900">
        <v>2022102311</v>
      </c>
      <c r="C1900">
        <v>1400</v>
      </c>
      <c r="D1900">
        <v>52438</v>
      </c>
      <c r="E1900">
        <v>0</v>
      </c>
      <c r="F1900">
        <v>1</v>
      </c>
      <c r="G1900">
        <v>0</v>
      </c>
      <c r="H1900">
        <v>0</v>
      </c>
      <c r="I1900" t="s">
        <v>335</v>
      </c>
      <c r="O1900">
        <v>2022103007</v>
      </c>
      <c r="P1900">
        <v>729</v>
      </c>
      <c r="Q1900">
        <v>44929</v>
      </c>
      <c r="R1900">
        <v>0</v>
      </c>
      <c r="S1900">
        <v>1</v>
      </c>
      <c r="T1900">
        <v>0</v>
      </c>
      <c r="U1900">
        <v>0</v>
      </c>
      <c r="V1900" t="s">
        <v>227</v>
      </c>
    </row>
    <row r="1901" spans="1:22" x14ac:dyDescent="0.35">
      <c r="A1901">
        <v>1899</v>
      </c>
      <c r="B1901">
        <v>2022102311</v>
      </c>
      <c r="C1901">
        <v>1564</v>
      </c>
      <c r="D1901">
        <v>38548</v>
      </c>
      <c r="E1901">
        <v>1</v>
      </c>
      <c r="F1901">
        <v>0</v>
      </c>
      <c r="G1901">
        <v>0</v>
      </c>
      <c r="H1901">
        <v>1</v>
      </c>
      <c r="I1901" t="s">
        <v>336</v>
      </c>
      <c r="O1901">
        <v>2022103007</v>
      </c>
      <c r="P1901">
        <v>1993</v>
      </c>
      <c r="Q1901">
        <v>44929</v>
      </c>
      <c r="R1901">
        <v>1</v>
      </c>
      <c r="S1901">
        <v>0</v>
      </c>
      <c r="T1901">
        <v>0</v>
      </c>
      <c r="U1901">
        <v>0</v>
      </c>
      <c r="V1901" t="s">
        <v>227</v>
      </c>
    </row>
    <row r="1902" spans="1:22" x14ac:dyDescent="0.35">
      <c r="A1902">
        <v>1900</v>
      </c>
      <c r="B1902">
        <v>2022102311</v>
      </c>
      <c r="C1902">
        <v>1564</v>
      </c>
      <c r="D1902">
        <v>54939</v>
      </c>
      <c r="E1902">
        <v>0</v>
      </c>
      <c r="F1902">
        <v>1</v>
      </c>
      <c r="G1902">
        <v>0</v>
      </c>
      <c r="H1902">
        <v>0</v>
      </c>
      <c r="I1902" t="s">
        <v>337</v>
      </c>
      <c r="O1902">
        <v>2022102307</v>
      </c>
      <c r="P1902">
        <v>1203</v>
      </c>
      <c r="Q1902">
        <v>41270</v>
      </c>
      <c r="R1902">
        <v>1</v>
      </c>
      <c r="S1902">
        <v>0</v>
      </c>
      <c r="T1902">
        <v>0</v>
      </c>
      <c r="U1902">
        <v>0</v>
      </c>
      <c r="V1902" t="s">
        <v>228</v>
      </c>
    </row>
    <row r="1903" spans="1:22" x14ac:dyDescent="0.35">
      <c r="A1903">
        <v>1901</v>
      </c>
      <c r="B1903">
        <v>2022102311</v>
      </c>
      <c r="C1903">
        <v>2856</v>
      </c>
      <c r="D1903">
        <v>54939</v>
      </c>
      <c r="E1903">
        <v>0</v>
      </c>
      <c r="F1903">
        <v>1</v>
      </c>
      <c r="G1903">
        <v>0</v>
      </c>
      <c r="H1903">
        <v>0</v>
      </c>
      <c r="I1903" t="s">
        <v>337</v>
      </c>
      <c r="O1903">
        <v>2022102307</v>
      </c>
      <c r="P1903">
        <v>2997</v>
      </c>
      <c r="Q1903">
        <v>41270</v>
      </c>
      <c r="R1903">
        <v>0</v>
      </c>
      <c r="S1903">
        <v>1</v>
      </c>
      <c r="T1903">
        <v>0</v>
      </c>
      <c r="U1903">
        <v>0</v>
      </c>
      <c r="V1903" t="s">
        <v>228</v>
      </c>
    </row>
    <row r="1904" spans="1:22" x14ac:dyDescent="0.35">
      <c r="A1904">
        <v>1902</v>
      </c>
      <c r="B1904">
        <v>2022102311</v>
      </c>
      <c r="C1904">
        <v>1606</v>
      </c>
      <c r="D1904">
        <v>53465</v>
      </c>
      <c r="E1904">
        <v>1</v>
      </c>
      <c r="F1904">
        <v>0</v>
      </c>
      <c r="G1904">
        <v>0</v>
      </c>
      <c r="H1904">
        <v>0</v>
      </c>
      <c r="I1904" t="s">
        <v>338</v>
      </c>
      <c r="O1904">
        <v>2022103007</v>
      </c>
      <c r="P1904">
        <v>2116</v>
      </c>
      <c r="Q1904">
        <v>41270</v>
      </c>
      <c r="R1904">
        <v>0</v>
      </c>
      <c r="S1904">
        <v>0</v>
      </c>
      <c r="T1904">
        <v>0</v>
      </c>
      <c r="U1904">
        <v>1</v>
      </c>
      <c r="V1904" t="s">
        <v>228</v>
      </c>
    </row>
    <row r="1905" spans="1:22" x14ac:dyDescent="0.35">
      <c r="A1905">
        <v>1903</v>
      </c>
      <c r="B1905">
        <v>2022103003</v>
      </c>
      <c r="C1905">
        <v>504</v>
      </c>
      <c r="D1905">
        <v>53465</v>
      </c>
      <c r="E1905">
        <v>1</v>
      </c>
      <c r="F1905">
        <v>0</v>
      </c>
      <c r="G1905">
        <v>0</v>
      </c>
      <c r="H1905">
        <v>0</v>
      </c>
      <c r="I1905" t="s">
        <v>338</v>
      </c>
      <c r="O1905">
        <v>2022102307</v>
      </c>
      <c r="P1905">
        <v>1309</v>
      </c>
      <c r="Q1905">
        <v>46211</v>
      </c>
      <c r="R1905">
        <v>1</v>
      </c>
      <c r="S1905">
        <v>0</v>
      </c>
      <c r="T1905">
        <v>0</v>
      </c>
      <c r="U1905">
        <v>0</v>
      </c>
      <c r="V1905" t="s">
        <v>229</v>
      </c>
    </row>
    <row r="1906" spans="1:22" x14ac:dyDescent="0.35">
      <c r="A1906">
        <v>1904</v>
      </c>
      <c r="B1906">
        <v>2022103003</v>
      </c>
      <c r="C1906">
        <v>1129</v>
      </c>
      <c r="D1906">
        <v>53465</v>
      </c>
      <c r="E1906">
        <v>0</v>
      </c>
      <c r="F1906">
        <v>1</v>
      </c>
      <c r="G1906">
        <v>0</v>
      </c>
      <c r="H1906">
        <v>0</v>
      </c>
      <c r="I1906" t="s">
        <v>338</v>
      </c>
      <c r="O1906">
        <v>2022103007</v>
      </c>
      <c r="P1906">
        <v>504</v>
      </c>
      <c r="Q1906">
        <v>46211</v>
      </c>
      <c r="R1906">
        <v>0</v>
      </c>
      <c r="S1906">
        <v>0</v>
      </c>
      <c r="T1906">
        <v>0</v>
      </c>
      <c r="U1906">
        <v>1</v>
      </c>
      <c r="V1906" t="s">
        <v>229</v>
      </c>
    </row>
    <row r="1907" spans="1:22" x14ac:dyDescent="0.35">
      <c r="A1907">
        <v>1905</v>
      </c>
      <c r="B1907">
        <v>2022103003</v>
      </c>
      <c r="C1907">
        <v>1934</v>
      </c>
      <c r="D1907">
        <v>53465</v>
      </c>
      <c r="E1907">
        <v>0</v>
      </c>
      <c r="F1907">
        <v>0</v>
      </c>
      <c r="G1907">
        <v>0</v>
      </c>
      <c r="H1907">
        <v>1</v>
      </c>
      <c r="I1907" t="s">
        <v>338</v>
      </c>
      <c r="O1907">
        <v>2022103007</v>
      </c>
      <c r="P1907">
        <v>773</v>
      </c>
      <c r="Q1907">
        <v>46211</v>
      </c>
      <c r="R1907">
        <v>1</v>
      </c>
      <c r="S1907">
        <v>0</v>
      </c>
      <c r="T1907">
        <v>0</v>
      </c>
      <c r="U1907">
        <v>0</v>
      </c>
      <c r="V1907" t="s">
        <v>229</v>
      </c>
    </row>
    <row r="1908" spans="1:22" x14ac:dyDescent="0.35">
      <c r="A1908">
        <v>1906</v>
      </c>
      <c r="B1908">
        <v>2022102311</v>
      </c>
      <c r="C1908">
        <v>2232</v>
      </c>
      <c r="D1908">
        <v>44886</v>
      </c>
      <c r="E1908">
        <v>1</v>
      </c>
      <c r="F1908">
        <v>0</v>
      </c>
      <c r="G1908">
        <v>0</v>
      </c>
      <c r="H1908">
        <v>0</v>
      </c>
      <c r="I1908" t="s">
        <v>339</v>
      </c>
      <c r="O1908">
        <v>2022103007</v>
      </c>
      <c r="P1908">
        <v>2190</v>
      </c>
      <c r="Q1908">
        <v>46211</v>
      </c>
      <c r="R1908">
        <v>0</v>
      </c>
      <c r="S1908">
        <v>1</v>
      </c>
      <c r="T1908">
        <v>0</v>
      </c>
      <c r="U1908">
        <v>0</v>
      </c>
      <c r="V1908" t="s">
        <v>229</v>
      </c>
    </row>
    <row r="1909" spans="1:22" x14ac:dyDescent="0.35">
      <c r="A1909">
        <v>1907</v>
      </c>
      <c r="B1909">
        <v>2022102311</v>
      </c>
      <c r="C1909">
        <v>2742</v>
      </c>
      <c r="D1909">
        <v>35449</v>
      </c>
      <c r="E1909">
        <v>0</v>
      </c>
      <c r="F1909">
        <v>1</v>
      </c>
      <c r="G1909">
        <v>0</v>
      </c>
      <c r="H1909">
        <v>0</v>
      </c>
      <c r="I1909" t="s">
        <v>340</v>
      </c>
      <c r="O1909">
        <v>2022103007</v>
      </c>
      <c r="P1909">
        <v>2955</v>
      </c>
      <c r="Q1909">
        <v>46211</v>
      </c>
      <c r="R1909">
        <v>0</v>
      </c>
      <c r="S1909">
        <v>1</v>
      </c>
      <c r="T1909">
        <v>0</v>
      </c>
      <c r="U1909">
        <v>0</v>
      </c>
      <c r="V1909" t="s">
        <v>229</v>
      </c>
    </row>
    <row r="1910" spans="1:22" x14ac:dyDescent="0.35">
      <c r="A1910">
        <v>1908</v>
      </c>
      <c r="B1910">
        <v>2022102311</v>
      </c>
      <c r="C1910">
        <v>2835</v>
      </c>
      <c r="D1910">
        <v>43327</v>
      </c>
      <c r="E1910">
        <v>1</v>
      </c>
      <c r="F1910">
        <v>0</v>
      </c>
      <c r="G1910">
        <v>0</v>
      </c>
      <c r="H1910">
        <v>0</v>
      </c>
      <c r="I1910" t="s">
        <v>341</v>
      </c>
      <c r="O1910">
        <v>2022103007</v>
      </c>
      <c r="P1910">
        <v>3750</v>
      </c>
      <c r="Q1910">
        <v>46211</v>
      </c>
      <c r="R1910">
        <v>0</v>
      </c>
      <c r="S1910">
        <v>1</v>
      </c>
      <c r="T1910">
        <v>0</v>
      </c>
      <c r="U1910">
        <v>0</v>
      </c>
      <c r="V1910" t="s">
        <v>229</v>
      </c>
    </row>
    <row r="1911" spans="1:22" x14ac:dyDescent="0.35">
      <c r="A1911">
        <v>1909</v>
      </c>
      <c r="B1911">
        <v>2022110601</v>
      </c>
      <c r="C1911">
        <v>1391</v>
      </c>
      <c r="D1911">
        <v>43327</v>
      </c>
      <c r="E1911">
        <v>0</v>
      </c>
      <c r="F1911">
        <v>1</v>
      </c>
      <c r="G1911">
        <v>0</v>
      </c>
      <c r="H1911">
        <v>0</v>
      </c>
      <c r="I1911" t="s">
        <v>341</v>
      </c>
      <c r="O1911">
        <v>2022110606</v>
      </c>
      <c r="P1911">
        <v>354</v>
      </c>
      <c r="Q1911">
        <v>46211</v>
      </c>
      <c r="R1911">
        <v>0</v>
      </c>
      <c r="S1911">
        <v>1</v>
      </c>
      <c r="T1911">
        <v>0</v>
      </c>
      <c r="U1911">
        <v>0</v>
      </c>
      <c r="V1911" t="s">
        <v>229</v>
      </c>
    </row>
    <row r="1912" spans="1:22" x14ac:dyDescent="0.35">
      <c r="A1912">
        <v>1910</v>
      </c>
      <c r="B1912">
        <v>2022102311</v>
      </c>
      <c r="C1912">
        <v>2835</v>
      </c>
      <c r="D1912">
        <v>38707</v>
      </c>
      <c r="E1912">
        <v>0</v>
      </c>
      <c r="F1912">
        <v>0</v>
      </c>
      <c r="G1912">
        <v>0</v>
      </c>
      <c r="H1912">
        <v>1</v>
      </c>
      <c r="I1912" t="s">
        <v>342</v>
      </c>
      <c r="O1912">
        <v>2022110606</v>
      </c>
      <c r="P1912">
        <v>913</v>
      </c>
      <c r="Q1912">
        <v>46211</v>
      </c>
      <c r="R1912">
        <v>0</v>
      </c>
      <c r="S1912">
        <v>1</v>
      </c>
      <c r="T1912">
        <v>0</v>
      </c>
      <c r="U1912">
        <v>0</v>
      </c>
      <c r="V1912" t="s">
        <v>229</v>
      </c>
    </row>
    <row r="1913" spans="1:22" x14ac:dyDescent="0.35">
      <c r="A1913">
        <v>1911</v>
      </c>
      <c r="B1913">
        <v>2022102311</v>
      </c>
      <c r="C1913">
        <v>3570</v>
      </c>
      <c r="D1913">
        <v>38707</v>
      </c>
      <c r="E1913">
        <v>1</v>
      </c>
      <c r="F1913">
        <v>0</v>
      </c>
      <c r="G1913">
        <v>0</v>
      </c>
      <c r="H1913">
        <v>0</v>
      </c>
      <c r="I1913" t="s">
        <v>342</v>
      </c>
      <c r="O1913">
        <v>2022102307</v>
      </c>
      <c r="P1913">
        <v>1383</v>
      </c>
      <c r="Q1913">
        <v>54671</v>
      </c>
      <c r="R1913">
        <v>1</v>
      </c>
      <c r="S1913">
        <v>0</v>
      </c>
      <c r="T1913">
        <v>0</v>
      </c>
      <c r="U1913">
        <v>0</v>
      </c>
      <c r="V1913" t="s">
        <v>230</v>
      </c>
    </row>
    <row r="1914" spans="1:22" x14ac:dyDescent="0.35">
      <c r="A1914">
        <v>1912</v>
      </c>
      <c r="B1914">
        <v>2022103003</v>
      </c>
      <c r="C1914">
        <v>1387</v>
      </c>
      <c r="D1914">
        <v>38707</v>
      </c>
      <c r="E1914">
        <v>0</v>
      </c>
      <c r="F1914">
        <v>1</v>
      </c>
      <c r="G1914">
        <v>0</v>
      </c>
      <c r="H1914">
        <v>0</v>
      </c>
      <c r="I1914" t="s">
        <v>342</v>
      </c>
      <c r="O1914">
        <v>2022102307</v>
      </c>
      <c r="P1914">
        <v>3054</v>
      </c>
      <c r="Q1914">
        <v>54671</v>
      </c>
      <c r="R1914">
        <v>1</v>
      </c>
      <c r="S1914">
        <v>0</v>
      </c>
      <c r="T1914">
        <v>0</v>
      </c>
      <c r="U1914">
        <v>0</v>
      </c>
      <c r="V1914" t="s">
        <v>230</v>
      </c>
    </row>
    <row r="1915" spans="1:22" x14ac:dyDescent="0.35">
      <c r="A1915">
        <v>1913</v>
      </c>
      <c r="B1915">
        <v>2022102311</v>
      </c>
      <c r="C1915">
        <v>2856</v>
      </c>
      <c r="D1915">
        <v>46142</v>
      </c>
      <c r="E1915">
        <v>1</v>
      </c>
      <c r="F1915">
        <v>0</v>
      </c>
      <c r="G1915">
        <v>0</v>
      </c>
      <c r="H1915">
        <v>0</v>
      </c>
      <c r="I1915" t="s">
        <v>343</v>
      </c>
      <c r="O1915">
        <v>2022102307</v>
      </c>
      <c r="P1915">
        <v>3357</v>
      </c>
      <c r="Q1915">
        <v>54671</v>
      </c>
      <c r="R1915">
        <v>1</v>
      </c>
      <c r="S1915">
        <v>0</v>
      </c>
      <c r="T1915">
        <v>0</v>
      </c>
      <c r="U1915">
        <v>0</v>
      </c>
      <c r="V1915" t="s">
        <v>230</v>
      </c>
    </row>
    <row r="1916" spans="1:22" x14ac:dyDescent="0.35">
      <c r="A1916">
        <v>1914</v>
      </c>
      <c r="B1916">
        <v>2022102311</v>
      </c>
      <c r="C1916">
        <v>3609</v>
      </c>
      <c r="D1916">
        <v>46142</v>
      </c>
      <c r="E1916">
        <v>0</v>
      </c>
      <c r="F1916">
        <v>1</v>
      </c>
      <c r="G1916">
        <v>0</v>
      </c>
      <c r="H1916">
        <v>0</v>
      </c>
      <c r="I1916" t="s">
        <v>343</v>
      </c>
      <c r="O1916">
        <v>2022103000</v>
      </c>
      <c r="P1916">
        <v>2792</v>
      </c>
      <c r="Q1916">
        <v>54671</v>
      </c>
      <c r="R1916">
        <v>1</v>
      </c>
      <c r="S1916">
        <v>0</v>
      </c>
      <c r="T1916">
        <v>0</v>
      </c>
      <c r="U1916">
        <v>0</v>
      </c>
      <c r="V1916" t="s">
        <v>230</v>
      </c>
    </row>
    <row r="1917" spans="1:22" x14ac:dyDescent="0.35">
      <c r="A1917">
        <v>1915</v>
      </c>
      <c r="B1917">
        <v>2022103003</v>
      </c>
      <c r="C1917">
        <v>1342</v>
      </c>
      <c r="D1917">
        <v>46142</v>
      </c>
      <c r="E1917">
        <v>1</v>
      </c>
      <c r="F1917">
        <v>0</v>
      </c>
      <c r="G1917">
        <v>0</v>
      </c>
      <c r="H1917">
        <v>0</v>
      </c>
      <c r="I1917" t="s">
        <v>343</v>
      </c>
      <c r="O1917">
        <v>2022103000</v>
      </c>
      <c r="P1917">
        <v>3381</v>
      </c>
      <c r="Q1917">
        <v>54671</v>
      </c>
      <c r="R1917">
        <v>0</v>
      </c>
      <c r="S1917">
        <v>1</v>
      </c>
      <c r="T1917">
        <v>0</v>
      </c>
      <c r="U1917">
        <v>0</v>
      </c>
      <c r="V1917" t="s">
        <v>230</v>
      </c>
    </row>
    <row r="1918" spans="1:22" x14ac:dyDescent="0.35">
      <c r="A1918">
        <v>1916</v>
      </c>
      <c r="B1918">
        <v>2022103003</v>
      </c>
      <c r="C1918">
        <v>2632</v>
      </c>
      <c r="D1918">
        <v>46142</v>
      </c>
      <c r="E1918">
        <v>1</v>
      </c>
      <c r="F1918">
        <v>0</v>
      </c>
      <c r="G1918">
        <v>0</v>
      </c>
      <c r="H1918">
        <v>0</v>
      </c>
      <c r="I1918" t="s">
        <v>343</v>
      </c>
      <c r="O1918">
        <v>2022103000</v>
      </c>
      <c r="P1918">
        <v>3593</v>
      </c>
      <c r="Q1918">
        <v>54671</v>
      </c>
      <c r="R1918">
        <v>1</v>
      </c>
      <c r="S1918">
        <v>0</v>
      </c>
      <c r="T1918">
        <v>0</v>
      </c>
      <c r="U1918">
        <v>0</v>
      </c>
      <c r="V1918" t="s">
        <v>230</v>
      </c>
    </row>
    <row r="1919" spans="1:22" x14ac:dyDescent="0.35">
      <c r="A1919">
        <v>1917</v>
      </c>
      <c r="B1919">
        <v>2022110601</v>
      </c>
      <c r="C1919">
        <v>196</v>
      </c>
      <c r="D1919">
        <v>46142</v>
      </c>
      <c r="E1919">
        <v>0</v>
      </c>
      <c r="F1919">
        <v>1</v>
      </c>
      <c r="G1919">
        <v>0</v>
      </c>
      <c r="H1919">
        <v>0</v>
      </c>
      <c r="I1919" t="s">
        <v>343</v>
      </c>
      <c r="O1919">
        <v>2022102307</v>
      </c>
      <c r="P1919">
        <v>1626</v>
      </c>
      <c r="Q1919">
        <v>44815</v>
      </c>
      <c r="R1919">
        <v>0</v>
      </c>
      <c r="S1919">
        <v>1</v>
      </c>
      <c r="T1919">
        <v>0</v>
      </c>
      <c r="U1919">
        <v>0</v>
      </c>
      <c r="V1919" t="s">
        <v>231</v>
      </c>
    </row>
    <row r="1920" spans="1:22" x14ac:dyDescent="0.35">
      <c r="A1920">
        <v>1918</v>
      </c>
      <c r="B1920">
        <v>2022110601</v>
      </c>
      <c r="C1920">
        <v>514</v>
      </c>
      <c r="D1920">
        <v>46142</v>
      </c>
      <c r="E1920">
        <v>1</v>
      </c>
      <c r="F1920">
        <v>0</v>
      </c>
      <c r="G1920">
        <v>0</v>
      </c>
      <c r="H1920">
        <v>0</v>
      </c>
      <c r="I1920" t="s">
        <v>343</v>
      </c>
      <c r="O1920">
        <v>2022102307</v>
      </c>
      <c r="P1920">
        <v>2516</v>
      </c>
      <c r="Q1920">
        <v>44815</v>
      </c>
      <c r="R1920">
        <v>1</v>
      </c>
      <c r="S1920">
        <v>0</v>
      </c>
      <c r="T1920">
        <v>0</v>
      </c>
      <c r="U1920">
        <v>0</v>
      </c>
      <c r="V1920" t="s">
        <v>231</v>
      </c>
    </row>
    <row r="1921" spans="1:22" x14ac:dyDescent="0.35">
      <c r="A1921">
        <v>1919</v>
      </c>
      <c r="B1921">
        <v>2022110601</v>
      </c>
      <c r="C1921">
        <v>535</v>
      </c>
      <c r="D1921">
        <v>46142</v>
      </c>
      <c r="E1921">
        <v>1</v>
      </c>
      <c r="F1921">
        <v>0</v>
      </c>
      <c r="G1921">
        <v>0</v>
      </c>
      <c r="H1921">
        <v>0</v>
      </c>
      <c r="I1921" t="s">
        <v>343</v>
      </c>
      <c r="O1921">
        <v>2022103007</v>
      </c>
      <c r="P1921">
        <v>2474</v>
      </c>
      <c r="Q1921">
        <v>44815</v>
      </c>
      <c r="R1921">
        <v>1</v>
      </c>
      <c r="S1921">
        <v>0</v>
      </c>
      <c r="T1921">
        <v>0</v>
      </c>
      <c r="U1921">
        <v>0</v>
      </c>
      <c r="V1921" t="s">
        <v>231</v>
      </c>
    </row>
    <row r="1922" spans="1:22" x14ac:dyDescent="0.35">
      <c r="A1922">
        <v>1920</v>
      </c>
      <c r="B1922">
        <v>2022110601</v>
      </c>
      <c r="C1922">
        <v>718</v>
      </c>
      <c r="D1922">
        <v>46142</v>
      </c>
      <c r="E1922">
        <v>0</v>
      </c>
      <c r="F1922">
        <v>1</v>
      </c>
      <c r="G1922">
        <v>0</v>
      </c>
      <c r="H1922">
        <v>0</v>
      </c>
      <c r="I1922" t="s">
        <v>343</v>
      </c>
      <c r="O1922">
        <v>2022102307</v>
      </c>
      <c r="P1922">
        <v>1676</v>
      </c>
      <c r="Q1922">
        <v>46186</v>
      </c>
      <c r="R1922">
        <v>0</v>
      </c>
      <c r="S1922">
        <v>1</v>
      </c>
      <c r="T1922">
        <v>0</v>
      </c>
      <c r="U1922">
        <v>0</v>
      </c>
      <c r="V1922" t="s">
        <v>232</v>
      </c>
    </row>
    <row r="1923" spans="1:22" x14ac:dyDescent="0.35">
      <c r="A1923">
        <v>1921</v>
      </c>
      <c r="B1923">
        <v>2022110601</v>
      </c>
      <c r="C1923">
        <v>2759</v>
      </c>
      <c r="D1923">
        <v>46142</v>
      </c>
      <c r="E1923">
        <v>0</v>
      </c>
      <c r="F1923">
        <v>1</v>
      </c>
      <c r="G1923">
        <v>0</v>
      </c>
      <c r="H1923">
        <v>0</v>
      </c>
      <c r="I1923" t="s">
        <v>343</v>
      </c>
      <c r="O1923">
        <v>2022102307</v>
      </c>
      <c r="P1923">
        <v>2516</v>
      </c>
      <c r="Q1923">
        <v>46186</v>
      </c>
      <c r="R1923">
        <v>0</v>
      </c>
      <c r="S1923">
        <v>0</v>
      </c>
      <c r="T1923">
        <v>0</v>
      </c>
      <c r="U1923">
        <v>1</v>
      </c>
      <c r="V1923" t="s">
        <v>232</v>
      </c>
    </row>
    <row r="1924" spans="1:22" x14ac:dyDescent="0.35">
      <c r="A1924">
        <v>1922</v>
      </c>
      <c r="B1924">
        <v>2022102311</v>
      </c>
      <c r="C1924">
        <v>3096</v>
      </c>
      <c r="D1924">
        <v>40030</v>
      </c>
      <c r="E1924">
        <v>1</v>
      </c>
      <c r="F1924">
        <v>0</v>
      </c>
      <c r="G1924">
        <v>0</v>
      </c>
      <c r="H1924">
        <v>0</v>
      </c>
      <c r="I1924" t="s">
        <v>344</v>
      </c>
      <c r="O1924">
        <v>2022103007</v>
      </c>
      <c r="P1924">
        <v>2116</v>
      </c>
      <c r="Q1924">
        <v>46186</v>
      </c>
      <c r="R1924">
        <v>0</v>
      </c>
      <c r="S1924">
        <v>0</v>
      </c>
      <c r="T1924">
        <v>0</v>
      </c>
      <c r="U1924">
        <v>1</v>
      </c>
      <c r="V1924" t="s">
        <v>232</v>
      </c>
    </row>
    <row r="1925" spans="1:22" x14ac:dyDescent="0.35">
      <c r="A1925">
        <v>1923</v>
      </c>
      <c r="B1925">
        <v>2022103003</v>
      </c>
      <c r="C1925">
        <v>504</v>
      </c>
      <c r="D1925">
        <v>40030</v>
      </c>
      <c r="E1925">
        <v>0</v>
      </c>
      <c r="F1925">
        <v>1</v>
      </c>
      <c r="G1925">
        <v>0</v>
      </c>
      <c r="H1925">
        <v>0</v>
      </c>
      <c r="I1925" t="s">
        <v>344</v>
      </c>
      <c r="O1925">
        <v>2022103007</v>
      </c>
      <c r="P1925">
        <v>2519</v>
      </c>
      <c r="Q1925">
        <v>46186</v>
      </c>
      <c r="R1925">
        <v>0</v>
      </c>
      <c r="S1925">
        <v>1</v>
      </c>
      <c r="T1925">
        <v>0</v>
      </c>
      <c r="U1925">
        <v>0</v>
      </c>
      <c r="V1925" t="s">
        <v>232</v>
      </c>
    </row>
    <row r="1926" spans="1:22" x14ac:dyDescent="0.35">
      <c r="A1926">
        <v>1924</v>
      </c>
      <c r="B1926">
        <v>2022103003</v>
      </c>
      <c r="C1926">
        <v>3574</v>
      </c>
      <c r="D1926">
        <v>40030</v>
      </c>
      <c r="E1926">
        <v>0</v>
      </c>
      <c r="F1926">
        <v>1</v>
      </c>
      <c r="G1926">
        <v>0</v>
      </c>
      <c r="H1926">
        <v>0</v>
      </c>
      <c r="I1926" t="s">
        <v>344</v>
      </c>
      <c r="O1926">
        <v>2022110606</v>
      </c>
      <c r="P1926">
        <v>1265</v>
      </c>
      <c r="Q1926">
        <v>46186</v>
      </c>
      <c r="R1926">
        <v>1</v>
      </c>
      <c r="S1926">
        <v>0</v>
      </c>
      <c r="T1926">
        <v>0</v>
      </c>
      <c r="U1926">
        <v>0</v>
      </c>
      <c r="V1926" t="s">
        <v>232</v>
      </c>
    </row>
    <row r="1927" spans="1:22" x14ac:dyDescent="0.35">
      <c r="A1927">
        <v>1925</v>
      </c>
      <c r="B1927">
        <v>2022110601</v>
      </c>
      <c r="C1927">
        <v>196</v>
      </c>
      <c r="D1927">
        <v>40030</v>
      </c>
      <c r="E1927">
        <v>0</v>
      </c>
      <c r="F1927">
        <v>1</v>
      </c>
      <c r="G1927">
        <v>0</v>
      </c>
      <c r="H1927">
        <v>0</v>
      </c>
      <c r="I1927" t="s">
        <v>344</v>
      </c>
      <c r="O1927">
        <v>2022110606</v>
      </c>
      <c r="P1927">
        <v>2920</v>
      </c>
      <c r="Q1927">
        <v>46186</v>
      </c>
      <c r="R1927">
        <v>0</v>
      </c>
      <c r="S1927">
        <v>1</v>
      </c>
      <c r="T1927">
        <v>0</v>
      </c>
      <c r="U1927">
        <v>0</v>
      </c>
      <c r="V1927" t="s">
        <v>232</v>
      </c>
    </row>
    <row r="1928" spans="1:22" x14ac:dyDescent="0.35">
      <c r="A1928">
        <v>1926</v>
      </c>
      <c r="B1928">
        <v>2022102311</v>
      </c>
      <c r="C1928">
        <v>3254</v>
      </c>
      <c r="D1928">
        <v>44861</v>
      </c>
      <c r="E1928">
        <v>1</v>
      </c>
      <c r="F1928">
        <v>0</v>
      </c>
      <c r="G1928">
        <v>0</v>
      </c>
      <c r="H1928">
        <v>0</v>
      </c>
      <c r="I1928" t="s">
        <v>345</v>
      </c>
      <c r="O1928">
        <v>2022102307</v>
      </c>
      <c r="P1928">
        <v>1676</v>
      </c>
      <c r="Q1928">
        <v>41243</v>
      </c>
      <c r="R1928">
        <v>0</v>
      </c>
      <c r="S1928">
        <v>1</v>
      </c>
      <c r="T1928">
        <v>0</v>
      </c>
      <c r="U1928">
        <v>0</v>
      </c>
      <c r="V1928" t="s">
        <v>233</v>
      </c>
    </row>
    <row r="1929" spans="1:22" x14ac:dyDescent="0.35">
      <c r="A1929">
        <v>1927</v>
      </c>
      <c r="B1929">
        <v>2022102311</v>
      </c>
      <c r="C1929">
        <v>3316</v>
      </c>
      <c r="D1929">
        <v>43534</v>
      </c>
      <c r="E1929">
        <v>0</v>
      </c>
      <c r="F1929">
        <v>1</v>
      </c>
      <c r="G1929">
        <v>0</v>
      </c>
      <c r="H1929">
        <v>0</v>
      </c>
      <c r="I1929" t="s">
        <v>346</v>
      </c>
      <c r="O1929">
        <v>2022102307</v>
      </c>
      <c r="P1929">
        <v>2801</v>
      </c>
      <c r="Q1929">
        <v>41243</v>
      </c>
      <c r="R1929">
        <v>1</v>
      </c>
      <c r="S1929">
        <v>0</v>
      </c>
      <c r="T1929">
        <v>0</v>
      </c>
      <c r="U1929">
        <v>0</v>
      </c>
      <c r="V1929" t="s">
        <v>233</v>
      </c>
    </row>
    <row r="1930" spans="1:22" x14ac:dyDescent="0.35">
      <c r="A1930">
        <v>1928</v>
      </c>
      <c r="B1930">
        <v>2022102400</v>
      </c>
      <c r="C1930">
        <v>66</v>
      </c>
      <c r="D1930">
        <v>47973</v>
      </c>
      <c r="E1930">
        <v>1</v>
      </c>
      <c r="F1930">
        <v>0</v>
      </c>
      <c r="G1930">
        <v>0</v>
      </c>
      <c r="H1930">
        <v>0</v>
      </c>
      <c r="I1930" t="s">
        <v>347</v>
      </c>
      <c r="O1930">
        <v>2022103007</v>
      </c>
      <c r="P1930">
        <v>504</v>
      </c>
      <c r="Q1930">
        <v>41243</v>
      </c>
      <c r="R1930">
        <v>1</v>
      </c>
      <c r="S1930">
        <v>0</v>
      </c>
      <c r="T1930">
        <v>0</v>
      </c>
      <c r="U1930">
        <v>0</v>
      </c>
      <c r="V1930" t="s">
        <v>233</v>
      </c>
    </row>
    <row r="1931" spans="1:22" x14ac:dyDescent="0.35">
      <c r="A1931">
        <v>1929</v>
      </c>
      <c r="B1931">
        <v>2022102400</v>
      </c>
      <c r="C1931">
        <v>2363</v>
      </c>
      <c r="D1931">
        <v>47973</v>
      </c>
      <c r="E1931">
        <v>1</v>
      </c>
      <c r="F1931">
        <v>0</v>
      </c>
      <c r="G1931">
        <v>0</v>
      </c>
      <c r="H1931">
        <v>0</v>
      </c>
      <c r="I1931" t="s">
        <v>347</v>
      </c>
      <c r="O1931">
        <v>2022103007</v>
      </c>
      <c r="P1931">
        <v>729</v>
      </c>
      <c r="Q1931">
        <v>41243</v>
      </c>
      <c r="R1931">
        <v>0</v>
      </c>
      <c r="S1931">
        <v>1</v>
      </c>
      <c r="T1931">
        <v>0</v>
      </c>
      <c r="U1931">
        <v>0</v>
      </c>
      <c r="V1931" t="s">
        <v>233</v>
      </c>
    </row>
    <row r="1932" spans="1:22" x14ac:dyDescent="0.35">
      <c r="A1932">
        <v>1930</v>
      </c>
      <c r="B1932">
        <v>2022103002</v>
      </c>
      <c r="C1932">
        <v>85</v>
      </c>
      <c r="D1932">
        <v>47973</v>
      </c>
      <c r="E1932">
        <v>1</v>
      </c>
      <c r="F1932">
        <v>0</v>
      </c>
      <c r="G1932">
        <v>0</v>
      </c>
      <c r="H1932">
        <v>0</v>
      </c>
      <c r="I1932" t="s">
        <v>347</v>
      </c>
      <c r="O1932">
        <v>2022103007</v>
      </c>
      <c r="P1932">
        <v>2116</v>
      </c>
      <c r="Q1932">
        <v>41243</v>
      </c>
      <c r="R1932">
        <v>1</v>
      </c>
      <c r="S1932">
        <v>0</v>
      </c>
      <c r="T1932">
        <v>0</v>
      </c>
      <c r="U1932">
        <v>0</v>
      </c>
      <c r="V1932" t="s">
        <v>233</v>
      </c>
    </row>
    <row r="1933" spans="1:22" x14ac:dyDescent="0.35">
      <c r="A1933">
        <v>1931</v>
      </c>
      <c r="B1933">
        <v>2022103002</v>
      </c>
      <c r="C1933">
        <v>620</v>
      </c>
      <c r="D1933">
        <v>47973</v>
      </c>
      <c r="E1933">
        <v>0</v>
      </c>
      <c r="F1933">
        <v>1</v>
      </c>
      <c r="G1933">
        <v>0</v>
      </c>
      <c r="H1933">
        <v>0</v>
      </c>
      <c r="I1933" t="s">
        <v>347</v>
      </c>
      <c r="O1933">
        <v>2022103007</v>
      </c>
      <c r="P1933">
        <v>2519</v>
      </c>
      <c r="Q1933">
        <v>41243</v>
      </c>
      <c r="R1933">
        <v>0</v>
      </c>
      <c r="S1933">
        <v>1</v>
      </c>
      <c r="T1933">
        <v>0</v>
      </c>
      <c r="U1933">
        <v>0</v>
      </c>
      <c r="V1933" t="s">
        <v>233</v>
      </c>
    </row>
    <row r="1934" spans="1:22" x14ac:dyDescent="0.35">
      <c r="A1934">
        <v>1932</v>
      </c>
      <c r="B1934">
        <v>2022103002</v>
      </c>
      <c r="C1934">
        <v>3465</v>
      </c>
      <c r="D1934">
        <v>47973</v>
      </c>
      <c r="E1934">
        <v>1</v>
      </c>
      <c r="F1934">
        <v>0</v>
      </c>
      <c r="G1934">
        <v>0</v>
      </c>
      <c r="H1934">
        <v>0</v>
      </c>
      <c r="I1934" t="s">
        <v>347</v>
      </c>
      <c r="O1934">
        <v>2022103007</v>
      </c>
      <c r="P1934">
        <v>3771</v>
      </c>
      <c r="Q1934">
        <v>41243</v>
      </c>
      <c r="R1934">
        <v>1</v>
      </c>
      <c r="S1934">
        <v>0</v>
      </c>
      <c r="T1934">
        <v>0</v>
      </c>
      <c r="U1934">
        <v>0</v>
      </c>
      <c r="V1934" t="s">
        <v>233</v>
      </c>
    </row>
    <row r="1935" spans="1:22" x14ac:dyDescent="0.35">
      <c r="A1935">
        <v>1933</v>
      </c>
      <c r="B1935">
        <v>2022110601</v>
      </c>
      <c r="C1935">
        <v>3456</v>
      </c>
      <c r="D1935">
        <v>47973</v>
      </c>
      <c r="E1935">
        <v>1</v>
      </c>
      <c r="F1935">
        <v>0</v>
      </c>
      <c r="G1935">
        <v>0</v>
      </c>
      <c r="H1935">
        <v>0</v>
      </c>
      <c r="I1935" t="s">
        <v>347</v>
      </c>
      <c r="O1935">
        <v>2022110606</v>
      </c>
      <c r="P1935">
        <v>913</v>
      </c>
      <c r="Q1935">
        <v>41243</v>
      </c>
      <c r="R1935">
        <v>0</v>
      </c>
      <c r="S1935">
        <v>0</v>
      </c>
      <c r="T1935">
        <v>0</v>
      </c>
      <c r="U1935">
        <v>1</v>
      </c>
      <c r="V1935" t="s">
        <v>233</v>
      </c>
    </row>
    <row r="1936" spans="1:22" x14ac:dyDescent="0.35">
      <c r="A1936">
        <v>1934</v>
      </c>
      <c r="B1936">
        <v>2022102400</v>
      </c>
      <c r="C1936">
        <v>196</v>
      </c>
      <c r="D1936">
        <v>47826</v>
      </c>
      <c r="E1936">
        <v>0</v>
      </c>
      <c r="F1936">
        <v>1</v>
      </c>
      <c r="G1936">
        <v>0</v>
      </c>
      <c r="H1936">
        <v>0</v>
      </c>
      <c r="I1936" t="s">
        <v>348</v>
      </c>
      <c r="O1936">
        <v>2022110606</v>
      </c>
      <c r="P1936">
        <v>2920</v>
      </c>
      <c r="Q1936">
        <v>41243</v>
      </c>
      <c r="R1936">
        <v>1</v>
      </c>
      <c r="S1936">
        <v>0</v>
      </c>
      <c r="T1936">
        <v>0</v>
      </c>
      <c r="U1936">
        <v>0</v>
      </c>
      <c r="V1936" t="s">
        <v>233</v>
      </c>
    </row>
    <row r="1937" spans="1:22" x14ac:dyDescent="0.35">
      <c r="A1937">
        <v>1935</v>
      </c>
      <c r="B1937">
        <v>2022102400</v>
      </c>
      <c r="C1937">
        <v>2281</v>
      </c>
      <c r="D1937">
        <v>47826</v>
      </c>
      <c r="E1937">
        <v>0</v>
      </c>
      <c r="F1937">
        <v>1</v>
      </c>
      <c r="G1937">
        <v>0</v>
      </c>
      <c r="H1937">
        <v>0</v>
      </c>
      <c r="I1937" t="s">
        <v>348</v>
      </c>
      <c r="O1937">
        <v>2022102307</v>
      </c>
      <c r="P1937">
        <v>1676</v>
      </c>
      <c r="Q1937">
        <v>46253</v>
      </c>
      <c r="R1937">
        <v>0</v>
      </c>
      <c r="S1937">
        <v>0</v>
      </c>
      <c r="T1937">
        <v>0</v>
      </c>
      <c r="U1937">
        <v>1</v>
      </c>
      <c r="V1937" t="s">
        <v>234</v>
      </c>
    </row>
    <row r="1938" spans="1:22" x14ac:dyDescent="0.35">
      <c r="A1938">
        <v>1936</v>
      </c>
      <c r="B1938">
        <v>2022102400</v>
      </c>
      <c r="C1938">
        <v>2558</v>
      </c>
      <c r="D1938">
        <v>47826</v>
      </c>
      <c r="E1938">
        <v>0</v>
      </c>
      <c r="F1938">
        <v>1</v>
      </c>
      <c r="G1938">
        <v>0</v>
      </c>
      <c r="H1938">
        <v>0</v>
      </c>
      <c r="I1938" t="s">
        <v>348</v>
      </c>
      <c r="O1938">
        <v>2022102307</v>
      </c>
      <c r="P1938">
        <v>1834</v>
      </c>
      <c r="Q1938">
        <v>53438</v>
      </c>
      <c r="R1938">
        <v>1</v>
      </c>
      <c r="S1938">
        <v>0</v>
      </c>
      <c r="T1938">
        <v>0</v>
      </c>
      <c r="U1938">
        <v>0</v>
      </c>
      <c r="V1938" t="s">
        <v>235</v>
      </c>
    </row>
    <row r="1939" spans="1:22" x14ac:dyDescent="0.35">
      <c r="A1939">
        <v>1937</v>
      </c>
      <c r="B1939">
        <v>2022102400</v>
      </c>
      <c r="C1939">
        <v>3006</v>
      </c>
      <c r="D1939">
        <v>47826</v>
      </c>
      <c r="E1939">
        <v>1</v>
      </c>
      <c r="F1939">
        <v>0</v>
      </c>
      <c r="G1939">
        <v>0</v>
      </c>
      <c r="H1939">
        <v>0</v>
      </c>
      <c r="I1939" t="s">
        <v>348</v>
      </c>
      <c r="O1939">
        <v>2022102307</v>
      </c>
      <c r="P1939">
        <v>3942</v>
      </c>
      <c r="Q1939">
        <v>53438</v>
      </c>
      <c r="R1939">
        <v>1</v>
      </c>
      <c r="S1939">
        <v>0</v>
      </c>
      <c r="T1939">
        <v>0</v>
      </c>
      <c r="U1939">
        <v>0</v>
      </c>
      <c r="V1939" t="s">
        <v>235</v>
      </c>
    </row>
    <row r="1940" spans="1:22" x14ac:dyDescent="0.35">
      <c r="A1940">
        <v>1938</v>
      </c>
      <c r="B1940">
        <v>2022102400</v>
      </c>
      <c r="C1940">
        <v>3355</v>
      </c>
      <c r="D1940">
        <v>47826</v>
      </c>
      <c r="E1940">
        <v>0</v>
      </c>
      <c r="F1940">
        <v>1</v>
      </c>
      <c r="G1940">
        <v>0</v>
      </c>
      <c r="H1940">
        <v>0</v>
      </c>
      <c r="I1940" t="s">
        <v>348</v>
      </c>
      <c r="O1940">
        <v>2022103000</v>
      </c>
      <c r="P1940">
        <v>405</v>
      </c>
      <c r="Q1940">
        <v>53438</v>
      </c>
      <c r="R1940">
        <v>0</v>
      </c>
      <c r="S1940">
        <v>0</v>
      </c>
      <c r="T1940">
        <v>0</v>
      </c>
      <c r="U1940">
        <v>1</v>
      </c>
      <c r="V1940" t="s">
        <v>235</v>
      </c>
    </row>
    <row r="1941" spans="1:22" x14ac:dyDescent="0.35">
      <c r="A1941">
        <v>1939</v>
      </c>
      <c r="B1941">
        <v>2022110605</v>
      </c>
      <c r="C1941">
        <v>655</v>
      </c>
      <c r="D1941">
        <v>47826</v>
      </c>
      <c r="E1941">
        <v>1</v>
      </c>
      <c r="F1941">
        <v>0</v>
      </c>
      <c r="G1941">
        <v>0</v>
      </c>
      <c r="H1941">
        <v>0</v>
      </c>
      <c r="I1941" t="s">
        <v>348</v>
      </c>
      <c r="O1941">
        <v>2022103000</v>
      </c>
      <c r="P1941">
        <v>2319</v>
      </c>
      <c r="Q1941">
        <v>53438</v>
      </c>
      <c r="R1941">
        <v>0</v>
      </c>
      <c r="S1941">
        <v>1</v>
      </c>
      <c r="T1941">
        <v>0</v>
      </c>
      <c r="U1941">
        <v>0</v>
      </c>
      <c r="V1941" t="s">
        <v>235</v>
      </c>
    </row>
    <row r="1942" spans="1:22" x14ac:dyDescent="0.35">
      <c r="A1942">
        <v>1940</v>
      </c>
      <c r="B1942">
        <v>2022110605</v>
      </c>
      <c r="C1942">
        <v>2048</v>
      </c>
      <c r="D1942">
        <v>47826</v>
      </c>
      <c r="E1942">
        <v>1</v>
      </c>
      <c r="F1942">
        <v>0</v>
      </c>
      <c r="G1942">
        <v>0</v>
      </c>
      <c r="H1942">
        <v>0</v>
      </c>
      <c r="I1942" t="s">
        <v>348</v>
      </c>
      <c r="O1942">
        <v>2022103000</v>
      </c>
      <c r="P1942">
        <v>3240</v>
      </c>
      <c r="Q1942">
        <v>53438</v>
      </c>
      <c r="R1942">
        <v>1</v>
      </c>
      <c r="S1942">
        <v>0</v>
      </c>
      <c r="T1942">
        <v>0</v>
      </c>
      <c r="U1942">
        <v>0</v>
      </c>
      <c r="V1942" t="s">
        <v>235</v>
      </c>
    </row>
    <row r="1943" spans="1:22" x14ac:dyDescent="0.35">
      <c r="A1943">
        <v>1941</v>
      </c>
      <c r="B1943">
        <v>2022102400</v>
      </c>
      <c r="C1943">
        <v>196</v>
      </c>
      <c r="D1943">
        <v>52495</v>
      </c>
      <c r="E1943">
        <v>0</v>
      </c>
      <c r="F1943">
        <v>1</v>
      </c>
      <c r="G1943">
        <v>0</v>
      </c>
      <c r="H1943">
        <v>0</v>
      </c>
      <c r="I1943" t="s">
        <v>349</v>
      </c>
      <c r="O1943">
        <v>2022102307</v>
      </c>
      <c r="P1943">
        <v>1834</v>
      </c>
      <c r="Q1943">
        <v>52706</v>
      </c>
      <c r="R1943">
        <v>0</v>
      </c>
      <c r="S1943">
        <v>1</v>
      </c>
      <c r="T1943">
        <v>0</v>
      </c>
      <c r="U1943">
        <v>0</v>
      </c>
      <c r="V1943" t="s">
        <v>236</v>
      </c>
    </row>
    <row r="1944" spans="1:22" x14ac:dyDescent="0.35">
      <c r="A1944">
        <v>1942</v>
      </c>
      <c r="B1944">
        <v>2022102400</v>
      </c>
      <c r="C1944">
        <v>2985</v>
      </c>
      <c r="D1944">
        <v>52495</v>
      </c>
      <c r="E1944">
        <v>0</v>
      </c>
      <c r="F1944">
        <v>0</v>
      </c>
      <c r="G1944">
        <v>0</v>
      </c>
      <c r="H1944">
        <v>1</v>
      </c>
      <c r="I1944" t="s">
        <v>349</v>
      </c>
      <c r="O1944">
        <v>2022102307</v>
      </c>
      <c r="P1944">
        <v>2688</v>
      </c>
      <c r="Q1944">
        <v>52706</v>
      </c>
      <c r="R1944">
        <v>0</v>
      </c>
      <c r="S1944">
        <v>1</v>
      </c>
      <c r="T1944">
        <v>0</v>
      </c>
      <c r="U1944">
        <v>0</v>
      </c>
      <c r="V1944" t="s">
        <v>236</v>
      </c>
    </row>
    <row r="1945" spans="1:22" x14ac:dyDescent="0.35">
      <c r="A1945">
        <v>1943</v>
      </c>
      <c r="B1945">
        <v>2022102400</v>
      </c>
      <c r="C1945">
        <v>3355</v>
      </c>
      <c r="D1945">
        <v>52495</v>
      </c>
      <c r="E1945">
        <v>0</v>
      </c>
      <c r="F1945">
        <v>1</v>
      </c>
      <c r="G1945">
        <v>0</v>
      </c>
      <c r="H1945">
        <v>0</v>
      </c>
      <c r="I1945" t="s">
        <v>349</v>
      </c>
      <c r="O1945">
        <v>2022102307</v>
      </c>
      <c r="P1945">
        <v>3942</v>
      </c>
      <c r="Q1945">
        <v>52706</v>
      </c>
      <c r="R1945">
        <v>0</v>
      </c>
      <c r="S1945">
        <v>1</v>
      </c>
      <c r="T1945">
        <v>0</v>
      </c>
      <c r="U1945">
        <v>0</v>
      </c>
      <c r="V1945" t="s">
        <v>236</v>
      </c>
    </row>
    <row r="1946" spans="1:22" x14ac:dyDescent="0.35">
      <c r="A1946">
        <v>1944</v>
      </c>
      <c r="B1946">
        <v>2022102400</v>
      </c>
      <c r="C1946">
        <v>3698</v>
      </c>
      <c r="D1946">
        <v>52495</v>
      </c>
      <c r="E1946">
        <v>0</v>
      </c>
      <c r="F1946">
        <v>1</v>
      </c>
      <c r="G1946">
        <v>0</v>
      </c>
      <c r="H1946">
        <v>0</v>
      </c>
      <c r="I1946" t="s">
        <v>349</v>
      </c>
      <c r="O1946">
        <v>2022103000</v>
      </c>
      <c r="P1946">
        <v>3339</v>
      </c>
      <c r="Q1946">
        <v>52706</v>
      </c>
      <c r="R1946">
        <v>0</v>
      </c>
      <c r="S1946">
        <v>1</v>
      </c>
      <c r="T1946">
        <v>0</v>
      </c>
      <c r="U1946">
        <v>0</v>
      </c>
      <c r="V1946" t="s">
        <v>236</v>
      </c>
    </row>
    <row r="1947" spans="1:22" x14ac:dyDescent="0.35">
      <c r="A1947">
        <v>1945</v>
      </c>
      <c r="B1947">
        <v>2022110605</v>
      </c>
      <c r="C1947">
        <v>1203</v>
      </c>
      <c r="D1947">
        <v>52495</v>
      </c>
      <c r="E1947">
        <v>0</v>
      </c>
      <c r="F1947">
        <v>1</v>
      </c>
      <c r="G1947">
        <v>0</v>
      </c>
      <c r="H1947">
        <v>0</v>
      </c>
      <c r="I1947" t="s">
        <v>349</v>
      </c>
      <c r="O1947">
        <v>2022102307</v>
      </c>
      <c r="P1947">
        <v>2131</v>
      </c>
      <c r="Q1947">
        <v>46074</v>
      </c>
      <c r="R1947">
        <v>1</v>
      </c>
      <c r="S1947">
        <v>0</v>
      </c>
      <c r="T1947">
        <v>0</v>
      </c>
      <c r="U1947">
        <v>0</v>
      </c>
      <c r="V1947" t="s">
        <v>237</v>
      </c>
    </row>
    <row r="1948" spans="1:22" x14ac:dyDescent="0.35">
      <c r="A1948">
        <v>1946</v>
      </c>
      <c r="B1948">
        <v>2022102400</v>
      </c>
      <c r="C1948">
        <v>196</v>
      </c>
      <c r="D1948">
        <v>42433</v>
      </c>
      <c r="E1948">
        <v>0</v>
      </c>
      <c r="F1948">
        <v>0</v>
      </c>
      <c r="G1948">
        <v>0</v>
      </c>
      <c r="H1948">
        <v>1</v>
      </c>
      <c r="I1948" t="s">
        <v>350</v>
      </c>
      <c r="O1948">
        <v>2022102307</v>
      </c>
      <c r="P1948">
        <v>3186</v>
      </c>
      <c r="Q1948">
        <v>46074</v>
      </c>
      <c r="R1948">
        <v>0</v>
      </c>
      <c r="S1948">
        <v>1</v>
      </c>
      <c r="T1948">
        <v>0</v>
      </c>
      <c r="U1948">
        <v>0</v>
      </c>
      <c r="V1948" t="s">
        <v>237</v>
      </c>
    </row>
    <row r="1949" spans="1:22" x14ac:dyDescent="0.35">
      <c r="A1949">
        <v>1947</v>
      </c>
      <c r="B1949">
        <v>2022102400</v>
      </c>
      <c r="C1949">
        <v>588</v>
      </c>
      <c r="D1949">
        <v>42433</v>
      </c>
      <c r="E1949">
        <v>0</v>
      </c>
      <c r="F1949">
        <v>1</v>
      </c>
      <c r="G1949">
        <v>0</v>
      </c>
      <c r="H1949">
        <v>0</v>
      </c>
      <c r="I1949" t="s">
        <v>350</v>
      </c>
      <c r="O1949">
        <v>2022102307</v>
      </c>
      <c r="P1949">
        <v>3893</v>
      </c>
      <c r="Q1949">
        <v>46074</v>
      </c>
      <c r="R1949">
        <v>1</v>
      </c>
      <c r="S1949">
        <v>0</v>
      </c>
      <c r="T1949">
        <v>0</v>
      </c>
      <c r="U1949">
        <v>0</v>
      </c>
      <c r="V1949" t="s">
        <v>237</v>
      </c>
    </row>
    <row r="1950" spans="1:22" x14ac:dyDescent="0.35">
      <c r="A1950">
        <v>1948</v>
      </c>
      <c r="B1950">
        <v>2022102400</v>
      </c>
      <c r="C1950">
        <v>3649</v>
      </c>
      <c r="D1950">
        <v>42433</v>
      </c>
      <c r="E1950">
        <v>0</v>
      </c>
      <c r="F1950">
        <v>1</v>
      </c>
      <c r="G1950">
        <v>0</v>
      </c>
      <c r="H1950">
        <v>0</v>
      </c>
      <c r="I1950" t="s">
        <v>350</v>
      </c>
      <c r="O1950">
        <v>2022103000</v>
      </c>
      <c r="P1950">
        <v>2319</v>
      </c>
      <c r="Q1950">
        <v>46074</v>
      </c>
      <c r="R1950">
        <v>1</v>
      </c>
      <c r="S1950">
        <v>0</v>
      </c>
      <c r="T1950">
        <v>0</v>
      </c>
      <c r="U1950">
        <v>0</v>
      </c>
      <c r="V1950" t="s">
        <v>237</v>
      </c>
    </row>
    <row r="1951" spans="1:22" x14ac:dyDescent="0.35">
      <c r="A1951">
        <v>1949</v>
      </c>
      <c r="B1951">
        <v>2022102400</v>
      </c>
      <c r="C1951">
        <v>217</v>
      </c>
      <c r="D1951">
        <v>44991</v>
      </c>
      <c r="E1951">
        <v>1</v>
      </c>
      <c r="F1951">
        <v>0</v>
      </c>
      <c r="G1951">
        <v>0</v>
      </c>
      <c r="H1951">
        <v>0</v>
      </c>
      <c r="I1951" t="s">
        <v>351</v>
      </c>
      <c r="O1951">
        <v>2022103000</v>
      </c>
      <c r="P1951">
        <v>2447</v>
      </c>
      <c r="Q1951">
        <v>46074</v>
      </c>
      <c r="R1951">
        <v>1</v>
      </c>
      <c r="S1951">
        <v>0</v>
      </c>
      <c r="T1951">
        <v>0</v>
      </c>
      <c r="U1951">
        <v>0</v>
      </c>
      <c r="V1951" t="s">
        <v>237</v>
      </c>
    </row>
    <row r="1952" spans="1:22" x14ac:dyDescent="0.35">
      <c r="A1952">
        <v>1950</v>
      </c>
      <c r="B1952">
        <v>2022102400</v>
      </c>
      <c r="C1952">
        <v>1301</v>
      </c>
      <c r="D1952">
        <v>44991</v>
      </c>
      <c r="E1952">
        <v>0</v>
      </c>
      <c r="F1952">
        <v>1</v>
      </c>
      <c r="G1952">
        <v>0</v>
      </c>
      <c r="H1952">
        <v>0</v>
      </c>
      <c r="I1952" t="s">
        <v>351</v>
      </c>
      <c r="O1952">
        <v>2022110601</v>
      </c>
      <c r="P1952">
        <v>760</v>
      </c>
      <c r="Q1952">
        <v>46074</v>
      </c>
      <c r="R1952">
        <v>0</v>
      </c>
      <c r="S1952">
        <v>0</v>
      </c>
      <c r="T1952">
        <v>0</v>
      </c>
      <c r="U1952">
        <v>1</v>
      </c>
      <c r="V1952" t="s">
        <v>237</v>
      </c>
    </row>
    <row r="1953" spans="1:22" x14ac:dyDescent="0.35">
      <c r="A1953">
        <v>1951</v>
      </c>
      <c r="B1953">
        <v>2022102400</v>
      </c>
      <c r="C1953">
        <v>2492</v>
      </c>
      <c r="D1953">
        <v>44991</v>
      </c>
      <c r="E1953">
        <v>0</v>
      </c>
      <c r="F1953">
        <v>1</v>
      </c>
      <c r="G1953">
        <v>0</v>
      </c>
      <c r="H1953">
        <v>0</v>
      </c>
      <c r="I1953" t="s">
        <v>351</v>
      </c>
      <c r="O1953">
        <v>2022110601</v>
      </c>
      <c r="P1953">
        <v>3583</v>
      </c>
      <c r="Q1953">
        <v>46074</v>
      </c>
      <c r="R1953">
        <v>0</v>
      </c>
      <c r="S1953">
        <v>1</v>
      </c>
      <c r="T1953">
        <v>0</v>
      </c>
      <c r="U1953">
        <v>0</v>
      </c>
      <c r="V1953" t="s">
        <v>237</v>
      </c>
    </row>
    <row r="1954" spans="1:22" x14ac:dyDescent="0.35">
      <c r="A1954">
        <v>1952</v>
      </c>
      <c r="B1954">
        <v>2022102400</v>
      </c>
      <c r="C1954">
        <v>2643</v>
      </c>
      <c r="D1954">
        <v>44991</v>
      </c>
      <c r="E1954">
        <v>1</v>
      </c>
      <c r="F1954">
        <v>0</v>
      </c>
      <c r="G1954">
        <v>0</v>
      </c>
      <c r="H1954">
        <v>0</v>
      </c>
      <c r="I1954" t="s">
        <v>351</v>
      </c>
      <c r="O1954">
        <v>2022102307</v>
      </c>
      <c r="P1954">
        <v>2381</v>
      </c>
      <c r="Q1954">
        <v>43387</v>
      </c>
      <c r="R1954">
        <v>1</v>
      </c>
      <c r="S1954">
        <v>0</v>
      </c>
      <c r="T1954">
        <v>0</v>
      </c>
      <c r="U1954">
        <v>0</v>
      </c>
      <c r="V1954" t="s">
        <v>238</v>
      </c>
    </row>
    <row r="1955" spans="1:22" x14ac:dyDescent="0.35">
      <c r="A1955">
        <v>1953</v>
      </c>
      <c r="B1955">
        <v>2022102400</v>
      </c>
      <c r="C1955">
        <v>2845</v>
      </c>
      <c r="D1955">
        <v>44991</v>
      </c>
      <c r="E1955">
        <v>1</v>
      </c>
      <c r="F1955">
        <v>0</v>
      </c>
      <c r="G1955">
        <v>0</v>
      </c>
      <c r="H1955">
        <v>0</v>
      </c>
      <c r="I1955" t="s">
        <v>351</v>
      </c>
      <c r="O1955">
        <v>2022103000</v>
      </c>
      <c r="P1955">
        <v>228</v>
      </c>
      <c r="Q1955">
        <v>43387</v>
      </c>
      <c r="R1955">
        <v>0</v>
      </c>
      <c r="S1955">
        <v>1</v>
      </c>
      <c r="T1955">
        <v>0</v>
      </c>
      <c r="U1955">
        <v>0</v>
      </c>
      <c r="V1955" t="s">
        <v>238</v>
      </c>
    </row>
    <row r="1956" spans="1:22" x14ac:dyDescent="0.35">
      <c r="A1956">
        <v>1954</v>
      </c>
      <c r="B1956">
        <v>2022102400</v>
      </c>
      <c r="C1956">
        <v>2938</v>
      </c>
      <c r="D1956">
        <v>44991</v>
      </c>
      <c r="E1956">
        <v>0</v>
      </c>
      <c r="F1956">
        <v>1</v>
      </c>
      <c r="G1956">
        <v>0</v>
      </c>
      <c r="H1956">
        <v>0</v>
      </c>
      <c r="I1956" t="s">
        <v>351</v>
      </c>
      <c r="O1956">
        <v>2022103000</v>
      </c>
      <c r="P1956">
        <v>968</v>
      </c>
      <c r="Q1956">
        <v>43387</v>
      </c>
      <c r="R1956">
        <v>0</v>
      </c>
      <c r="S1956">
        <v>0</v>
      </c>
      <c r="T1956">
        <v>0</v>
      </c>
      <c r="U1956">
        <v>1</v>
      </c>
      <c r="V1956" t="s">
        <v>238</v>
      </c>
    </row>
    <row r="1957" spans="1:22" x14ac:dyDescent="0.35">
      <c r="A1957">
        <v>1955</v>
      </c>
      <c r="B1957">
        <v>2022102400</v>
      </c>
      <c r="C1957">
        <v>3698</v>
      </c>
      <c r="D1957">
        <v>44991</v>
      </c>
      <c r="E1957">
        <v>0</v>
      </c>
      <c r="F1957">
        <v>1</v>
      </c>
      <c r="G1957">
        <v>0</v>
      </c>
      <c r="H1957">
        <v>0</v>
      </c>
      <c r="I1957" t="s">
        <v>351</v>
      </c>
      <c r="O1957">
        <v>2022103000</v>
      </c>
      <c r="P1957">
        <v>1268</v>
      </c>
      <c r="Q1957">
        <v>43387</v>
      </c>
      <c r="R1957">
        <v>1</v>
      </c>
      <c r="S1957">
        <v>0</v>
      </c>
      <c r="T1957">
        <v>0</v>
      </c>
      <c r="U1957">
        <v>0</v>
      </c>
      <c r="V1957" t="s">
        <v>238</v>
      </c>
    </row>
    <row r="1958" spans="1:22" x14ac:dyDescent="0.35">
      <c r="A1958">
        <v>1956</v>
      </c>
      <c r="B1958">
        <v>2022103007</v>
      </c>
      <c r="C1958">
        <v>65</v>
      </c>
      <c r="D1958">
        <v>44991</v>
      </c>
      <c r="E1958">
        <v>0</v>
      </c>
      <c r="F1958">
        <v>1</v>
      </c>
      <c r="G1958">
        <v>0</v>
      </c>
      <c r="H1958">
        <v>0</v>
      </c>
      <c r="I1958" t="s">
        <v>351</v>
      </c>
      <c r="O1958">
        <v>2022102307</v>
      </c>
      <c r="P1958">
        <v>2688</v>
      </c>
      <c r="Q1958">
        <v>40347</v>
      </c>
      <c r="R1958">
        <v>0</v>
      </c>
      <c r="S1958">
        <v>1</v>
      </c>
      <c r="T1958">
        <v>0</v>
      </c>
      <c r="U1958">
        <v>0</v>
      </c>
      <c r="V1958" t="s">
        <v>239</v>
      </c>
    </row>
    <row r="1959" spans="1:22" x14ac:dyDescent="0.35">
      <c r="A1959">
        <v>1957</v>
      </c>
      <c r="B1959">
        <v>2022103007</v>
      </c>
      <c r="C1959">
        <v>259</v>
      </c>
      <c r="D1959">
        <v>44991</v>
      </c>
      <c r="E1959">
        <v>0</v>
      </c>
      <c r="F1959">
        <v>1</v>
      </c>
      <c r="G1959">
        <v>0</v>
      </c>
      <c r="H1959">
        <v>0</v>
      </c>
      <c r="I1959" t="s">
        <v>351</v>
      </c>
      <c r="O1959">
        <v>2022102307</v>
      </c>
      <c r="P1959">
        <v>3101</v>
      </c>
      <c r="Q1959">
        <v>40347</v>
      </c>
      <c r="R1959">
        <v>0</v>
      </c>
      <c r="S1959">
        <v>1</v>
      </c>
      <c r="T1959">
        <v>0</v>
      </c>
      <c r="U1959">
        <v>0</v>
      </c>
      <c r="V1959" t="s">
        <v>239</v>
      </c>
    </row>
    <row r="1960" spans="1:22" x14ac:dyDescent="0.35">
      <c r="A1960">
        <v>1958</v>
      </c>
      <c r="B1960">
        <v>2022103007</v>
      </c>
      <c r="C1960">
        <v>355</v>
      </c>
      <c r="D1960">
        <v>44991</v>
      </c>
      <c r="E1960">
        <v>1</v>
      </c>
      <c r="F1960">
        <v>0</v>
      </c>
      <c r="G1960">
        <v>0</v>
      </c>
      <c r="H1960">
        <v>0</v>
      </c>
      <c r="I1960" t="s">
        <v>351</v>
      </c>
      <c r="O1960">
        <v>2022102307</v>
      </c>
      <c r="P1960">
        <v>3540</v>
      </c>
      <c r="Q1960">
        <v>40347</v>
      </c>
      <c r="R1960">
        <v>0</v>
      </c>
      <c r="S1960">
        <v>1</v>
      </c>
      <c r="T1960">
        <v>0</v>
      </c>
      <c r="U1960">
        <v>0</v>
      </c>
      <c r="V1960" t="s">
        <v>239</v>
      </c>
    </row>
    <row r="1961" spans="1:22" x14ac:dyDescent="0.35">
      <c r="A1961">
        <v>1959</v>
      </c>
      <c r="B1961">
        <v>2022103007</v>
      </c>
      <c r="C1961">
        <v>1706</v>
      </c>
      <c r="D1961">
        <v>44991</v>
      </c>
      <c r="E1961">
        <v>0</v>
      </c>
      <c r="F1961">
        <v>1</v>
      </c>
      <c r="G1961">
        <v>0</v>
      </c>
      <c r="H1961">
        <v>0</v>
      </c>
      <c r="I1961" t="s">
        <v>351</v>
      </c>
      <c r="O1961">
        <v>2022102307</v>
      </c>
      <c r="P1961">
        <v>3561</v>
      </c>
      <c r="Q1961">
        <v>40347</v>
      </c>
      <c r="R1961">
        <v>0</v>
      </c>
      <c r="S1961">
        <v>1</v>
      </c>
      <c r="T1961">
        <v>0</v>
      </c>
      <c r="U1961">
        <v>0</v>
      </c>
      <c r="V1961" t="s">
        <v>239</v>
      </c>
    </row>
    <row r="1962" spans="1:22" x14ac:dyDescent="0.35">
      <c r="A1962">
        <v>1960</v>
      </c>
      <c r="B1962">
        <v>2022110605</v>
      </c>
      <c r="C1962">
        <v>884</v>
      </c>
      <c r="D1962">
        <v>44991</v>
      </c>
      <c r="E1962">
        <v>1</v>
      </c>
      <c r="F1962">
        <v>0</v>
      </c>
      <c r="G1962">
        <v>0</v>
      </c>
      <c r="H1962">
        <v>0</v>
      </c>
      <c r="I1962" t="s">
        <v>351</v>
      </c>
      <c r="O1962">
        <v>2022103000</v>
      </c>
      <c r="P1962">
        <v>426</v>
      </c>
      <c r="Q1962">
        <v>40347</v>
      </c>
      <c r="R1962">
        <v>1</v>
      </c>
      <c r="S1962">
        <v>0</v>
      </c>
      <c r="T1962">
        <v>0</v>
      </c>
      <c r="U1962">
        <v>0</v>
      </c>
      <c r="V1962" t="s">
        <v>239</v>
      </c>
    </row>
    <row r="1963" spans="1:22" x14ac:dyDescent="0.35">
      <c r="A1963">
        <v>1961</v>
      </c>
      <c r="B1963">
        <v>2022110605</v>
      </c>
      <c r="C1963">
        <v>2214</v>
      </c>
      <c r="D1963">
        <v>44991</v>
      </c>
      <c r="E1963">
        <v>0</v>
      </c>
      <c r="F1963">
        <v>1</v>
      </c>
      <c r="G1963">
        <v>0</v>
      </c>
      <c r="H1963">
        <v>0</v>
      </c>
      <c r="I1963" t="s">
        <v>351</v>
      </c>
      <c r="O1963">
        <v>2022103000</v>
      </c>
      <c r="P1963">
        <v>3640</v>
      </c>
      <c r="Q1963">
        <v>40347</v>
      </c>
      <c r="R1963">
        <v>0</v>
      </c>
      <c r="S1963">
        <v>1</v>
      </c>
      <c r="T1963">
        <v>0</v>
      </c>
      <c r="U1963">
        <v>0</v>
      </c>
      <c r="V1963" t="s">
        <v>239</v>
      </c>
    </row>
    <row r="1964" spans="1:22" x14ac:dyDescent="0.35">
      <c r="A1964">
        <v>1962</v>
      </c>
      <c r="B1964">
        <v>2022102400</v>
      </c>
      <c r="C1964">
        <v>348</v>
      </c>
      <c r="D1964">
        <v>44837</v>
      </c>
      <c r="E1964">
        <v>0</v>
      </c>
      <c r="F1964">
        <v>1</v>
      </c>
      <c r="G1964">
        <v>0</v>
      </c>
      <c r="H1964">
        <v>0</v>
      </c>
      <c r="I1964" t="s">
        <v>352</v>
      </c>
      <c r="O1964">
        <v>2022102307</v>
      </c>
      <c r="P1964">
        <v>3101</v>
      </c>
      <c r="Q1964">
        <v>35459</v>
      </c>
      <c r="R1964">
        <v>0</v>
      </c>
      <c r="S1964">
        <v>1</v>
      </c>
      <c r="T1964">
        <v>0</v>
      </c>
      <c r="U1964">
        <v>0</v>
      </c>
      <c r="V1964" t="s">
        <v>240</v>
      </c>
    </row>
    <row r="1965" spans="1:22" x14ac:dyDescent="0.35">
      <c r="A1965">
        <v>1963</v>
      </c>
      <c r="B1965">
        <v>2022102400</v>
      </c>
      <c r="C1965">
        <v>3376</v>
      </c>
      <c r="D1965">
        <v>44837</v>
      </c>
      <c r="E1965">
        <v>0</v>
      </c>
      <c r="F1965">
        <v>1</v>
      </c>
      <c r="G1965">
        <v>0</v>
      </c>
      <c r="H1965">
        <v>0</v>
      </c>
      <c r="I1965" t="s">
        <v>352</v>
      </c>
      <c r="O1965">
        <v>2022103000</v>
      </c>
      <c r="P1965">
        <v>729</v>
      </c>
      <c r="Q1965">
        <v>35459</v>
      </c>
      <c r="R1965">
        <v>1</v>
      </c>
      <c r="S1965">
        <v>0</v>
      </c>
      <c r="T1965">
        <v>0</v>
      </c>
      <c r="U1965">
        <v>0</v>
      </c>
      <c r="V1965" t="s">
        <v>240</v>
      </c>
    </row>
    <row r="1966" spans="1:22" x14ac:dyDescent="0.35">
      <c r="A1966">
        <v>1964</v>
      </c>
      <c r="B1966">
        <v>2022103007</v>
      </c>
      <c r="C1966">
        <v>1706</v>
      </c>
      <c r="D1966">
        <v>44837</v>
      </c>
      <c r="E1966">
        <v>1</v>
      </c>
      <c r="F1966">
        <v>0</v>
      </c>
      <c r="G1966">
        <v>0</v>
      </c>
      <c r="H1966">
        <v>0</v>
      </c>
      <c r="I1966" t="s">
        <v>352</v>
      </c>
      <c r="O1966">
        <v>2022103000</v>
      </c>
      <c r="P1966">
        <v>1268</v>
      </c>
      <c r="Q1966">
        <v>35459</v>
      </c>
      <c r="R1966">
        <v>0</v>
      </c>
      <c r="S1966">
        <v>0</v>
      </c>
      <c r="T1966">
        <v>0</v>
      </c>
      <c r="U1966">
        <v>1</v>
      </c>
      <c r="V1966" t="s">
        <v>240</v>
      </c>
    </row>
    <row r="1967" spans="1:22" x14ac:dyDescent="0.35">
      <c r="A1967">
        <v>1965</v>
      </c>
      <c r="B1967">
        <v>2022110605</v>
      </c>
      <c r="C1967">
        <v>398</v>
      </c>
      <c r="D1967">
        <v>44837</v>
      </c>
      <c r="E1967">
        <v>0</v>
      </c>
      <c r="F1967">
        <v>1</v>
      </c>
      <c r="G1967">
        <v>0</v>
      </c>
      <c r="H1967">
        <v>0</v>
      </c>
      <c r="I1967" t="s">
        <v>352</v>
      </c>
      <c r="O1967">
        <v>2022103000</v>
      </c>
      <c r="P1967">
        <v>2369</v>
      </c>
      <c r="Q1967">
        <v>35459</v>
      </c>
      <c r="R1967">
        <v>1</v>
      </c>
      <c r="S1967">
        <v>0</v>
      </c>
      <c r="T1967">
        <v>0</v>
      </c>
      <c r="U1967">
        <v>0</v>
      </c>
      <c r="V1967" t="s">
        <v>240</v>
      </c>
    </row>
    <row r="1968" spans="1:22" x14ac:dyDescent="0.35">
      <c r="A1968">
        <v>1966</v>
      </c>
      <c r="B1968">
        <v>2022110605</v>
      </c>
      <c r="C1968">
        <v>905</v>
      </c>
      <c r="D1968">
        <v>44837</v>
      </c>
      <c r="E1968">
        <v>1</v>
      </c>
      <c r="F1968">
        <v>0</v>
      </c>
      <c r="G1968">
        <v>0</v>
      </c>
      <c r="H1968">
        <v>0</v>
      </c>
      <c r="I1968" t="s">
        <v>352</v>
      </c>
      <c r="O1968">
        <v>2022103000</v>
      </c>
      <c r="P1968">
        <v>2771</v>
      </c>
      <c r="Q1968">
        <v>35459</v>
      </c>
      <c r="R1968">
        <v>0</v>
      </c>
      <c r="S1968">
        <v>1</v>
      </c>
      <c r="T1968">
        <v>0</v>
      </c>
      <c r="U1968">
        <v>0</v>
      </c>
      <c r="V1968" t="s">
        <v>240</v>
      </c>
    </row>
    <row r="1969" spans="1:22" x14ac:dyDescent="0.35">
      <c r="A1969">
        <v>1967</v>
      </c>
      <c r="B1969">
        <v>2022102400</v>
      </c>
      <c r="C1969">
        <v>348</v>
      </c>
      <c r="D1969">
        <v>52445</v>
      </c>
      <c r="E1969">
        <v>0</v>
      </c>
      <c r="F1969">
        <v>1</v>
      </c>
      <c r="G1969">
        <v>0</v>
      </c>
      <c r="H1969">
        <v>1</v>
      </c>
      <c r="I1969" t="s">
        <v>353</v>
      </c>
      <c r="O1969">
        <v>2022103000</v>
      </c>
      <c r="P1969">
        <v>3339</v>
      </c>
      <c r="Q1969">
        <v>35459</v>
      </c>
      <c r="R1969">
        <v>0</v>
      </c>
      <c r="S1969">
        <v>1</v>
      </c>
      <c r="T1969">
        <v>0</v>
      </c>
      <c r="U1969">
        <v>0</v>
      </c>
      <c r="V1969" t="s">
        <v>240</v>
      </c>
    </row>
    <row r="1970" spans="1:22" x14ac:dyDescent="0.35">
      <c r="A1970">
        <v>1968</v>
      </c>
      <c r="B1970">
        <v>2022102400</v>
      </c>
      <c r="C1970">
        <v>410</v>
      </c>
      <c r="D1970">
        <v>45345</v>
      </c>
      <c r="E1970">
        <v>1</v>
      </c>
      <c r="F1970">
        <v>0</v>
      </c>
      <c r="G1970">
        <v>0</v>
      </c>
      <c r="H1970">
        <v>0</v>
      </c>
      <c r="I1970" t="s">
        <v>354</v>
      </c>
      <c r="O1970">
        <v>2022103000</v>
      </c>
      <c r="P1970">
        <v>3614</v>
      </c>
      <c r="Q1970">
        <v>35459</v>
      </c>
      <c r="R1970">
        <v>1</v>
      </c>
      <c r="S1970">
        <v>0</v>
      </c>
      <c r="T1970">
        <v>0</v>
      </c>
      <c r="U1970">
        <v>0</v>
      </c>
      <c r="V1970" t="s">
        <v>240</v>
      </c>
    </row>
    <row r="1971" spans="1:22" x14ac:dyDescent="0.35">
      <c r="A1971">
        <v>1969</v>
      </c>
      <c r="B1971">
        <v>2022103002</v>
      </c>
      <c r="C1971">
        <v>151</v>
      </c>
      <c r="D1971">
        <v>45345</v>
      </c>
      <c r="E1971">
        <v>1</v>
      </c>
      <c r="F1971">
        <v>0</v>
      </c>
      <c r="G1971">
        <v>0</v>
      </c>
      <c r="H1971">
        <v>0</v>
      </c>
      <c r="I1971" t="s">
        <v>354</v>
      </c>
      <c r="O1971">
        <v>2022102307</v>
      </c>
      <c r="P1971">
        <v>3165</v>
      </c>
      <c r="Q1971">
        <v>47854</v>
      </c>
      <c r="R1971">
        <v>0</v>
      </c>
      <c r="S1971">
        <v>1</v>
      </c>
      <c r="T1971">
        <v>0</v>
      </c>
      <c r="U1971">
        <v>0</v>
      </c>
      <c r="V1971" t="s">
        <v>241</v>
      </c>
    </row>
    <row r="1972" spans="1:22" x14ac:dyDescent="0.35">
      <c r="A1972">
        <v>1970</v>
      </c>
      <c r="B1972">
        <v>2022103002</v>
      </c>
      <c r="C1972">
        <v>269</v>
      </c>
      <c r="D1972">
        <v>45345</v>
      </c>
      <c r="E1972">
        <v>1</v>
      </c>
      <c r="F1972">
        <v>0</v>
      </c>
      <c r="G1972">
        <v>0</v>
      </c>
      <c r="H1972">
        <v>0</v>
      </c>
      <c r="I1972" t="s">
        <v>354</v>
      </c>
      <c r="O1972">
        <v>2022102307</v>
      </c>
      <c r="P1972">
        <v>3540</v>
      </c>
      <c r="Q1972">
        <v>47854</v>
      </c>
      <c r="R1972">
        <v>0</v>
      </c>
      <c r="S1972">
        <v>1</v>
      </c>
      <c r="T1972">
        <v>0</v>
      </c>
      <c r="U1972">
        <v>0</v>
      </c>
      <c r="V1972" t="s">
        <v>241</v>
      </c>
    </row>
    <row r="1973" spans="1:22" x14ac:dyDescent="0.35">
      <c r="A1973">
        <v>1971</v>
      </c>
      <c r="B1973">
        <v>2022103002</v>
      </c>
      <c r="C1973">
        <v>620</v>
      </c>
      <c r="D1973">
        <v>45345</v>
      </c>
      <c r="E1973">
        <v>1</v>
      </c>
      <c r="F1973">
        <v>0</v>
      </c>
      <c r="G1973">
        <v>0</v>
      </c>
      <c r="H1973">
        <v>0</v>
      </c>
      <c r="I1973" t="s">
        <v>354</v>
      </c>
      <c r="O1973">
        <v>2022103000</v>
      </c>
      <c r="P1973">
        <v>405</v>
      </c>
      <c r="Q1973">
        <v>47854</v>
      </c>
      <c r="R1973">
        <v>1</v>
      </c>
      <c r="S1973">
        <v>0</v>
      </c>
      <c r="T1973">
        <v>0</v>
      </c>
      <c r="U1973">
        <v>0</v>
      </c>
      <c r="V1973" t="s">
        <v>241</v>
      </c>
    </row>
    <row r="1974" spans="1:22" x14ac:dyDescent="0.35">
      <c r="A1974">
        <v>1972</v>
      </c>
      <c r="B1974">
        <v>2022110601</v>
      </c>
      <c r="C1974">
        <v>1713</v>
      </c>
      <c r="D1974">
        <v>45345</v>
      </c>
      <c r="E1974">
        <v>1</v>
      </c>
      <c r="F1974">
        <v>0</v>
      </c>
      <c r="G1974">
        <v>0</v>
      </c>
      <c r="H1974">
        <v>0</v>
      </c>
      <c r="I1974" t="s">
        <v>354</v>
      </c>
      <c r="O1974">
        <v>2022103000</v>
      </c>
      <c r="P1974">
        <v>1044</v>
      </c>
      <c r="Q1974">
        <v>47854</v>
      </c>
      <c r="R1974">
        <v>1</v>
      </c>
      <c r="S1974">
        <v>0</v>
      </c>
      <c r="T1974">
        <v>0</v>
      </c>
      <c r="U1974">
        <v>0</v>
      </c>
      <c r="V1974" t="s">
        <v>241</v>
      </c>
    </row>
    <row r="1975" spans="1:22" x14ac:dyDescent="0.35">
      <c r="A1975">
        <v>1973</v>
      </c>
      <c r="B1975">
        <v>2022110601</v>
      </c>
      <c r="C1975">
        <v>1950</v>
      </c>
      <c r="D1975">
        <v>45345</v>
      </c>
      <c r="E1975">
        <v>0</v>
      </c>
      <c r="F1975">
        <v>0</v>
      </c>
      <c r="G1975">
        <v>0</v>
      </c>
      <c r="H1975">
        <v>1</v>
      </c>
      <c r="I1975" t="s">
        <v>354</v>
      </c>
      <c r="O1975">
        <v>2022103000</v>
      </c>
      <c r="P1975">
        <v>1294</v>
      </c>
      <c r="Q1975">
        <v>47854</v>
      </c>
      <c r="R1975">
        <v>1</v>
      </c>
      <c r="S1975">
        <v>0</v>
      </c>
      <c r="T1975">
        <v>0</v>
      </c>
      <c r="U1975">
        <v>0</v>
      </c>
      <c r="V1975" t="s">
        <v>241</v>
      </c>
    </row>
    <row r="1976" spans="1:22" x14ac:dyDescent="0.35">
      <c r="A1976">
        <v>1974</v>
      </c>
      <c r="B1976">
        <v>2022102400</v>
      </c>
      <c r="C1976">
        <v>513</v>
      </c>
      <c r="D1976">
        <v>54513</v>
      </c>
      <c r="E1976">
        <v>1</v>
      </c>
      <c r="F1976">
        <v>0</v>
      </c>
      <c r="G1976">
        <v>0</v>
      </c>
      <c r="H1976">
        <v>0</v>
      </c>
      <c r="I1976" t="s">
        <v>355</v>
      </c>
      <c r="O1976">
        <v>2022103000</v>
      </c>
      <c r="P1976">
        <v>1809</v>
      </c>
      <c r="Q1976">
        <v>47854</v>
      </c>
      <c r="R1976">
        <v>0</v>
      </c>
      <c r="S1976">
        <v>0</v>
      </c>
      <c r="T1976">
        <v>0</v>
      </c>
      <c r="U1976">
        <v>1</v>
      </c>
      <c r="V1976" t="s">
        <v>241</v>
      </c>
    </row>
    <row r="1977" spans="1:22" x14ac:dyDescent="0.35">
      <c r="A1977">
        <v>1975</v>
      </c>
      <c r="B1977">
        <v>2022103002</v>
      </c>
      <c r="C1977">
        <v>106</v>
      </c>
      <c r="D1977">
        <v>54513</v>
      </c>
      <c r="E1977">
        <v>1</v>
      </c>
      <c r="F1977">
        <v>0</v>
      </c>
      <c r="G1977">
        <v>0</v>
      </c>
      <c r="H1977">
        <v>0</v>
      </c>
      <c r="I1977" t="s">
        <v>355</v>
      </c>
      <c r="O1977">
        <v>2022103000</v>
      </c>
      <c r="P1977">
        <v>1888</v>
      </c>
      <c r="Q1977">
        <v>47854</v>
      </c>
      <c r="R1977">
        <v>0</v>
      </c>
      <c r="S1977">
        <v>1</v>
      </c>
      <c r="T1977">
        <v>0</v>
      </c>
      <c r="U1977">
        <v>0</v>
      </c>
      <c r="V1977" t="s">
        <v>241</v>
      </c>
    </row>
    <row r="1978" spans="1:22" x14ac:dyDescent="0.35">
      <c r="A1978">
        <v>1976</v>
      </c>
      <c r="B1978">
        <v>2022103002</v>
      </c>
      <c r="C1978">
        <v>1054</v>
      </c>
      <c r="D1978">
        <v>54513</v>
      </c>
      <c r="E1978">
        <v>0</v>
      </c>
      <c r="F1978">
        <v>1</v>
      </c>
      <c r="G1978">
        <v>0</v>
      </c>
      <c r="H1978">
        <v>0</v>
      </c>
      <c r="I1978" t="s">
        <v>355</v>
      </c>
      <c r="O1978">
        <v>2022103000</v>
      </c>
      <c r="P1978">
        <v>3339</v>
      </c>
      <c r="Q1978">
        <v>47854</v>
      </c>
      <c r="R1978">
        <v>0</v>
      </c>
      <c r="S1978">
        <v>0</v>
      </c>
      <c r="T1978">
        <v>0</v>
      </c>
      <c r="U1978">
        <v>1</v>
      </c>
      <c r="V1978" t="s">
        <v>241</v>
      </c>
    </row>
    <row r="1979" spans="1:22" x14ac:dyDescent="0.35">
      <c r="A1979">
        <v>1977</v>
      </c>
      <c r="B1979">
        <v>2022103002</v>
      </c>
      <c r="C1979">
        <v>2354</v>
      </c>
      <c r="D1979">
        <v>54513</v>
      </c>
      <c r="E1979">
        <v>1</v>
      </c>
      <c r="F1979">
        <v>0</v>
      </c>
      <c r="G1979">
        <v>0</v>
      </c>
      <c r="H1979">
        <v>0</v>
      </c>
      <c r="I1979" t="s">
        <v>355</v>
      </c>
      <c r="O1979">
        <v>2022103000</v>
      </c>
      <c r="P1979">
        <v>3640</v>
      </c>
      <c r="Q1979">
        <v>47854</v>
      </c>
      <c r="R1979">
        <v>0</v>
      </c>
      <c r="S1979">
        <v>1</v>
      </c>
      <c r="T1979">
        <v>0</v>
      </c>
      <c r="U1979">
        <v>0</v>
      </c>
      <c r="V1979" t="s">
        <v>241</v>
      </c>
    </row>
    <row r="1980" spans="1:22" x14ac:dyDescent="0.35">
      <c r="A1980">
        <v>1978</v>
      </c>
      <c r="B1980">
        <v>2022103002</v>
      </c>
      <c r="C1980">
        <v>2663</v>
      </c>
      <c r="D1980">
        <v>54513</v>
      </c>
      <c r="E1980">
        <v>1</v>
      </c>
      <c r="F1980">
        <v>0</v>
      </c>
      <c r="G1980">
        <v>0</v>
      </c>
      <c r="H1980">
        <v>0</v>
      </c>
      <c r="I1980" t="s">
        <v>355</v>
      </c>
      <c r="O1980">
        <v>2022102307</v>
      </c>
      <c r="P1980">
        <v>3674</v>
      </c>
      <c r="Q1980">
        <v>43301</v>
      </c>
      <c r="R1980">
        <v>1</v>
      </c>
      <c r="S1980">
        <v>0</v>
      </c>
      <c r="T1980">
        <v>0</v>
      </c>
      <c r="U1980">
        <v>0</v>
      </c>
      <c r="V1980" t="s">
        <v>242</v>
      </c>
    </row>
    <row r="1981" spans="1:22" x14ac:dyDescent="0.35">
      <c r="A1981">
        <v>1979</v>
      </c>
      <c r="B1981">
        <v>2022103002</v>
      </c>
      <c r="C1981">
        <v>3444</v>
      </c>
      <c r="D1981">
        <v>54513</v>
      </c>
      <c r="E1981">
        <v>0</v>
      </c>
      <c r="F1981">
        <v>1</v>
      </c>
      <c r="G1981">
        <v>0</v>
      </c>
      <c r="H1981">
        <v>0</v>
      </c>
      <c r="I1981" t="s">
        <v>355</v>
      </c>
      <c r="O1981">
        <v>2022103007</v>
      </c>
      <c r="P1981">
        <v>2540</v>
      </c>
      <c r="Q1981">
        <v>43301</v>
      </c>
      <c r="R1981">
        <v>1</v>
      </c>
      <c r="S1981">
        <v>0</v>
      </c>
      <c r="T1981">
        <v>0</v>
      </c>
      <c r="U1981">
        <v>0</v>
      </c>
      <c r="V1981" t="s">
        <v>242</v>
      </c>
    </row>
    <row r="1982" spans="1:22" x14ac:dyDescent="0.35">
      <c r="A1982">
        <v>1980</v>
      </c>
      <c r="B1982">
        <v>2022110601</v>
      </c>
      <c r="C1982">
        <v>1950</v>
      </c>
      <c r="D1982">
        <v>54513</v>
      </c>
      <c r="E1982">
        <v>1</v>
      </c>
      <c r="F1982">
        <v>0</v>
      </c>
      <c r="G1982">
        <v>0</v>
      </c>
      <c r="H1982">
        <v>0</v>
      </c>
      <c r="I1982" t="s">
        <v>355</v>
      </c>
      <c r="O1982">
        <v>2022103007</v>
      </c>
      <c r="P1982">
        <v>3267</v>
      </c>
      <c r="Q1982">
        <v>43301</v>
      </c>
      <c r="R1982">
        <v>1</v>
      </c>
      <c r="S1982">
        <v>0</v>
      </c>
      <c r="T1982">
        <v>0</v>
      </c>
      <c r="U1982">
        <v>0</v>
      </c>
      <c r="V1982" t="s">
        <v>242</v>
      </c>
    </row>
    <row r="1983" spans="1:22" x14ac:dyDescent="0.35">
      <c r="A1983">
        <v>1981</v>
      </c>
      <c r="B1983">
        <v>2022102400</v>
      </c>
      <c r="C1983">
        <v>588</v>
      </c>
      <c r="D1983">
        <v>54586</v>
      </c>
      <c r="E1983">
        <v>1</v>
      </c>
      <c r="F1983">
        <v>0</v>
      </c>
      <c r="G1983">
        <v>0</v>
      </c>
      <c r="H1983">
        <v>0</v>
      </c>
      <c r="I1983" t="s">
        <v>356</v>
      </c>
      <c r="O1983">
        <v>2022110606</v>
      </c>
      <c r="P1983">
        <v>240</v>
      </c>
      <c r="Q1983">
        <v>43301</v>
      </c>
      <c r="R1983">
        <v>0</v>
      </c>
      <c r="S1983">
        <v>1</v>
      </c>
      <c r="T1983">
        <v>0</v>
      </c>
      <c r="U1983">
        <v>0</v>
      </c>
      <c r="V1983" t="s">
        <v>242</v>
      </c>
    </row>
    <row r="1984" spans="1:22" x14ac:dyDescent="0.35">
      <c r="A1984">
        <v>1982</v>
      </c>
      <c r="B1984">
        <v>2022103007</v>
      </c>
      <c r="C1984">
        <v>986</v>
      </c>
      <c r="D1984">
        <v>54586</v>
      </c>
      <c r="E1984">
        <v>1</v>
      </c>
      <c r="F1984">
        <v>0</v>
      </c>
      <c r="G1984">
        <v>0</v>
      </c>
      <c r="H1984">
        <v>0</v>
      </c>
      <c r="I1984" t="s">
        <v>356</v>
      </c>
      <c r="O1984">
        <v>2022102308</v>
      </c>
      <c r="P1984">
        <v>62</v>
      </c>
      <c r="Q1984">
        <v>43497</v>
      </c>
      <c r="R1984">
        <v>0</v>
      </c>
      <c r="S1984">
        <v>1</v>
      </c>
      <c r="T1984">
        <v>0</v>
      </c>
      <c r="U1984">
        <v>0</v>
      </c>
      <c r="V1984" t="s">
        <v>243</v>
      </c>
    </row>
    <row r="1985" spans="1:22" x14ac:dyDescent="0.35">
      <c r="A1985">
        <v>1983</v>
      </c>
      <c r="B1985">
        <v>2022103007</v>
      </c>
      <c r="C1985">
        <v>3046</v>
      </c>
      <c r="D1985">
        <v>54586</v>
      </c>
      <c r="E1985">
        <v>1</v>
      </c>
      <c r="F1985">
        <v>0</v>
      </c>
      <c r="G1985">
        <v>0</v>
      </c>
      <c r="H1985">
        <v>0</v>
      </c>
      <c r="I1985" t="s">
        <v>356</v>
      </c>
      <c r="O1985">
        <v>2022102308</v>
      </c>
      <c r="P1985">
        <v>1489</v>
      </c>
      <c r="Q1985">
        <v>43497</v>
      </c>
      <c r="R1985">
        <v>1</v>
      </c>
      <c r="S1985">
        <v>0</v>
      </c>
      <c r="T1985">
        <v>0</v>
      </c>
      <c r="U1985">
        <v>0</v>
      </c>
      <c r="V1985" t="s">
        <v>243</v>
      </c>
    </row>
    <row r="1986" spans="1:22" x14ac:dyDescent="0.35">
      <c r="A1986">
        <v>1984</v>
      </c>
      <c r="B1986">
        <v>2022103007</v>
      </c>
      <c r="C1986">
        <v>3143</v>
      </c>
      <c r="D1986">
        <v>54586</v>
      </c>
      <c r="E1986">
        <v>1</v>
      </c>
      <c r="F1986">
        <v>0</v>
      </c>
      <c r="G1986">
        <v>0</v>
      </c>
      <c r="H1986">
        <v>0</v>
      </c>
      <c r="I1986" t="s">
        <v>356</v>
      </c>
      <c r="O1986">
        <v>2022102308</v>
      </c>
      <c r="P1986">
        <v>62</v>
      </c>
      <c r="Q1986">
        <v>42441</v>
      </c>
      <c r="R1986">
        <v>0</v>
      </c>
      <c r="S1986">
        <v>1</v>
      </c>
      <c r="T1986">
        <v>0</v>
      </c>
      <c r="U1986">
        <v>0</v>
      </c>
      <c r="V1986" t="s">
        <v>244</v>
      </c>
    </row>
    <row r="1987" spans="1:22" x14ac:dyDescent="0.35">
      <c r="A1987">
        <v>1985</v>
      </c>
      <c r="B1987">
        <v>2022110605</v>
      </c>
      <c r="C1987">
        <v>2267</v>
      </c>
      <c r="D1987">
        <v>54586</v>
      </c>
      <c r="E1987">
        <v>0</v>
      </c>
      <c r="F1987">
        <v>0</v>
      </c>
      <c r="G1987">
        <v>0</v>
      </c>
      <c r="H1987">
        <v>1</v>
      </c>
      <c r="I1987" t="s">
        <v>356</v>
      </c>
      <c r="O1987">
        <v>2022103004</v>
      </c>
      <c r="P1987">
        <v>77</v>
      </c>
      <c r="Q1987">
        <v>42441</v>
      </c>
      <c r="R1987">
        <v>1</v>
      </c>
      <c r="S1987">
        <v>0</v>
      </c>
      <c r="T1987">
        <v>0</v>
      </c>
      <c r="U1987">
        <v>0</v>
      </c>
      <c r="V1987" t="s">
        <v>244</v>
      </c>
    </row>
    <row r="1988" spans="1:22" x14ac:dyDescent="0.35">
      <c r="A1988">
        <v>1986</v>
      </c>
      <c r="B1988">
        <v>2022102400</v>
      </c>
      <c r="C1988">
        <v>678</v>
      </c>
      <c r="D1988">
        <v>43522</v>
      </c>
      <c r="E1988">
        <v>0</v>
      </c>
      <c r="F1988">
        <v>1</v>
      </c>
      <c r="G1988">
        <v>0</v>
      </c>
      <c r="H1988">
        <v>0</v>
      </c>
      <c r="I1988" t="s">
        <v>357</v>
      </c>
      <c r="O1988">
        <v>2022110300</v>
      </c>
      <c r="P1988">
        <v>1182</v>
      </c>
      <c r="Q1988">
        <v>42441</v>
      </c>
      <c r="R1988">
        <v>0</v>
      </c>
      <c r="S1988">
        <v>0</v>
      </c>
      <c r="T1988">
        <v>0</v>
      </c>
      <c r="U1988">
        <v>1</v>
      </c>
      <c r="V1988" t="s">
        <v>244</v>
      </c>
    </row>
    <row r="1989" spans="1:22" x14ac:dyDescent="0.35">
      <c r="A1989">
        <v>1987</v>
      </c>
      <c r="B1989">
        <v>2022102400</v>
      </c>
      <c r="C1989">
        <v>2959</v>
      </c>
      <c r="D1989">
        <v>43522</v>
      </c>
      <c r="E1989">
        <v>1</v>
      </c>
      <c r="F1989">
        <v>0</v>
      </c>
      <c r="G1989">
        <v>0</v>
      </c>
      <c r="H1989">
        <v>0</v>
      </c>
      <c r="I1989" t="s">
        <v>357</v>
      </c>
      <c r="O1989">
        <v>2022110300</v>
      </c>
      <c r="P1989">
        <v>1650</v>
      </c>
      <c r="Q1989">
        <v>42441</v>
      </c>
      <c r="R1989">
        <v>1</v>
      </c>
      <c r="S1989">
        <v>0</v>
      </c>
      <c r="T1989">
        <v>0</v>
      </c>
      <c r="U1989">
        <v>0</v>
      </c>
      <c r="V1989" t="s">
        <v>244</v>
      </c>
    </row>
    <row r="1990" spans="1:22" x14ac:dyDescent="0.35">
      <c r="A1990">
        <v>1988</v>
      </c>
      <c r="B1990">
        <v>2022103007</v>
      </c>
      <c r="C1990">
        <v>259</v>
      </c>
      <c r="D1990">
        <v>43522</v>
      </c>
      <c r="E1990">
        <v>1</v>
      </c>
      <c r="F1990">
        <v>0</v>
      </c>
      <c r="G1990">
        <v>0</v>
      </c>
      <c r="H1990">
        <v>0</v>
      </c>
      <c r="I1990" t="s">
        <v>357</v>
      </c>
      <c r="O1990">
        <v>2022102308</v>
      </c>
      <c r="P1990">
        <v>83</v>
      </c>
      <c r="Q1990">
        <v>43356</v>
      </c>
      <c r="R1990">
        <v>1</v>
      </c>
      <c r="S1990">
        <v>0</v>
      </c>
      <c r="T1990">
        <v>0</v>
      </c>
      <c r="U1990">
        <v>0</v>
      </c>
      <c r="V1990" t="s">
        <v>245</v>
      </c>
    </row>
    <row r="1991" spans="1:22" x14ac:dyDescent="0.35">
      <c r="A1991">
        <v>1989</v>
      </c>
      <c r="B1991">
        <v>2022110605</v>
      </c>
      <c r="C1991">
        <v>174</v>
      </c>
      <c r="D1991">
        <v>43522</v>
      </c>
      <c r="E1991">
        <v>1</v>
      </c>
      <c r="F1991">
        <v>0</v>
      </c>
      <c r="G1991">
        <v>0</v>
      </c>
      <c r="H1991">
        <v>0</v>
      </c>
      <c r="I1991" t="s">
        <v>357</v>
      </c>
      <c r="O1991">
        <v>2022102308</v>
      </c>
      <c r="P1991">
        <v>164</v>
      </c>
      <c r="Q1991">
        <v>46148</v>
      </c>
      <c r="R1991">
        <v>1</v>
      </c>
      <c r="S1991">
        <v>0</v>
      </c>
      <c r="T1991">
        <v>0</v>
      </c>
      <c r="U1991">
        <v>0</v>
      </c>
      <c r="V1991" t="s">
        <v>246</v>
      </c>
    </row>
    <row r="1992" spans="1:22" x14ac:dyDescent="0.35">
      <c r="A1992">
        <v>1990</v>
      </c>
      <c r="B1992">
        <v>2022102400</v>
      </c>
      <c r="C1992">
        <v>678</v>
      </c>
      <c r="D1992">
        <v>52991</v>
      </c>
      <c r="E1992">
        <v>0</v>
      </c>
      <c r="F1992">
        <v>1</v>
      </c>
      <c r="G1992">
        <v>0</v>
      </c>
      <c r="H1992">
        <v>0</v>
      </c>
      <c r="I1992" t="s">
        <v>358</v>
      </c>
      <c r="O1992">
        <v>2022102308</v>
      </c>
      <c r="P1992">
        <v>1063</v>
      </c>
      <c r="Q1992">
        <v>46148</v>
      </c>
      <c r="R1992">
        <v>0</v>
      </c>
      <c r="S1992">
        <v>0</v>
      </c>
      <c r="T1992">
        <v>0</v>
      </c>
      <c r="U1992">
        <v>1</v>
      </c>
      <c r="V1992" t="s">
        <v>246</v>
      </c>
    </row>
    <row r="1993" spans="1:22" x14ac:dyDescent="0.35">
      <c r="A1993">
        <v>1991</v>
      </c>
      <c r="B1993">
        <v>2022102400</v>
      </c>
      <c r="C1993">
        <v>3670</v>
      </c>
      <c r="D1993">
        <v>52991</v>
      </c>
      <c r="E1993">
        <v>0</v>
      </c>
      <c r="F1993">
        <v>1</v>
      </c>
      <c r="G1993">
        <v>0</v>
      </c>
      <c r="H1993">
        <v>0</v>
      </c>
      <c r="I1993" t="s">
        <v>358</v>
      </c>
      <c r="O1993">
        <v>2022103004</v>
      </c>
      <c r="P1993">
        <v>1525</v>
      </c>
      <c r="Q1993">
        <v>46148</v>
      </c>
      <c r="R1993">
        <v>1</v>
      </c>
      <c r="S1993">
        <v>0</v>
      </c>
      <c r="T1993">
        <v>0</v>
      </c>
      <c r="U1993">
        <v>0</v>
      </c>
      <c r="V1993" t="s">
        <v>246</v>
      </c>
    </row>
    <row r="1994" spans="1:22" x14ac:dyDescent="0.35">
      <c r="A1994">
        <v>1992</v>
      </c>
      <c r="B1994">
        <v>2022103007</v>
      </c>
      <c r="C1994">
        <v>2777</v>
      </c>
      <c r="D1994">
        <v>52991</v>
      </c>
      <c r="E1994">
        <v>0</v>
      </c>
      <c r="F1994">
        <v>1</v>
      </c>
      <c r="G1994">
        <v>0</v>
      </c>
      <c r="H1994">
        <v>0</v>
      </c>
      <c r="I1994" t="s">
        <v>358</v>
      </c>
      <c r="O1994">
        <v>2022103004</v>
      </c>
      <c r="P1994">
        <v>2532</v>
      </c>
      <c r="Q1994">
        <v>46148</v>
      </c>
      <c r="R1994">
        <v>0</v>
      </c>
      <c r="S1994">
        <v>1</v>
      </c>
      <c r="T1994">
        <v>0</v>
      </c>
      <c r="U1994">
        <v>0</v>
      </c>
      <c r="V1994" t="s">
        <v>246</v>
      </c>
    </row>
    <row r="1995" spans="1:22" x14ac:dyDescent="0.35">
      <c r="A1995">
        <v>1993</v>
      </c>
      <c r="B1995">
        <v>2022103007</v>
      </c>
      <c r="C1995">
        <v>3086</v>
      </c>
      <c r="D1995">
        <v>52991</v>
      </c>
      <c r="E1995">
        <v>0</v>
      </c>
      <c r="F1995">
        <v>1</v>
      </c>
      <c r="G1995">
        <v>0</v>
      </c>
      <c r="H1995">
        <v>0</v>
      </c>
      <c r="I1995" t="s">
        <v>358</v>
      </c>
      <c r="O1995">
        <v>2022102308</v>
      </c>
      <c r="P1995">
        <v>164</v>
      </c>
      <c r="Q1995">
        <v>54502</v>
      </c>
      <c r="R1995">
        <v>0</v>
      </c>
      <c r="S1995">
        <v>1</v>
      </c>
      <c r="T1995">
        <v>0</v>
      </c>
      <c r="U1995">
        <v>0</v>
      </c>
      <c r="V1995" t="s">
        <v>247</v>
      </c>
    </row>
    <row r="1996" spans="1:22" x14ac:dyDescent="0.35">
      <c r="A1996">
        <v>1994</v>
      </c>
      <c r="B1996">
        <v>2022102400</v>
      </c>
      <c r="C1996">
        <v>781</v>
      </c>
      <c r="D1996">
        <v>46077</v>
      </c>
      <c r="E1996">
        <v>1</v>
      </c>
      <c r="F1996">
        <v>0</v>
      </c>
      <c r="G1996">
        <v>0</v>
      </c>
      <c r="H1996">
        <v>0</v>
      </c>
      <c r="I1996" t="s">
        <v>359</v>
      </c>
      <c r="O1996">
        <v>2022102308</v>
      </c>
      <c r="P1996">
        <v>1063</v>
      </c>
      <c r="Q1996">
        <v>54502</v>
      </c>
      <c r="R1996">
        <v>1</v>
      </c>
      <c r="S1996">
        <v>0</v>
      </c>
      <c r="T1996">
        <v>0</v>
      </c>
      <c r="U1996">
        <v>0</v>
      </c>
      <c r="V1996" t="s">
        <v>247</v>
      </c>
    </row>
    <row r="1997" spans="1:22" x14ac:dyDescent="0.35">
      <c r="A1997">
        <v>1995</v>
      </c>
      <c r="B1997">
        <v>2022102400</v>
      </c>
      <c r="C1997">
        <v>823</v>
      </c>
      <c r="D1997">
        <v>46077</v>
      </c>
      <c r="E1997">
        <v>1</v>
      </c>
      <c r="F1997">
        <v>0</v>
      </c>
      <c r="G1997">
        <v>0</v>
      </c>
      <c r="H1997">
        <v>0</v>
      </c>
      <c r="I1997" t="s">
        <v>359</v>
      </c>
      <c r="O1997">
        <v>2022103004</v>
      </c>
      <c r="P1997">
        <v>77</v>
      </c>
      <c r="Q1997">
        <v>54502</v>
      </c>
      <c r="R1997">
        <v>0</v>
      </c>
      <c r="S1997">
        <v>0</v>
      </c>
      <c r="T1997">
        <v>0</v>
      </c>
      <c r="U1997">
        <v>1</v>
      </c>
      <c r="V1997" t="s">
        <v>247</v>
      </c>
    </row>
    <row r="1998" spans="1:22" x14ac:dyDescent="0.35">
      <c r="A1998">
        <v>1996</v>
      </c>
      <c r="B1998">
        <v>2022102400</v>
      </c>
      <c r="C1998">
        <v>887</v>
      </c>
      <c r="D1998">
        <v>46077</v>
      </c>
      <c r="E1998">
        <v>1</v>
      </c>
      <c r="F1998">
        <v>0</v>
      </c>
      <c r="G1998">
        <v>0</v>
      </c>
      <c r="H1998">
        <v>0</v>
      </c>
      <c r="I1998" t="s">
        <v>359</v>
      </c>
      <c r="O1998">
        <v>2022103004</v>
      </c>
      <c r="P1998">
        <v>117</v>
      </c>
      <c r="Q1998">
        <v>54502</v>
      </c>
      <c r="R1998">
        <v>1</v>
      </c>
      <c r="S1998">
        <v>0</v>
      </c>
      <c r="T1998">
        <v>0</v>
      </c>
      <c r="U1998">
        <v>0</v>
      </c>
      <c r="V1998" t="s">
        <v>247</v>
      </c>
    </row>
    <row r="1999" spans="1:22" x14ac:dyDescent="0.35">
      <c r="A1999">
        <v>1997</v>
      </c>
      <c r="B1999">
        <v>2022102400</v>
      </c>
      <c r="C1999">
        <v>1142</v>
      </c>
      <c r="D1999">
        <v>46077</v>
      </c>
      <c r="E1999">
        <v>1</v>
      </c>
      <c r="F1999">
        <v>0</v>
      </c>
      <c r="G1999">
        <v>0</v>
      </c>
      <c r="H1999">
        <v>0</v>
      </c>
      <c r="I1999" t="s">
        <v>359</v>
      </c>
      <c r="O1999">
        <v>2022103004</v>
      </c>
      <c r="P1999">
        <v>423</v>
      </c>
      <c r="Q1999">
        <v>54502</v>
      </c>
      <c r="R1999">
        <v>1</v>
      </c>
      <c r="S1999">
        <v>0</v>
      </c>
      <c r="T1999">
        <v>0</v>
      </c>
      <c r="U1999">
        <v>0</v>
      </c>
      <c r="V1999" t="s">
        <v>247</v>
      </c>
    </row>
    <row r="2000" spans="1:22" x14ac:dyDescent="0.35">
      <c r="A2000">
        <v>1998</v>
      </c>
      <c r="B2000">
        <v>2022102400</v>
      </c>
      <c r="C2000">
        <v>1375</v>
      </c>
      <c r="D2000">
        <v>46077</v>
      </c>
      <c r="E2000">
        <v>0</v>
      </c>
      <c r="F2000">
        <v>1</v>
      </c>
      <c r="G2000">
        <v>0</v>
      </c>
      <c r="H2000">
        <v>0</v>
      </c>
      <c r="I2000" t="s">
        <v>359</v>
      </c>
      <c r="O2000">
        <v>2022103004</v>
      </c>
      <c r="P2000">
        <v>1096</v>
      </c>
      <c r="Q2000">
        <v>54502</v>
      </c>
      <c r="R2000">
        <v>1</v>
      </c>
      <c r="S2000">
        <v>0</v>
      </c>
      <c r="T2000">
        <v>0</v>
      </c>
      <c r="U2000">
        <v>0</v>
      </c>
      <c r="V2000" t="s">
        <v>247</v>
      </c>
    </row>
    <row r="2001" spans="1:22" x14ac:dyDescent="0.35">
      <c r="A2001">
        <v>1999</v>
      </c>
      <c r="B2001">
        <v>2022102400</v>
      </c>
      <c r="C2001">
        <v>3119</v>
      </c>
      <c r="D2001">
        <v>46077</v>
      </c>
      <c r="E2001">
        <v>1</v>
      </c>
      <c r="F2001">
        <v>0</v>
      </c>
      <c r="G2001">
        <v>0</v>
      </c>
      <c r="H2001">
        <v>0</v>
      </c>
      <c r="I2001" t="s">
        <v>359</v>
      </c>
      <c r="O2001">
        <v>2022103004</v>
      </c>
      <c r="P2001">
        <v>1303</v>
      </c>
      <c r="Q2001">
        <v>54502</v>
      </c>
      <c r="R2001">
        <v>0</v>
      </c>
      <c r="S2001">
        <v>1</v>
      </c>
      <c r="T2001">
        <v>0</v>
      </c>
      <c r="U2001">
        <v>0</v>
      </c>
      <c r="V2001" t="s">
        <v>247</v>
      </c>
    </row>
    <row r="2002" spans="1:22" x14ac:dyDescent="0.35">
      <c r="A2002">
        <v>2000</v>
      </c>
      <c r="B2002">
        <v>2022102400</v>
      </c>
      <c r="C2002">
        <v>3580</v>
      </c>
      <c r="D2002">
        <v>46077</v>
      </c>
      <c r="E2002">
        <v>0</v>
      </c>
      <c r="F2002">
        <v>1</v>
      </c>
      <c r="G2002">
        <v>0</v>
      </c>
      <c r="H2002">
        <v>0</v>
      </c>
      <c r="I2002" t="s">
        <v>359</v>
      </c>
      <c r="O2002">
        <v>2022103004</v>
      </c>
      <c r="P2002">
        <v>1976</v>
      </c>
      <c r="Q2002">
        <v>54502</v>
      </c>
      <c r="R2002">
        <v>1</v>
      </c>
      <c r="S2002">
        <v>0</v>
      </c>
      <c r="T2002">
        <v>0</v>
      </c>
      <c r="U2002">
        <v>0</v>
      </c>
      <c r="V2002" t="s">
        <v>247</v>
      </c>
    </row>
    <row r="2003" spans="1:22" x14ac:dyDescent="0.35">
      <c r="A2003">
        <v>2001</v>
      </c>
      <c r="B2003">
        <v>2022103002</v>
      </c>
      <c r="C2003">
        <v>2765</v>
      </c>
      <c r="D2003">
        <v>46077</v>
      </c>
      <c r="E2003">
        <v>1</v>
      </c>
      <c r="F2003">
        <v>0</v>
      </c>
      <c r="G2003">
        <v>0</v>
      </c>
      <c r="H2003">
        <v>0</v>
      </c>
      <c r="I2003" t="s">
        <v>359</v>
      </c>
      <c r="O2003">
        <v>2022103004</v>
      </c>
      <c r="P2003">
        <v>2085</v>
      </c>
      <c r="Q2003">
        <v>54502</v>
      </c>
      <c r="R2003">
        <v>1</v>
      </c>
      <c r="S2003">
        <v>0</v>
      </c>
      <c r="T2003">
        <v>0</v>
      </c>
      <c r="U2003">
        <v>0</v>
      </c>
      <c r="V2003" t="s">
        <v>247</v>
      </c>
    </row>
    <row r="2004" spans="1:22" x14ac:dyDescent="0.35">
      <c r="A2004">
        <v>2002</v>
      </c>
      <c r="B2004">
        <v>2022103002</v>
      </c>
      <c r="C2004">
        <v>3486</v>
      </c>
      <c r="D2004">
        <v>46077</v>
      </c>
      <c r="E2004">
        <v>1</v>
      </c>
      <c r="F2004">
        <v>0</v>
      </c>
      <c r="G2004">
        <v>0</v>
      </c>
      <c r="H2004">
        <v>0</v>
      </c>
      <c r="I2004" t="s">
        <v>359</v>
      </c>
      <c r="O2004">
        <v>2022110300</v>
      </c>
      <c r="P2004">
        <v>729</v>
      </c>
      <c r="Q2004">
        <v>54502</v>
      </c>
      <c r="R2004">
        <v>1</v>
      </c>
      <c r="S2004">
        <v>0</v>
      </c>
      <c r="T2004">
        <v>0</v>
      </c>
      <c r="U2004">
        <v>0</v>
      </c>
      <c r="V2004" t="s">
        <v>247</v>
      </c>
    </row>
    <row r="2005" spans="1:22" x14ac:dyDescent="0.35">
      <c r="A2005">
        <v>2003</v>
      </c>
      <c r="B2005">
        <v>2022103002</v>
      </c>
      <c r="C2005">
        <v>3867</v>
      </c>
      <c r="D2005">
        <v>46077</v>
      </c>
      <c r="E2005">
        <v>1</v>
      </c>
      <c r="F2005">
        <v>0</v>
      </c>
      <c r="G2005">
        <v>0</v>
      </c>
      <c r="H2005">
        <v>0</v>
      </c>
      <c r="I2005" t="s">
        <v>359</v>
      </c>
      <c r="O2005">
        <v>2022110300</v>
      </c>
      <c r="P2005">
        <v>1161</v>
      </c>
      <c r="Q2005">
        <v>54502</v>
      </c>
      <c r="R2005">
        <v>0</v>
      </c>
      <c r="S2005">
        <v>0</v>
      </c>
      <c r="T2005">
        <v>0</v>
      </c>
      <c r="U2005">
        <v>1</v>
      </c>
      <c r="V2005" t="s">
        <v>247</v>
      </c>
    </row>
    <row r="2006" spans="1:22" x14ac:dyDescent="0.35">
      <c r="A2006">
        <v>2004</v>
      </c>
      <c r="B2006">
        <v>2022103002</v>
      </c>
      <c r="C2006">
        <v>3989</v>
      </c>
      <c r="D2006">
        <v>46077</v>
      </c>
      <c r="E2006">
        <v>0</v>
      </c>
      <c r="F2006">
        <v>0</v>
      </c>
      <c r="G2006">
        <v>0</v>
      </c>
      <c r="H2006">
        <v>1</v>
      </c>
      <c r="I2006" t="s">
        <v>359</v>
      </c>
      <c r="O2006">
        <v>2022110300</v>
      </c>
      <c r="P2006">
        <v>1208</v>
      </c>
      <c r="Q2006">
        <v>54502</v>
      </c>
      <c r="R2006">
        <v>0</v>
      </c>
      <c r="S2006">
        <v>1</v>
      </c>
      <c r="T2006">
        <v>0</v>
      </c>
      <c r="U2006">
        <v>0</v>
      </c>
      <c r="V2006" t="s">
        <v>247</v>
      </c>
    </row>
    <row r="2007" spans="1:22" x14ac:dyDescent="0.35">
      <c r="A2007">
        <v>2005</v>
      </c>
      <c r="B2007">
        <v>2022103002</v>
      </c>
      <c r="C2007">
        <v>4010</v>
      </c>
      <c r="D2007">
        <v>46077</v>
      </c>
      <c r="E2007">
        <v>0</v>
      </c>
      <c r="F2007">
        <v>1</v>
      </c>
      <c r="G2007">
        <v>0</v>
      </c>
      <c r="H2007">
        <v>0</v>
      </c>
      <c r="I2007" t="s">
        <v>359</v>
      </c>
      <c r="O2007">
        <v>2022110300</v>
      </c>
      <c r="P2007">
        <v>1853</v>
      </c>
      <c r="Q2007">
        <v>54502</v>
      </c>
      <c r="R2007">
        <v>0</v>
      </c>
      <c r="S2007">
        <v>1</v>
      </c>
      <c r="T2007">
        <v>0</v>
      </c>
      <c r="U2007">
        <v>0</v>
      </c>
      <c r="V2007" t="s">
        <v>247</v>
      </c>
    </row>
    <row r="2008" spans="1:22" x14ac:dyDescent="0.35">
      <c r="A2008">
        <v>2006</v>
      </c>
      <c r="B2008">
        <v>2022110700</v>
      </c>
      <c r="C2008">
        <v>378</v>
      </c>
      <c r="D2008">
        <v>46077</v>
      </c>
      <c r="E2008">
        <v>0</v>
      </c>
      <c r="F2008">
        <v>1</v>
      </c>
      <c r="G2008">
        <v>0</v>
      </c>
      <c r="H2008">
        <v>0</v>
      </c>
      <c r="I2008" t="s">
        <v>359</v>
      </c>
      <c r="O2008">
        <v>2022110300</v>
      </c>
      <c r="P2008">
        <v>2620</v>
      </c>
      <c r="Q2008">
        <v>54502</v>
      </c>
      <c r="R2008">
        <v>1</v>
      </c>
      <c r="S2008">
        <v>0</v>
      </c>
      <c r="T2008">
        <v>0</v>
      </c>
      <c r="U2008">
        <v>0</v>
      </c>
      <c r="V2008" t="s">
        <v>247</v>
      </c>
    </row>
    <row r="2009" spans="1:22" x14ac:dyDescent="0.35">
      <c r="A2009">
        <v>2007</v>
      </c>
      <c r="B2009">
        <v>2022110700</v>
      </c>
      <c r="C2009">
        <v>403</v>
      </c>
      <c r="D2009">
        <v>46077</v>
      </c>
      <c r="E2009">
        <v>0</v>
      </c>
      <c r="F2009">
        <v>1</v>
      </c>
      <c r="G2009">
        <v>0</v>
      </c>
      <c r="H2009">
        <v>0</v>
      </c>
      <c r="I2009" t="s">
        <v>359</v>
      </c>
      <c r="O2009">
        <v>2022110300</v>
      </c>
      <c r="P2009">
        <v>2740</v>
      </c>
      <c r="Q2009">
        <v>54502</v>
      </c>
      <c r="R2009">
        <v>1</v>
      </c>
      <c r="S2009">
        <v>0</v>
      </c>
      <c r="T2009">
        <v>0</v>
      </c>
      <c r="U2009">
        <v>0</v>
      </c>
      <c r="V2009" t="s">
        <v>247</v>
      </c>
    </row>
    <row r="2010" spans="1:22" x14ac:dyDescent="0.35">
      <c r="A2010">
        <v>2008</v>
      </c>
      <c r="B2010">
        <v>2022110700</v>
      </c>
      <c r="C2010">
        <v>2612</v>
      </c>
      <c r="D2010">
        <v>46077</v>
      </c>
      <c r="E2010">
        <v>1</v>
      </c>
      <c r="F2010">
        <v>0</v>
      </c>
      <c r="G2010">
        <v>0</v>
      </c>
      <c r="H2010">
        <v>0</v>
      </c>
      <c r="I2010" t="s">
        <v>359</v>
      </c>
      <c r="O2010">
        <v>2022102308</v>
      </c>
      <c r="P2010">
        <v>233</v>
      </c>
      <c r="Q2010">
        <v>55045</v>
      </c>
      <c r="R2010">
        <v>1</v>
      </c>
      <c r="S2010">
        <v>0</v>
      </c>
      <c r="T2010">
        <v>0</v>
      </c>
      <c r="U2010">
        <v>0</v>
      </c>
      <c r="V2010" t="s">
        <v>248</v>
      </c>
    </row>
    <row r="2011" spans="1:22" x14ac:dyDescent="0.35">
      <c r="A2011">
        <v>2009</v>
      </c>
      <c r="B2011">
        <v>2022102400</v>
      </c>
      <c r="C2011">
        <v>932</v>
      </c>
      <c r="D2011">
        <v>41595</v>
      </c>
      <c r="E2011">
        <v>1</v>
      </c>
      <c r="F2011">
        <v>0</v>
      </c>
      <c r="G2011">
        <v>0</v>
      </c>
      <c r="H2011">
        <v>0</v>
      </c>
      <c r="I2011" t="s">
        <v>360</v>
      </c>
      <c r="O2011">
        <v>2022103004</v>
      </c>
      <c r="P2011">
        <v>781</v>
      </c>
      <c r="Q2011">
        <v>55045</v>
      </c>
      <c r="R2011">
        <v>1</v>
      </c>
      <c r="S2011">
        <v>0</v>
      </c>
      <c r="T2011">
        <v>0</v>
      </c>
      <c r="U2011">
        <v>0</v>
      </c>
      <c r="V2011" t="s">
        <v>248</v>
      </c>
    </row>
    <row r="2012" spans="1:22" x14ac:dyDescent="0.35">
      <c r="A2012">
        <v>2010</v>
      </c>
      <c r="B2012">
        <v>2022102400</v>
      </c>
      <c r="C2012">
        <v>1375</v>
      </c>
      <c r="D2012">
        <v>41595</v>
      </c>
      <c r="E2012">
        <v>0</v>
      </c>
      <c r="F2012">
        <v>1</v>
      </c>
      <c r="G2012">
        <v>0</v>
      </c>
      <c r="H2012">
        <v>0</v>
      </c>
      <c r="I2012" t="s">
        <v>360</v>
      </c>
      <c r="O2012">
        <v>2022110300</v>
      </c>
      <c r="P2012">
        <v>537</v>
      </c>
      <c r="Q2012">
        <v>55045</v>
      </c>
      <c r="R2012">
        <v>1</v>
      </c>
      <c r="S2012">
        <v>0</v>
      </c>
      <c r="T2012">
        <v>0</v>
      </c>
      <c r="U2012">
        <v>0</v>
      </c>
      <c r="V2012" t="s">
        <v>248</v>
      </c>
    </row>
    <row r="2013" spans="1:22" x14ac:dyDescent="0.35">
      <c r="A2013">
        <v>2011</v>
      </c>
      <c r="B2013">
        <v>2022102400</v>
      </c>
      <c r="C2013">
        <v>1280</v>
      </c>
      <c r="D2013">
        <v>46212</v>
      </c>
      <c r="E2013">
        <v>1</v>
      </c>
      <c r="F2013">
        <v>0</v>
      </c>
      <c r="G2013">
        <v>0</v>
      </c>
      <c r="H2013">
        <v>0</v>
      </c>
      <c r="I2013" t="s">
        <v>361</v>
      </c>
      <c r="O2013">
        <v>2022110300</v>
      </c>
      <c r="P2013">
        <v>1319</v>
      </c>
      <c r="Q2013">
        <v>55045</v>
      </c>
      <c r="R2013">
        <v>0</v>
      </c>
      <c r="S2013">
        <v>1</v>
      </c>
      <c r="T2013">
        <v>0</v>
      </c>
      <c r="U2013">
        <v>0</v>
      </c>
      <c r="V2013" t="s">
        <v>248</v>
      </c>
    </row>
    <row r="2014" spans="1:22" x14ac:dyDescent="0.35">
      <c r="A2014">
        <v>2012</v>
      </c>
      <c r="B2014">
        <v>2022102400</v>
      </c>
      <c r="C2014">
        <v>2082</v>
      </c>
      <c r="D2014">
        <v>46212</v>
      </c>
      <c r="E2014">
        <v>1</v>
      </c>
      <c r="F2014">
        <v>0</v>
      </c>
      <c r="G2014">
        <v>0</v>
      </c>
      <c r="H2014">
        <v>0</v>
      </c>
      <c r="I2014" t="s">
        <v>361</v>
      </c>
      <c r="O2014">
        <v>2022102308</v>
      </c>
      <c r="P2014">
        <v>233</v>
      </c>
      <c r="Q2014">
        <v>53599</v>
      </c>
      <c r="R2014">
        <v>0</v>
      </c>
      <c r="S2014">
        <v>0</v>
      </c>
      <c r="T2014">
        <v>0</v>
      </c>
      <c r="U2014">
        <v>1</v>
      </c>
      <c r="V2014" t="s">
        <v>249</v>
      </c>
    </row>
    <row r="2015" spans="1:22" x14ac:dyDescent="0.35">
      <c r="A2015">
        <v>2013</v>
      </c>
      <c r="B2015">
        <v>2022102400</v>
      </c>
      <c r="C2015">
        <v>2492</v>
      </c>
      <c r="D2015">
        <v>46212</v>
      </c>
      <c r="E2015">
        <v>0</v>
      </c>
      <c r="F2015">
        <v>0</v>
      </c>
      <c r="G2015">
        <v>0</v>
      </c>
      <c r="H2015">
        <v>1</v>
      </c>
      <c r="I2015" t="s">
        <v>361</v>
      </c>
      <c r="O2015">
        <v>2022102308</v>
      </c>
      <c r="P2015">
        <v>1489</v>
      </c>
      <c r="Q2015">
        <v>53599</v>
      </c>
      <c r="R2015">
        <v>0</v>
      </c>
      <c r="S2015">
        <v>0</v>
      </c>
      <c r="T2015">
        <v>0</v>
      </c>
      <c r="U2015">
        <v>1</v>
      </c>
      <c r="V2015" t="s">
        <v>249</v>
      </c>
    </row>
    <row r="2016" spans="1:22" x14ac:dyDescent="0.35">
      <c r="A2016">
        <v>2014</v>
      </c>
      <c r="B2016">
        <v>2022102400</v>
      </c>
      <c r="C2016">
        <v>2622</v>
      </c>
      <c r="D2016">
        <v>46212</v>
      </c>
      <c r="E2016">
        <v>0</v>
      </c>
      <c r="F2016">
        <v>1</v>
      </c>
      <c r="G2016">
        <v>0</v>
      </c>
      <c r="H2016">
        <v>0</v>
      </c>
      <c r="I2016" t="s">
        <v>361</v>
      </c>
      <c r="O2016">
        <v>2022103004</v>
      </c>
      <c r="P2016">
        <v>423</v>
      </c>
      <c r="Q2016">
        <v>53599</v>
      </c>
      <c r="R2016">
        <v>0</v>
      </c>
      <c r="S2016">
        <v>1</v>
      </c>
      <c r="T2016">
        <v>0</v>
      </c>
      <c r="U2016">
        <v>0</v>
      </c>
      <c r="V2016" t="s">
        <v>249</v>
      </c>
    </row>
    <row r="2017" spans="1:22" x14ac:dyDescent="0.35">
      <c r="A2017">
        <v>2015</v>
      </c>
      <c r="B2017">
        <v>2022102400</v>
      </c>
      <c r="C2017">
        <v>2985</v>
      </c>
      <c r="D2017">
        <v>46212</v>
      </c>
      <c r="E2017">
        <v>1</v>
      </c>
      <c r="F2017">
        <v>0</v>
      </c>
      <c r="G2017">
        <v>0</v>
      </c>
      <c r="H2017">
        <v>0</v>
      </c>
      <c r="I2017" t="s">
        <v>361</v>
      </c>
      <c r="O2017">
        <v>2022103004</v>
      </c>
      <c r="P2017">
        <v>894</v>
      </c>
      <c r="Q2017">
        <v>53599</v>
      </c>
      <c r="R2017">
        <v>0</v>
      </c>
      <c r="S2017">
        <v>1</v>
      </c>
      <c r="T2017">
        <v>0</v>
      </c>
      <c r="U2017">
        <v>0</v>
      </c>
      <c r="V2017" t="s">
        <v>249</v>
      </c>
    </row>
    <row r="2018" spans="1:22" x14ac:dyDescent="0.35">
      <c r="A2018">
        <v>2016</v>
      </c>
      <c r="B2018">
        <v>2022102400</v>
      </c>
      <c r="C2018">
        <v>3649</v>
      </c>
      <c r="D2018">
        <v>46212</v>
      </c>
      <c r="E2018">
        <v>0</v>
      </c>
      <c r="F2018">
        <v>1</v>
      </c>
      <c r="G2018">
        <v>0</v>
      </c>
      <c r="H2018">
        <v>0</v>
      </c>
      <c r="I2018" t="s">
        <v>361</v>
      </c>
      <c r="O2018">
        <v>2022103004</v>
      </c>
      <c r="P2018">
        <v>2324</v>
      </c>
      <c r="Q2018">
        <v>53599</v>
      </c>
      <c r="R2018">
        <v>1</v>
      </c>
      <c r="S2018">
        <v>0</v>
      </c>
      <c r="T2018">
        <v>0</v>
      </c>
      <c r="U2018">
        <v>0</v>
      </c>
      <c r="V2018" t="s">
        <v>249</v>
      </c>
    </row>
    <row r="2019" spans="1:22" x14ac:dyDescent="0.35">
      <c r="A2019">
        <v>2017</v>
      </c>
      <c r="B2019">
        <v>2022103007</v>
      </c>
      <c r="C2019">
        <v>65</v>
      </c>
      <c r="D2019">
        <v>46212</v>
      </c>
      <c r="E2019">
        <v>0</v>
      </c>
      <c r="F2019">
        <v>1</v>
      </c>
      <c r="G2019">
        <v>0</v>
      </c>
      <c r="H2019">
        <v>0</v>
      </c>
      <c r="I2019" t="s">
        <v>361</v>
      </c>
      <c r="O2019">
        <v>2022110300</v>
      </c>
      <c r="P2019">
        <v>3082</v>
      </c>
      <c r="Q2019">
        <v>53599</v>
      </c>
      <c r="R2019">
        <v>0</v>
      </c>
      <c r="S2019">
        <v>1</v>
      </c>
      <c r="T2019">
        <v>0</v>
      </c>
      <c r="U2019">
        <v>0</v>
      </c>
      <c r="V2019" t="s">
        <v>249</v>
      </c>
    </row>
    <row r="2020" spans="1:22" x14ac:dyDescent="0.35">
      <c r="A2020">
        <v>2018</v>
      </c>
      <c r="B2020">
        <v>2022103007</v>
      </c>
      <c r="C2020">
        <v>1246</v>
      </c>
      <c r="D2020">
        <v>46212</v>
      </c>
      <c r="E2020">
        <v>0</v>
      </c>
      <c r="F2020">
        <v>1</v>
      </c>
      <c r="G2020">
        <v>0</v>
      </c>
      <c r="H2020">
        <v>0</v>
      </c>
      <c r="I2020" t="s">
        <v>361</v>
      </c>
      <c r="O2020">
        <v>2022102308</v>
      </c>
      <c r="P2020">
        <v>361</v>
      </c>
      <c r="Q2020">
        <v>43420</v>
      </c>
      <c r="R2020">
        <v>1</v>
      </c>
      <c r="S2020">
        <v>0</v>
      </c>
      <c r="T2020">
        <v>0</v>
      </c>
      <c r="U2020">
        <v>0</v>
      </c>
      <c r="V2020" t="s">
        <v>250</v>
      </c>
    </row>
    <row r="2021" spans="1:22" x14ac:dyDescent="0.35">
      <c r="A2021">
        <v>2019</v>
      </c>
      <c r="B2021">
        <v>2022110605</v>
      </c>
      <c r="C2021">
        <v>247</v>
      </c>
      <c r="D2021">
        <v>46212</v>
      </c>
      <c r="E2021">
        <v>0</v>
      </c>
      <c r="F2021">
        <v>1</v>
      </c>
      <c r="G2021">
        <v>0</v>
      </c>
      <c r="H2021">
        <v>0</v>
      </c>
      <c r="I2021" t="s">
        <v>361</v>
      </c>
      <c r="O2021">
        <v>2022102308</v>
      </c>
      <c r="P2021">
        <v>450</v>
      </c>
      <c r="Q2021">
        <v>43420</v>
      </c>
      <c r="R2021">
        <v>0</v>
      </c>
      <c r="S2021">
        <v>1</v>
      </c>
      <c r="T2021">
        <v>0</v>
      </c>
      <c r="U2021">
        <v>0</v>
      </c>
      <c r="V2021" t="s">
        <v>250</v>
      </c>
    </row>
    <row r="2022" spans="1:22" x14ac:dyDescent="0.35">
      <c r="A2022">
        <v>2020</v>
      </c>
      <c r="B2022">
        <v>2022110605</v>
      </c>
      <c r="C2022">
        <v>398</v>
      </c>
      <c r="D2022">
        <v>46212</v>
      </c>
      <c r="E2022">
        <v>1</v>
      </c>
      <c r="F2022">
        <v>0</v>
      </c>
      <c r="G2022">
        <v>0</v>
      </c>
      <c r="H2022">
        <v>0</v>
      </c>
      <c r="I2022" t="s">
        <v>361</v>
      </c>
      <c r="O2022">
        <v>2022102308</v>
      </c>
      <c r="P2022">
        <v>1210</v>
      </c>
      <c r="Q2022">
        <v>43420</v>
      </c>
      <c r="R2022">
        <v>1</v>
      </c>
      <c r="S2022">
        <v>0</v>
      </c>
      <c r="T2022">
        <v>0</v>
      </c>
      <c r="U2022">
        <v>0</v>
      </c>
      <c r="V2022" t="s">
        <v>250</v>
      </c>
    </row>
    <row r="2023" spans="1:22" x14ac:dyDescent="0.35">
      <c r="A2023">
        <v>2021</v>
      </c>
      <c r="B2023">
        <v>2022110605</v>
      </c>
      <c r="C2023">
        <v>634</v>
      </c>
      <c r="D2023">
        <v>46212</v>
      </c>
      <c r="E2023">
        <v>0</v>
      </c>
      <c r="F2023">
        <v>1</v>
      </c>
      <c r="G2023">
        <v>0</v>
      </c>
      <c r="H2023">
        <v>0</v>
      </c>
      <c r="I2023" t="s">
        <v>361</v>
      </c>
      <c r="O2023">
        <v>2022103006</v>
      </c>
      <c r="P2023">
        <v>491</v>
      </c>
      <c r="Q2023">
        <v>43420</v>
      </c>
      <c r="R2023">
        <v>0</v>
      </c>
      <c r="S2023">
        <v>1</v>
      </c>
      <c r="T2023">
        <v>0</v>
      </c>
      <c r="U2023">
        <v>0</v>
      </c>
      <c r="V2023" t="s">
        <v>250</v>
      </c>
    </row>
    <row r="2024" spans="1:22" x14ac:dyDescent="0.35">
      <c r="A2024">
        <v>2022</v>
      </c>
      <c r="B2024">
        <v>2022110605</v>
      </c>
      <c r="C2024">
        <v>655</v>
      </c>
      <c r="D2024">
        <v>46212</v>
      </c>
      <c r="E2024">
        <v>0</v>
      </c>
      <c r="F2024">
        <v>1</v>
      </c>
      <c r="G2024">
        <v>0</v>
      </c>
      <c r="H2024">
        <v>0</v>
      </c>
      <c r="I2024" t="s">
        <v>361</v>
      </c>
      <c r="O2024">
        <v>2022110604</v>
      </c>
      <c r="P2024">
        <v>1212</v>
      </c>
      <c r="Q2024">
        <v>43420</v>
      </c>
      <c r="R2024">
        <v>1</v>
      </c>
      <c r="S2024">
        <v>0</v>
      </c>
      <c r="T2024">
        <v>0</v>
      </c>
      <c r="U2024">
        <v>0</v>
      </c>
      <c r="V2024" t="s">
        <v>250</v>
      </c>
    </row>
    <row r="2025" spans="1:22" x14ac:dyDescent="0.35">
      <c r="A2025">
        <v>2023</v>
      </c>
      <c r="B2025">
        <v>2022110605</v>
      </c>
      <c r="C2025">
        <v>1203</v>
      </c>
      <c r="D2025">
        <v>46212</v>
      </c>
      <c r="E2025">
        <v>1</v>
      </c>
      <c r="F2025">
        <v>0</v>
      </c>
      <c r="G2025">
        <v>0</v>
      </c>
      <c r="H2025">
        <v>0</v>
      </c>
      <c r="I2025" t="s">
        <v>361</v>
      </c>
      <c r="O2025">
        <v>2022110604</v>
      </c>
      <c r="P2025">
        <v>1283</v>
      </c>
      <c r="Q2025">
        <v>43420</v>
      </c>
      <c r="R2025">
        <v>0</v>
      </c>
      <c r="S2025">
        <v>1</v>
      </c>
      <c r="T2025">
        <v>0</v>
      </c>
      <c r="U2025">
        <v>0</v>
      </c>
      <c r="V2025" t="s">
        <v>250</v>
      </c>
    </row>
    <row r="2026" spans="1:22" x14ac:dyDescent="0.35">
      <c r="A2026">
        <v>2024</v>
      </c>
      <c r="B2026">
        <v>2022110605</v>
      </c>
      <c r="C2026">
        <v>2288</v>
      </c>
      <c r="D2026">
        <v>46212</v>
      </c>
      <c r="E2026">
        <v>1</v>
      </c>
      <c r="F2026">
        <v>0</v>
      </c>
      <c r="G2026">
        <v>0</v>
      </c>
      <c r="H2026">
        <v>0</v>
      </c>
      <c r="I2026" t="s">
        <v>361</v>
      </c>
      <c r="O2026">
        <v>2022110604</v>
      </c>
      <c r="P2026">
        <v>1354</v>
      </c>
      <c r="Q2026">
        <v>43420</v>
      </c>
      <c r="R2026">
        <v>1</v>
      </c>
      <c r="S2026">
        <v>0</v>
      </c>
      <c r="T2026">
        <v>0</v>
      </c>
      <c r="U2026">
        <v>0</v>
      </c>
      <c r="V2026" t="s">
        <v>250</v>
      </c>
    </row>
    <row r="2027" spans="1:22" x14ac:dyDescent="0.35">
      <c r="A2027">
        <v>2025</v>
      </c>
      <c r="B2027">
        <v>2022102400</v>
      </c>
      <c r="C2027">
        <v>1280</v>
      </c>
      <c r="D2027">
        <v>44866</v>
      </c>
      <c r="E2027">
        <v>0</v>
      </c>
      <c r="F2027">
        <v>0</v>
      </c>
      <c r="G2027">
        <v>0</v>
      </c>
      <c r="H2027">
        <v>1</v>
      </c>
      <c r="I2027" t="s">
        <v>362</v>
      </c>
      <c r="O2027">
        <v>2022110604</v>
      </c>
      <c r="P2027">
        <v>2583</v>
      </c>
      <c r="Q2027">
        <v>43420</v>
      </c>
      <c r="R2027">
        <v>0</v>
      </c>
      <c r="S2027">
        <v>0</v>
      </c>
      <c r="T2027">
        <v>0</v>
      </c>
      <c r="U2027">
        <v>1</v>
      </c>
      <c r="V2027" t="s">
        <v>250</v>
      </c>
    </row>
    <row r="2028" spans="1:22" x14ac:dyDescent="0.35">
      <c r="A2028">
        <v>2026</v>
      </c>
      <c r="B2028">
        <v>2022102400</v>
      </c>
      <c r="C2028">
        <v>1301</v>
      </c>
      <c r="D2028">
        <v>44866</v>
      </c>
      <c r="E2028">
        <v>0</v>
      </c>
      <c r="F2028">
        <v>1</v>
      </c>
      <c r="G2028">
        <v>0</v>
      </c>
      <c r="H2028">
        <v>0</v>
      </c>
      <c r="I2028" t="s">
        <v>362</v>
      </c>
      <c r="O2028">
        <v>2022110604</v>
      </c>
      <c r="P2028">
        <v>2649</v>
      </c>
      <c r="Q2028">
        <v>43420</v>
      </c>
      <c r="R2028">
        <v>0</v>
      </c>
      <c r="S2028">
        <v>1</v>
      </c>
      <c r="T2028">
        <v>0</v>
      </c>
      <c r="U2028">
        <v>0</v>
      </c>
      <c r="V2028" t="s">
        <v>250</v>
      </c>
    </row>
    <row r="2029" spans="1:22" x14ac:dyDescent="0.35">
      <c r="A2029">
        <v>2027</v>
      </c>
      <c r="B2029">
        <v>2022102400</v>
      </c>
      <c r="C2029">
        <v>1473</v>
      </c>
      <c r="D2029">
        <v>44866</v>
      </c>
      <c r="E2029">
        <v>1</v>
      </c>
      <c r="F2029">
        <v>0</v>
      </c>
      <c r="G2029">
        <v>0</v>
      </c>
      <c r="H2029">
        <v>0</v>
      </c>
      <c r="I2029" t="s">
        <v>362</v>
      </c>
      <c r="O2029">
        <v>2022110604</v>
      </c>
      <c r="P2029">
        <v>3424</v>
      </c>
      <c r="Q2029">
        <v>43420</v>
      </c>
      <c r="R2029">
        <v>1</v>
      </c>
      <c r="S2029">
        <v>0</v>
      </c>
      <c r="T2029">
        <v>0</v>
      </c>
      <c r="U2029">
        <v>0</v>
      </c>
      <c r="V2029" t="s">
        <v>250</v>
      </c>
    </row>
    <row r="2030" spans="1:22" x14ac:dyDescent="0.35">
      <c r="A2030">
        <v>2028</v>
      </c>
      <c r="B2030">
        <v>2022110605</v>
      </c>
      <c r="C2030">
        <v>905</v>
      </c>
      <c r="D2030">
        <v>44866</v>
      </c>
      <c r="E2030">
        <v>0</v>
      </c>
      <c r="F2030">
        <v>1</v>
      </c>
      <c r="G2030">
        <v>0</v>
      </c>
      <c r="H2030">
        <v>0</v>
      </c>
      <c r="I2030" t="s">
        <v>362</v>
      </c>
      <c r="O2030">
        <v>2022110604</v>
      </c>
      <c r="P2030">
        <v>3445</v>
      </c>
      <c r="Q2030">
        <v>43420</v>
      </c>
      <c r="R2030">
        <v>0</v>
      </c>
      <c r="S2030">
        <v>1</v>
      </c>
      <c r="T2030">
        <v>0</v>
      </c>
      <c r="U2030">
        <v>0</v>
      </c>
      <c r="V2030" t="s">
        <v>250</v>
      </c>
    </row>
    <row r="2031" spans="1:22" x14ac:dyDescent="0.35">
      <c r="A2031">
        <v>2029</v>
      </c>
      <c r="B2031">
        <v>2022102400</v>
      </c>
      <c r="C2031">
        <v>1375</v>
      </c>
      <c r="D2031">
        <v>52458</v>
      </c>
      <c r="E2031">
        <v>0</v>
      </c>
      <c r="F2031">
        <v>0</v>
      </c>
      <c r="G2031">
        <v>0</v>
      </c>
      <c r="H2031">
        <v>1</v>
      </c>
      <c r="I2031" t="s">
        <v>363</v>
      </c>
      <c r="O2031">
        <v>2022110604</v>
      </c>
      <c r="P2031">
        <v>3494</v>
      </c>
      <c r="Q2031">
        <v>43420</v>
      </c>
      <c r="R2031">
        <v>1</v>
      </c>
      <c r="S2031">
        <v>0</v>
      </c>
      <c r="T2031">
        <v>0</v>
      </c>
      <c r="U2031">
        <v>0</v>
      </c>
      <c r="V2031" t="s">
        <v>250</v>
      </c>
    </row>
    <row r="2032" spans="1:22" x14ac:dyDescent="0.35">
      <c r="A2032">
        <v>2030</v>
      </c>
      <c r="B2032">
        <v>2022110601</v>
      </c>
      <c r="C2032">
        <v>1950</v>
      </c>
      <c r="D2032">
        <v>52458</v>
      </c>
      <c r="E2032">
        <v>0</v>
      </c>
      <c r="F2032">
        <v>1</v>
      </c>
      <c r="G2032">
        <v>0</v>
      </c>
      <c r="H2032">
        <v>0</v>
      </c>
      <c r="I2032" t="s">
        <v>363</v>
      </c>
      <c r="O2032">
        <v>2022102308</v>
      </c>
      <c r="P2032">
        <v>382</v>
      </c>
      <c r="Q2032">
        <v>38551</v>
      </c>
      <c r="R2032">
        <v>1</v>
      </c>
      <c r="S2032">
        <v>0</v>
      </c>
      <c r="T2032">
        <v>0</v>
      </c>
      <c r="U2032">
        <v>0</v>
      </c>
      <c r="V2032" t="s">
        <v>251</v>
      </c>
    </row>
    <row r="2033" spans="1:22" x14ac:dyDescent="0.35">
      <c r="A2033">
        <v>2031</v>
      </c>
      <c r="B2033">
        <v>2022102400</v>
      </c>
      <c r="C2033">
        <v>1515</v>
      </c>
      <c r="D2033">
        <v>35466</v>
      </c>
      <c r="E2033">
        <v>1</v>
      </c>
      <c r="F2033">
        <v>0</v>
      </c>
      <c r="G2033">
        <v>0</v>
      </c>
      <c r="H2033">
        <v>0</v>
      </c>
      <c r="I2033" t="s">
        <v>364</v>
      </c>
      <c r="O2033">
        <v>2022103006</v>
      </c>
      <c r="P2033">
        <v>3191</v>
      </c>
      <c r="Q2033">
        <v>38551</v>
      </c>
      <c r="R2033">
        <v>1</v>
      </c>
      <c r="S2033">
        <v>0</v>
      </c>
      <c r="T2033">
        <v>0</v>
      </c>
      <c r="U2033">
        <v>0</v>
      </c>
      <c r="V2033" t="s">
        <v>251</v>
      </c>
    </row>
    <row r="2034" spans="1:22" x14ac:dyDescent="0.35">
      <c r="A2034">
        <v>2032</v>
      </c>
      <c r="B2034">
        <v>2022102400</v>
      </c>
      <c r="C2034">
        <v>3334</v>
      </c>
      <c r="D2034">
        <v>35466</v>
      </c>
      <c r="E2034">
        <v>1</v>
      </c>
      <c r="F2034">
        <v>0</v>
      </c>
      <c r="G2034">
        <v>0</v>
      </c>
      <c r="H2034">
        <v>0</v>
      </c>
      <c r="I2034" t="s">
        <v>364</v>
      </c>
      <c r="O2034">
        <v>2022110604</v>
      </c>
      <c r="P2034">
        <v>266</v>
      </c>
      <c r="Q2034">
        <v>38551</v>
      </c>
      <c r="R2034">
        <v>1</v>
      </c>
      <c r="S2034">
        <v>0</v>
      </c>
      <c r="T2034">
        <v>0</v>
      </c>
      <c r="U2034">
        <v>0</v>
      </c>
      <c r="V2034" t="s">
        <v>251</v>
      </c>
    </row>
    <row r="2035" spans="1:22" x14ac:dyDescent="0.35">
      <c r="A2035">
        <v>2033</v>
      </c>
      <c r="B2035">
        <v>2022102400</v>
      </c>
      <c r="C2035">
        <v>1515</v>
      </c>
      <c r="D2035">
        <v>43700</v>
      </c>
      <c r="E2035">
        <v>0</v>
      </c>
      <c r="F2035">
        <v>0</v>
      </c>
      <c r="G2035">
        <v>0</v>
      </c>
      <c r="H2035">
        <v>1</v>
      </c>
      <c r="I2035" t="s">
        <v>365</v>
      </c>
      <c r="O2035">
        <v>2022110604</v>
      </c>
      <c r="P2035">
        <v>1283</v>
      </c>
      <c r="Q2035">
        <v>38551</v>
      </c>
      <c r="R2035">
        <v>0</v>
      </c>
      <c r="S2035">
        <v>0</v>
      </c>
      <c r="T2035">
        <v>0</v>
      </c>
      <c r="U2035">
        <v>1</v>
      </c>
      <c r="V2035" t="s">
        <v>251</v>
      </c>
    </row>
    <row r="2036" spans="1:22" x14ac:dyDescent="0.35">
      <c r="A2036">
        <v>2034</v>
      </c>
      <c r="B2036">
        <v>2022102400</v>
      </c>
      <c r="C2036">
        <v>2187</v>
      </c>
      <c r="D2036">
        <v>43700</v>
      </c>
      <c r="E2036">
        <v>1</v>
      </c>
      <c r="F2036">
        <v>0</v>
      </c>
      <c r="G2036">
        <v>0</v>
      </c>
      <c r="H2036">
        <v>0</v>
      </c>
      <c r="I2036" t="s">
        <v>365</v>
      </c>
      <c r="O2036">
        <v>2022102308</v>
      </c>
      <c r="P2036">
        <v>429</v>
      </c>
      <c r="Q2036">
        <v>40039</v>
      </c>
      <c r="R2036">
        <v>1</v>
      </c>
      <c r="S2036">
        <v>0</v>
      </c>
      <c r="T2036">
        <v>0</v>
      </c>
      <c r="U2036">
        <v>0</v>
      </c>
      <c r="V2036" t="s">
        <v>252</v>
      </c>
    </row>
    <row r="2037" spans="1:22" x14ac:dyDescent="0.35">
      <c r="A2037">
        <v>2035</v>
      </c>
      <c r="B2037">
        <v>2022102400</v>
      </c>
      <c r="C2037">
        <v>2281</v>
      </c>
      <c r="D2037">
        <v>43700</v>
      </c>
      <c r="E2037">
        <v>0</v>
      </c>
      <c r="F2037">
        <v>1</v>
      </c>
      <c r="G2037">
        <v>0</v>
      </c>
      <c r="H2037">
        <v>0</v>
      </c>
      <c r="I2037" t="s">
        <v>365</v>
      </c>
      <c r="O2037">
        <v>2022102308</v>
      </c>
      <c r="P2037">
        <v>2247</v>
      </c>
      <c r="Q2037">
        <v>40039</v>
      </c>
      <c r="R2037">
        <v>1</v>
      </c>
      <c r="S2037">
        <v>0</v>
      </c>
      <c r="T2037">
        <v>0</v>
      </c>
      <c r="U2037">
        <v>0</v>
      </c>
      <c r="V2037" t="s">
        <v>252</v>
      </c>
    </row>
    <row r="2038" spans="1:22" x14ac:dyDescent="0.35">
      <c r="A2038">
        <v>2036</v>
      </c>
      <c r="B2038">
        <v>2022102400</v>
      </c>
      <c r="C2038">
        <v>2492</v>
      </c>
      <c r="D2038">
        <v>44944</v>
      </c>
      <c r="E2038">
        <v>0</v>
      </c>
      <c r="F2038">
        <v>1</v>
      </c>
      <c r="G2038">
        <v>0</v>
      </c>
      <c r="H2038">
        <v>0</v>
      </c>
      <c r="I2038" t="s">
        <v>366</v>
      </c>
      <c r="O2038">
        <v>2022103006</v>
      </c>
      <c r="P2038">
        <v>1722</v>
      </c>
      <c r="Q2038">
        <v>40039</v>
      </c>
      <c r="R2038">
        <v>0</v>
      </c>
      <c r="S2038">
        <v>1</v>
      </c>
      <c r="T2038">
        <v>0</v>
      </c>
      <c r="U2038">
        <v>0</v>
      </c>
      <c r="V2038" t="s">
        <v>252</v>
      </c>
    </row>
    <row r="2039" spans="1:22" x14ac:dyDescent="0.35">
      <c r="A2039">
        <v>2037</v>
      </c>
      <c r="B2039">
        <v>2022102400</v>
      </c>
      <c r="C2039">
        <v>2537</v>
      </c>
      <c r="D2039">
        <v>44944</v>
      </c>
      <c r="E2039">
        <v>1</v>
      </c>
      <c r="F2039">
        <v>0</v>
      </c>
      <c r="G2039">
        <v>0</v>
      </c>
      <c r="H2039">
        <v>0</v>
      </c>
      <c r="I2039" t="s">
        <v>366</v>
      </c>
      <c r="O2039">
        <v>2022110604</v>
      </c>
      <c r="P2039">
        <v>1030</v>
      </c>
      <c r="Q2039">
        <v>40039</v>
      </c>
      <c r="R2039">
        <v>1</v>
      </c>
      <c r="S2039">
        <v>0</v>
      </c>
      <c r="T2039">
        <v>0</v>
      </c>
      <c r="U2039">
        <v>0</v>
      </c>
      <c r="V2039" t="s">
        <v>252</v>
      </c>
    </row>
    <row r="2040" spans="1:22" x14ac:dyDescent="0.35">
      <c r="A2040">
        <v>2038</v>
      </c>
      <c r="B2040">
        <v>2022102400</v>
      </c>
      <c r="C2040">
        <v>2558</v>
      </c>
      <c r="D2040">
        <v>44944</v>
      </c>
      <c r="E2040">
        <v>0</v>
      </c>
      <c r="F2040">
        <v>1</v>
      </c>
      <c r="G2040">
        <v>0</v>
      </c>
      <c r="H2040">
        <v>0</v>
      </c>
      <c r="I2040" t="s">
        <v>366</v>
      </c>
      <c r="O2040">
        <v>2022110604</v>
      </c>
      <c r="P2040">
        <v>1404</v>
      </c>
      <c r="Q2040">
        <v>40039</v>
      </c>
      <c r="R2040">
        <v>1</v>
      </c>
      <c r="S2040">
        <v>0</v>
      </c>
      <c r="T2040">
        <v>0</v>
      </c>
      <c r="U2040">
        <v>0</v>
      </c>
      <c r="V2040" t="s">
        <v>252</v>
      </c>
    </row>
    <row r="2041" spans="1:22" x14ac:dyDescent="0.35">
      <c r="A2041">
        <v>2039</v>
      </c>
      <c r="B2041">
        <v>2022103007</v>
      </c>
      <c r="C2041">
        <v>2296</v>
      </c>
      <c r="D2041">
        <v>44944</v>
      </c>
      <c r="E2041">
        <v>1</v>
      </c>
      <c r="F2041">
        <v>0</v>
      </c>
      <c r="G2041">
        <v>0</v>
      </c>
      <c r="H2041">
        <v>0</v>
      </c>
      <c r="I2041" t="s">
        <v>366</v>
      </c>
      <c r="O2041">
        <v>2022110604</v>
      </c>
      <c r="P2041">
        <v>2162</v>
      </c>
      <c r="Q2041">
        <v>40039</v>
      </c>
      <c r="R2041">
        <v>0</v>
      </c>
      <c r="S2041">
        <v>1</v>
      </c>
      <c r="T2041">
        <v>0</v>
      </c>
      <c r="U2041">
        <v>0</v>
      </c>
      <c r="V2041" t="s">
        <v>252</v>
      </c>
    </row>
    <row r="2042" spans="1:22" x14ac:dyDescent="0.35">
      <c r="A2042">
        <v>2040</v>
      </c>
      <c r="B2042">
        <v>2022110605</v>
      </c>
      <c r="C2042">
        <v>1446</v>
      </c>
      <c r="D2042">
        <v>44944</v>
      </c>
      <c r="E2042">
        <v>1</v>
      </c>
      <c r="F2042">
        <v>0</v>
      </c>
      <c r="G2042">
        <v>0</v>
      </c>
      <c r="H2042">
        <v>0</v>
      </c>
      <c r="I2042" t="s">
        <v>366</v>
      </c>
      <c r="O2042">
        <v>2022110604</v>
      </c>
      <c r="P2042">
        <v>3314</v>
      </c>
      <c r="Q2042">
        <v>40039</v>
      </c>
      <c r="R2042">
        <v>0</v>
      </c>
      <c r="S2042">
        <v>0</v>
      </c>
      <c r="T2042">
        <v>0</v>
      </c>
      <c r="U2042">
        <v>1</v>
      </c>
      <c r="V2042" t="s">
        <v>252</v>
      </c>
    </row>
    <row r="2043" spans="1:22" x14ac:dyDescent="0.35">
      <c r="A2043">
        <v>2041</v>
      </c>
      <c r="B2043">
        <v>2022110605</v>
      </c>
      <c r="C2043">
        <v>2048</v>
      </c>
      <c r="D2043">
        <v>44944</v>
      </c>
      <c r="E2043">
        <v>0</v>
      </c>
      <c r="F2043">
        <v>1</v>
      </c>
      <c r="G2043">
        <v>0</v>
      </c>
      <c r="H2043">
        <v>0</v>
      </c>
      <c r="I2043" t="s">
        <v>366</v>
      </c>
      <c r="O2043">
        <v>2022110604</v>
      </c>
      <c r="P2043">
        <v>3424</v>
      </c>
      <c r="Q2043">
        <v>40039</v>
      </c>
      <c r="R2043">
        <v>0</v>
      </c>
      <c r="S2043">
        <v>0</v>
      </c>
      <c r="T2043">
        <v>0</v>
      </c>
      <c r="U2043">
        <v>1</v>
      </c>
      <c r="V2043" t="s">
        <v>252</v>
      </c>
    </row>
    <row r="2044" spans="1:22" x14ac:dyDescent="0.35">
      <c r="A2044">
        <v>2042</v>
      </c>
      <c r="B2044">
        <v>2022102400</v>
      </c>
      <c r="C2044">
        <v>2622</v>
      </c>
      <c r="D2044">
        <v>37308</v>
      </c>
      <c r="E2044">
        <v>0</v>
      </c>
      <c r="F2044">
        <v>1</v>
      </c>
      <c r="G2044">
        <v>0</v>
      </c>
      <c r="H2044">
        <v>0</v>
      </c>
      <c r="I2044" t="s">
        <v>367</v>
      </c>
      <c r="O2044">
        <v>2022110604</v>
      </c>
      <c r="P2044">
        <v>3445</v>
      </c>
      <c r="Q2044">
        <v>40039</v>
      </c>
      <c r="R2044">
        <v>0</v>
      </c>
      <c r="S2044">
        <v>1</v>
      </c>
      <c r="T2044">
        <v>0</v>
      </c>
      <c r="U2044">
        <v>0</v>
      </c>
      <c r="V2044" t="s">
        <v>252</v>
      </c>
    </row>
    <row r="2045" spans="1:22" x14ac:dyDescent="0.35">
      <c r="A2045">
        <v>2043</v>
      </c>
      <c r="B2045">
        <v>2022102400</v>
      </c>
      <c r="C2045">
        <v>2938</v>
      </c>
      <c r="D2045">
        <v>37308</v>
      </c>
      <c r="E2045">
        <v>0</v>
      </c>
      <c r="F2045">
        <v>1</v>
      </c>
      <c r="G2045">
        <v>0</v>
      </c>
      <c r="H2045">
        <v>0</v>
      </c>
      <c r="I2045" t="s">
        <v>367</v>
      </c>
      <c r="O2045">
        <v>2022102308</v>
      </c>
      <c r="P2045">
        <v>450</v>
      </c>
      <c r="Q2045">
        <v>47787</v>
      </c>
      <c r="R2045">
        <v>0</v>
      </c>
      <c r="S2045">
        <v>1</v>
      </c>
      <c r="T2045">
        <v>0</v>
      </c>
      <c r="U2045">
        <v>0</v>
      </c>
      <c r="V2045" t="s">
        <v>253</v>
      </c>
    </row>
    <row r="2046" spans="1:22" x14ac:dyDescent="0.35">
      <c r="A2046">
        <v>2044</v>
      </c>
      <c r="B2046">
        <v>2022102400</v>
      </c>
      <c r="C2046">
        <v>2985</v>
      </c>
      <c r="D2046">
        <v>37308</v>
      </c>
      <c r="E2046">
        <v>0</v>
      </c>
      <c r="F2046">
        <v>1</v>
      </c>
      <c r="G2046">
        <v>0</v>
      </c>
      <c r="H2046">
        <v>0</v>
      </c>
      <c r="I2046" t="s">
        <v>367</v>
      </c>
      <c r="O2046">
        <v>2022102308</v>
      </c>
      <c r="P2046">
        <v>3326</v>
      </c>
      <c r="Q2046">
        <v>47787</v>
      </c>
      <c r="R2046">
        <v>1</v>
      </c>
      <c r="S2046">
        <v>0</v>
      </c>
      <c r="T2046">
        <v>0</v>
      </c>
      <c r="U2046">
        <v>0</v>
      </c>
      <c r="V2046" t="s">
        <v>253</v>
      </c>
    </row>
    <row r="2047" spans="1:22" x14ac:dyDescent="0.35">
      <c r="A2047">
        <v>2045</v>
      </c>
      <c r="B2047">
        <v>2022102400</v>
      </c>
      <c r="C2047">
        <v>3376</v>
      </c>
      <c r="D2047">
        <v>37308</v>
      </c>
      <c r="E2047">
        <v>0</v>
      </c>
      <c r="F2047">
        <v>1</v>
      </c>
      <c r="G2047">
        <v>0</v>
      </c>
      <c r="H2047">
        <v>0</v>
      </c>
      <c r="I2047" t="s">
        <v>367</v>
      </c>
      <c r="O2047">
        <v>2022103006</v>
      </c>
      <c r="P2047">
        <v>2440</v>
      </c>
      <c r="Q2047">
        <v>47787</v>
      </c>
      <c r="R2047">
        <v>0</v>
      </c>
      <c r="S2047">
        <v>1</v>
      </c>
      <c r="T2047">
        <v>0</v>
      </c>
      <c r="U2047">
        <v>0</v>
      </c>
      <c r="V2047" t="s">
        <v>253</v>
      </c>
    </row>
    <row r="2048" spans="1:22" x14ac:dyDescent="0.35">
      <c r="A2048">
        <v>2046</v>
      </c>
      <c r="B2048">
        <v>2022102400</v>
      </c>
      <c r="C2048">
        <v>3397</v>
      </c>
      <c r="D2048">
        <v>37308</v>
      </c>
      <c r="E2048">
        <v>1</v>
      </c>
      <c r="F2048">
        <v>0</v>
      </c>
      <c r="G2048">
        <v>0</v>
      </c>
      <c r="H2048">
        <v>0</v>
      </c>
      <c r="I2048" t="s">
        <v>367</v>
      </c>
      <c r="O2048">
        <v>2022110604</v>
      </c>
      <c r="P2048">
        <v>2162</v>
      </c>
      <c r="Q2048">
        <v>47787</v>
      </c>
      <c r="R2048">
        <v>0</v>
      </c>
      <c r="S2048">
        <v>1</v>
      </c>
      <c r="T2048">
        <v>0</v>
      </c>
      <c r="U2048">
        <v>0</v>
      </c>
      <c r="V2048" t="s">
        <v>253</v>
      </c>
    </row>
    <row r="2049" spans="1:22" x14ac:dyDescent="0.35">
      <c r="A2049">
        <v>2047</v>
      </c>
      <c r="B2049">
        <v>2022102400</v>
      </c>
      <c r="C2049">
        <v>3670</v>
      </c>
      <c r="D2049">
        <v>37308</v>
      </c>
      <c r="E2049">
        <v>0</v>
      </c>
      <c r="F2049">
        <v>1</v>
      </c>
      <c r="G2049">
        <v>0</v>
      </c>
      <c r="H2049">
        <v>0</v>
      </c>
      <c r="I2049" t="s">
        <v>367</v>
      </c>
      <c r="O2049">
        <v>2022110604</v>
      </c>
      <c r="P2049">
        <v>3660</v>
      </c>
      <c r="Q2049">
        <v>47787</v>
      </c>
      <c r="R2049">
        <v>0</v>
      </c>
      <c r="S2049">
        <v>1</v>
      </c>
      <c r="T2049">
        <v>0</v>
      </c>
      <c r="U2049">
        <v>0</v>
      </c>
      <c r="V2049" t="s">
        <v>253</v>
      </c>
    </row>
    <row r="2050" spans="1:22" x14ac:dyDescent="0.35">
      <c r="A2050">
        <v>2048</v>
      </c>
      <c r="B2050">
        <v>2022103007</v>
      </c>
      <c r="C2050">
        <v>3169</v>
      </c>
      <c r="D2050">
        <v>37308</v>
      </c>
      <c r="E2050">
        <v>1</v>
      </c>
      <c r="F2050">
        <v>0</v>
      </c>
      <c r="G2050">
        <v>0</v>
      </c>
      <c r="H2050">
        <v>0</v>
      </c>
      <c r="I2050" t="s">
        <v>367</v>
      </c>
      <c r="O2050">
        <v>2022102308</v>
      </c>
      <c r="P2050">
        <v>450</v>
      </c>
      <c r="Q2050">
        <v>42391</v>
      </c>
      <c r="R2050">
        <v>0</v>
      </c>
      <c r="S2050">
        <v>0</v>
      </c>
      <c r="T2050">
        <v>0</v>
      </c>
      <c r="U2050">
        <v>1</v>
      </c>
      <c r="V2050" t="s">
        <v>254</v>
      </c>
    </row>
    <row r="2051" spans="1:22" x14ac:dyDescent="0.35">
      <c r="A2051">
        <v>2049</v>
      </c>
      <c r="B2051">
        <v>2022110605</v>
      </c>
      <c r="C2051">
        <v>247</v>
      </c>
      <c r="D2051">
        <v>37308</v>
      </c>
      <c r="E2051">
        <v>1</v>
      </c>
      <c r="F2051">
        <v>0</v>
      </c>
      <c r="G2051">
        <v>0</v>
      </c>
      <c r="H2051">
        <v>0</v>
      </c>
      <c r="I2051" t="s">
        <v>367</v>
      </c>
      <c r="O2051">
        <v>2022102308</v>
      </c>
      <c r="P2051">
        <v>478</v>
      </c>
      <c r="Q2051">
        <v>42391</v>
      </c>
      <c r="R2051">
        <v>1</v>
      </c>
      <c r="S2051">
        <v>0</v>
      </c>
      <c r="T2051">
        <v>0</v>
      </c>
      <c r="U2051">
        <v>0</v>
      </c>
      <c r="V2051" t="s">
        <v>254</v>
      </c>
    </row>
    <row r="2052" spans="1:22" x14ac:dyDescent="0.35">
      <c r="A2052">
        <v>2050</v>
      </c>
      <c r="B2052">
        <v>2022110605</v>
      </c>
      <c r="C2052">
        <v>1401</v>
      </c>
      <c r="D2052">
        <v>37308</v>
      </c>
      <c r="E2052">
        <v>1</v>
      </c>
      <c r="F2052">
        <v>0</v>
      </c>
      <c r="G2052">
        <v>0</v>
      </c>
      <c r="H2052">
        <v>0</v>
      </c>
      <c r="I2052" t="s">
        <v>367</v>
      </c>
      <c r="O2052">
        <v>2022102308</v>
      </c>
      <c r="P2052">
        <v>748</v>
      </c>
      <c r="Q2052">
        <v>42391</v>
      </c>
      <c r="R2052">
        <v>1</v>
      </c>
      <c r="S2052">
        <v>0</v>
      </c>
      <c r="T2052">
        <v>0</v>
      </c>
      <c r="U2052">
        <v>0</v>
      </c>
      <c r="V2052" t="s">
        <v>254</v>
      </c>
    </row>
    <row r="2053" spans="1:22" x14ac:dyDescent="0.35">
      <c r="A2053">
        <v>2051</v>
      </c>
      <c r="B2053">
        <v>2022110605</v>
      </c>
      <c r="C2053">
        <v>1446</v>
      </c>
      <c r="D2053">
        <v>37308</v>
      </c>
      <c r="E2053">
        <v>0</v>
      </c>
      <c r="F2053">
        <v>1</v>
      </c>
      <c r="G2053">
        <v>0</v>
      </c>
      <c r="H2053">
        <v>0</v>
      </c>
      <c r="I2053" t="s">
        <v>367</v>
      </c>
      <c r="O2053">
        <v>2022102308</v>
      </c>
      <c r="P2053">
        <v>905</v>
      </c>
      <c r="Q2053">
        <v>42391</v>
      </c>
      <c r="R2053">
        <v>0</v>
      </c>
      <c r="S2053">
        <v>1</v>
      </c>
      <c r="T2053">
        <v>0</v>
      </c>
      <c r="U2053">
        <v>0</v>
      </c>
      <c r="V2053" t="s">
        <v>254</v>
      </c>
    </row>
    <row r="2054" spans="1:22" x14ac:dyDescent="0.35">
      <c r="A2054">
        <v>2052</v>
      </c>
      <c r="B2054">
        <v>2022110605</v>
      </c>
      <c r="C2054">
        <v>2214</v>
      </c>
      <c r="D2054">
        <v>37308</v>
      </c>
      <c r="E2054">
        <v>0</v>
      </c>
      <c r="F2054">
        <v>1</v>
      </c>
      <c r="G2054">
        <v>0</v>
      </c>
      <c r="H2054">
        <v>0</v>
      </c>
      <c r="I2054" t="s">
        <v>367</v>
      </c>
      <c r="O2054">
        <v>2022102308</v>
      </c>
      <c r="P2054">
        <v>2268</v>
      </c>
      <c r="Q2054">
        <v>42391</v>
      </c>
      <c r="R2054">
        <v>1</v>
      </c>
      <c r="S2054">
        <v>0</v>
      </c>
      <c r="T2054">
        <v>0</v>
      </c>
      <c r="U2054">
        <v>0</v>
      </c>
      <c r="V2054" t="s">
        <v>254</v>
      </c>
    </row>
    <row r="2055" spans="1:22" x14ac:dyDescent="0.35">
      <c r="A2055">
        <v>2053</v>
      </c>
      <c r="B2055">
        <v>2022102400</v>
      </c>
      <c r="C2055">
        <v>3188</v>
      </c>
      <c r="D2055">
        <v>46153</v>
      </c>
      <c r="E2055">
        <v>1</v>
      </c>
      <c r="F2055">
        <v>0</v>
      </c>
      <c r="G2055">
        <v>0</v>
      </c>
      <c r="H2055">
        <v>0</v>
      </c>
      <c r="I2055" t="s">
        <v>368</v>
      </c>
      <c r="O2055">
        <v>2022103006</v>
      </c>
      <c r="P2055">
        <v>1211</v>
      </c>
      <c r="Q2055">
        <v>42391</v>
      </c>
      <c r="R2055">
        <v>1</v>
      </c>
      <c r="S2055">
        <v>0</v>
      </c>
      <c r="T2055">
        <v>0</v>
      </c>
      <c r="U2055">
        <v>0</v>
      </c>
      <c r="V2055" t="s">
        <v>254</v>
      </c>
    </row>
    <row r="2056" spans="1:22" x14ac:dyDescent="0.35">
      <c r="A2056">
        <v>2054</v>
      </c>
      <c r="B2056">
        <v>2022102400</v>
      </c>
      <c r="C2056">
        <v>3580</v>
      </c>
      <c r="D2056">
        <v>46153</v>
      </c>
      <c r="E2056">
        <v>0</v>
      </c>
      <c r="F2056">
        <v>1</v>
      </c>
      <c r="G2056">
        <v>0</v>
      </c>
      <c r="H2056">
        <v>0</v>
      </c>
      <c r="I2056" t="s">
        <v>368</v>
      </c>
      <c r="O2056">
        <v>2022103006</v>
      </c>
      <c r="P2056">
        <v>1804</v>
      </c>
      <c r="Q2056">
        <v>42391</v>
      </c>
      <c r="R2056">
        <v>0</v>
      </c>
      <c r="S2056">
        <v>0</v>
      </c>
      <c r="T2056">
        <v>0</v>
      </c>
      <c r="U2056">
        <v>1</v>
      </c>
      <c r="V2056" t="s">
        <v>254</v>
      </c>
    </row>
    <row r="2057" spans="1:22" x14ac:dyDescent="0.35">
      <c r="A2057">
        <v>2055</v>
      </c>
      <c r="B2057">
        <v>2022103002</v>
      </c>
      <c r="C2057">
        <v>641</v>
      </c>
      <c r="D2057">
        <v>46153</v>
      </c>
      <c r="E2057">
        <v>1</v>
      </c>
      <c r="F2057">
        <v>0</v>
      </c>
      <c r="G2057">
        <v>0</v>
      </c>
      <c r="H2057">
        <v>0</v>
      </c>
      <c r="I2057" t="s">
        <v>368</v>
      </c>
      <c r="O2057">
        <v>2022103006</v>
      </c>
      <c r="P2057">
        <v>2607</v>
      </c>
      <c r="Q2057">
        <v>42391</v>
      </c>
      <c r="R2057">
        <v>0</v>
      </c>
      <c r="S2057">
        <v>1</v>
      </c>
      <c r="T2057">
        <v>0</v>
      </c>
      <c r="U2057">
        <v>0</v>
      </c>
      <c r="V2057" t="s">
        <v>254</v>
      </c>
    </row>
    <row r="2058" spans="1:22" x14ac:dyDescent="0.35">
      <c r="A2058">
        <v>2056</v>
      </c>
      <c r="B2058">
        <v>2022103002</v>
      </c>
      <c r="C2058">
        <v>1354</v>
      </c>
      <c r="D2058">
        <v>46153</v>
      </c>
      <c r="E2058">
        <v>1</v>
      </c>
      <c r="F2058">
        <v>0</v>
      </c>
      <c r="G2058">
        <v>0</v>
      </c>
      <c r="H2058">
        <v>0</v>
      </c>
      <c r="I2058" t="s">
        <v>368</v>
      </c>
      <c r="O2058">
        <v>2022103006</v>
      </c>
      <c r="P2058">
        <v>3070</v>
      </c>
      <c r="Q2058">
        <v>42391</v>
      </c>
      <c r="R2058">
        <v>0</v>
      </c>
      <c r="S2058">
        <v>1</v>
      </c>
      <c r="T2058">
        <v>0</v>
      </c>
      <c r="U2058">
        <v>0</v>
      </c>
      <c r="V2058" t="s">
        <v>254</v>
      </c>
    </row>
    <row r="2059" spans="1:22" x14ac:dyDescent="0.35">
      <c r="A2059">
        <v>2057</v>
      </c>
      <c r="B2059">
        <v>2022102700</v>
      </c>
      <c r="C2059">
        <v>996</v>
      </c>
      <c r="D2059">
        <v>40096</v>
      </c>
      <c r="E2059">
        <v>0</v>
      </c>
      <c r="F2059">
        <v>1</v>
      </c>
      <c r="G2059">
        <v>0</v>
      </c>
      <c r="H2059">
        <v>0</v>
      </c>
      <c r="I2059" t="s">
        <v>369</v>
      </c>
      <c r="O2059">
        <v>2022103006</v>
      </c>
      <c r="P2059">
        <v>3318</v>
      </c>
      <c r="Q2059">
        <v>42391</v>
      </c>
      <c r="R2059">
        <v>1</v>
      </c>
      <c r="S2059">
        <v>0</v>
      </c>
      <c r="T2059">
        <v>0</v>
      </c>
      <c r="U2059">
        <v>0</v>
      </c>
      <c r="V2059" t="s">
        <v>254</v>
      </c>
    </row>
    <row r="2060" spans="1:22" x14ac:dyDescent="0.35">
      <c r="A2060">
        <v>2058</v>
      </c>
      <c r="B2060">
        <v>2022102700</v>
      </c>
      <c r="C2060">
        <v>2581</v>
      </c>
      <c r="D2060">
        <v>40096</v>
      </c>
      <c r="E2060">
        <v>1</v>
      </c>
      <c r="F2060">
        <v>0</v>
      </c>
      <c r="G2060">
        <v>0</v>
      </c>
      <c r="H2060">
        <v>0</v>
      </c>
      <c r="I2060" t="s">
        <v>369</v>
      </c>
      <c r="O2060">
        <v>2022110604</v>
      </c>
      <c r="P2060">
        <v>173</v>
      </c>
      <c r="Q2060">
        <v>42391</v>
      </c>
      <c r="R2060">
        <v>0</v>
      </c>
      <c r="S2060">
        <v>1</v>
      </c>
      <c r="T2060">
        <v>0</v>
      </c>
      <c r="U2060">
        <v>0</v>
      </c>
      <c r="V2060" t="s">
        <v>254</v>
      </c>
    </row>
    <row r="2061" spans="1:22" x14ac:dyDescent="0.35">
      <c r="A2061">
        <v>2059</v>
      </c>
      <c r="B2061">
        <v>2022102700</v>
      </c>
      <c r="C2061">
        <v>1086</v>
      </c>
      <c r="D2061">
        <v>43354</v>
      </c>
      <c r="E2061">
        <v>0</v>
      </c>
      <c r="F2061">
        <v>0</v>
      </c>
      <c r="G2061">
        <v>0</v>
      </c>
      <c r="H2061">
        <v>1</v>
      </c>
      <c r="I2061" t="s">
        <v>370</v>
      </c>
      <c r="O2061">
        <v>2022110604</v>
      </c>
      <c r="P2061">
        <v>2094</v>
      </c>
      <c r="Q2061">
        <v>42391</v>
      </c>
      <c r="R2061">
        <v>0</v>
      </c>
      <c r="S2061">
        <v>1</v>
      </c>
      <c r="T2061">
        <v>0</v>
      </c>
      <c r="U2061">
        <v>0</v>
      </c>
      <c r="V2061" t="s">
        <v>254</v>
      </c>
    </row>
    <row r="2062" spans="1:22" x14ac:dyDescent="0.35">
      <c r="A2062">
        <v>2060</v>
      </c>
      <c r="B2062">
        <v>2022102700</v>
      </c>
      <c r="C2062">
        <v>2757</v>
      </c>
      <c r="D2062">
        <v>43354</v>
      </c>
      <c r="E2062">
        <v>1</v>
      </c>
      <c r="F2062">
        <v>0</v>
      </c>
      <c r="G2062">
        <v>0</v>
      </c>
      <c r="H2062">
        <v>0</v>
      </c>
      <c r="I2062" t="s">
        <v>370</v>
      </c>
      <c r="O2062">
        <v>2022110604</v>
      </c>
      <c r="P2062">
        <v>2670</v>
      </c>
      <c r="Q2062">
        <v>42391</v>
      </c>
      <c r="R2062">
        <v>1</v>
      </c>
      <c r="S2062">
        <v>0</v>
      </c>
      <c r="T2062">
        <v>0</v>
      </c>
      <c r="U2062">
        <v>0</v>
      </c>
      <c r="V2062" t="s">
        <v>254</v>
      </c>
    </row>
    <row r="2063" spans="1:22" x14ac:dyDescent="0.35">
      <c r="A2063">
        <v>2061</v>
      </c>
      <c r="B2063">
        <v>2022110609</v>
      </c>
      <c r="C2063">
        <v>829</v>
      </c>
      <c r="D2063">
        <v>43354</v>
      </c>
      <c r="E2063">
        <v>1</v>
      </c>
      <c r="F2063">
        <v>0</v>
      </c>
      <c r="G2063">
        <v>0</v>
      </c>
      <c r="H2063">
        <v>0</v>
      </c>
      <c r="I2063" t="s">
        <v>370</v>
      </c>
      <c r="O2063">
        <v>2022110604</v>
      </c>
      <c r="P2063">
        <v>3082</v>
      </c>
      <c r="Q2063">
        <v>42391</v>
      </c>
      <c r="R2063">
        <v>0</v>
      </c>
      <c r="S2063">
        <v>1</v>
      </c>
      <c r="T2063">
        <v>0</v>
      </c>
      <c r="U2063">
        <v>0</v>
      </c>
      <c r="V2063" t="s">
        <v>254</v>
      </c>
    </row>
    <row r="2064" spans="1:22" x14ac:dyDescent="0.35">
      <c r="A2064">
        <v>2062</v>
      </c>
      <c r="B2064">
        <v>2022110609</v>
      </c>
      <c r="C2064">
        <v>2736</v>
      </c>
      <c r="D2064">
        <v>43354</v>
      </c>
      <c r="E2064">
        <v>0</v>
      </c>
      <c r="F2064">
        <v>1</v>
      </c>
      <c r="G2064">
        <v>0</v>
      </c>
      <c r="H2064">
        <v>0</v>
      </c>
      <c r="I2064" t="s">
        <v>370</v>
      </c>
      <c r="O2064">
        <v>2022110604</v>
      </c>
      <c r="P2064">
        <v>3314</v>
      </c>
      <c r="Q2064">
        <v>42391</v>
      </c>
      <c r="R2064">
        <v>1</v>
      </c>
      <c r="S2064">
        <v>0</v>
      </c>
      <c r="T2064">
        <v>0</v>
      </c>
      <c r="U2064">
        <v>0</v>
      </c>
      <c r="V2064" t="s">
        <v>254</v>
      </c>
    </row>
    <row r="2065" spans="1:22" x14ac:dyDescent="0.35">
      <c r="A2065">
        <v>2063</v>
      </c>
      <c r="B2065">
        <v>2022102700</v>
      </c>
      <c r="C2065">
        <v>2314</v>
      </c>
      <c r="D2065">
        <v>45063</v>
      </c>
      <c r="E2065">
        <v>0</v>
      </c>
      <c r="F2065">
        <v>1</v>
      </c>
      <c r="G2065">
        <v>0</v>
      </c>
      <c r="H2065">
        <v>0</v>
      </c>
      <c r="I2065" t="s">
        <v>371</v>
      </c>
      <c r="O2065">
        <v>2022110604</v>
      </c>
      <c r="P2065">
        <v>3660</v>
      </c>
      <c r="Q2065">
        <v>42391</v>
      </c>
      <c r="R2065">
        <v>0</v>
      </c>
      <c r="S2065">
        <v>1</v>
      </c>
      <c r="T2065">
        <v>0</v>
      </c>
      <c r="U2065">
        <v>0</v>
      </c>
      <c r="V2065" t="s">
        <v>254</v>
      </c>
    </row>
    <row r="2066" spans="1:22" x14ac:dyDescent="0.35">
      <c r="A2066">
        <v>2064</v>
      </c>
      <c r="B2066">
        <v>2022102700</v>
      </c>
      <c r="C2066">
        <v>3806</v>
      </c>
      <c r="D2066">
        <v>45063</v>
      </c>
      <c r="E2066">
        <v>0</v>
      </c>
      <c r="F2066">
        <v>0</v>
      </c>
      <c r="G2066">
        <v>0</v>
      </c>
      <c r="H2066">
        <v>1</v>
      </c>
      <c r="I2066" t="s">
        <v>371</v>
      </c>
      <c r="O2066">
        <v>2022102308</v>
      </c>
      <c r="P2066">
        <v>478</v>
      </c>
      <c r="Q2066">
        <v>39997</v>
      </c>
      <c r="R2066">
        <v>0</v>
      </c>
      <c r="S2066">
        <v>1</v>
      </c>
      <c r="T2066">
        <v>0</v>
      </c>
      <c r="U2066">
        <v>0</v>
      </c>
      <c r="V2066" t="s">
        <v>255</v>
      </c>
    </row>
    <row r="2067" spans="1:22" x14ac:dyDescent="0.35">
      <c r="A2067">
        <v>2065</v>
      </c>
      <c r="B2067">
        <v>2022102700</v>
      </c>
      <c r="C2067">
        <v>2356</v>
      </c>
      <c r="D2067">
        <v>46699</v>
      </c>
      <c r="E2067">
        <v>1</v>
      </c>
      <c r="F2067">
        <v>0</v>
      </c>
      <c r="G2067">
        <v>0</v>
      </c>
      <c r="H2067">
        <v>0</v>
      </c>
      <c r="I2067" t="s">
        <v>372</v>
      </c>
      <c r="O2067">
        <v>2022103002</v>
      </c>
      <c r="P2067">
        <v>1223</v>
      </c>
      <c r="Q2067">
        <v>39997</v>
      </c>
      <c r="R2067">
        <v>1</v>
      </c>
      <c r="S2067">
        <v>0</v>
      </c>
      <c r="T2067">
        <v>0</v>
      </c>
      <c r="U2067">
        <v>0</v>
      </c>
      <c r="V2067" t="s">
        <v>255</v>
      </c>
    </row>
    <row r="2068" spans="1:22" x14ac:dyDescent="0.35">
      <c r="A2068">
        <v>2066</v>
      </c>
      <c r="B2068">
        <v>2022102700</v>
      </c>
      <c r="C2068">
        <v>3214</v>
      </c>
      <c r="D2068">
        <v>46699</v>
      </c>
      <c r="E2068">
        <v>1</v>
      </c>
      <c r="F2068">
        <v>0</v>
      </c>
      <c r="G2068">
        <v>0</v>
      </c>
      <c r="H2068">
        <v>0</v>
      </c>
      <c r="I2068" t="s">
        <v>372</v>
      </c>
      <c r="O2068">
        <v>2022103002</v>
      </c>
      <c r="P2068">
        <v>1593</v>
      </c>
      <c r="Q2068">
        <v>39997</v>
      </c>
      <c r="R2068">
        <v>1</v>
      </c>
      <c r="S2068">
        <v>0</v>
      </c>
      <c r="T2068">
        <v>0</v>
      </c>
      <c r="U2068">
        <v>0</v>
      </c>
      <c r="V2068" t="s">
        <v>255</v>
      </c>
    </row>
    <row r="2069" spans="1:22" x14ac:dyDescent="0.35">
      <c r="A2069">
        <v>2067</v>
      </c>
      <c r="B2069">
        <v>2022103000</v>
      </c>
      <c r="C2069">
        <v>532</v>
      </c>
      <c r="D2069">
        <v>46156</v>
      </c>
      <c r="E2069">
        <v>0</v>
      </c>
      <c r="F2069">
        <v>1</v>
      </c>
      <c r="G2069">
        <v>0</v>
      </c>
      <c r="H2069">
        <v>0</v>
      </c>
      <c r="I2069" t="s">
        <v>373</v>
      </c>
      <c r="O2069">
        <v>2022103002</v>
      </c>
      <c r="P2069">
        <v>1901</v>
      </c>
      <c r="Q2069">
        <v>39997</v>
      </c>
      <c r="R2069">
        <v>1</v>
      </c>
      <c r="S2069">
        <v>0</v>
      </c>
      <c r="T2069">
        <v>0</v>
      </c>
      <c r="U2069">
        <v>0</v>
      </c>
      <c r="V2069" t="s">
        <v>255</v>
      </c>
    </row>
    <row r="2070" spans="1:22" x14ac:dyDescent="0.35">
      <c r="A2070">
        <v>2068</v>
      </c>
      <c r="B2070">
        <v>2022110604</v>
      </c>
      <c r="C2070">
        <v>2843</v>
      </c>
      <c r="D2070">
        <v>46156</v>
      </c>
      <c r="E2070">
        <v>0</v>
      </c>
      <c r="F2070">
        <v>1</v>
      </c>
      <c r="G2070">
        <v>0</v>
      </c>
      <c r="H2070">
        <v>0</v>
      </c>
      <c r="I2070" t="s">
        <v>373</v>
      </c>
      <c r="O2070">
        <v>2022102308</v>
      </c>
      <c r="P2070">
        <v>478</v>
      </c>
      <c r="Q2070">
        <v>46387</v>
      </c>
      <c r="R2070">
        <v>0</v>
      </c>
      <c r="S2070">
        <v>0</v>
      </c>
      <c r="T2070">
        <v>0</v>
      </c>
      <c r="U2070">
        <v>1</v>
      </c>
      <c r="V2070" t="s">
        <v>256</v>
      </c>
    </row>
    <row r="2071" spans="1:22" x14ac:dyDescent="0.35">
      <c r="A2071">
        <v>2069</v>
      </c>
      <c r="B2071">
        <v>2022103000</v>
      </c>
      <c r="C2071">
        <v>779</v>
      </c>
      <c r="D2071">
        <v>48308</v>
      </c>
      <c r="E2071">
        <v>1</v>
      </c>
      <c r="F2071">
        <v>0</v>
      </c>
      <c r="G2071">
        <v>0</v>
      </c>
      <c r="H2071">
        <v>0</v>
      </c>
      <c r="I2071" t="s">
        <v>374</v>
      </c>
      <c r="O2071">
        <v>2022102308</v>
      </c>
      <c r="P2071">
        <v>2665</v>
      </c>
      <c r="Q2071">
        <v>46387</v>
      </c>
      <c r="R2071">
        <v>0</v>
      </c>
      <c r="S2071">
        <v>1</v>
      </c>
      <c r="T2071">
        <v>0</v>
      </c>
      <c r="U2071">
        <v>0</v>
      </c>
      <c r="V2071" t="s">
        <v>256</v>
      </c>
    </row>
    <row r="2072" spans="1:22" x14ac:dyDescent="0.35">
      <c r="A2072">
        <v>2070</v>
      </c>
      <c r="B2072">
        <v>2022103000</v>
      </c>
      <c r="C2072">
        <v>837</v>
      </c>
      <c r="D2072">
        <v>54529</v>
      </c>
      <c r="E2072">
        <v>1</v>
      </c>
      <c r="F2072">
        <v>0</v>
      </c>
      <c r="G2072">
        <v>0</v>
      </c>
      <c r="H2072">
        <v>0</v>
      </c>
      <c r="I2072" t="s">
        <v>375</v>
      </c>
      <c r="O2072">
        <v>2022102308</v>
      </c>
      <c r="P2072">
        <v>769</v>
      </c>
      <c r="Q2072">
        <v>43411</v>
      </c>
      <c r="R2072">
        <v>0</v>
      </c>
      <c r="S2072">
        <v>1</v>
      </c>
      <c r="T2072">
        <v>0</v>
      </c>
      <c r="U2072">
        <v>0</v>
      </c>
      <c r="V2072" t="s">
        <v>257</v>
      </c>
    </row>
    <row r="2073" spans="1:22" x14ac:dyDescent="0.35">
      <c r="A2073">
        <v>2071</v>
      </c>
      <c r="B2073">
        <v>2022103000</v>
      </c>
      <c r="C2073">
        <v>968</v>
      </c>
      <c r="D2073">
        <v>53668</v>
      </c>
      <c r="E2073">
        <v>0</v>
      </c>
      <c r="F2073">
        <v>1</v>
      </c>
      <c r="G2073">
        <v>0</v>
      </c>
      <c r="H2073">
        <v>0</v>
      </c>
      <c r="I2073" t="s">
        <v>376</v>
      </c>
      <c r="O2073">
        <v>2022102308</v>
      </c>
      <c r="P2073">
        <v>950</v>
      </c>
      <c r="Q2073">
        <v>43411</v>
      </c>
      <c r="R2073">
        <v>0</v>
      </c>
      <c r="S2073">
        <v>1</v>
      </c>
      <c r="T2073">
        <v>0</v>
      </c>
      <c r="U2073">
        <v>0</v>
      </c>
      <c r="V2073" t="s">
        <v>257</v>
      </c>
    </row>
    <row r="2074" spans="1:22" x14ac:dyDescent="0.35">
      <c r="A2074">
        <v>2072</v>
      </c>
      <c r="B2074">
        <v>2022103000</v>
      </c>
      <c r="C2074">
        <v>1888</v>
      </c>
      <c r="D2074">
        <v>53668</v>
      </c>
      <c r="E2074">
        <v>0</v>
      </c>
      <c r="F2074">
        <v>1</v>
      </c>
      <c r="G2074">
        <v>0</v>
      </c>
      <c r="H2074">
        <v>0</v>
      </c>
      <c r="I2074" t="s">
        <v>376</v>
      </c>
      <c r="O2074">
        <v>2022103006</v>
      </c>
      <c r="P2074">
        <v>2504</v>
      </c>
      <c r="Q2074">
        <v>43411</v>
      </c>
      <c r="R2074">
        <v>0</v>
      </c>
      <c r="S2074">
        <v>1</v>
      </c>
      <c r="T2074">
        <v>0</v>
      </c>
      <c r="U2074">
        <v>0</v>
      </c>
      <c r="V2074" t="s">
        <v>257</v>
      </c>
    </row>
    <row r="2075" spans="1:22" x14ac:dyDescent="0.35">
      <c r="A2075">
        <v>2073</v>
      </c>
      <c r="B2075">
        <v>2022103000</v>
      </c>
      <c r="C2075">
        <v>3661</v>
      </c>
      <c r="D2075">
        <v>53668</v>
      </c>
      <c r="E2075">
        <v>0</v>
      </c>
      <c r="F2075">
        <v>1</v>
      </c>
      <c r="G2075">
        <v>0</v>
      </c>
      <c r="H2075">
        <v>0</v>
      </c>
      <c r="I2075" t="s">
        <v>376</v>
      </c>
      <c r="O2075">
        <v>2022103006</v>
      </c>
      <c r="P2075">
        <v>3291</v>
      </c>
      <c r="Q2075">
        <v>43411</v>
      </c>
      <c r="R2075">
        <v>1</v>
      </c>
      <c r="S2075">
        <v>0</v>
      </c>
      <c r="T2075">
        <v>0</v>
      </c>
      <c r="U2075">
        <v>0</v>
      </c>
      <c r="V2075" t="s">
        <v>257</v>
      </c>
    </row>
    <row r="2076" spans="1:22" x14ac:dyDescent="0.35">
      <c r="A2076">
        <v>2074</v>
      </c>
      <c r="B2076">
        <v>2022103000</v>
      </c>
      <c r="C2076">
        <v>968</v>
      </c>
      <c r="D2076">
        <v>54580</v>
      </c>
      <c r="E2076">
        <v>0</v>
      </c>
      <c r="F2076">
        <v>1</v>
      </c>
      <c r="G2076">
        <v>0</v>
      </c>
      <c r="H2076">
        <v>0</v>
      </c>
      <c r="I2076" t="s">
        <v>377</v>
      </c>
      <c r="O2076">
        <v>2022110604</v>
      </c>
      <c r="P2076">
        <v>1354</v>
      </c>
      <c r="Q2076">
        <v>43411</v>
      </c>
      <c r="R2076">
        <v>0</v>
      </c>
      <c r="S2076">
        <v>1</v>
      </c>
      <c r="T2076">
        <v>0</v>
      </c>
      <c r="U2076">
        <v>0</v>
      </c>
      <c r="V2076" t="s">
        <v>257</v>
      </c>
    </row>
    <row r="2077" spans="1:22" x14ac:dyDescent="0.35">
      <c r="A2077">
        <v>2075</v>
      </c>
      <c r="B2077">
        <v>2022103000</v>
      </c>
      <c r="C2077">
        <v>1152</v>
      </c>
      <c r="D2077">
        <v>46700</v>
      </c>
      <c r="E2077">
        <v>1</v>
      </c>
      <c r="F2077">
        <v>0</v>
      </c>
      <c r="G2077">
        <v>0</v>
      </c>
      <c r="H2077">
        <v>0</v>
      </c>
      <c r="I2077" t="s">
        <v>378</v>
      </c>
      <c r="O2077">
        <v>2022110604</v>
      </c>
      <c r="P2077">
        <v>2469</v>
      </c>
      <c r="Q2077">
        <v>43411</v>
      </c>
      <c r="R2077">
        <v>0</v>
      </c>
      <c r="S2077">
        <v>1</v>
      </c>
      <c r="T2077">
        <v>0</v>
      </c>
      <c r="U2077">
        <v>0</v>
      </c>
      <c r="V2077" t="s">
        <v>257</v>
      </c>
    </row>
    <row r="2078" spans="1:22" x14ac:dyDescent="0.35">
      <c r="A2078">
        <v>2076</v>
      </c>
      <c r="B2078">
        <v>2022103000</v>
      </c>
      <c r="C2078">
        <v>3788</v>
      </c>
      <c r="D2078">
        <v>46700</v>
      </c>
      <c r="E2078">
        <v>0</v>
      </c>
      <c r="F2078">
        <v>0</v>
      </c>
      <c r="G2078">
        <v>0</v>
      </c>
      <c r="H2078">
        <v>1</v>
      </c>
      <c r="I2078" t="s">
        <v>378</v>
      </c>
      <c r="O2078">
        <v>2022110604</v>
      </c>
      <c r="P2078">
        <v>2538</v>
      </c>
      <c r="Q2078">
        <v>43411</v>
      </c>
      <c r="R2078">
        <v>0</v>
      </c>
      <c r="S2078">
        <v>1</v>
      </c>
      <c r="T2078">
        <v>0</v>
      </c>
      <c r="U2078">
        <v>0</v>
      </c>
      <c r="V2078" t="s">
        <v>257</v>
      </c>
    </row>
    <row r="2079" spans="1:22" x14ac:dyDescent="0.35">
      <c r="A2079">
        <v>2077</v>
      </c>
      <c r="B2079">
        <v>2022103000</v>
      </c>
      <c r="C2079">
        <v>3830</v>
      </c>
      <c r="D2079">
        <v>46700</v>
      </c>
      <c r="E2079">
        <v>1</v>
      </c>
      <c r="F2079">
        <v>0</v>
      </c>
      <c r="G2079">
        <v>0</v>
      </c>
      <c r="H2079">
        <v>0</v>
      </c>
      <c r="I2079" t="s">
        <v>378</v>
      </c>
      <c r="O2079">
        <v>2022110604</v>
      </c>
      <c r="P2079">
        <v>3026</v>
      </c>
      <c r="Q2079">
        <v>43411</v>
      </c>
      <c r="R2079">
        <v>1</v>
      </c>
      <c r="S2079">
        <v>0</v>
      </c>
      <c r="T2079">
        <v>0</v>
      </c>
      <c r="U2079">
        <v>0</v>
      </c>
      <c r="V2079" t="s">
        <v>257</v>
      </c>
    </row>
    <row r="2080" spans="1:22" x14ac:dyDescent="0.35">
      <c r="A2080">
        <v>2078</v>
      </c>
      <c r="B2080">
        <v>2022110604</v>
      </c>
      <c r="C2080">
        <v>1620</v>
      </c>
      <c r="D2080">
        <v>46700</v>
      </c>
      <c r="E2080">
        <v>1</v>
      </c>
      <c r="F2080">
        <v>0</v>
      </c>
      <c r="G2080">
        <v>0</v>
      </c>
      <c r="H2080">
        <v>0</v>
      </c>
      <c r="I2080" t="s">
        <v>378</v>
      </c>
      <c r="O2080">
        <v>2022110604</v>
      </c>
      <c r="P2080">
        <v>3445</v>
      </c>
      <c r="Q2080">
        <v>43411</v>
      </c>
      <c r="R2080">
        <v>0</v>
      </c>
      <c r="S2080">
        <v>0</v>
      </c>
      <c r="T2080">
        <v>0</v>
      </c>
      <c r="U2080">
        <v>1</v>
      </c>
      <c r="V2080" t="s">
        <v>257</v>
      </c>
    </row>
    <row r="2081" spans="1:22" x14ac:dyDescent="0.35">
      <c r="A2081">
        <v>2079</v>
      </c>
      <c r="B2081">
        <v>2022103000</v>
      </c>
      <c r="C2081">
        <v>1809</v>
      </c>
      <c r="D2081">
        <v>46175</v>
      </c>
      <c r="E2081">
        <v>1</v>
      </c>
      <c r="F2081">
        <v>0</v>
      </c>
      <c r="G2081">
        <v>0</v>
      </c>
      <c r="H2081">
        <v>0</v>
      </c>
      <c r="I2081" t="s">
        <v>379</v>
      </c>
      <c r="O2081">
        <v>2022110604</v>
      </c>
      <c r="P2081">
        <v>3466</v>
      </c>
      <c r="Q2081">
        <v>43411</v>
      </c>
      <c r="R2081">
        <v>0</v>
      </c>
      <c r="S2081">
        <v>0</v>
      </c>
      <c r="T2081">
        <v>0</v>
      </c>
      <c r="U2081">
        <v>1</v>
      </c>
      <c r="V2081" t="s">
        <v>257</v>
      </c>
    </row>
    <row r="2082" spans="1:22" x14ac:dyDescent="0.35">
      <c r="A2082">
        <v>2080</v>
      </c>
      <c r="B2082">
        <v>2022103000</v>
      </c>
      <c r="C2082">
        <v>2447</v>
      </c>
      <c r="D2082">
        <v>46175</v>
      </c>
      <c r="E2082">
        <v>0</v>
      </c>
      <c r="F2082">
        <v>0</v>
      </c>
      <c r="G2082">
        <v>0</v>
      </c>
      <c r="H2082">
        <v>1</v>
      </c>
      <c r="I2082" t="s">
        <v>379</v>
      </c>
      <c r="O2082">
        <v>2022102308</v>
      </c>
      <c r="P2082">
        <v>769</v>
      </c>
      <c r="Q2082">
        <v>46214</v>
      </c>
      <c r="R2082">
        <v>0</v>
      </c>
      <c r="S2082">
        <v>1</v>
      </c>
      <c r="T2082">
        <v>0</v>
      </c>
      <c r="U2082">
        <v>0</v>
      </c>
      <c r="V2082" t="s">
        <v>258</v>
      </c>
    </row>
    <row r="2083" spans="1:22" x14ac:dyDescent="0.35">
      <c r="A2083">
        <v>2081</v>
      </c>
      <c r="B2083">
        <v>2022103000</v>
      </c>
      <c r="C2083">
        <v>3593</v>
      </c>
      <c r="D2083">
        <v>46175</v>
      </c>
      <c r="E2083">
        <v>0</v>
      </c>
      <c r="F2083">
        <v>0</v>
      </c>
      <c r="G2083">
        <v>0</v>
      </c>
      <c r="H2083">
        <v>1</v>
      </c>
      <c r="I2083" t="s">
        <v>379</v>
      </c>
      <c r="O2083">
        <v>2022102308</v>
      </c>
      <c r="P2083">
        <v>950</v>
      </c>
      <c r="Q2083">
        <v>46214</v>
      </c>
      <c r="R2083">
        <v>0</v>
      </c>
      <c r="S2083">
        <v>1</v>
      </c>
      <c r="T2083">
        <v>0</v>
      </c>
      <c r="U2083">
        <v>0</v>
      </c>
      <c r="V2083" t="s">
        <v>258</v>
      </c>
    </row>
    <row r="2084" spans="1:22" x14ac:dyDescent="0.35">
      <c r="A2084">
        <v>2082</v>
      </c>
      <c r="B2084">
        <v>2022103000</v>
      </c>
      <c r="C2084">
        <v>3661</v>
      </c>
      <c r="D2084">
        <v>46175</v>
      </c>
      <c r="E2084">
        <v>1</v>
      </c>
      <c r="F2084">
        <v>0</v>
      </c>
      <c r="G2084">
        <v>0</v>
      </c>
      <c r="H2084">
        <v>0</v>
      </c>
      <c r="I2084" t="s">
        <v>379</v>
      </c>
      <c r="O2084">
        <v>2022103006</v>
      </c>
      <c r="P2084">
        <v>3170</v>
      </c>
      <c r="Q2084">
        <v>46214</v>
      </c>
      <c r="R2084">
        <v>0</v>
      </c>
      <c r="S2084">
        <v>1</v>
      </c>
      <c r="T2084">
        <v>0</v>
      </c>
      <c r="U2084">
        <v>0</v>
      </c>
      <c r="V2084" t="s">
        <v>258</v>
      </c>
    </row>
    <row r="2085" spans="1:22" x14ac:dyDescent="0.35">
      <c r="A2085">
        <v>2083</v>
      </c>
      <c r="B2085">
        <v>2022103000</v>
      </c>
      <c r="C2085">
        <v>2771</v>
      </c>
      <c r="D2085">
        <v>42030</v>
      </c>
      <c r="E2085">
        <v>1</v>
      </c>
      <c r="F2085">
        <v>0</v>
      </c>
      <c r="G2085">
        <v>0</v>
      </c>
      <c r="H2085">
        <v>0</v>
      </c>
      <c r="I2085" t="s">
        <v>380</v>
      </c>
      <c r="O2085">
        <v>2022110604</v>
      </c>
      <c r="P2085">
        <v>245</v>
      </c>
      <c r="Q2085">
        <v>46214</v>
      </c>
      <c r="R2085">
        <v>0</v>
      </c>
      <c r="S2085">
        <v>1</v>
      </c>
      <c r="T2085">
        <v>0</v>
      </c>
      <c r="U2085">
        <v>0</v>
      </c>
      <c r="V2085" t="s">
        <v>258</v>
      </c>
    </row>
    <row r="2086" spans="1:22" x14ac:dyDescent="0.35">
      <c r="A2086">
        <v>2084</v>
      </c>
      <c r="B2086">
        <v>2022103000</v>
      </c>
      <c r="C2086">
        <v>3593</v>
      </c>
      <c r="D2086">
        <v>42030</v>
      </c>
      <c r="E2086">
        <v>0</v>
      </c>
      <c r="F2086">
        <v>0</v>
      </c>
      <c r="G2086">
        <v>0</v>
      </c>
      <c r="H2086">
        <v>1</v>
      </c>
      <c r="I2086" t="s">
        <v>380</v>
      </c>
      <c r="O2086">
        <v>2022110604</v>
      </c>
      <c r="P2086">
        <v>2094</v>
      </c>
      <c r="Q2086">
        <v>46214</v>
      </c>
      <c r="R2086">
        <v>0</v>
      </c>
      <c r="S2086">
        <v>1</v>
      </c>
      <c r="T2086">
        <v>0</v>
      </c>
      <c r="U2086">
        <v>0</v>
      </c>
      <c r="V2086" t="s">
        <v>258</v>
      </c>
    </row>
    <row r="2087" spans="1:22" x14ac:dyDescent="0.35">
      <c r="A2087">
        <v>2085</v>
      </c>
      <c r="B2087">
        <v>2022103001</v>
      </c>
      <c r="C2087">
        <v>938</v>
      </c>
      <c r="D2087">
        <v>46124</v>
      </c>
      <c r="E2087">
        <v>0</v>
      </c>
      <c r="F2087">
        <v>1</v>
      </c>
      <c r="G2087">
        <v>0</v>
      </c>
      <c r="H2087">
        <v>0</v>
      </c>
      <c r="I2087" t="s">
        <v>381</v>
      </c>
      <c r="O2087">
        <v>2022110604</v>
      </c>
      <c r="P2087">
        <v>3082</v>
      </c>
      <c r="Q2087">
        <v>46214</v>
      </c>
      <c r="R2087">
        <v>0</v>
      </c>
      <c r="S2087">
        <v>1</v>
      </c>
      <c r="T2087">
        <v>0</v>
      </c>
      <c r="U2087">
        <v>0</v>
      </c>
      <c r="V2087" t="s">
        <v>258</v>
      </c>
    </row>
    <row r="2088" spans="1:22" x14ac:dyDescent="0.35">
      <c r="A2088">
        <v>2086</v>
      </c>
      <c r="B2088">
        <v>2022103001</v>
      </c>
      <c r="C2088">
        <v>1200</v>
      </c>
      <c r="D2088">
        <v>46135</v>
      </c>
      <c r="E2088">
        <v>0</v>
      </c>
      <c r="F2088">
        <v>1</v>
      </c>
      <c r="G2088">
        <v>0</v>
      </c>
      <c r="H2088">
        <v>0</v>
      </c>
      <c r="I2088" t="s">
        <v>382</v>
      </c>
      <c r="O2088">
        <v>2022102308</v>
      </c>
      <c r="P2088">
        <v>905</v>
      </c>
      <c r="Q2088">
        <v>53509</v>
      </c>
      <c r="R2088">
        <v>0</v>
      </c>
      <c r="S2088">
        <v>1</v>
      </c>
      <c r="T2088">
        <v>0</v>
      </c>
      <c r="U2088">
        <v>0</v>
      </c>
      <c r="V2088" t="s">
        <v>259</v>
      </c>
    </row>
    <row r="2089" spans="1:22" x14ac:dyDescent="0.35">
      <c r="A2089">
        <v>2087</v>
      </c>
      <c r="B2089">
        <v>2022103001</v>
      </c>
      <c r="C2089">
        <v>2222</v>
      </c>
      <c r="D2089">
        <v>46135</v>
      </c>
      <c r="E2089">
        <v>0</v>
      </c>
      <c r="F2089">
        <v>1</v>
      </c>
      <c r="G2089">
        <v>0</v>
      </c>
      <c r="H2089">
        <v>0</v>
      </c>
      <c r="I2089" t="s">
        <v>382</v>
      </c>
      <c r="O2089">
        <v>2022102308</v>
      </c>
      <c r="P2089">
        <v>950</v>
      </c>
      <c r="Q2089">
        <v>53509</v>
      </c>
      <c r="R2089">
        <v>0</v>
      </c>
      <c r="S2089">
        <v>0</v>
      </c>
      <c r="T2089">
        <v>0</v>
      </c>
      <c r="U2089">
        <v>1</v>
      </c>
      <c r="V2089" t="s">
        <v>259</v>
      </c>
    </row>
    <row r="2090" spans="1:22" x14ac:dyDescent="0.35">
      <c r="A2090">
        <v>2088</v>
      </c>
      <c r="B2090">
        <v>2022103001</v>
      </c>
      <c r="C2090">
        <v>2890</v>
      </c>
      <c r="D2090">
        <v>46135</v>
      </c>
      <c r="E2090">
        <v>0</v>
      </c>
      <c r="F2090">
        <v>1</v>
      </c>
      <c r="G2090">
        <v>0</v>
      </c>
      <c r="H2090">
        <v>0</v>
      </c>
      <c r="I2090" t="s">
        <v>382</v>
      </c>
      <c r="O2090">
        <v>2022102308</v>
      </c>
      <c r="P2090">
        <v>1231</v>
      </c>
      <c r="Q2090">
        <v>53509</v>
      </c>
      <c r="R2090">
        <v>1</v>
      </c>
      <c r="S2090">
        <v>0</v>
      </c>
      <c r="T2090">
        <v>0</v>
      </c>
      <c r="U2090">
        <v>0</v>
      </c>
      <c r="V2090" t="s">
        <v>259</v>
      </c>
    </row>
    <row r="2091" spans="1:22" x14ac:dyDescent="0.35">
      <c r="A2091">
        <v>2089</v>
      </c>
      <c r="B2091">
        <v>2022103001</v>
      </c>
      <c r="C2091">
        <v>3173</v>
      </c>
      <c r="D2091">
        <v>46135</v>
      </c>
      <c r="E2091">
        <v>1</v>
      </c>
      <c r="F2091">
        <v>0</v>
      </c>
      <c r="G2091">
        <v>0</v>
      </c>
      <c r="H2091">
        <v>0</v>
      </c>
      <c r="I2091" t="s">
        <v>382</v>
      </c>
      <c r="O2091">
        <v>2022102308</v>
      </c>
      <c r="P2091">
        <v>1824</v>
      </c>
      <c r="Q2091">
        <v>53509</v>
      </c>
      <c r="R2091">
        <v>1</v>
      </c>
      <c r="S2091">
        <v>0</v>
      </c>
      <c r="T2091">
        <v>0</v>
      </c>
      <c r="U2091">
        <v>0</v>
      </c>
      <c r="V2091" t="s">
        <v>259</v>
      </c>
    </row>
    <row r="2092" spans="1:22" x14ac:dyDescent="0.35">
      <c r="A2092">
        <v>2090</v>
      </c>
      <c r="B2092">
        <v>2022110600</v>
      </c>
      <c r="C2092">
        <v>3053</v>
      </c>
      <c r="D2092">
        <v>46135</v>
      </c>
      <c r="E2092">
        <v>1</v>
      </c>
      <c r="F2092">
        <v>0</v>
      </c>
      <c r="G2092">
        <v>0</v>
      </c>
      <c r="H2092">
        <v>0</v>
      </c>
      <c r="I2092" t="s">
        <v>382</v>
      </c>
      <c r="O2092">
        <v>2022102308</v>
      </c>
      <c r="P2092">
        <v>2665</v>
      </c>
      <c r="Q2092">
        <v>53509</v>
      </c>
      <c r="R2092">
        <v>0</v>
      </c>
      <c r="S2092">
        <v>1</v>
      </c>
      <c r="T2092">
        <v>0</v>
      </c>
      <c r="U2092">
        <v>0</v>
      </c>
      <c r="V2092" t="s">
        <v>259</v>
      </c>
    </row>
    <row r="2093" spans="1:22" x14ac:dyDescent="0.35">
      <c r="A2093">
        <v>2091</v>
      </c>
      <c r="B2093">
        <v>2022110600</v>
      </c>
      <c r="C2093">
        <v>3197</v>
      </c>
      <c r="D2093">
        <v>46135</v>
      </c>
      <c r="E2093">
        <v>0</v>
      </c>
      <c r="F2093">
        <v>1</v>
      </c>
      <c r="G2093">
        <v>0</v>
      </c>
      <c r="H2093">
        <v>0</v>
      </c>
      <c r="I2093" t="s">
        <v>382</v>
      </c>
      <c r="O2093">
        <v>2022102308</v>
      </c>
      <c r="P2093">
        <v>3025</v>
      </c>
      <c r="Q2093">
        <v>53509</v>
      </c>
      <c r="R2093">
        <v>1</v>
      </c>
      <c r="S2093">
        <v>0</v>
      </c>
      <c r="T2093">
        <v>0</v>
      </c>
      <c r="U2093">
        <v>0</v>
      </c>
      <c r="V2093" t="s">
        <v>259</v>
      </c>
    </row>
    <row r="2094" spans="1:22" x14ac:dyDescent="0.35">
      <c r="A2094">
        <v>2092</v>
      </c>
      <c r="B2094">
        <v>2022103001</v>
      </c>
      <c r="C2094">
        <v>1486</v>
      </c>
      <c r="D2094">
        <v>53437</v>
      </c>
      <c r="E2094">
        <v>0</v>
      </c>
      <c r="F2094">
        <v>1</v>
      </c>
      <c r="G2094">
        <v>0</v>
      </c>
      <c r="H2094">
        <v>0</v>
      </c>
      <c r="I2094" t="s">
        <v>383</v>
      </c>
      <c r="O2094">
        <v>2022102308</v>
      </c>
      <c r="P2094">
        <v>3165</v>
      </c>
      <c r="Q2094">
        <v>53509</v>
      </c>
      <c r="R2094">
        <v>0</v>
      </c>
      <c r="S2094">
        <v>1</v>
      </c>
      <c r="T2094">
        <v>0</v>
      </c>
      <c r="U2094">
        <v>0</v>
      </c>
      <c r="V2094" t="s">
        <v>259</v>
      </c>
    </row>
    <row r="2095" spans="1:22" x14ac:dyDescent="0.35">
      <c r="A2095">
        <v>2093</v>
      </c>
      <c r="B2095">
        <v>2022110602</v>
      </c>
      <c r="C2095">
        <v>1771</v>
      </c>
      <c r="D2095">
        <v>53437</v>
      </c>
      <c r="E2095">
        <v>1</v>
      </c>
      <c r="F2095">
        <v>0</v>
      </c>
      <c r="G2095">
        <v>0</v>
      </c>
      <c r="H2095">
        <v>0</v>
      </c>
      <c r="I2095" t="s">
        <v>383</v>
      </c>
      <c r="O2095">
        <v>2022103006</v>
      </c>
      <c r="P2095">
        <v>491</v>
      </c>
      <c r="Q2095">
        <v>53509</v>
      </c>
      <c r="R2095">
        <v>0</v>
      </c>
      <c r="S2095">
        <v>1</v>
      </c>
      <c r="T2095">
        <v>0</v>
      </c>
      <c r="U2095">
        <v>0</v>
      </c>
      <c r="V2095" t="s">
        <v>259</v>
      </c>
    </row>
    <row r="2096" spans="1:22" x14ac:dyDescent="0.35">
      <c r="A2096">
        <v>2094</v>
      </c>
      <c r="B2096">
        <v>2022110602</v>
      </c>
      <c r="C2096">
        <v>2907</v>
      </c>
      <c r="D2096">
        <v>53437</v>
      </c>
      <c r="E2096">
        <v>1</v>
      </c>
      <c r="F2096">
        <v>0</v>
      </c>
      <c r="G2096">
        <v>0</v>
      </c>
      <c r="H2096">
        <v>0</v>
      </c>
      <c r="I2096" t="s">
        <v>383</v>
      </c>
      <c r="O2096">
        <v>2022103006</v>
      </c>
      <c r="P2096">
        <v>1722</v>
      </c>
      <c r="Q2096">
        <v>53509</v>
      </c>
      <c r="R2096">
        <v>0</v>
      </c>
      <c r="S2096">
        <v>1</v>
      </c>
      <c r="T2096">
        <v>0</v>
      </c>
      <c r="U2096">
        <v>0</v>
      </c>
      <c r="V2096" t="s">
        <v>259</v>
      </c>
    </row>
    <row r="2097" spans="1:22" x14ac:dyDescent="0.35">
      <c r="A2097">
        <v>2095</v>
      </c>
      <c r="B2097">
        <v>2022103001</v>
      </c>
      <c r="C2097">
        <v>1528</v>
      </c>
      <c r="D2097">
        <v>43441</v>
      </c>
      <c r="E2097">
        <v>0</v>
      </c>
      <c r="F2097">
        <v>1</v>
      </c>
      <c r="G2097">
        <v>0</v>
      </c>
      <c r="H2097">
        <v>0</v>
      </c>
      <c r="I2097" t="s">
        <v>384</v>
      </c>
      <c r="O2097">
        <v>2022103006</v>
      </c>
      <c r="P2097">
        <v>1804</v>
      </c>
      <c r="Q2097">
        <v>53509</v>
      </c>
      <c r="R2097">
        <v>1</v>
      </c>
      <c r="S2097">
        <v>0</v>
      </c>
      <c r="T2097">
        <v>0</v>
      </c>
      <c r="U2097">
        <v>0</v>
      </c>
      <c r="V2097" t="s">
        <v>259</v>
      </c>
    </row>
    <row r="2098" spans="1:22" x14ac:dyDescent="0.35">
      <c r="A2098">
        <v>2096</v>
      </c>
      <c r="B2098">
        <v>2022103001</v>
      </c>
      <c r="C2098">
        <v>2496</v>
      </c>
      <c r="D2098">
        <v>43441</v>
      </c>
      <c r="E2098">
        <v>1</v>
      </c>
      <c r="F2098">
        <v>0</v>
      </c>
      <c r="G2098">
        <v>1</v>
      </c>
      <c r="H2098">
        <v>0</v>
      </c>
      <c r="I2098" t="s">
        <v>384</v>
      </c>
      <c r="O2098">
        <v>2022103006</v>
      </c>
      <c r="P2098">
        <v>2504</v>
      </c>
      <c r="Q2098">
        <v>53509</v>
      </c>
      <c r="R2098">
        <v>0</v>
      </c>
      <c r="S2098">
        <v>1</v>
      </c>
      <c r="T2098">
        <v>0</v>
      </c>
      <c r="U2098">
        <v>0</v>
      </c>
      <c r="V2098" t="s">
        <v>259</v>
      </c>
    </row>
    <row r="2099" spans="1:22" x14ac:dyDescent="0.35">
      <c r="A2099">
        <v>2097</v>
      </c>
      <c r="B2099">
        <v>2022103001</v>
      </c>
      <c r="C2099">
        <v>4332</v>
      </c>
      <c r="D2099">
        <v>43441</v>
      </c>
      <c r="E2099">
        <v>1</v>
      </c>
      <c r="F2099">
        <v>0</v>
      </c>
      <c r="G2099">
        <v>0</v>
      </c>
      <c r="H2099">
        <v>0</v>
      </c>
      <c r="I2099" t="s">
        <v>384</v>
      </c>
      <c r="O2099">
        <v>2022103006</v>
      </c>
      <c r="P2099">
        <v>3095</v>
      </c>
      <c r="Q2099">
        <v>53509</v>
      </c>
      <c r="R2099">
        <v>1</v>
      </c>
      <c r="S2099">
        <v>0</v>
      </c>
      <c r="T2099">
        <v>0</v>
      </c>
      <c r="U2099">
        <v>0</v>
      </c>
      <c r="V2099" t="s">
        <v>259</v>
      </c>
    </row>
    <row r="2100" spans="1:22" x14ac:dyDescent="0.35">
      <c r="A2100">
        <v>2098</v>
      </c>
      <c r="B2100">
        <v>2022110602</v>
      </c>
      <c r="C2100">
        <v>3064</v>
      </c>
      <c r="D2100">
        <v>43441</v>
      </c>
      <c r="E2100">
        <v>0</v>
      </c>
      <c r="F2100">
        <v>1</v>
      </c>
      <c r="G2100">
        <v>0</v>
      </c>
      <c r="H2100">
        <v>0</v>
      </c>
      <c r="I2100" t="s">
        <v>384</v>
      </c>
      <c r="O2100">
        <v>2022103006</v>
      </c>
      <c r="P2100">
        <v>3149</v>
      </c>
      <c r="Q2100">
        <v>53509</v>
      </c>
      <c r="R2100">
        <v>1</v>
      </c>
      <c r="S2100">
        <v>0</v>
      </c>
      <c r="T2100">
        <v>0</v>
      </c>
      <c r="U2100">
        <v>0</v>
      </c>
      <c r="V2100" t="s">
        <v>259</v>
      </c>
    </row>
    <row r="2101" spans="1:22" x14ac:dyDescent="0.35">
      <c r="A2101">
        <v>2099</v>
      </c>
      <c r="B2101">
        <v>2022103001</v>
      </c>
      <c r="C2101">
        <v>2554</v>
      </c>
      <c r="D2101">
        <v>46680</v>
      </c>
      <c r="E2101">
        <v>0</v>
      </c>
      <c r="F2101">
        <v>1</v>
      </c>
      <c r="G2101">
        <v>0</v>
      </c>
      <c r="H2101">
        <v>0</v>
      </c>
      <c r="I2101" t="s">
        <v>385</v>
      </c>
      <c r="O2101">
        <v>2022103006</v>
      </c>
      <c r="P2101">
        <v>3239</v>
      </c>
      <c r="Q2101">
        <v>53509</v>
      </c>
      <c r="R2101">
        <v>1</v>
      </c>
      <c r="S2101">
        <v>0</v>
      </c>
      <c r="T2101">
        <v>0</v>
      </c>
      <c r="U2101">
        <v>0</v>
      </c>
      <c r="V2101" t="s">
        <v>259</v>
      </c>
    </row>
    <row r="2102" spans="1:22" x14ac:dyDescent="0.35">
      <c r="A2102">
        <v>2100</v>
      </c>
      <c r="B2102">
        <v>2022110602</v>
      </c>
      <c r="C2102">
        <v>1114</v>
      </c>
      <c r="D2102">
        <v>46680</v>
      </c>
      <c r="E2102">
        <v>1</v>
      </c>
      <c r="F2102">
        <v>0</v>
      </c>
      <c r="G2102">
        <v>0</v>
      </c>
      <c r="H2102">
        <v>0</v>
      </c>
      <c r="I2102" t="s">
        <v>385</v>
      </c>
      <c r="O2102">
        <v>2022103006</v>
      </c>
      <c r="P2102">
        <v>3318</v>
      </c>
      <c r="Q2102">
        <v>53509</v>
      </c>
      <c r="R2102">
        <v>0</v>
      </c>
      <c r="S2102">
        <v>0</v>
      </c>
      <c r="T2102">
        <v>0</v>
      </c>
      <c r="U2102">
        <v>1</v>
      </c>
      <c r="V2102" t="s">
        <v>259</v>
      </c>
    </row>
    <row r="2103" spans="1:22" x14ac:dyDescent="0.35">
      <c r="A2103">
        <v>2101</v>
      </c>
      <c r="B2103">
        <v>2022110602</v>
      </c>
      <c r="C2103">
        <v>2517</v>
      </c>
      <c r="D2103">
        <v>46680</v>
      </c>
      <c r="E2103">
        <v>0</v>
      </c>
      <c r="F2103">
        <v>1</v>
      </c>
      <c r="G2103">
        <v>0</v>
      </c>
      <c r="H2103">
        <v>0</v>
      </c>
      <c r="I2103" t="s">
        <v>385</v>
      </c>
      <c r="O2103">
        <v>2022110604</v>
      </c>
      <c r="P2103">
        <v>173</v>
      </c>
      <c r="Q2103">
        <v>53509</v>
      </c>
      <c r="R2103">
        <v>0</v>
      </c>
      <c r="S2103">
        <v>1</v>
      </c>
      <c r="T2103">
        <v>0</v>
      </c>
      <c r="U2103">
        <v>0</v>
      </c>
      <c r="V2103" t="s">
        <v>259</v>
      </c>
    </row>
    <row r="2104" spans="1:22" x14ac:dyDescent="0.35">
      <c r="A2104">
        <v>2102</v>
      </c>
      <c r="B2104">
        <v>2022110602</v>
      </c>
      <c r="C2104">
        <v>3450</v>
      </c>
      <c r="D2104">
        <v>46680</v>
      </c>
      <c r="E2104">
        <v>1</v>
      </c>
      <c r="F2104">
        <v>0</v>
      </c>
      <c r="G2104">
        <v>0</v>
      </c>
      <c r="H2104">
        <v>0</v>
      </c>
      <c r="I2104" t="s">
        <v>385</v>
      </c>
      <c r="O2104">
        <v>2022102308</v>
      </c>
      <c r="P2104">
        <v>1042</v>
      </c>
      <c r="Q2104">
        <v>41300</v>
      </c>
      <c r="R2104">
        <v>0</v>
      </c>
      <c r="S2104">
        <v>1</v>
      </c>
      <c r="T2104">
        <v>0</v>
      </c>
      <c r="U2104">
        <v>0</v>
      </c>
      <c r="V2104" t="s">
        <v>260</v>
      </c>
    </row>
    <row r="2105" spans="1:22" x14ac:dyDescent="0.35">
      <c r="A2105">
        <v>2103</v>
      </c>
      <c r="B2105">
        <v>2022103001</v>
      </c>
      <c r="C2105">
        <v>2793</v>
      </c>
      <c r="D2105">
        <v>42901</v>
      </c>
      <c r="E2105">
        <v>1</v>
      </c>
      <c r="F2105">
        <v>0</v>
      </c>
      <c r="G2105">
        <v>0</v>
      </c>
      <c r="H2105">
        <v>0</v>
      </c>
      <c r="I2105" t="s">
        <v>386</v>
      </c>
      <c r="O2105">
        <v>2022102308</v>
      </c>
      <c r="P2105">
        <v>1137</v>
      </c>
      <c r="Q2105">
        <v>41300</v>
      </c>
      <c r="R2105">
        <v>1</v>
      </c>
      <c r="S2105">
        <v>0</v>
      </c>
      <c r="T2105">
        <v>0</v>
      </c>
      <c r="U2105">
        <v>0</v>
      </c>
      <c r="V2105" t="s">
        <v>260</v>
      </c>
    </row>
    <row r="2106" spans="1:22" x14ac:dyDescent="0.35">
      <c r="A2106">
        <v>2104</v>
      </c>
      <c r="B2106">
        <v>2022103001</v>
      </c>
      <c r="C2106">
        <v>3306</v>
      </c>
      <c r="D2106">
        <v>48301</v>
      </c>
      <c r="E2106">
        <v>1</v>
      </c>
      <c r="F2106">
        <v>0</v>
      </c>
      <c r="G2106">
        <v>0</v>
      </c>
      <c r="H2106">
        <v>0</v>
      </c>
      <c r="I2106" t="s">
        <v>387</v>
      </c>
      <c r="O2106">
        <v>2022102308</v>
      </c>
      <c r="P2106">
        <v>1423</v>
      </c>
      <c r="Q2106">
        <v>41300</v>
      </c>
      <c r="R2106">
        <v>1</v>
      </c>
      <c r="S2106">
        <v>0</v>
      </c>
      <c r="T2106">
        <v>0</v>
      </c>
      <c r="U2106">
        <v>0</v>
      </c>
      <c r="V2106" t="s">
        <v>260</v>
      </c>
    </row>
    <row r="2107" spans="1:22" x14ac:dyDescent="0.35">
      <c r="A2107">
        <v>2105</v>
      </c>
      <c r="B2107">
        <v>2022110600</v>
      </c>
      <c r="C2107">
        <v>1440</v>
      </c>
      <c r="D2107">
        <v>48301</v>
      </c>
      <c r="E2107">
        <v>1</v>
      </c>
      <c r="F2107">
        <v>0</v>
      </c>
      <c r="G2107">
        <v>0</v>
      </c>
      <c r="H2107">
        <v>0</v>
      </c>
      <c r="I2107" t="s">
        <v>387</v>
      </c>
      <c r="O2107">
        <v>2022102308</v>
      </c>
      <c r="P2107">
        <v>1940</v>
      </c>
      <c r="Q2107">
        <v>41300</v>
      </c>
      <c r="R2107">
        <v>0</v>
      </c>
      <c r="S2107">
        <v>0</v>
      </c>
      <c r="T2107">
        <v>0</v>
      </c>
      <c r="U2107">
        <v>1</v>
      </c>
      <c r="V2107" t="s">
        <v>260</v>
      </c>
    </row>
    <row r="2108" spans="1:22" x14ac:dyDescent="0.35">
      <c r="A2108">
        <v>2106</v>
      </c>
      <c r="B2108">
        <v>2022110600</v>
      </c>
      <c r="C2108">
        <v>2569</v>
      </c>
      <c r="D2108">
        <v>48301</v>
      </c>
      <c r="E2108">
        <v>0</v>
      </c>
      <c r="F2108">
        <v>1</v>
      </c>
      <c r="G2108">
        <v>0</v>
      </c>
      <c r="H2108">
        <v>0</v>
      </c>
      <c r="I2108" t="s">
        <v>387</v>
      </c>
      <c r="O2108">
        <v>2022102308</v>
      </c>
      <c r="P2108">
        <v>2073</v>
      </c>
      <c r="Q2108">
        <v>41300</v>
      </c>
      <c r="R2108">
        <v>1</v>
      </c>
      <c r="S2108">
        <v>0</v>
      </c>
      <c r="T2108">
        <v>0</v>
      </c>
      <c r="U2108">
        <v>0</v>
      </c>
      <c r="V2108" t="s">
        <v>260</v>
      </c>
    </row>
    <row r="2109" spans="1:22" x14ac:dyDescent="0.35">
      <c r="A2109">
        <v>2107</v>
      </c>
      <c r="B2109">
        <v>2022110600</v>
      </c>
      <c r="C2109">
        <v>3409</v>
      </c>
      <c r="D2109">
        <v>48301</v>
      </c>
      <c r="E2109">
        <v>0</v>
      </c>
      <c r="F2109">
        <v>1</v>
      </c>
      <c r="G2109">
        <v>0</v>
      </c>
      <c r="H2109">
        <v>0</v>
      </c>
      <c r="I2109" t="s">
        <v>387</v>
      </c>
      <c r="O2109">
        <v>2022102308</v>
      </c>
      <c r="P2109">
        <v>2792</v>
      </c>
      <c r="Q2109">
        <v>41300</v>
      </c>
      <c r="R2109">
        <v>1</v>
      </c>
      <c r="S2109">
        <v>0</v>
      </c>
      <c r="T2109">
        <v>0</v>
      </c>
      <c r="U2109">
        <v>0</v>
      </c>
      <c r="V2109" t="s">
        <v>260</v>
      </c>
    </row>
    <row r="2110" spans="1:22" x14ac:dyDescent="0.35">
      <c r="A2110">
        <v>2108</v>
      </c>
      <c r="B2110">
        <v>2022103001</v>
      </c>
      <c r="C2110">
        <v>3650</v>
      </c>
      <c r="D2110">
        <v>54503</v>
      </c>
      <c r="E2110">
        <v>1</v>
      </c>
      <c r="F2110">
        <v>0</v>
      </c>
      <c r="G2110">
        <v>0</v>
      </c>
      <c r="H2110">
        <v>0</v>
      </c>
      <c r="I2110" t="s">
        <v>388</v>
      </c>
      <c r="O2110">
        <v>2022102308</v>
      </c>
      <c r="P2110">
        <v>2837</v>
      </c>
      <c r="Q2110">
        <v>41300</v>
      </c>
      <c r="R2110">
        <v>1</v>
      </c>
      <c r="S2110">
        <v>0</v>
      </c>
      <c r="T2110">
        <v>0</v>
      </c>
      <c r="U2110">
        <v>0</v>
      </c>
      <c r="V2110" t="s">
        <v>260</v>
      </c>
    </row>
    <row r="2111" spans="1:22" x14ac:dyDescent="0.35">
      <c r="A2111">
        <v>2109</v>
      </c>
      <c r="B2111">
        <v>2022110600</v>
      </c>
      <c r="C2111">
        <v>3388</v>
      </c>
      <c r="D2111">
        <v>54503</v>
      </c>
      <c r="E2111">
        <v>0</v>
      </c>
      <c r="F2111">
        <v>1</v>
      </c>
      <c r="G2111">
        <v>0</v>
      </c>
      <c r="H2111">
        <v>0</v>
      </c>
      <c r="I2111" t="s">
        <v>388</v>
      </c>
      <c r="O2111">
        <v>2022103004</v>
      </c>
      <c r="P2111">
        <v>402</v>
      </c>
      <c r="Q2111">
        <v>41300</v>
      </c>
      <c r="R2111">
        <v>1</v>
      </c>
      <c r="S2111">
        <v>0</v>
      </c>
      <c r="T2111">
        <v>0</v>
      </c>
      <c r="U2111">
        <v>0</v>
      </c>
      <c r="V2111" t="s">
        <v>260</v>
      </c>
    </row>
    <row r="2112" spans="1:22" x14ac:dyDescent="0.35">
      <c r="A2112">
        <v>2110</v>
      </c>
      <c r="B2112">
        <v>2022103001</v>
      </c>
      <c r="C2112">
        <v>4261</v>
      </c>
      <c r="D2112">
        <v>53611</v>
      </c>
      <c r="E2112">
        <v>0</v>
      </c>
      <c r="F2112">
        <v>1</v>
      </c>
      <c r="G2112">
        <v>0</v>
      </c>
      <c r="H2112">
        <v>0</v>
      </c>
      <c r="I2112" t="s">
        <v>389</v>
      </c>
      <c r="O2112">
        <v>2022103004</v>
      </c>
      <c r="P2112">
        <v>849</v>
      </c>
      <c r="Q2112">
        <v>41300</v>
      </c>
      <c r="R2112">
        <v>0</v>
      </c>
      <c r="S2112">
        <v>1</v>
      </c>
      <c r="T2112">
        <v>0</v>
      </c>
      <c r="U2112">
        <v>0</v>
      </c>
      <c r="V2112" t="s">
        <v>260</v>
      </c>
    </row>
    <row r="2113" spans="1:22" x14ac:dyDescent="0.35">
      <c r="A2113">
        <v>2111</v>
      </c>
      <c r="B2113">
        <v>2022110600</v>
      </c>
      <c r="C2113">
        <v>1913</v>
      </c>
      <c r="D2113">
        <v>53611</v>
      </c>
      <c r="E2113">
        <v>0</v>
      </c>
      <c r="F2113">
        <v>1</v>
      </c>
      <c r="G2113">
        <v>0</v>
      </c>
      <c r="H2113">
        <v>0</v>
      </c>
      <c r="I2113" t="s">
        <v>389</v>
      </c>
      <c r="O2113">
        <v>2022103004</v>
      </c>
      <c r="P2113">
        <v>1303</v>
      </c>
      <c r="Q2113">
        <v>41300</v>
      </c>
      <c r="R2113">
        <v>1</v>
      </c>
      <c r="S2113">
        <v>0</v>
      </c>
      <c r="T2113">
        <v>0</v>
      </c>
      <c r="U2113">
        <v>0</v>
      </c>
      <c r="V2113" t="s">
        <v>260</v>
      </c>
    </row>
    <row r="2114" spans="1:22" x14ac:dyDescent="0.35">
      <c r="A2114">
        <v>2112</v>
      </c>
      <c r="B2114">
        <v>2022103002</v>
      </c>
      <c r="C2114">
        <v>106</v>
      </c>
      <c r="D2114">
        <v>52571</v>
      </c>
      <c r="E2114">
        <v>0</v>
      </c>
      <c r="F2114">
        <v>0</v>
      </c>
      <c r="G2114">
        <v>0</v>
      </c>
      <c r="H2114">
        <v>1</v>
      </c>
      <c r="I2114" t="s">
        <v>390</v>
      </c>
      <c r="O2114">
        <v>2022103004</v>
      </c>
      <c r="P2114">
        <v>1934</v>
      </c>
      <c r="Q2114">
        <v>41300</v>
      </c>
      <c r="R2114">
        <v>0</v>
      </c>
      <c r="S2114">
        <v>0</v>
      </c>
      <c r="T2114">
        <v>0</v>
      </c>
      <c r="U2114">
        <v>1</v>
      </c>
      <c r="V2114" t="s">
        <v>260</v>
      </c>
    </row>
    <row r="2115" spans="1:22" x14ac:dyDescent="0.35">
      <c r="A2115">
        <v>2113</v>
      </c>
      <c r="B2115">
        <v>2022103002</v>
      </c>
      <c r="C2115">
        <v>1054</v>
      </c>
      <c r="D2115">
        <v>52563</v>
      </c>
      <c r="E2115">
        <v>0</v>
      </c>
      <c r="F2115">
        <v>1</v>
      </c>
      <c r="G2115">
        <v>0</v>
      </c>
      <c r="H2115">
        <v>0</v>
      </c>
      <c r="I2115" t="s">
        <v>391</v>
      </c>
      <c r="O2115">
        <v>2022103004</v>
      </c>
      <c r="P2115">
        <v>1976</v>
      </c>
      <c r="Q2115">
        <v>41300</v>
      </c>
      <c r="R2115">
        <v>0</v>
      </c>
      <c r="S2115">
        <v>0</v>
      </c>
      <c r="T2115">
        <v>0</v>
      </c>
      <c r="U2115">
        <v>1</v>
      </c>
      <c r="V2115" t="s">
        <v>260</v>
      </c>
    </row>
    <row r="2116" spans="1:22" x14ac:dyDescent="0.35">
      <c r="A2116">
        <v>2114</v>
      </c>
      <c r="B2116">
        <v>2022103002</v>
      </c>
      <c r="C2116">
        <v>3423</v>
      </c>
      <c r="D2116">
        <v>52563</v>
      </c>
      <c r="E2116">
        <v>0</v>
      </c>
      <c r="F2116">
        <v>1</v>
      </c>
      <c r="G2116">
        <v>0</v>
      </c>
      <c r="H2116">
        <v>0</v>
      </c>
      <c r="I2116" t="s">
        <v>391</v>
      </c>
      <c r="O2116">
        <v>2022103004</v>
      </c>
      <c r="P2116">
        <v>2408</v>
      </c>
      <c r="Q2116">
        <v>41300</v>
      </c>
      <c r="R2116">
        <v>1</v>
      </c>
      <c r="S2116">
        <v>0</v>
      </c>
      <c r="T2116">
        <v>0</v>
      </c>
      <c r="U2116">
        <v>0</v>
      </c>
      <c r="V2116" t="s">
        <v>260</v>
      </c>
    </row>
    <row r="2117" spans="1:22" x14ac:dyDescent="0.35">
      <c r="A2117">
        <v>2115</v>
      </c>
      <c r="B2117">
        <v>2022110601</v>
      </c>
      <c r="C2117">
        <v>2336</v>
      </c>
      <c r="D2117">
        <v>52563</v>
      </c>
      <c r="E2117">
        <v>0</v>
      </c>
      <c r="F2117">
        <v>1</v>
      </c>
      <c r="G2117">
        <v>0</v>
      </c>
      <c r="H2117">
        <v>0</v>
      </c>
      <c r="I2117" t="s">
        <v>391</v>
      </c>
      <c r="O2117">
        <v>2022110300</v>
      </c>
      <c r="P2117">
        <v>369</v>
      </c>
      <c r="Q2117">
        <v>41300</v>
      </c>
      <c r="R2117">
        <v>1</v>
      </c>
      <c r="S2117">
        <v>0</v>
      </c>
      <c r="T2117">
        <v>0</v>
      </c>
      <c r="U2117">
        <v>0</v>
      </c>
      <c r="V2117" t="s">
        <v>260</v>
      </c>
    </row>
    <row r="2118" spans="1:22" x14ac:dyDescent="0.35">
      <c r="A2118">
        <v>2116</v>
      </c>
      <c r="B2118">
        <v>2022110601</v>
      </c>
      <c r="C2118">
        <v>2595</v>
      </c>
      <c r="D2118">
        <v>52563</v>
      </c>
      <c r="E2118">
        <v>1</v>
      </c>
      <c r="F2118">
        <v>0</v>
      </c>
      <c r="G2118">
        <v>0</v>
      </c>
      <c r="H2118">
        <v>0</v>
      </c>
      <c r="I2118" t="s">
        <v>391</v>
      </c>
      <c r="O2118">
        <v>2022110300</v>
      </c>
      <c r="P2118">
        <v>1650</v>
      </c>
      <c r="Q2118">
        <v>41300</v>
      </c>
      <c r="R2118">
        <v>0</v>
      </c>
      <c r="S2118">
        <v>1</v>
      </c>
      <c r="T2118">
        <v>0</v>
      </c>
      <c r="U2118">
        <v>0</v>
      </c>
      <c r="V2118" t="s">
        <v>260</v>
      </c>
    </row>
    <row r="2119" spans="1:22" x14ac:dyDescent="0.35">
      <c r="A2119">
        <v>2117</v>
      </c>
      <c r="B2119">
        <v>2022103002</v>
      </c>
      <c r="C2119">
        <v>1099</v>
      </c>
      <c r="D2119">
        <v>54504</v>
      </c>
      <c r="E2119">
        <v>1</v>
      </c>
      <c r="F2119">
        <v>0</v>
      </c>
      <c r="G2119">
        <v>0</v>
      </c>
      <c r="H2119">
        <v>0</v>
      </c>
      <c r="I2119" t="s">
        <v>392</v>
      </c>
      <c r="O2119">
        <v>2022110300</v>
      </c>
      <c r="P2119">
        <v>2077</v>
      </c>
      <c r="Q2119">
        <v>41300</v>
      </c>
      <c r="R2119">
        <v>1</v>
      </c>
      <c r="S2119">
        <v>0</v>
      </c>
      <c r="T2119">
        <v>0</v>
      </c>
      <c r="U2119">
        <v>0</v>
      </c>
      <c r="V2119" t="s">
        <v>260</v>
      </c>
    </row>
    <row r="2120" spans="1:22" x14ac:dyDescent="0.35">
      <c r="A2120">
        <v>2118</v>
      </c>
      <c r="B2120">
        <v>2022110601</v>
      </c>
      <c r="C2120">
        <v>1625</v>
      </c>
      <c r="D2120">
        <v>54504</v>
      </c>
      <c r="E2120">
        <v>1</v>
      </c>
      <c r="F2120">
        <v>0</v>
      </c>
      <c r="G2120">
        <v>0</v>
      </c>
      <c r="H2120">
        <v>0</v>
      </c>
      <c r="I2120" t="s">
        <v>392</v>
      </c>
      <c r="O2120">
        <v>2022102308</v>
      </c>
      <c r="P2120">
        <v>1042</v>
      </c>
      <c r="Q2120">
        <v>37841</v>
      </c>
      <c r="R2120">
        <v>0</v>
      </c>
      <c r="S2120">
        <v>1</v>
      </c>
      <c r="T2120">
        <v>0</v>
      </c>
      <c r="U2120">
        <v>0</v>
      </c>
      <c r="V2120" t="s">
        <v>261</v>
      </c>
    </row>
    <row r="2121" spans="1:22" x14ac:dyDescent="0.35">
      <c r="A2121">
        <v>2119</v>
      </c>
      <c r="B2121">
        <v>2022103002</v>
      </c>
      <c r="C2121">
        <v>1614</v>
      </c>
      <c r="D2121">
        <v>53513</v>
      </c>
      <c r="E2121">
        <v>0</v>
      </c>
      <c r="F2121">
        <v>1</v>
      </c>
      <c r="G2121">
        <v>0</v>
      </c>
      <c r="H2121">
        <v>0</v>
      </c>
      <c r="I2121" t="s">
        <v>393</v>
      </c>
      <c r="O2121">
        <v>2022102308</v>
      </c>
      <c r="P2121">
        <v>1210</v>
      </c>
      <c r="Q2121">
        <v>47810</v>
      </c>
      <c r="R2121">
        <v>0</v>
      </c>
      <c r="S2121">
        <v>1</v>
      </c>
      <c r="T2121">
        <v>0</v>
      </c>
      <c r="U2121">
        <v>0</v>
      </c>
      <c r="V2121" t="s">
        <v>262</v>
      </c>
    </row>
    <row r="2122" spans="1:22" x14ac:dyDescent="0.35">
      <c r="A2122">
        <v>2120</v>
      </c>
      <c r="B2122">
        <v>2022103002</v>
      </c>
      <c r="C2122">
        <v>2249</v>
      </c>
      <c r="D2122">
        <v>54641</v>
      </c>
      <c r="E2122">
        <v>0</v>
      </c>
      <c r="F2122">
        <v>1</v>
      </c>
      <c r="G2122">
        <v>0</v>
      </c>
      <c r="H2122">
        <v>0</v>
      </c>
      <c r="I2122" t="s">
        <v>394</v>
      </c>
      <c r="O2122">
        <v>2022102308</v>
      </c>
      <c r="P2122">
        <v>1254</v>
      </c>
      <c r="Q2122">
        <v>47810</v>
      </c>
      <c r="R2122">
        <v>1</v>
      </c>
      <c r="S2122">
        <v>0</v>
      </c>
      <c r="T2122">
        <v>0</v>
      </c>
      <c r="U2122">
        <v>0</v>
      </c>
      <c r="V2122" t="s">
        <v>262</v>
      </c>
    </row>
    <row r="2123" spans="1:22" x14ac:dyDescent="0.35">
      <c r="A2123">
        <v>2121</v>
      </c>
      <c r="B2123">
        <v>2022103002</v>
      </c>
      <c r="C2123">
        <v>2591</v>
      </c>
      <c r="D2123">
        <v>54641</v>
      </c>
      <c r="E2123">
        <v>0</v>
      </c>
      <c r="F2123">
        <v>1</v>
      </c>
      <c r="G2123">
        <v>0</v>
      </c>
      <c r="H2123">
        <v>0</v>
      </c>
      <c r="I2123" t="s">
        <v>394</v>
      </c>
      <c r="O2123">
        <v>2022102308</v>
      </c>
      <c r="P2123">
        <v>2247</v>
      </c>
      <c r="Q2123">
        <v>47810</v>
      </c>
      <c r="R2123">
        <v>0</v>
      </c>
      <c r="S2123">
        <v>0</v>
      </c>
      <c r="T2123">
        <v>0</v>
      </c>
      <c r="U2123">
        <v>1</v>
      </c>
      <c r="V2123" t="s">
        <v>262</v>
      </c>
    </row>
    <row r="2124" spans="1:22" x14ac:dyDescent="0.35">
      <c r="A2124">
        <v>2122</v>
      </c>
      <c r="B2124">
        <v>2022103002</v>
      </c>
      <c r="C2124">
        <v>2891</v>
      </c>
      <c r="D2124">
        <v>54641</v>
      </c>
      <c r="E2124">
        <v>0</v>
      </c>
      <c r="F2124">
        <v>1</v>
      </c>
      <c r="G2124">
        <v>0</v>
      </c>
      <c r="H2124">
        <v>0</v>
      </c>
      <c r="I2124" t="s">
        <v>394</v>
      </c>
      <c r="O2124">
        <v>2022102308</v>
      </c>
      <c r="P2124">
        <v>3165</v>
      </c>
      <c r="Q2124">
        <v>47810</v>
      </c>
      <c r="R2124">
        <v>0</v>
      </c>
      <c r="S2124">
        <v>0</v>
      </c>
      <c r="T2124">
        <v>0</v>
      </c>
      <c r="U2124">
        <v>1</v>
      </c>
      <c r="V2124" t="s">
        <v>262</v>
      </c>
    </row>
    <row r="2125" spans="1:22" x14ac:dyDescent="0.35">
      <c r="A2125">
        <v>2123</v>
      </c>
      <c r="B2125">
        <v>2022103002</v>
      </c>
      <c r="C2125">
        <v>3065</v>
      </c>
      <c r="D2125">
        <v>54641</v>
      </c>
      <c r="E2125">
        <v>0</v>
      </c>
      <c r="F2125">
        <v>1</v>
      </c>
      <c r="G2125">
        <v>0</v>
      </c>
      <c r="H2125">
        <v>0</v>
      </c>
      <c r="I2125" t="s">
        <v>394</v>
      </c>
      <c r="O2125">
        <v>2022103006</v>
      </c>
      <c r="P2125">
        <v>3170</v>
      </c>
      <c r="Q2125">
        <v>47810</v>
      </c>
      <c r="R2125">
        <v>0</v>
      </c>
      <c r="S2125">
        <v>1</v>
      </c>
      <c r="T2125">
        <v>0</v>
      </c>
      <c r="U2125">
        <v>0</v>
      </c>
      <c r="V2125" t="s">
        <v>262</v>
      </c>
    </row>
    <row r="2126" spans="1:22" x14ac:dyDescent="0.35">
      <c r="A2126">
        <v>2124</v>
      </c>
      <c r="B2126">
        <v>2022103002</v>
      </c>
      <c r="C2126">
        <v>3065</v>
      </c>
      <c r="D2126">
        <v>52490</v>
      </c>
      <c r="E2126">
        <v>0</v>
      </c>
      <c r="F2126">
        <v>1</v>
      </c>
      <c r="G2126">
        <v>0</v>
      </c>
      <c r="H2126">
        <v>0</v>
      </c>
      <c r="I2126" t="s">
        <v>395</v>
      </c>
      <c r="O2126">
        <v>2022103006</v>
      </c>
      <c r="P2126">
        <v>3339</v>
      </c>
      <c r="Q2126">
        <v>47810</v>
      </c>
      <c r="R2126">
        <v>0</v>
      </c>
      <c r="S2126">
        <v>1</v>
      </c>
      <c r="T2126">
        <v>0</v>
      </c>
      <c r="U2126">
        <v>0</v>
      </c>
      <c r="V2126" t="s">
        <v>262</v>
      </c>
    </row>
    <row r="2127" spans="1:22" x14ac:dyDescent="0.35">
      <c r="A2127">
        <v>2125</v>
      </c>
      <c r="B2127">
        <v>2022103002</v>
      </c>
      <c r="C2127">
        <v>3614</v>
      </c>
      <c r="D2127">
        <v>52490</v>
      </c>
      <c r="E2127">
        <v>0</v>
      </c>
      <c r="F2127">
        <v>1</v>
      </c>
      <c r="G2127">
        <v>0</v>
      </c>
      <c r="H2127">
        <v>0</v>
      </c>
      <c r="I2127" t="s">
        <v>395</v>
      </c>
      <c r="O2127">
        <v>2022110604</v>
      </c>
      <c r="P2127">
        <v>245</v>
      </c>
      <c r="Q2127">
        <v>47810</v>
      </c>
      <c r="R2127">
        <v>1</v>
      </c>
      <c r="S2127">
        <v>0</v>
      </c>
      <c r="T2127">
        <v>0</v>
      </c>
      <c r="U2127">
        <v>0</v>
      </c>
      <c r="V2127" t="s">
        <v>262</v>
      </c>
    </row>
    <row r="2128" spans="1:22" x14ac:dyDescent="0.35">
      <c r="A2128">
        <v>2126</v>
      </c>
      <c r="B2128">
        <v>2022103002</v>
      </c>
      <c r="C2128">
        <v>3423</v>
      </c>
      <c r="D2128">
        <v>54781</v>
      </c>
      <c r="E2128">
        <v>0</v>
      </c>
      <c r="F2128">
        <v>1</v>
      </c>
      <c r="G2128">
        <v>0</v>
      </c>
      <c r="H2128">
        <v>0</v>
      </c>
      <c r="I2128" t="s">
        <v>396</v>
      </c>
      <c r="O2128">
        <v>2022110604</v>
      </c>
      <c r="P2128">
        <v>2649</v>
      </c>
      <c r="Q2128">
        <v>47810</v>
      </c>
      <c r="R2128">
        <v>0</v>
      </c>
      <c r="S2128">
        <v>1</v>
      </c>
      <c r="T2128">
        <v>0</v>
      </c>
      <c r="U2128">
        <v>0</v>
      </c>
      <c r="V2128" t="s">
        <v>262</v>
      </c>
    </row>
    <row r="2129" spans="1:22" x14ac:dyDescent="0.35">
      <c r="A2129">
        <v>2127</v>
      </c>
      <c r="B2129">
        <v>2022110601</v>
      </c>
      <c r="C2129">
        <v>304</v>
      </c>
      <c r="D2129">
        <v>54781</v>
      </c>
      <c r="E2129">
        <v>1</v>
      </c>
      <c r="F2129">
        <v>0</v>
      </c>
      <c r="G2129">
        <v>0</v>
      </c>
      <c r="H2129">
        <v>0</v>
      </c>
      <c r="I2129" t="s">
        <v>396</v>
      </c>
      <c r="O2129">
        <v>2022110604</v>
      </c>
      <c r="P2129">
        <v>3709</v>
      </c>
      <c r="Q2129">
        <v>47810</v>
      </c>
      <c r="R2129">
        <v>1</v>
      </c>
      <c r="S2129">
        <v>0</v>
      </c>
      <c r="T2129">
        <v>0</v>
      </c>
      <c r="U2129">
        <v>0</v>
      </c>
      <c r="V2129" t="s">
        <v>262</v>
      </c>
    </row>
    <row r="2130" spans="1:22" x14ac:dyDescent="0.35">
      <c r="A2130">
        <v>2128</v>
      </c>
      <c r="B2130">
        <v>2022110601</v>
      </c>
      <c r="C2130">
        <v>1027</v>
      </c>
      <c r="D2130">
        <v>54781</v>
      </c>
      <c r="E2130">
        <v>1</v>
      </c>
      <c r="F2130">
        <v>0</v>
      </c>
      <c r="G2130">
        <v>0</v>
      </c>
      <c r="H2130">
        <v>0</v>
      </c>
      <c r="I2130" t="s">
        <v>396</v>
      </c>
      <c r="O2130">
        <v>2022102308</v>
      </c>
      <c r="P2130">
        <v>1402</v>
      </c>
      <c r="Q2130">
        <v>44964</v>
      </c>
      <c r="R2130">
        <v>1</v>
      </c>
      <c r="S2130">
        <v>0</v>
      </c>
      <c r="T2130">
        <v>0</v>
      </c>
      <c r="U2130">
        <v>0</v>
      </c>
      <c r="V2130" t="s">
        <v>263</v>
      </c>
    </row>
    <row r="2131" spans="1:22" x14ac:dyDescent="0.35">
      <c r="A2131">
        <v>2129</v>
      </c>
      <c r="B2131">
        <v>2022110601</v>
      </c>
      <c r="C2131">
        <v>2224</v>
      </c>
      <c r="D2131">
        <v>54781</v>
      </c>
      <c r="E2131">
        <v>1</v>
      </c>
      <c r="F2131">
        <v>0</v>
      </c>
      <c r="G2131">
        <v>0</v>
      </c>
      <c r="H2131">
        <v>0</v>
      </c>
      <c r="I2131" t="s">
        <v>396</v>
      </c>
      <c r="O2131">
        <v>2022102308</v>
      </c>
      <c r="P2131">
        <v>1510</v>
      </c>
      <c r="Q2131">
        <v>44964</v>
      </c>
      <c r="R2131">
        <v>1</v>
      </c>
      <c r="S2131">
        <v>0</v>
      </c>
      <c r="T2131">
        <v>0</v>
      </c>
      <c r="U2131">
        <v>0</v>
      </c>
      <c r="V2131" t="s">
        <v>263</v>
      </c>
    </row>
    <row r="2132" spans="1:22" x14ac:dyDescent="0.35">
      <c r="A2132">
        <v>2130</v>
      </c>
      <c r="B2132">
        <v>2022110601</v>
      </c>
      <c r="C2132">
        <v>2269</v>
      </c>
      <c r="D2132">
        <v>54781</v>
      </c>
      <c r="E2132">
        <v>1</v>
      </c>
      <c r="F2132">
        <v>0</v>
      </c>
      <c r="G2132">
        <v>0</v>
      </c>
      <c r="H2132">
        <v>0</v>
      </c>
      <c r="I2132" t="s">
        <v>396</v>
      </c>
      <c r="O2132">
        <v>2022102308</v>
      </c>
      <c r="P2132">
        <v>2885</v>
      </c>
      <c r="Q2132">
        <v>44964</v>
      </c>
      <c r="R2132">
        <v>1</v>
      </c>
      <c r="S2132">
        <v>0</v>
      </c>
      <c r="T2132">
        <v>0</v>
      </c>
      <c r="U2132">
        <v>0</v>
      </c>
      <c r="V2132" t="s">
        <v>263</v>
      </c>
    </row>
    <row r="2133" spans="1:22" x14ac:dyDescent="0.35">
      <c r="A2133">
        <v>2131</v>
      </c>
      <c r="B2133">
        <v>2022110601</v>
      </c>
      <c r="C2133">
        <v>2336</v>
      </c>
      <c r="D2133">
        <v>54781</v>
      </c>
      <c r="E2133">
        <v>1</v>
      </c>
      <c r="F2133">
        <v>0</v>
      </c>
      <c r="G2133">
        <v>0</v>
      </c>
      <c r="H2133">
        <v>0</v>
      </c>
      <c r="I2133" t="s">
        <v>396</v>
      </c>
      <c r="O2133">
        <v>2022103004</v>
      </c>
      <c r="P2133">
        <v>2085</v>
      </c>
      <c r="Q2133">
        <v>44964</v>
      </c>
      <c r="R2133">
        <v>0</v>
      </c>
      <c r="S2133">
        <v>1</v>
      </c>
      <c r="T2133">
        <v>0</v>
      </c>
      <c r="U2133">
        <v>0</v>
      </c>
      <c r="V2133" t="s">
        <v>263</v>
      </c>
    </row>
    <row r="2134" spans="1:22" x14ac:dyDescent="0.35">
      <c r="A2134">
        <v>2132</v>
      </c>
      <c r="B2134">
        <v>2022103002</v>
      </c>
      <c r="C2134">
        <v>3444</v>
      </c>
      <c r="D2134">
        <v>44925</v>
      </c>
      <c r="E2134">
        <v>0</v>
      </c>
      <c r="F2134">
        <v>1</v>
      </c>
      <c r="G2134">
        <v>0</v>
      </c>
      <c r="H2134">
        <v>0</v>
      </c>
      <c r="I2134" t="s">
        <v>397</v>
      </c>
      <c r="O2134">
        <v>2022103004</v>
      </c>
      <c r="P2134">
        <v>2448</v>
      </c>
      <c r="Q2134">
        <v>44964</v>
      </c>
      <c r="R2134">
        <v>1</v>
      </c>
      <c r="S2134">
        <v>0</v>
      </c>
      <c r="T2134">
        <v>0</v>
      </c>
      <c r="U2134">
        <v>0</v>
      </c>
      <c r="V2134" t="s">
        <v>263</v>
      </c>
    </row>
    <row r="2135" spans="1:22" x14ac:dyDescent="0.35">
      <c r="A2135">
        <v>2133</v>
      </c>
      <c r="B2135">
        <v>2022110601</v>
      </c>
      <c r="C2135">
        <v>1625</v>
      </c>
      <c r="D2135">
        <v>44925</v>
      </c>
      <c r="E2135">
        <v>0</v>
      </c>
      <c r="F2135">
        <v>1</v>
      </c>
      <c r="G2135">
        <v>0</v>
      </c>
      <c r="H2135">
        <v>0</v>
      </c>
      <c r="I2135" t="s">
        <v>397</v>
      </c>
      <c r="O2135">
        <v>2022110300</v>
      </c>
      <c r="P2135">
        <v>3407</v>
      </c>
      <c r="Q2135">
        <v>44964</v>
      </c>
      <c r="R2135">
        <v>1</v>
      </c>
      <c r="S2135">
        <v>0</v>
      </c>
      <c r="T2135">
        <v>0</v>
      </c>
      <c r="U2135">
        <v>0</v>
      </c>
      <c r="V2135" t="s">
        <v>263</v>
      </c>
    </row>
    <row r="2136" spans="1:22" x14ac:dyDescent="0.35">
      <c r="A2136">
        <v>2134</v>
      </c>
      <c r="B2136">
        <v>2022110601</v>
      </c>
      <c r="C2136">
        <v>1929</v>
      </c>
      <c r="D2136">
        <v>44925</v>
      </c>
      <c r="E2136">
        <v>1</v>
      </c>
      <c r="F2136">
        <v>0</v>
      </c>
      <c r="G2136">
        <v>0</v>
      </c>
      <c r="H2136">
        <v>0</v>
      </c>
      <c r="I2136" t="s">
        <v>397</v>
      </c>
      <c r="O2136">
        <v>2022102308</v>
      </c>
      <c r="P2136">
        <v>1402</v>
      </c>
      <c r="Q2136">
        <v>35470</v>
      </c>
      <c r="R2136">
        <v>0</v>
      </c>
      <c r="S2136">
        <v>0</v>
      </c>
      <c r="T2136">
        <v>0</v>
      </c>
      <c r="U2136">
        <v>1</v>
      </c>
      <c r="V2136" t="s">
        <v>264</v>
      </c>
    </row>
    <row r="2137" spans="1:22" x14ac:dyDescent="0.35">
      <c r="A2137">
        <v>2135</v>
      </c>
      <c r="B2137">
        <v>2022103002</v>
      </c>
      <c r="C2137">
        <v>3567</v>
      </c>
      <c r="D2137">
        <v>54632</v>
      </c>
      <c r="E2137">
        <v>0</v>
      </c>
      <c r="F2137">
        <v>0</v>
      </c>
      <c r="G2137">
        <v>0</v>
      </c>
      <c r="H2137">
        <v>1</v>
      </c>
      <c r="I2137" t="s">
        <v>398</v>
      </c>
      <c r="O2137">
        <v>2022103004</v>
      </c>
      <c r="P2137">
        <v>2324</v>
      </c>
      <c r="Q2137">
        <v>35470</v>
      </c>
      <c r="R2137">
        <v>0</v>
      </c>
      <c r="S2137">
        <v>0</v>
      </c>
      <c r="T2137">
        <v>0</v>
      </c>
      <c r="U2137">
        <v>1</v>
      </c>
      <c r="V2137" t="s">
        <v>264</v>
      </c>
    </row>
    <row r="2138" spans="1:22" x14ac:dyDescent="0.35">
      <c r="A2138">
        <v>2136</v>
      </c>
      <c r="B2138">
        <v>2022103002</v>
      </c>
      <c r="C2138">
        <v>3898</v>
      </c>
      <c r="D2138">
        <v>42443</v>
      </c>
      <c r="E2138">
        <v>0</v>
      </c>
      <c r="F2138">
        <v>1</v>
      </c>
      <c r="G2138">
        <v>0</v>
      </c>
      <c r="H2138">
        <v>0</v>
      </c>
      <c r="I2138" t="s">
        <v>399</v>
      </c>
      <c r="O2138">
        <v>2022103004</v>
      </c>
      <c r="P2138">
        <v>2740</v>
      </c>
      <c r="Q2138">
        <v>35470</v>
      </c>
      <c r="R2138">
        <v>1</v>
      </c>
      <c r="S2138">
        <v>0</v>
      </c>
      <c r="T2138">
        <v>0</v>
      </c>
      <c r="U2138">
        <v>0</v>
      </c>
      <c r="V2138" t="s">
        <v>264</v>
      </c>
    </row>
    <row r="2139" spans="1:22" x14ac:dyDescent="0.35">
      <c r="A2139">
        <v>2137</v>
      </c>
      <c r="B2139">
        <v>2022103002</v>
      </c>
      <c r="C2139">
        <v>4010</v>
      </c>
      <c r="D2139">
        <v>42443</v>
      </c>
      <c r="E2139">
        <v>0</v>
      </c>
      <c r="F2139">
        <v>1</v>
      </c>
      <c r="G2139">
        <v>0</v>
      </c>
      <c r="H2139">
        <v>0</v>
      </c>
      <c r="I2139" t="s">
        <v>399</v>
      </c>
      <c r="O2139">
        <v>2022110300</v>
      </c>
      <c r="P2139">
        <v>1277</v>
      </c>
      <c r="Q2139">
        <v>35470</v>
      </c>
      <c r="R2139">
        <v>1</v>
      </c>
      <c r="S2139">
        <v>0</v>
      </c>
      <c r="T2139">
        <v>0</v>
      </c>
      <c r="U2139">
        <v>0</v>
      </c>
      <c r="V2139" t="s">
        <v>264</v>
      </c>
    </row>
    <row r="2140" spans="1:22" x14ac:dyDescent="0.35">
      <c r="A2140">
        <v>2138</v>
      </c>
      <c r="B2140">
        <v>2022103002</v>
      </c>
      <c r="C2140">
        <v>3898</v>
      </c>
      <c r="D2140">
        <v>41599</v>
      </c>
      <c r="E2140">
        <v>0</v>
      </c>
      <c r="F2140">
        <v>1</v>
      </c>
      <c r="G2140">
        <v>0</v>
      </c>
      <c r="H2140">
        <v>0</v>
      </c>
      <c r="I2140" t="s">
        <v>400</v>
      </c>
      <c r="O2140">
        <v>2022110300</v>
      </c>
      <c r="P2140">
        <v>3407</v>
      </c>
      <c r="Q2140">
        <v>35470</v>
      </c>
      <c r="R2140">
        <v>0</v>
      </c>
      <c r="S2140">
        <v>1</v>
      </c>
      <c r="T2140">
        <v>0</v>
      </c>
      <c r="U2140">
        <v>0</v>
      </c>
      <c r="V2140" t="s">
        <v>264</v>
      </c>
    </row>
    <row r="2141" spans="1:22" x14ac:dyDescent="0.35">
      <c r="A2141">
        <v>2139</v>
      </c>
      <c r="B2141">
        <v>2022110601</v>
      </c>
      <c r="C2141">
        <v>373</v>
      </c>
      <c r="D2141">
        <v>41599</v>
      </c>
      <c r="E2141">
        <v>1</v>
      </c>
      <c r="F2141">
        <v>0</v>
      </c>
      <c r="G2141">
        <v>0</v>
      </c>
      <c r="H2141">
        <v>0</v>
      </c>
      <c r="I2141" t="s">
        <v>400</v>
      </c>
      <c r="O2141">
        <v>2022102308</v>
      </c>
      <c r="P2141">
        <v>1468</v>
      </c>
      <c r="Q2141">
        <v>46669</v>
      </c>
      <c r="R2141">
        <v>1</v>
      </c>
      <c r="S2141">
        <v>0</v>
      </c>
      <c r="T2141">
        <v>0</v>
      </c>
      <c r="U2141">
        <v>0</v>
      </c>
      <c r="V2141" t="s">
        <v>265</v>
      </c>
    </row>
    <row r="2142" spans="1:22" x14ac:dyDescent="0.35">
      <c r="A2142">
        <v>2140</v>
      </c>
      <c r="B2142">
        <v>2022103002</v>
      </c>
      <c r="C2142">
        <v>3989</v>
      </c>
      <c r="D2142">
        <v>54639</v>
      </c>
      <c r="E2142">
        <v>1</v>
      </c>
      <c r="F2142">
        <v>0</v>
      </c>
      <c r="G2142">
        <v>0</v>
      </c>
      <c r="H2142">
        <v>0</v>
      </c>
      <c r="I2142" t="s">
        <v>401</v>
      </c>
      <c r="O2142">
        <v>2022102308</v>
      </c>
      <c r="P2142">
        <v>1940</v>
      </c>
      <c r="Q2142">
        <v>46669</v>
      </c>
      <c r="R2142">
        <v>1</v>
      </c>
      <c r="S2142">
        <v>0</v>
      </c>
      <c r="T2142">
        <v>0</v>
      </c>
      <c r="U2142">
        <v>0</v>
      </c>
      <c r="V2142" t="s">
        <v>265</v>
      </c>
    </row>
    <row r="2143" spans="1:22" x14ac:dyDescent="0.35">
      <c r="A2143">
        <v>2141</v>
      </c>
      <c r="B2143">
        <v>2022103003</v>
      </c>
      <c r="C2143">
        <v>435</v>
      </c>
      <c r="D2143">
        <v>52464</v>
      </c>
      <c r="E2143">
        <v>1</v>
      </c>
      <c r="F2143">
        <v>0</v>
      </c>
      <c r="G2143">
        <v>0</v>
      </c>
      <c r="H2143">
        <v>0</v>
      </c>
      <c r="I2143" t="s">
        <v>402</v>
      </c>
      <c r="O2143">
        <v>2022102308</v>
      </c>
      <c r="P2143">
        <v>1961</v>
      </c>
      <c r="Q2143">
        <v>46669</v>
      </c>
      <c r="R2143">
        <v>0</v>
      </c>
      <c r="S2143">
        <v>1</v>
      </c>
      <c r="T2143">
        <v>0</v>
      </c>
      <c r="U2143">
        <v>0</v>
      </c>
      <c r="V2143" t="s">
        <v>265</v>
      </c>
    </row>
    <row r="2144" spans="1:22" x14ac:dyDescent="0.35">
      <c r="A2144">
        <v>2142</v>
      </c>
      <c r="B2144">
        <v>2022103003</v>
      </c>
      <c r="C2144">
        <v>1129</v>
      </c>
      <c r="D2144">
        <v>52464</v>
      </c>
      <c r="E2144">
        <v>0</v>
      </c>
      <c r="F2144">
        <v>1</v>
      </c>
      <c r="G2144">
        <v>0</v>
      </c>
      <c r="H2144">
        <v>0</v>
      </c>
      <c r="I2144" t="s">
        <v>402</v>
      </c>
      <c r="O2144">
        <v>2022103004</v>
      </c>
      <c r="P2144">
        <v>77</v>
      </c>
      <c r="Q2144">
        <v>46669</v>
      </c>
      <c r="R2144">
        <v>0</v>
      </c>
      <c r="S2144">
        <v>0</v>
      </c>
      <c r="T2144">
        <v>0</v>
      </c>
      <c r="U2144">
        <v>1</v>
      </c>
      <c r="V2144" t="s">
        <v>265</v>
      </c>
    </row>
    <row r="2145" spans="1:22" x14ac:dyDescent="0.35">
      <c r="A2145">
        <v>2143</v>
      </c>
      <c r="B2145">
        <v>2022103003</v>
      </c>
      <c r="C2145">
        <v>3128</v>
      </c>
      <c r="D2145">
        <v>52464</v>
      </c>
      <c r="E2145">
        <v>1</v>
      </c>
      <c r="F2145">
        <v>0</v>
      </c>
      <c r="G2145">
        <v>0</v>
      </c>
      <c r="H2145">
        <v>0</v>
      </c>
      <c r="I2145" t="s">
        <v>402</v>
      </c>
      <c r="O2145">
        <v>2022103004</v>
      </c>
      <c r="P2145">
        <v>726</v>
      </c>
      <c r="Q2145">
        <v>46669</v>
      </c>
      <c r="R2145">
        <v>1</v>
      </c>
      <c r="S2145">
        <v>0</v>
      </c>
      <c r="T2145">
        <v>0</v>
      </c>
      <c r="U2145">
        <v>1</v>
      </c>
      <c r="V2145" t="s">
        <v>265</v>
      </c>
    </row>
    <row r="2146" spans="1:22" x14ac:dyDescent="0.35">
      <c r="A2146">
        <v>2144</v>
      </c>
      <c r="B2146">
        <v>2022110601</v>
      </c>
      <c r="C2146">
        <v>1518</v>
      </c>
      <c r="D2146">
        <v>52464</v>
      </c>
      <c r="E2146">
        <v>0</v>
      </c>
      <c r="F2146">
        <v>1</v>
      </c>
      <c r="G2146">
        <v>0</v>
      </c>
      <c r="H2146">
        <v>0</v>
      </c>
      <c r="I2146" t="s">
        <v>402</v>
      </c>
      <c r="O2146">
        <v>2022103004</v>
      </c>
      <c r="P2146">
        <v>849</v>
      </c>
      <c r="Q2146">
        <v>46669</v>
      </c>
      <c r="R2146">
        <v>0</v>
      </c>
      <c r="S2146">
        <v>1</v>
      </c>
      <c r="T2146">
        <v>0</v>
      </c>
      <c r="U2146">
        <v>0</v>
      </c>
      <c r="V2146" t="s">
        <v>265</v>
      </c>
    </row>
    <row r="2147" spans="1:22" x14ac:dyDescent="0.35">
      <c r="A2147">
        <v>2145</v>
      </c>
      <c r="B2147">
        <v>2022110601</v>
      </c>
      <c r="C2147">
        <v>2437</v>
      </c>
      <c r="D2147">
        <v>52464</v>
      </c>
      <c r="E2147">
        <v>1</v>
      </c>
      <c r="F2147">
        <v>0</v>
      </c>
      <c r="G2147">
        <v>0</v>
      </c>
      <c r="H2147">
        <v>0</v>
      </c>
      <c r="I2147" t="s">
        <v>402</v>
      </c>
      <c r="O2147">
        <v>2022110300</v>
      </c>
      <c r="P2147">
        <v>1161</v>
      </c>
      <c r="Q2147">
        <v>46669</v>
      </c>
      <c r="R2147">
        <v>1</v>
      </c>
      <c r="S2147">
        <v>0</v>
      </c>
      <c r="T2147">
        <v>0</v>
      </c>
      <c r="U2147">
        <v>0</v>
      </c>
      <c r="V2147" t="s">
        <v>265</v>
      </c>
    </row>
    <row r="2148" spans="1:22" x14ac:dyDescent="0.35">
      <c r="A2148">
        <v>2146</v>
      </c>
      <c r="B2148">
        <v>2022110601</v>
      </c>
      <c r="C2148">
        <v>3245</v>
      </c>
      <c r="D2148">
        <v>52464</v>
      </c>
      <c r="E2148">
        <v>1</v>
      </c>
      <c r="F2148">
        <v>0</v>
      </c>
      <c r="G2148">
        <v>0</v>
      </c>
      <c r="H2148">
        <v>0</v>
      </c>
      <c r="I2148" t="s">
        <v>402</v>
      </c>
      <c r="O2148">
        <v>2022110300</v>
      </c>
      <c r="P2148">
        <v>1182</v>
      </c>
      <c r="Q2148">
        <v>46669</v>
      </c>
      <c r="R2148">
        <v>1</v>
      </c>
      <c r="S2148">
        <v>0</v>
      </c>
      <c r="T2148">
        <v>0</v>
      </c>
      <c r="U2148">
        <v>0</v>
      </c>
      <c r="V2148" t="s">
        <v>265</v>
      </c>
    </row>
    <row r="2149" spans="1:22" x14ac:dyDescent="0.35">
      <c r="A2149">
        <v>2147</v>
      </c>
      <c r="B2149">
        <v>2022103003</v>
      </c>
      <c r="C2149">
        <v>750</v>
      </c>
      <c r="D2149">
        <v>53957</v>
      </c>
      <c r="E2149">
        <v>1</v>
      </c>
      <c r="F2149">
        <v>0</v>
      </c>
      <c r="G2149">
        <v>0</v>
      </c>
      <c r="H2149">
        <v>0</v>
      </c>
      <c r="I2149" t="s">
        <v>403</v>
      </c>
      <c r="O2149">
        <v>2022110300</v>
      </c>
      <c r="P2149">
        <v>1319</v>
      </c>
      <c r="Q2149">
        <v>46669</v>
      </c>
      <c r="R2149">
        <v>0</v>
      </c>
      <c r="S2149">
        <v>1</v>
      </c>
      <c r="T2149">
        <v>0</v>
      </c>
      <c r="U2149">
        <v>0</v>
      </c>
      <c r="V2149" t="s">
        <v>265</v>
      </c>
    </row>
    <row r="2150" spans="1:22" x14ac:dyDescent="0.35">
      <c r="A2150">
        <v>2148</v>
      </c>
      <c r="B2150">
        <v>2022103003</v>
      </c>
      <c r="C2150">
        <v>1241</v>
      </c>
      <c r="D2150">
        <v>53542</v>
      </c>
      <c r="E2150">
        <v>1</v>
      </c>
      <c r="F2150">
        <v>0</v>
      </c>
      <c r="G2150">
        <v>0</v>
      </c>
      <c r="H2150">
        <v>0</v>
      </c>
      <c r="I2150" t="s">
        <v>404</v>
      </c>
      <c r="O2150">
        <v>2022110300</v>
      </c>
      <c r="P2150">
        <v>1853</v>
      </c>
      <c r="Q2150">
        <v>46669</v>
      </c>
      <c r="R2150">
        <v>0</v>
      </c>
      <c r="S2150">
        <v>1</v>
      </c>
      <c r="T2150">
        <v>0</v>
      </c>
      <c r="U2150">
        <v>0</v>
      </c>
      <c r="V2150" t="s">
        <v>265</v>
      </c>
    </row>
    <row r="2151" spans="1:22" x14ac:dyDescent="0.35">
      <c r="A2151">
        <v>2149</v>
      </c>
      <c r="B2151">
        <v>2022103003</v>
      </c>
      <c r="C2151">
        <v>3372</v>
      </c>
      <c r="D2151">
        <v>53542</v>
      </c>
      <c r="E2151">
        <v>1</v>
      </c>
      <c r="F2151">
        <v>0</v>
      </c>
      <c r="G2151">
        <v>0</v>
      </c>
      <c r="H2151">
        <v>0</v>
      </c>
      <c r="I2151" t="s">
        <v>404</v>
      </c>
      <c r="O2151">
        <v>2022102308</v>
      </c>
      <c r="P2151">
        <v>1538</v>
      </c>
      <c r="Q2151">
        <v>54540</v>
      </c>
      <c r="R2151">
        <v>1</v>
      </c>
      <c r="S2151">
        <v>0</v>
      </c>
      <c r="T2151">
        <v>0</v>
      </c>
      <c r="U2151">
        <v>0</v>
      </c>
      <c r="V2151" t="s">
        <v>266</v>
      </c>
    </row>
    <row r="2152" spans="1:22" x14ac:dyDescent="0.35">
      <c r="A2152">
        <v>2150</v>
      </c>
      <c r="B2152">
        <v>2022103003</v>
      </c>
      <c r="C2152">
        <v>3393</v>
      </c>
      <c r="D2152">
        <v>53542</v>
      </c>
      <c r="E2152">
        <v>0</v>
      </c>
      <c r="F2152">
        <v>1</v>
      </c>
      <c r="G2152">
        <v>0</v>
      </c>
      <c r="H2152">
        <v>0</v>
      </c>
      <c r="I2152" t="s">
        <v>404</v>
      </c>
      <c r="O2152">
        <v>2022102308</v>
      </c>
      <c r="P2152">
        <v>2792</v>
      </c>
      <c r="Q2152">
        <v>54540</v>
      </c>
      <c r="R2152">
        <v>0</v>
      </c>
      <c r="S2152">
        <v>0</v>
      </c>
      <c r="T2152">
        <v>0</v>
      </c>
      <c r="U2152">
        <v>1</v>
      </c>
      <c r="V2152" t="s">
        <v>266</v>
      </c>
    </row>
    <row r="2153" spans="1:22" x14ac:dyDescent="0.35">
      <c r="A2153">
        <v>2151</v>
      </c>
      <c r="B2153">
        <v>2022103003</v>
      </c>
      <c r="C2153">
        <v>3754</v>
      </c>
      <c r="D2153">
        <v>53542</v>
      </c>
      <c r="E2153">
        <v>1</v>
      </c>
      <c r="F2153">
        <v>0</v>
      </c>
      <c r="G2153">
        <v>0</v>
      </c>
      <c r="H2153">
        <v>0</v>
      </c>
      <c r="I2153" t="s">
        <v>404</v>
      </c>
      <c r="O2153">
        <v>2022103004</v>
      </c>
      <c r="P2153">
        <v>1890</v>
      </c>
      <c r="Q2153">
        <v>54540</v>
      </c>
      <c r="R2153">
        <v>1</v>
      </c>
      <c r="S2153">
        <v>0</v>
      </c>
      <c r="T2153">
        <v>0</v>
      </c>
      <c r="U2153">
        <v>0</v>
      </c>
      <c r="V2153" t="s">
        <v>266</v>
      </c>
    </row>
    <row r="2154" spans="1:22" x14ac:dyDescent="0.35">
      <c r="A2154">
        <v>2152</v>
      </c>
      <c r="B2154">
        <v>2022103003</v>
      </c>
      <c r="C2154">
        <v>3775</v>
      </c>
      <c r="D2154">
        <v>53542</v>
      </c>
      <c r="E2154">
        <v>0</v>
      </c>
      <c r="F2154">
        <v>1</v>
      </c>
      <c r="G2154">
        <v>0</v>
      </c>
      <c r="H2154">
        <v>0</v>
      </c>
      <c r="I2154" t="s">
        <v>404</v>
      </c>
      <c r="O2154">
        <v>2022103004</v>
      </c>
      <c r="P2154">
        <v>1997</v>
      </c>
      <c r="Q2154">
        <v>54540</v>
      </c>
      <c r="R2154">
        <v>1</v>
      </c>
      <c r="S2154">
        <v>0</v>
      </c>
      <c r="T2154">
        <v>0</v>
      </c>
      <c r="U2154">
        <v>0</v>
      </c>
      <c r="V2154" t="s">
        <v>266</v>
      </c>
    </row>
    <row r="2155" spans="1:22" x14ac:dyDescent="0.35">
      <c r="A2155">
        <v>2153</v>
      </c>
      <c r="B2155">
        <v>2022110603</v>
      </c>
      <c r="C2155">
        <v>832</v>
      </c>
      <c r="D2155">
        <v>53542</v>
      </c>
      <c r="E2155">
        <v>0</v>
      </c>
      <c r="F2155">
        <v>1</v>
      </c>
      <c r="G2155">
        <v>0</v>
      </c>
      <c r="H2155">
        <v>0</v>
      </c>
      <c r="I2155" t="s">
        <v>404</v>
      </c>
      <c r="O2155">
        <v>2022103004</v>
      </c>
      <c r="P2155">
        <v>2926</v>
      </c>
      <c r="Q2155">
        <v>54540</v>
      </c>
      <c r="R2155">
        <v>0</v>
      </c>
      <c r="S2155">
        <v>1</v>
      </c>
      <c r="T2155">
        <v>0</v>
      </c>
      <c r="U2155">
        <v>0</v>
      </c>
      <c r="V2155" t="s">
        <v>266</v>
      </c>
    </row>
    <row r="2156" spans="1:22" x14ac:dyDescent="0.35">
      <c r="A2156">
        <v>2154</v>
      </c>
      <c r="B2156">
        <v>2022110603</v>
      </c>
      <c r="C2156">
        <v>875</v>
      </c>
      <c r="D2156">
        <v>53542</v>
      </c>
      <c r="E2156">
        <v>1</v>
      </c>
      <c r="F2156">
        <v>0</v>
      </c>
      <c r="G2156">
        <v>0</v>
      </c>
      <c r="H2156">
        <v>0</v>
      </c>
      <c r="I2156" t="s">
        <v>404</v>
      </c>
      <c r="O2156">
        <v>2022103004</v>
      </c>
      <c r="P2156">
        <v>2947</v>
      </c>
      <c r="Q2156">
        <v>54540</v>
      </c>
      <c r="R2156">
        <v>0</v>
      </c>
      <c r="S2156">
        <v>1</v>
      </c>
      <c r="T2156">
        <v>0</v>
      </c>
      <c r="U2156">
        <v>0</v>
      </c>
      <c r="V2156" t="s">
        <v>266</v>
      </c>
    </row>
    <row r="2157" spans="1:22" x14ac:dyDescent="0.35">
      <c r="A2157">
        <v>2155</v>
      </c>
      <c r="B2157">
        <v>2022110603</v>
      </c>
      <c r="C2157">
        <v>1312</v>
      </c>
      <c r="D2157">
        <v>53542</v>
      </c>
      <c r="E2157">
        <v>1</v>
      </c>
      <c r="F2157">
        <v>0</v>
      </c>
      <c r="G2157">
        <v>0</v>
      </c>
      <c r="H2157">
        <v>0</v>
      </c>
      <c r="I2157" t="s">
        <v>404</v>
      </c>
      <c r="O2157">
        <v>2022110300</v>
      </c>
      <c r="P2157">
        <v>2761</v>
      </c>
      <c r="Q2157">
        <v>54540</v>
      </c>
      <c r="R2157">
        <v>0</v>
      </c>
      <c r="S2157">
        <v>0</v>
      </c>
      <c r="T2157">
        <v>0</v>
      </c>
      <c r="U2157">
        <v>1</v>
      </c>
      <c r="V2157" t="s">
        <v>266</v>
      </c>
    </row>
    <row r="2158" spans="1:22" x14ac:dyDescent="0.35">
      <c r="A2158">
        <v>2156</v>
      </c>
      <c r="B2158">
        <v>2022110603</v>
      </c>
      <c r="C2158">
        <v>1378</v>
      </c>
      <c r="D2158">
        <v>53542</v>
      </c>
      <c r="E2158">
        <v>0</v>
      </c>
      <c r="F2158">
        <v>1</v>
      </c>
      <c r="G2158">
        <v>0</v>
      </c>
      <c r="H2158">
        <v>0</v>
      </c>
      <c r="I2158" t="s">
        <v>404</v>
      </c>
      <c r="O2158">
        <v>2022110300</v>
      </c>
      <c r="P2158">
        <v>3082</v>
      </c>
      <c r="Q2158">
        <v>54540</v>
      </c>
      <c r="R2158">
        <v>1</v>
      </c>
      <c r="S2158">
        <v>0</v>
      </c>
      <c r="T2158">
        <v>0</v>
      </c>
      <c r="U2158">
        <v>0</v>
      </c>
      <c r="V2158" t="s">
        <v>266</v>
      </c>
    </row>
    <row r="2159" spans="1:22" x14ac:dyDescent="0.35">
      <c r="A2159">
        <v>2157</v>
      </c>
      <c r="B2159">
        <v>2022110603</v>
      </c>
      <c r="C2159">
        <v>2304</v>
      </c>
      <c r="D2159">
        <v>53542</v>
      </c>
      <c r="E2159">
        <v>0</v>
      </c>
      <c r="F2159">
        <v>1</v>
      </c>
      <c r="G2159">
        <v>0</v>
      </c>
      <c r="H2159">
        <v>0</v>
      </c>
      <c r="I2159" t="s">
        <v>404</v>
      </c>
      <c r="O2159">
        <v>2022102308</v>
      </c>
      <c r="P2159">
        <v>1753</v>
      </c>
      <c r="Q2159">
        <v>47889</v>
      </c>
      <c r="R2159">
        <v>1</v>
      </c>
      <c r="S2159">
        <v>0</v>
      </c>
      <c r="T2159">
        <v>0</v>
      </c>
      <c r="U2159">
        <v>0</v>
      </c>
      <c r="V2159" t="s">
        <v>267</v>
      </c>
    </row>
    <row r="2160" spans="1:22" x14ac:dyDescent="0.35">
      <c r="A2160">
        <v>2158</v>
      </c>
      <c r="B2160">
        <v>2022110603</v>
      </c>
      <c r="C2160">
        <v>2930</v>
      </c>
      <c r="D2160">
        <v>53542</v>
      </c>
      <c r="E2160">
        <v>0</v>
      </c>
      <c r="F2160">
        <v>1</v>
      </c>
      <c r="G2160">
        <v>0</v>
      </c>
      <c r="H2160">
        <v>0</v>
      </c>
      <c r="I2160" t="s">
        <v>404</v>
      </c>
      <c r="O2160">
        <v>2022102308</v>
      </c>
      <c r="P2160">
        <v>2247</v>
      </c>
      <c r="Q2160">
        <v>47889</v>
      </c>
      <c r="R2160">
        <v>0</v>
      </c>
      <c r="S2160">
        <v>0</v>
      </c>
      <c r="T2160">
        <v>0</v>
      </c>
      <c r="U2160">
        <v>1</v>
      </c>
      <c r="V2160" t="s">
        <v>267</v>
      </c>
    </row>
    <row r="2161" spans="1:22" x14ac:dyDescent="0.35">
      <c r="A2161">
        <v>2159</v>
      </c>
      <c r="B2161">
        <v>2022110603</v>
      </c>
      <c r="C2161">
        <v>3106</v>
      </c>
      <c r="D2161">
        <v>53542</v>
      </c>
      <c r="E2161">
        <v>0</v>
      </c>
      <c r="F2161">
        <v>1</v>
      </c>
      <c r="G2161">
        <v>0</v>
      </c>
      <c r="H2161">
        <v>0</v>
      </c>
      <c r="I2161" t="s">
        <v>404</v>
      </c>
      <c r="O2161">
        <v>2022102308</v>
      </c>
      <c r="P2161">
        <v>2710</v>
      </c>
      <c r="Q2161">
        <v>47889</v>
      </c>
      <c r="R2161">
        <v>1</v>
      </c>
      <c r="S2161">
        <v>0</v>
      </c>
      <c r="T2161">
        <v>0</v>
      </c>
      <c r="U2161">
        <v>0</v>
      </c>
      <c r="V2161" t="s">
        <v>267</v>
      </c>
    </row>
    <row r="2162" spans="1:22" x14ac:dyDescent="0.35">
      <c r="A2162">
        <v>2160</v>
      </c>
      <c r="B2162">
        <v>2022103003</v>
      </c>
      <c r="C2162">
        <v>1241</v>
      </c>
      <c r="D2162">
        <v>54467</v>
      </c>
      <c r="E2162">
        <v>0</v>
      </c>
      <c r="F2162">
        <v>1</v>
      </c>
      <c r="G2162">
        <v>0</v>
      </c>
      <c r="H2162">
        <v>0</v>
      </c>
      <c r="I2162" t="s">
        <v>405</v>
      </c>
      <c r="O2162">
        <v>2022102308</v>
      </c>
      <c r="P2162">
        <v>3165</v>
      </c>
      <c r="Q2162">
        <v>47889</v>
      </c>
      <c r="R2162">
        <v>0</v>
      </c>
      <c r="S2162">
        <v>1</v>
      </c>
      <c r="T2162">
        <v>0</v>
      </c>
      <c r="U2162">
        <v>0</v>
      </c>
      <c r="V2162" t="s">
        <v>267</v>
      </c>
    </row>
    <row r="2163" spans="1:22" x14ac:dyDescent="0.35">
      <c r="A2163">
        <v>2161</v>
      </c>
      <c r="B2163">
        <v>2022110603</v>
      </c>
      <c r="C2163">
        <v>2168</v>
      </c>
      <c r="D2163">
        <v>54467</v>
      </c>
      <c r="E2163">
        <v>0</v>
      </c>
      <c r="F2163">
        <v>1</v>
      </c>
      <c r="G2163">
        <v>0</v>
      </c>
      <c r="H2163">
        <v>0</v>
      </c>
      <c r="I2163" t="s">
        <v>405</v>
      </c>
      <c r="O2163">
        <v>2022102308</v>
      </c>
      <c r="P2163">
        <v>3186</v>
      </c>
      <c r="Q2163">
        <v>47889</v>
      </c>
      <c r="R2163">
        <v>1</v>
      </c>
      <c r="S2163">
        <v>0</v>
      </c>
      <c r="T2163">
        <v>0</v>
      </c>
      <c r="U2163">
        <v>0</v>
      </c>
      <c r="V2163" t="s">
        <v>267</v>
      </c>
    </row>
    <row r="2164" spans="1:22" x14ac:dyDescent="0.35">
      <c r="A2164">
        <v>2162</v>
      </c>
      <c r="B2164">
        <v>2022103003</v>
      </c>
      <c r="C2164">
        <v>1530</v>
      </c>
      <c r="D2164">
        <v>44887</v>
      </c>
      <c r="E2164">
        <v>1</v>
      </c>
      <c r="F2164">
        <v>0</v>
      </c>
      <c r="G2164">
        <v>0</v>
      </c>
      <c r="H2164">
        <v>0</v>
      </c>
      <c r="I2164" t="s">
        <v>406</v>
      </c>
      <c r="O2164">
        <v>2022103006</v>
      </c>
      <c r="P2164">
        <v>512</v>
      </c>
      <c r="Q2164">
        <v>47889</v>
      </c>
      <c r="R2164">
        <v>1</v>
      </c>
      <c r="S2164">
        <v>0</v>
      </c>
      <c r="T2164">
        <v>0</v>
      </c>
      <c r="U2164">
        <v>0</v>
      </c>
      <c r="V2164" t="s">
        <v>267</v>
      </c>
    </row>
    <row r="2165" spans="1:22" x14ac:dyDescent="0.35">
      <c r="A2165">
        <v>2163</v>
      </c>
      <c r="B2165">
        <v>2022110601</v>
      </c>
      <c r="C2165">
        <v>3583</v>
      </c>
      <c r="D2165">
        <v>44887</v>
      </c>
      <c r="E2165">
        <v>0</v>
      </c>
      <c r="F2165">
        <v>1</v>
      </c>
      <c r="G2165">
        <v>0</v>
      </c>
      <c r="H2165">
        <v>0</v>
      </c>
      <c r="I2165" t="s">
        <v>406</v>
      </c>
      <c r="O2165">
        <v>2022103006</v>
      </c>
      <c r="P2165">
        <v>980</v>
      </c>
      <c r="Q2165">
        <v>47889</v>
      </c>
      <c r="R2165">
        <v>1</v>
      </c>
      <c r="S2165">
        <v>0</v>
      </c>
      <c r="T2165">
        <v>0</v>
      </c>
      <c r="U2165">
        <v>0</v>
      </c>
      <c r="V2165" t="s">
        <v>267</v>
      </c>
    </row>
    <row r="2166" spans="1:22" x14ac:dyDescent="0.35">
      <c r="A2166">
        <v>2164</v>
      </c>
      <c r="B2166">
        <v>2022103003</v>
      </c>
      <c r="C2166">
        <v>2349</v>
      </c>
      <c r="D2166">
        <v>47864</v>
      </c>
      <c r="E2166">
        <v>0</v>
      </c>
      <c r="F2166">
        <v>1</v>
      </c>
      <c r="G2166">
        <v>0</v>
      </c>
      <c r="H2166">
        <v>0</v>
      </c>
      <c r="I2166" t="s">
        <v>407</v>
      </c>
      <c r="O2166">
        <v>2022103006</v>
      </c>
      <c r="P2166">
        <v>1261</v>
      </c>
      <c r="Q2166">
        <v>47889</v>
      </c>
      <c r="R2166">
        <v>1</v>
      </c>
      <c r="S2166">
        <v>0</v>
      </c>
      <c r="T2166">
        <v>0</v>
      </c>
      <c r="U2166">
        <v>0</v>
      </c>
      <c r="V2166" t="s">
        <v>267</v>
      </c>
    </row>
    <row r="2167" spans="1:22" x14ac:dyDescent="0.35">
      <c r="A2167">
        <v>2165</v>
      </c>
      <c r="B2167">
        <v>2022103003</v>
      </c>
      <c r="C2167">
        <v>2922</v>
      </c>
      <c r="D2167">
        <v>47864</v>
      </c>
      <c r="E2167">
        <v>1</v>
      </c>
      <c r="F2167">
        <v>0</v>
      </c>
      <c r="G2167">
        <v>0</v>
      </c>
      <c r="H2167">
        <v>0</v>
      </c>
      <c r="I2167" t="s">
        <v>407</v>
      </c>
      <c r="O2167">
        <v>2022103006</v>
      </c>
      <c r="P2167">
        <v>2021</v>
      </c>
      <c r="Q2167">
        <v>47889</v>
      </c>
      <c r="R2167">
        <v>1</v>
      </c>
      <c r="S2167">
        <v>0</v>
      </c>
      <c r="T2167">
        <v>0</v>
      </c>
      <c r="U2167">
        <v>0</v>
      </c>
      <c r="V2167" t="s">
        <v>267</v>
      </c>
    </row>
    <row r="2168" spans="1:22" x14ac:dyDescent="0.35">
      <c r="A2168">
        <v>2166</v>
      </c>
      <c r="B2168">
        <v>2022110603</v>
      </c>
      <c r="C2168">
        <v>462</v>
      </c>
      <c r="D2168">
        <v>47864</v>
      </c>
      <c r="E2168">
        <v>1</v>
      </c>
      <c r="F2168">
        <v>0</v>
      </c>
      <c r="G2168">
        <v>0</v>
      </c>
      <c r="H2168">
        <v>0</v>
      </c>
      <c r="I2168" t="s">
        <v>407</v>
      </c>
      <c r="O2168">
        <v>2022103006</v>
      </c>
      <c r="P2168">
        <v>2607</v>
      </c>
      <c r="Q2168">
        <v>47889</v>
      </c>
      <c r="R2168">
        <v>0</v>
      </c>
      <c r="S2168">
        <v>1</v>
      </c>
      <c r="T2168">
        <v>0</v>
      </c>
      <c r="U2168">
        <v>0</v>
      </c>
      <c r="V2168" t="s">
        <v>267</v>
      </c>
    </row>
    <row r="2169" spans="1:22" x14ac:dyDescent="0.35">
      <c r="A2169">
        <v>2167</v>
      </c>
      <c r="B2169">
        <v>2022110603</v>
      </c>
      <c r="C2169">
        <v>718</v>
      </c>
      <c r="D2169">
        <v>47864</v>
      </c>
      <c r="E2169">
        <v>0</v>
      </c>
      <c r="F2169">
        <v>1</v>
      </c>
      <c r="G2169">
        <v>0</v>
      </c>
      <c r="H2169">
        <v>0</v>
      </c>
      <c r="I2169" t="s">
        <v>407</v>
      </c>
      <c r="O2169">
        <v>2022103006</v>
      </c>
      <c r="P2169">
        <v>3339</v>
      </c>
      <c r="Q2169">
        <v>47889</v>
      </c>
      <c r="R2169">
        <v>0</v>
      </c>
      <c r="S2169">
        <v>1</v>
      </c>
      <c r="T2169">
        <v>0</v>
      </c>
      <c r="U2169">
        <v>0</v>
      </c>
      <c r="V2169" t="s">
        <v>267</v>
      </c>
    </row>
    <row r="2170" spans="1:22" x14ac:dyDescent="0.35">
      <c r="A2170">
        <v>2168</v>
      </c>
      <c r="B2170">
        <v>2022110603</v>
      </c>
      <c r="C2170">
        <v>1969</v>
      </c>
      <c r="D2170">
        <v>47864</v>
      </c>
      <c r="E2170">
        <v>0</v>
      </c>
      <c r="F2170">
        <v>1</v>
      </c>
      <c r="G2170">
        <v>0</v>
      </c>
      <c r="H2170">
        <v>0</v>
      </c>
      <c r="I2170" t="s">
        <v>407</v>
      </c>
      <c r="O2170">
        <v>2022110604</v>
      </c>
      <c r="P2170">
        <v>742</v>
      </c>
      <c r="Q2170">
        <v>47889</v>
      </c>
      <c r="R2170">
        <v>1</v>
      </c>
      <c r="S2170">
        <v>0</v>
      </c>
      <c r="T2170">
        <v>0</v>
      </c>
      <c r="U2170">
        <v>0</v>
      </c>
      <c r="V2170" t="s">
        <v>267</v>
      </c>
    </row>
    <row r="2171" spans="1:22" x14ac:dyDescent="0.35">
      <c r="A2171">
        <v>2169</v>
      </c>
      <c r="B2171">
        <v>2022103003</v>
      </c>
      <c r="C2171">
        <v>2349</v>
      </c>
      <c r="D2171">
        <v>53501</v>
      </c>
      <c r="E2171">
        <v>0</v>
      </c>
      <c r="F2171">
        <v>1</v>
      </c>
      <c r="G2171">
        <v>0</v>
      </c>
      <c r="H2171">
        <v>0</v>
      </c>
      <c r="I2171" t="s">
        <v>408</v>
      </c>
      <c r="O2171">
        <v>2022110604</v>
      </c>
      <c r="P2171">
        <v>1283</v>
      </c>
      <c r="Q2171">
        <v>47889</v>
      </c>
      <c r="R2171">
        <v>0</v>
      </c>
      <c r="S2171">
        <v>0</v>
      </c>
      <c r="T2171">
        <v>0</v>
      </c>
      <c r="U2171">
        <v>1</v>
      </c>
      <c r="V2171" t="s">
        <v>267</v>
      </c>
    </row>
    <row r="2172" spans="1:22" x14ac:dyDescent="0.35">
      <c r="A2172">
        <v>2170</v>
      </c>
      <c r="B2172">
        <v>2022110603</v>
      </c>
      <c r="C2172">
        <v>1312</v>
      </c>
      <c r="D2172">
        <v>53501</v>
      </c>
      <c r="E2172">
        <v>0</v>
      </c>
      <c r="F2172">
        <v>1</v>
      </c>
      <c r="G2172">
        <v>0</v>
      </c>
      <c r="H2172">
        <v>0</v>
      </c>
      <c r="I2172" t="s">
        <v>408</v>
      </c>
      <c r="O2172">
        <v>2022110604</v>
      </c>
      <c r="P2172">
        <v>2469</v>
      </c>
      <c r="Q2172">
        <v>47889</v>
      </c>
      <c r="R2172">
        <v>1</v>
      </c>
      <c r="S2172">
        <v>0</v>
      </c>
      <c r="T2172">
        <v>0</v>
      </c>
      <c r="U2172">
        <v>0</v>
      </c>
      <c r="V2172" t="s">
        <v>267</v>
      </c>
    </row>
    <row r="2173" spans="1:22" x14ac:dyDescent="0.35">
      <c r="A2173">
        <v>2171</v>
      </c>
      <c r="B2173">
        <v>2022110603</v>
      </c>
      <c r="C2173">
        <v>2349</v>
      </c>
      <c r="D2173">
        <v>53501</v>
      </c>
      <c r="E2173">
        <v>0</v>
      </c>
      <c r="F2173">
        <v>0</v>
      </c>
      <c r="G2173">
        <v>0</v>
      </c>
      <c r="H2173">
        <v>1</v>
      </c>
      <c r="I2173" t="s">
        <v>408</v>
      </c>
      <c r="O2173">
        <v>2022110604</v>
      </c>
      <c r="P2173">
        <v>2538</v>
      </c>
      <c r="Q2173">
        <v>47889</v>
      </c>
      <c r="R2173">
        <v>0</v>
      </c>
      <c r="S2173">
        <v>1</v>
      </c>
      <c r="T2173">
        <v>0</v>
      </c>
      <c r="U2173">
        <v>0</v>
      </c>
      <c r="V2173" t="s">
        <v>267</v>
      </c>
    </row>
    <row r="2174" spans="1:22" x14ac:dyDescent="0.35">
      <c r="A2174">
        <v>2172</v>
      </c>
      <c r="B2174">
        <v>2022110603</v>
      </c>
      <c r="C2174">
        <v>3156</v>
      </c>
      <c r="D2174">
        <v>53501</v>
      </c>
      <c r="E2174">
        <v>0</v>
      </c>
      <c r="F2174">
        <v>0</v>
      </c>
      <c r="G2174">
        <v>0</v>
      </c>
      <c r="H2174">
        <v>1</v>
      </c>
      <c r="I2174" t="s">
        <v>408</v>
      </c>
      <c r="O2174">
        <v>2022110604</v>
      </c>
      <c r="P2174">
        <v>3445</v>
      </c>
      <c r="Q2174">
        <v>47889</v>
      </c>
      <c r="R2174">
        <v>0</v>
      </c>
      <c r="S2174">
        <v>0</v>
      </c>
      <c r="T2174">
        <v>0</v>
      </c>
      <c r="U2174">
        <v>1</v>
      </c>
      <c r="V2174" t="s">
        <v>267</v>
      </c>
    </row>
    <row r="2175" spans="1:22" x14ac:dyDescent="0.35">
      <c r="A2175">
        <v>2173</v>
      </c>
      <c r="B2175">
        <v>2022103003</v>
      </c>
      <c r="C2175">
        <v>2632</v>
      </c>
      <c r="D2175">
        <v>54936</v>
      </c>
      <c r="E2175">
        <v>0</v>
      </c>
      <c r="F2175">
        <v>0</v>
      </c>
      <c r="G2175">
        <v>0</v>
      </c>
      <c r="H2175">
        <v>1</v>
      </c>
      <c r="I2175" t="s">
        <v>409</v>
      </c>
      <c r="O2175">
        <v>2022110604</v>
      </c>
      <c r="P2175">
        <v>3681</v>
      </c>
      <c r="Q2175">
        <v>47889</v>
      </c>
      <c r="R2175">
        <v>0</v>
      </c>
      <c r="S2175">
        <v>1</v>
      </c>
      <c r="T2175">
        <v>0</v>
      </c>
      <c r="U2175">
        <v>0</v>
      </c>
      <c r="V2175" t="s">
        <v>267</v>
      </c>
    </row>
    <row r="2176" spans="1:22" x14ac:dyDescent="0.35">
      <c r="A2176">
        <v>2174</v>
      </c>
      <c r="B2176">
        <v>2022103003</v>
      </c>
      <c r="C2176">
        <v>3215</v>
      </c>
      <c r="D2176">
        <v>54936</v>
      </c>
      <c r="E2176">
        <v>1</v>
      </c>
      <c r="F2176">
        <v>0</v>
      </c>
      <c r="G2176">
        <v>0</v>
      </c>
      <c r="H2176">
        <v>0</v>
      </c>
      <c r="I2176" t="s">
        <v>409</v>
      </c>
      <c r="O2176">
        <v>2022102308</v>
      </c>
      <c r="P2176">
        <v>1961</v>
      </c>
      <c r="Q2176">
        <v>54615</v>
      </c>
      <c r="R2176">
        <v>0</v>
      </c>
      <c r="S2176">
        <v>1</v>
      </c>
      <c r="T2176">
        <v>0</v>
      </c>
      <c r="U2176">
        <v>0</v>
      </c>
      <c r="V2176" t="s">
        <v>268</v>
      </c>
    </row>
    <row r="2177" spans="1:22" x14ac:dyDescent="0.35">
      <c r="A2177">
        <v>2175</v>
      </c>
      <c r="B2177">
        <v>2022110601</v>
      </c>
      <c r="C2177">
        <v>128</v>
      </c>
      <c r="D2177">
        <v>54936</v>
      </c>
      <c r="E2177">
        <v>0</v>
      </c>
      <c r="F2177">
        <v>0</v>
      </c>
      <c r="G2177">
        <v>0</v>
      </c>
      <c r="H2177">
        <v>1</v>
      </c>
      <c r="I2177" t="s">
        <v>409</v>
      </c>
      <c r="O2177">
        <v>2022103004</v>
      </c>
      <c r="P2177">
        <v>2345</v>
      </c>
      <c r="Q2177">
        <v>54615</v>
      </c>
      <c r="R2177">
        <v>0</v>
      </c>
      <c r="S2177">
        <v>0</v>
      </c>
      <c r="T2177">
        <v>0</v>
      </c>
      <c r="U2177">
        <v>1</v>
      </c>
      <c r="V2177" t="s">
        <v>268</v>
      </c>
    </row>
    <row r="2178" spans="1:22" x14ac:dyDescent="0.35">
      <c r="A2178">
        <v>2176</v>
      </c>
      <c r="B2178">
        <v>2022110601</v>
      </c>
      <c r="C2178">
        <v>760</v>
      </c>
      <c r="D2178">
        <v>54936</v>
      </c>
      <c r="E2178">
        <v>1</v>
      </c>
      <c r="F2178">
        <v>0</v>
      </c>
      <c r="G2178">
        <v>0</v>
      </c>
      <c r="H2178">
        <v>0</v>
      </c>
      <c r="I2178" t="s">
        <v>409</v>
      </c>
      <c r="O2178">
        <v>2022103004</v>
      </c>
      <c r="P2178">
        <v>2782</v>
      </c>
      <c r="Q2178">
        <v>54615</v>
      </c>
      <c r="R2178">
        <v>1</v>
      </c>
      <c r="S2178">
        <v>0</v>
      </c>
      <c r="T2178">
        <v>0</v>
      </c>
      <c r="U2178">
        <v>0</v>
      </c>
      <c r="V2178" t="s">
        <v>268</v>
      </c>
    </row>
    <row r="2179" spans="1:22" x14ac:dyDescent="0.35">
      <c r="A2179">
        <v>2177</v>
      </c>
      <c r="B2179">
        <v>2022110601</v>
      </c>
      <c r="C2179">
        <v>1539</v>
      </c>
      <c r="D2179">
        <v>54936</v>
      </c>
      <c r="E2179">
        <v>1</v>
      </c>
      <c r="F2179">
        <v>0</v>
      </c>
      <c r="G2179">
        <v>0</v>
      </c>
      <c r="H2179">
        <v>0</v>
      </c>
      <c r="I2179" t="s">
        <v>409</v>
      </c>
      <c r="O2179">
        <v>2022103004</v>
      </c>
      <c r="P2179">
        <v>2968</v>
      </c>
      <c r="Q2179">
        <v>54615</v>
      </c>
      <c r="R2179">
        <v>1</v>
      </c>
      <c r="S2179">
        <v>0</v>
      </c>
      <c r="T2179">
        <v>0</v>
      </c>
      <c r="U2179">
        <v>0</v>
      </c>
      <c r="V2179" t="s">
        <v>268</v>
      </c>
    </row>
    <row r="2180" spans="1:22" x14ac:dyDescent="0.35">
      <c r="A2180">
        <v>2178</v>
      </c>
      <c r="B2180">
        <v>2022103003</v>
      </c>
      <c r="C2180">
        <v>3775</v>
      </c>
      <c r="D2180">
        <v>47975</v>
      </c>
      <c r="E2180">
        <v>1</v>
      </c>
      <c r="F2180">
        <v>0</v>
      </c>
      <c r="G2180">
        <v>0</v>
      </c>
      <c r="H2180">
        <v>0</v>
      </c>
      <c r="I2180" t="s">
        <v>410</v>
      </c>
      <c r="O2180">
        <v>2022110300</v>
      </c>
      <c r="P2180">
        <v>626</v>
      </c>
      <c r="Q2180">
        <v>54615</v>
      </c>
      <c r="R2180">
        <v>1</v>
      </c>
      <c r="S2180">
        <v>0</v>
      </c>
      <c r="T2180">
        <v>0</v>
      </c>
      <c r="U2180">
        <v>0</v>
      </c>
      <c r="V2180" t="s">
        <v>268</v>
      </c>
    </row>
    <row r="2181" spans="1:22" x14ac:dyDescent="0.35">
      <c r="A2181">
        <v>2179</v>
      </c>
      <c r="B2181">
        <v>2022103003</v>
      </c>
      <c r="C2181">
        <v>3832</v>
      </c>
      <c r="D2181">
        <v>47975</v>
      </c>
      <c r="E2181">
        <v>0</v>
      </c>
      <c r="F2181">
        <v>0</v>
      </c>
      <c r="G2181">
        <v>0</v>
      </c>
      <c r="H2181">
        <v>1</v>
      </c>
      <c r="I2181" t="s">
        <v>410</v>
      </c>
      <c r="O2181">
        <v>2022110300</v>
      </c>
      <c r="P2181">
        <v>2035</v>
      </c>
      <c r="Q2181">
        <v>54615</v>
      </c>
      <c r="R2181">
        <v>0</v>
      </c>
      <c r="S2181">
        <v>0</v>
      </c>
      <c r="T2181">
        <v>0</v>
      </c>
      <c r="U2181">
        <v>1</v>
      </c>
      <c r="V2181" t="s">
        <v>268</v>
      </c>
    </row>
    <row r="2182" spans="1:22" x14ac:dyDescent="0.35">
      <c r="A2182">
        <v>2180</v>
      </c>
      <c r="B2182">
        <v>2022103003</v>
      </c>
      <c r="C2182">
        <v>3853</v>
      </c>
      <c r="D2182">
        <v>47975</v>
      </c>
      <c r="E2182">
        <v>1</v>
      </c>
      <c r="F2182">
        <v>0</v>
      </c>
      <c r="G2182">
        <v>0</v>
      </c>
      <c r="H2182">
        <v>0</v>
      </c>
      <c r="I2182" t="s">
        <v>410</v>
      </c>
      <c r="O2182">
        <v>2022102308</v>
      </c>
      <c r="P2182">
        <v>2028</v>
      </c>
      <c r="Q2182">
        <v>54468</v>
      </c>
      <c r="R2182">
        <v>1</v>
      </c>
      <c r="S2182">
        <v>0</v>
      </c>
      <c r="T2182">
        <v>0</v>
      </c>
      <c r="U2182">
        <v>0</v>
      </c>
      <c r="V2182" t="s">
        <v>269</v>
      </c>
    </row>
    <row r="2183" spans="1:22" x14ac:dyDescent="0.35">
      <c r="A2183">
        <v>2181</v>
      </c>
      <c r="B2183">
        <v>2022103004</v>
      </c>
      <c r="C2183">
        <v>236</v>
      </c>
      <c r="D2183">
        <v>54500</v>
      </c>
      <c r="E2183">
        <v>1</v>
      </c>
      <c r="F2183">
        <v>0</v>
      </c>
      <c r="G2183">
        <v>0</v>
      </c>
      <c r="H2183">
        <v>0</v>
      </c>
      <c r="I2183" t="s">
        <v>411</v>
      </c>
      <c r="O2183">
        <v>2022102308</v>
      </c>
      <c r="P2183">
        <v>2544</v>
      </c>
      <c r="Q2183">
        <v>54468</v>
      </c>
      <c r="R2183">
        <v>1</v>
      </c>
      <c r="S2183">
        <v>0</v>
      </c>
      <c r="T2183">
        <v>0</v>
      </c>
      <c r="U2183">
        <v>0</v>
      </c>
      <c r="V2183" t="s">
        <v>269</v>
      </c>
    </row>
    <row r="2184" spans="1:22" x14ac:dyDescent="0.35">
      <c r="A2184">
        <v>2182</v>
      </c>
      <c r="B2184">
        <v>2022103004</v>
      </c>
      <c r="C2184">
        <v>307</v>
      </c>
      <c r="D2184">
        <v>54500</v>
      </c>
      <c r="E2184">
        <v>1</v>
      </c>
      <c r="F2184">
        <v>0</v>
      </c>
      <c r="G2184">
        <v>0</v>
      </c>
      <c r="H2184">
        <v>0</v>
      </c>
      <c r="I2184" t="s">
        <v>411</v>
      </c>
      <c r="O2184">
        <v>2022103004</v>
      </c>
      <c r="P2184">
        <v>56</v>
      </c>
      <c r="Q2184">
        <v>54468</v>
      </c>
      <c r="R2184">
        <v>1</v>
      </c>
      <c r="S2184">
        <v>0</v>
      </c>
      <c r="T2184">
        <v>0</v>
      </c>
      <c r="U2184">
        <v>0</v>
      </c>
      <c r="V2184" t="s">
        <v>269</v>
      </c>
    </row>
    <row r="2185" spans="1:22" x14ac:dyDescent="0.35">
      <c r="A2185">
        <v>2183</v>
      </c>
      <c r="B2185">
        <v>2022110610</v>
      </c>
      <c r="C2185">
        <v>857</v>
      </c>
      <c r="D2185">
        <v>54500</v>
      </c>
      <c r="E2185">
        <v>1</v>
      </c>
      <c r="F2185">
        <v>0</v>
      </c>
      <c r="G2185">
        <v>0</v>
      </c>
      <c r="H2185">
        <v>0</v>
      </c>
      <c r="I2185" t="s">
        <v>411</v>
      </c>
      <c r="O2185">
        <v>2022103004</v>
      </c>
      <c r="P2185">
        <v>1934</v>
      </c>
      <c r="Q2185">
        <v>54468</v>
      </c>
      <c r="R2185">
        <v>1</v>
      </c>
      <c r="S2185">
        <v>0</v>
      </c>
      <c r="T2185">
        <v>0</v>
      </c>
      <c r="U2185">
        <v>0</v>
      </c>
      <c r="V2185" t="s">
        <v>269</v>
      </c>
    </row>
    <row r="2186" spans="1:22" x14ac:dyDescent="0.35">
      <c r="A2186">
        <v>2184</v>
      </c>
      <c r="B2186">
        <v>2022103004</v>
      </c>
      <c r="C2186">
        <v>504</v>
      </c>
      <c r="D2186">
        <v>44869</v>
      </c>
      <c r="E2186">
        <v>0</v>
      </c>
      <c r="F2186">
        <v>1</v>
      </c>
      <c r="G2186">
        <v>0</v>
      </c>
      <c r="H2186">
        <v>0</v>
      </c>
      <c r="I2186" t="s">
        <v>412</v>
      </c>
      <c r="O2186">
        <v>2022103004</v>
      </c>
      <c r="P2186">
        <v>2448</v>
      </c>
      <c r="Q2186">
        <v>54468</v>
      </c>
      <c r="R2186">
        <v>0</v>
      </c>
      <c r="S2186">
        <v>0</v>
      </c>
      <c r="T2186">
        <v>0</v>
      </c>
      <c r="U2186">
        <v>1</v>
      </c>
      <c r="V2186" t="s">
        <v>269</v>
      </c>
    </row>
    <row r="2187" spans="1:22" x14ac:dyDescent="0.35">
      <c r="A2187">
        <v>2185</v>
      </c>
      <c r="B2187">
        <v>2022103004</v>
      </c>
      <c r="C2187">
        <v>525</v>
      </c>
      <c r="D2187">
        <v>44869</v>
      </c>
      <c r="E2187">
        <v>0</v>
      </c>
      <c r="F2187">
        <v>1</v>
      </c>
      <c r="G2187">
        <v>0</v>
      </c>
      <c r="H2187">
        <v>0</v>
      </c>
      <c r="I2187" t="s">
        <v>412</v>
      </c>
      <c r="O2187">
        <v>2022103004</v>
      </c>
      <c r="P2187">
        <v>2782</v>
      </c>
      <c r="Q2187">
        <v>54468</v>
      </c>
      <c r="R2187">
        <v>0</v>
      </c>
      <c r="S2187">
        <v>1</v>
      </c>
      <c r="T2187">
        <v>0</v>
      </c>
      <c r="U2187">
        <v>0</v>
      </c>
      <c r="V2187" t="s">
        <v>269</v>
      </c>
    </row>
    <row r="2188" spans="1:22" x14ac:dyDescent="0.35">
      <c r="A2188">
        <v>2186</v>
      </c>
      <c r="B2188">
        <v>2022103004</v>
      </c>
      <c r="C2188">
        <v>2241</v>
      </c>
      <c r="D2188">
        <v>44869</v>
      </c>
      <c r="E2188">
        <v>1</v>
      </c>
      <c r="F2188">
        <v>0</v>
      </c>
      <c r="G2188">
        <v>0</v>
      </c>
      <c r="H2188">
        <v>0</v>
      </c>
      <c r="I2188" t="s">
        <v>412</v>
      </c>
      <c r="O2188">
        <v>2022110300</v>
      </c>
      <c r="P2188">
        <v>1161</v>
      </c>
      <c r="Q2188">
        <v>54468</v>
      </c>
      <c r="R2188">
        <v>0</v>
      </c>
      <c r="S2188">
        <v>0</v>
      </c>
      <c r="T2188">
        <v>0</v>
      </c>
      <c r="U2188">
        <v>1</v>
      </c>
      <c r="V2188" t="s">
        <v>269</v>
      </c>
    </row>
    <row r="2189" spans="1:22" x14ac:dyDescent="0.35">
      <c r="A2189">
        <v>2187</v>
      </c>
      <c r="B2189">
        <v>2022110610</v>
      </c>
      <c r="C2189">
        <v>327</v>
      </c>
      <c r="D2189">
        <v>44869</v>
      </c>
      <c r="E2189">
        <v>1</v>
      </c>
      <c r="F2189">
        <v>0</v>
      </c>
      <c r="G2189">
        <v>0</v>
      </c>
      <c r="H2189">
        <v>0</v>
      </c>
      <c r="I2189" t="s">
        <v>412</v>
      </c>
      <c r="O2189">
        <v>2022102309</v>
      </c>
      <c r="P2189">
        <v>88</v>
      </c>
      <c r="Q2189">
        <v>46264</v>
      </c>
      <c r="R2189">
        <v>1</v>
      </c>
      <c r="S2189">
        <v>0</v>
      </c>
      <c r="T2189">
        <v>0</v>
      </c>
      <c r="U2189">
        <v>0</v>
      </c>
      <c r="V2189" t="s">
        <v>270</v>
      </c>
    </row>
    <row r="2190" spans="1:22" x14ac:dyDescent="0.35">
      <c r="A2190">
        <v>2188</v>
      </c>
      <c r="B2190">
        <v>2022103004</v>
      </c>
      <c r="C2190">
        <v>894</v>
      </c>
      <c r="D2190">
        <v>46796</v>
      </c>
      <c r="E2190">
        <v>0</v>
      </c>
      <c r="F2190">
        <v>1</v>
      </c>
      <c r="G2190">
        <v>0</v>
      </c>
      <c r="H2190">
        <v>0</v>
      </c>
      <c r="I2190" t="s">
        <v>413</v>
      </c>
      <c r="O2190">
        <v>2022102309</v>
      </c>
      <c r="P2190">
        <v>784</v>
      </c>
      <c r="Q2190">
        <v>46264</v>
      </c>
      <c r="R2190">
        <v>0</v>
      </c>
      <c r="S2190">
        <v>1</v>
      </c>
      <c r="T2190">
        <v>0</v>
      </c>
      <c r="U2190">
        <v>0</v>
      </c>
      <c r="V2190" t="s">
        <v>270</v>
      </c>
    </row>
    <row r="2191" spans="1:22" x14ac:dyDescent="0.35">
      <c r="A2191">
        <v>2189</v>
      </c>
      <c r="B2191">
        <v>2022103004</v>
      </c>
      <c r="C2191">
        <v>2041</v>
      </c>
      <c r="D2191">
        <v>46796</v>
      </c>
      <c r="E2191">
        <v>0</v>
      </c>
      <c r="F2191">
        <v>1</v>
      </c>
      <c r="G2191">
        <v>0</v>
      </c>
      <c r="H2191">
        <v>0</v>
      </c>
      <c r="I2191" t="s">
        <v>413</v>
      </c>
      <c r="O2191">
        <v>2022102309</v>
      </c>
      <c r="P2191">
        <v>3262</v>
      </c>
      <c r="Q2191">
        <v>46264</v>
      </c>
      <c r="R2191">
        <v>1</v>
      </c>
      <c r="S2191">
        <v>0</v>
      </c>
      <c r="T2191">
        <v>0</v>
      </c>
      <c r="U2191">
        <v>0</v>
      </c>
      <c r="V2191" t="s">
        <v>270</v>
      </c>
    </row>
    <row r="2192" spans="1:22" x14ac:dyDescent="0.35">
      <c r="A2192">
        <v>2190</v>
      </c>
      <c r="B2192">
        <v>2022103004</v>
      </c>
      <c r="C2192">
        <v>1051</v>
      </c>
      <c r="D2192">
        <v>44922</v>
      </c>
      <c r="E2192">
        <v>1</v>
      </c>
      <c r="F2192">
        <v>0</v>
      </c>
      <c r="G2192">
        <v>0</v>
      </c>
      <c r="H2192">
        <v>0</v>
      </c>
      <c r="I2192" t="s">
        <v>414</v>
      </c>
      <c r="O2192">
        <v>2022102309</v>
      </c>
      <c r="P2192">
        <v>4260</v>
      </c>
      <c r="Q2192">
        <v>46264</v>
      </c>
      <c r="R2192">
        <v>0</v>
      </c>
      <c r="S2192">
        <v>0</v>
      </c>
      <c r="T2192">
        <v>0</v>
      </c>
      <c r="U2192">
        <v>1</v>
      </c>
      <c r="V2192" t="s">
        <v>270</v>
      </c>
    </row>
    <row r="2193" spans="1:22" x14ac:dyDescent="0.35">
      <c r="A2193">
        <v>2191</v>
      </c>
      <c r="B2193">
        <v>2022103004</v>
      </c>
      <c r="C2193">
        <v>1955</v>
      </c>
      <c r="D2193">
        <v>44922</v>
      </c>
      <c r="E2193">
        <v>1</v>
      </c>
      <c r="F2193">
        <v>0</v>
      </c>
      <c r="G2193">
        <v>0</v>
      </c>
      <c r="H2193">
        <v>0</v>
      </c>
      <c r="I2193" t="s">
        <v>414</v>
      </c>
      <c r="O2193">
        <v>2022102309</v>
      </c>
      <c r="P2193">
        <v>4288</v>
      </c>
      <c r="Q2193">
        <v>46264</v>
      </c>
      <c r="R2193">
        <v>0</v>
      </c>
      <c r="S2193">
        <v>1</v>
      </c>
      <c r="T2193">
        <v>0</v>
      </c>
      <c r="U2193">
        <v>0</v>
      </c>
      <c r="V2193" t="s">
        <v>270</v>
      </c>
    </row>
    <row r="2194" spans="1:22" x14ac:dyDescent="0.35">
      <c r="A2194">
        <v>2192</v>
      </c>
      <c r="B2194">
        <v>2022110300</v>
      </c>
      <c r="C2194">
        <v>2761</v>
      </c>
      <c r="D2194">
        <v>44922</v>
      </c>
      <c r="E2194">
        <v>0</v>
      </c>
      <c r="F2194">
        <v>1</v>
      </c>
      <c r="G2194">
        <v>0</v>
      </c>
      <c r="H2194">
        <v>0</v>
      </c>
      <c r="I2194" t="s">
        <v>414</v>
      </c>
      <c r="O2194">
        <v>2022110600</v>
      </c>
      <c r="P2194">
        <v>796</v>
      </c>
      <c r="Q2194">
        <v>46264</v>
      </c>
      <c r="R2194">
        <v>0</v>
      </c>
      <c r="S2194">
        <v>1</v>
      </c>
      <c r="T2194">
        <v>0</v>
      </c>
      <c r="U2194">
        <v>0</v>
      </c>
      <c r="V2194" t="s">
        <v>270</v>
      </c>
    </row>
    <row r="2195" spans="1:22" x14ac:dyDescent="0.35">
      <c r="A2195">
        <v>2193</v>
      </c>
      <c r="B2195">
        <v>2022103004</v>
      </c>
      <c r="C2195">
        <v>1504</v>
      </c>
      <c r="D2195">
        <v>43395</v>
      </c>
      <c r="E2195">
        <v>1</v>
      </c>
      <c r="F2195">
        <v>0</v>
      </c>
      <c r="G2195">
        <v>0</v>
      </c>
      <c r="H2195">
        <v>0</v>
      </c>
      <c r="I2195" t="s">
        <v>415</v>
      </c>
      <c r="O2195">
        <v>2022102309</v>
      </c>
      <c r="P2195">
        <v>109</v>
      </c>
      <c r="Q2195">
        <v>46775</v>
      </c>
      <c r="R2195">
        <v>1</v>
      </c>
      <c r="S2195">
        <v>0</v>
      </c>
      <c r="T2195">
        <v>0</v>
      </c>
      <c r="U2195">
        <v>0</v>
      </c>
      <c r="V2195" t="s">
        <v>271</v>
      </c>
    </row>
    <row r="2196" spans="1:22" x14ac:dyDescent="0.35">
      <c r="A2196">
        <v>2194</v>
      </c>
      <c r="B2196">
        <v>2022103004</v>
      </c>
      <c r="C2196">
        <v>2041</v>
      </c>
      <c r="D2196">
        <v>43395</v>
      </c>
      <c r="E2196">
        <v>0</v>
      </c>
      <c r="F2196">
        <v>1</v>
      </c>
      <c r="G2196">
        <v>0</v>
      </c>
      <c r="H2196">
        <v>0</v>
      </c>
      <c r="I2196" t="s">
        <v>415</v>
      </c>
      <c r="O2196">
        <v>2022102309</v>
      </c>
      <c r="P2196">
        <v>161</v>
      </c>
      <c r="Q2196">
        <v>54505</v>
      </c>
      <c r="R2196">
        <v>1</v>
      </c>
      <c r="S2196">
        <v>0</v>
      </c>
      <c r="T2196">
        <v>0</v>
      </c>
      <c r="U2196">
        <v>0</v>
      </c>
      <c r="V2196" t="s">
        <v>272</v>
      </c>
    </row>
    <row r="2197" spans="1:22" x14ac:dyDescent="0.35">
      <c r="A2197">
        <v>2195</v>
      </c>
      <c r="B2197">
        <v>2022103004</v>
      </c>
      <c r="C2197">
        <v>2345</v>
      </c>
      <c r="D2197">
        <v>43395</v>
      </c>
      <c r="E2197">
        <v>1</v>
      </c>
      <c r="F2197">
        <v>0</v>
      </c>
      <c r="G2197">
        <v>0</v>
      </c>
      <c r="H2197">
        <v>0</v>
      </c>
      <c r="I2197" t="s">
        <v>415</v>
      </c>
      <c r="O2197">
        <v>2022102309</v>
      </c>
      <c r="P2197">
        <v>1813</v>
      </c>
      <c r="Q2197">
        <v>54505</v>
      </c>
      <c r="R2197">
        <v>0</v>
      </c>
      <c r="S2197">
        <v>1</v>
      </c>
      <c r="T2197">
        <v>0</v>
      </c>
      <c r="U2197">
        <v>0</v>
      </c>
      <c r="V2197" t="s">
        <v>272</v>
      </c>
    </row>
    <row r="2198" spans="1:22" x14ac:dyDescent="0.35">
      <c r="A2198">
        <v>2196</v>
      </c>
      <c r="B2198">
        <v>2022103004</v>
      </c>
      <c r="C2198">
        <v>2366</v>
      </c>
      <c r="D2198">
        <v>43395</v>
      </c>
      <c r="E2198">
        <v>1</v>
      </c>
      <c r="F2198">
        <v>0</v>
      </c>
      <c r="G2198">
        <v>0</v>
      </c>
      <c r="H2198">
        <v>0</v>
      </c>
      <c r="I2198" t="s">
        <v>415</v>
      </c>
      <c r="O2198">
        <v>2022103011</v>
      </c>
      <c r="P2198">
        <v>2202</v>
      </c>
      <c r="Q2198">
        <v>54505</v>
      </c>
      <c r="R2198">
        <v>0</v>
      </c>
      <c r="S2198">
        <v>1</v>
      </c>
      <c r="T2198">
        <v>0</v>
      </c>
      <c r="U2198">
        <v>0</v>
      </c>
      <c r="V2198" t="s">
        <v>272</v>
      </c>
    </row>
    <row r="2199" spans="1:22" x14ac:dyDescent="0.35">
      <c r="A2199">
        <v>2197</v>
      </c>
      <c r="B2199">
        <v>2022103004</v>
      </c>
      <c r="C2199">
        <v>2532</v>
      </c>
      <c r="D2199">
        <v>43395</v>
      </c>
      <c r="E2199">
        <v>1</v>
      </c>
      <c r="F2199">
        <v>0</v>
      </c>
      <c r="G2199">
        <v>0</v>
      </c>
      <c r="H2199">
        <v>0</v>
      </c>
      <c r="I2199" t="s">
        <v>415</v>
      </c>
      <c r="O2199">
        <v>2022103011</v>
      </c>
      <c r="P2199">
        <v>2705</v>
      </c>
      <c r="Q2199">
        <v>54505</v>
      </c>
      <c r="R2199">
        <v>0</v>
      </c>
      <c r="S2199">
        <v>0</v>
      </c>
      <c r="T2199">
        <v>0</v>
      </c>
      <c r="U2199">
        <v>1</v>
      </c>
      <c r="V2199" t="s">
        <v>272</v>
      </c>
    </row>
    <row r="2200" spans="1:22" x14ac:dyDescent="0.35">
      <c r="A2200">
        <v>2198</v>
      </c>
      <c r="B2200">
        <v>2022110300</v>
      </c>
      <c r="C2200">
        <v>3122</v>
      </c>
      <c r="D2200">
        <v>43395</v>
      </c>
      <c r="E2200">
        <v>0</v>
      </c>
      <c r="F2200">
        <v>1</v>
      </c>
      <c r="G2200">
        <v>0</v>
      </c>
      <c r="H2200">
        <v>0</v>
      </c>
      <c r="I2200" t="s">
        <v>415</v>
      </c>
      <c r="O2200">
        <v>2022110608</v>
      </c>
      <c r="P2200">
        <v>2105</v>
      </c>
      <c r="Q2200">
        <v>54505</v>
      </c>
      <c r="R2200">
        <v>1</v>
      </c>
      <c r="S2200">
        <v>0</v>
      </c>
      <c r="T2200">
        <v>0</v>
      </c>
      <c r="U2200">
        <v>0</v>
      </c>
      <c r="V2200" t="s">
        <v>272</v>
      </c>
    </row>
    <row r="2201" spans="1:22" x14ac:dyDescent="0.35">
      <c r="A2201">
        <v>2199</v>
      </c>
      <c r="B2201">
        <v>2022110300</v>
      </c>
      <c r="C2201">
        <v>3407</v>
      </c>
      <c r="D2201">
        <v>43395</v>
      </c>
      <c r="E2201">
        <v>0</v>
      </c>
      <c r="F2201">
        <v>0</v>
      </c>
      <c r="G2201">
        <v>0</v>
      </c>
      <c r="H2201">
        <v>1</v>
      </c>
      <c r="I2201" t="s">
        <v>415</v>
      </c>
      <c r="O2201">
        <v>2022102309</v>
      </c>
      <c r="P2201">
        <v>161</v>
      </c>
      <c r="Q2201">
        <v>46117</v>
      </c>
      <c r="R2201">
        <v>0</v>
      </c>
      <c r="S2201">
        <v>1</v>
      </c>
      <c r="T2201">
        <v>0</v>
      </c>
      <c r="U2201">
        <v>0</v>
      </c>
      <c r="V2201" t="s">
        <v>273</v>
      </c>
    </row>
    <row r="2202" spans="1:22" x14ac:dyDescent="0.35">
      <c r="A2202">
        <v>2200</v>
      </c>
      <c r="B2202">
        <v>2022103004</v>
      </c>
      <c r="C2202">
        <v>1615</v>
      </c>
      <c r="D2202">
        <v>46229</v>
      </c>
      <c r="E2202">
        <v>1</v>
      </c>
      <c r="F2202">
        <v>0</v>
      </c>
      <c r="G2202">
        <v>0</v>
      </c>
      <c r="H2202">
        <v>0</v>
      </c>
      <c r="I2202" t="s">
        <v>416</v>
      </c>
      <c r="O2202">
        <v>2022102309</v>
      </c>
      <c r="P2202">
        <v>1813</v>
      </c>
      <c r="Q2202">
        <v>46117</v>
      </c>
      <c r="R2202">
        <v>0</v>
      </c>
      <c r="S2202">
        <v>1</v>
      </c>
      <c r="T2202">
        <v>0</v>
      </c>
      <c r="U2202">
        <v>0</v>
      </c>
      <c r="V2202" t="s">
        <v>273</v>
      </c>
    </row>
    <row r="2203" spans="1:22" x14ac:dyDescent="0.35">
      <c r="A2203">
        <v>2201</v>
      </c>
      <c r="B2203">
        <v>2022103004</v>
      </c>
      <c r="C2203">
        <v>2926</v>
      </c>
      <c r="D2203">
        <v>46229</v>
      </c>
      <c r="E2203">
        <v>0</v>
      </c>
      <c r="F2203">
        <v>1</v>
      </c>
      <c r="G2203">
        <v>0</v>
      </c>
      <c r="H2203">
        <v>0</v>
      </c>
      <c r="I2203" t="s">
        <v>416</v>
      </c>
      <c r="O2203">
        <v>2022102309</v>
      </c>
      <c r="P2203">
        <v>3092</v>
      </c>
      <c r="Q2203">
        <v>46117</v>
      </c>
      <c r="R2203">
        <v>0</v>
      </c>
      <c r="S2203">
        <v>1</v>
      </c>
      <c r="T2203">
        <v>0</v>
      </c>
      <c r="U2203">
        <v>0</v>
      </c>
      <c r="V2203" t="s">
        <v>273</v>
      </c>
    </row>
    <row r="2204" spans="1:22" x14ac:dyDescent="0.35">
      <c r="A2204">
        <v>2202</v>
      </c>
      <c r="B2204">
        <v>2022110300</v>
      </c>
      <c r="C2204">
        <v>2035</v>
      </c>
      <c r="D2204">
        <v>46229</v>
      </c>
      <c r="E2204">
        <v>1</v>
      </c>
      <c r="F2204">
        <v>0</v>
      </c>
      <c r="G2204">
        <v>0</v>
      </c>
      <c r="H2204">
        <v>0</v>
      </c>
      <c r="I2204" t="s">
        <v>416</v>
      </c>
      <c r="O2204">
        <v>2022103011</v>
      </c>
      <c r="P2204">
        <v>1277</v>
      </c>
      <c r="Q2204">
        <v>46117</v>
      </c>
      <c r="R2204">
        <v>0</v>
      </c>
      <c r="S2204">
        <v>1</v>
      </c>
      <c r="T2204">
        <v>0</v>
      </c>
      <c r="U2204">
        <v>0</v>
      </c>
      <c r="V2204" t="s">
        <v>273</v>
      </c>
    </row>
    <row r="2205" spans="1:22" x14ac:dyDescent="0.35">
      <c r="A2205">
        <v>2203</v>
      </c>
      <c r="B2205">
        <v>2022103004</v>
      </c>
      <c r="C2205">
        <v>2387</v>
      </c>
      <c r="D2205">
        <v>46122</v>
      </c>
      <c r="E2205">
        <v>1</v>
      </c>
      <c r="F2205">
        <v>0</v>
      </c>
      <c r="G2205">
        <v>0</v>
      </c>
      <c r="H2205">
        <v>0</v>
      </c>
      <c r="I2205" t="s">
        <v>417</v>
      </c>
      <c r="O2205">
        <v>2022103011</v>
      </c>
      <c r="P2205">
        <v>2179</v>
      </c>
      <c r="Q2205">
        <v>46117</v>
      </c>
      <c r="R2205">
        <v>1</v>
      </c>
      <c r="S2205">
        <v>0</v>
      </c>
      <c r="T2205">
        <v>0</v>
      </c>
      <c r="U2205">
        <v>0</v>
      </c>
      <c r="V2205" t="s">
        <v>273</v>
      </c>
    </row>
    <row r="2206" spans="1:22" x14ac:dyDescent="0.35">
      <c r="A2206">
        <v>2204</v>
      </c>
      <c r="B2206">
        <v>2022103004</v>
      </c>
      <c r="C2206">
        <v>2448</v>
      </c>
      <c r="D2206">
        <v>46122</v>
      </c>
      <c r="E2206">
        <v>0</v>
      </c>
      <c r="F2206">
        <v>1</v>
      </c>
      <c r="G2206">
        <v>0</v>
      </c>
      <c r="H2206">
        <v>0</v>
      </c>
      <c r="I2206" t="s">
        <v>417</v>
      </c>
      <c r="O2206">
        <v>2022103011</v>
      </c>
      <c r="P2206">
        <v>2202</v>
      </c>
      <c r="Q2206">
        <v>46117</v>
      </c>
      <c r="R2206">
        <v>1</v>
      </c>
      <c r="S2206">
        <v>0</v>
      </c>
      <c r="T2206">
        <v>0</v>
      </c>
      <c r="U2206">
        <v>0</v>
      </c>
      <c r="V2206" t="s">
        <v>273</v>
      </c>
    </row>
    <row r="2207" spans="1:22" x14ac:dyDescent="0.35">
      <c r="A2207">
        <v>2205</v>
      </c>
      <c r="B2207">
        <v>2022103004</v>
      </c>
      <c r="C2207">
        <v>2469</v>
      </c>
      <c r="D2207">
        <v>46122</v>
      </c>
      <c r="E2207">
        <v>1</v>
      </c>
      <c r="F2207">
        <v>0</v>
      </c>
      <c r="G2207">
        <v>0</v>
      </c>
      <c r="H2207">
        <v>0</v>
      </c>
      <c r="I2207" t="s">
        <v>417</v>
      </c>
      <c r="O2207">
        <v>2022110608</v>
      </c>
      <c r="P2207">
        <v>1687</v>
      </c>
      <c r="Q2207">
        <v>46117</v>
      </c>
      <c r="R2207">
        <v>0</v>
      </c>
      <c r="S2207">
        <v>1</v>
      </c>
      <c r="T2207">
        <v>0</v>
      </c>
      <c r="U2207">
        <v>0</v>
      </c>
      <c r="V2207" t="s">
        <v>273</v>
      </c>
    </row>
    <row r="2208" spans="1:22" x14ac:dyDescent="0.35">
      <c r="A2208">
        <v>2206</v>
      </c>
      <c r="B2208">
        <v>2022103004</v>
      </c>
      <c r="C2208">
        <v>2490</v>
      </c>
      <c r="D2208">
        <v>46122</v>
      </c>
      <c r="E2208">
        <v>1</v>
      </c>
      <c r="F2208">
        <v>0</v>
      </c>
      <c r="G2208">
        <v>0</v>
      </c>
      <c r="H2208">
        <v>0</v>
      </c>
      <c r="I2208" t="s">
        <v>417</v>
      </c>
      <c r="O2208">
        <v>2022102309</v>
      </c>
      <c r="P2208">
        <v>283</v>
      </c>
      <c r="Q2208">
        <v>52435</v>
      </c>
      <c r="R2208">
        <v>1</v>
      </c>
      <c r="S2208">
        <v>0</v>
      </c>
      <c r="T2208">
        <v>0</v>
      </c>
      <c r="U2208">
        <v>0</v>
      </c>
      <c r="V2208" t="s">
        <v>274</v>
      </c>
    </row>
    <row r="2209" spans="1:22" x14ac:dyDescent="0.35">
      <c r="A2209">
        <v>2207</v>
      </c>
      <c r="B2209">
        <v>2022103004</v>
      </c>
      <c r="C2209">
        <v>2761</v>
      </c>
      <c r="D2209">
        <v>46122</v>
      </c>
      <c r="E2209">
        <v>1</v>
      </c>
      <c r="F2209">
        <v>0</v>
      </c>
      <c r="G2209">
        <v>0</v>
      </c>
      <c r="H2209">
        <v>0</v>
      </c>
      <c r="I2209" t="s">
        <v>417</v>
      </c>
      <c r="O2209">
        <v>2022102309</v>
      </c>
      <c r="P2209">
        <v>934</v>
      </c>
      <c r="Q2209">
        <v>52435</v>
      </c>
      <c r="R2209">
        <v>0</v>
      </c>
      <c r="S2209">
        <v>1</v>
      </c>
      <c r="T2209">
        <v>0</v>
      </c>
      <c r="U2209">
        <v>0</v>
      </c>
      <c r="V2209" t="s">
        <v>274</v>
      </c>
    </row>
    <row r="2210" spans="1:22" x14ac:dyDescent="0.35">
      <c r="A2210">
        <v>2208</v>
      </c>
      <c r="B2210">
        <v>2022110300</v>
      </c>
      <c r="C2210">
        <v>2035</v>
      </c>
      <c r="D2210">
        <v>46122</v>
      </c>
      <c r="E2210">
        <v>0</v>
      </c>
      <c r="F2210">
        <v>1</v>
      </c>
      <c r="G2210">
        <v>0</v>
      </c>
      <c r="H2210">
        <v>0</v>
      </c>
      <c r="I2210" t="s">
        <v>417</v>
      </c>
      <c r="O2210">
        <v>2022102309</v>
      </c>
      <c r="P2210">
        <v>2389</v>
      </c>
      <c r="Q2210">
        <v>52435</v>
      </c>
      <c r="R2210">
        <v>1</v>
      </c>
      <c r="S2210">
        <v>0</v>
      </c>
      <c r="T2210">
        <v>0</v>
      </c>
      <c r="U2210">
        <v>0</v>
      </c>
      <c r="V2210" t="s">
        <v>274</v>
      </c>
    </row>
    <row r="2211" spans="1:22" x14ac:dyDescent="0.35">
      <c r="A2211">
        <v>2209</v>
      </c>
      <c r="B2211">
        <v>2022110300</v>
      </c>
      <c r="C2211">
        <v>3122</v>
      </c>
      <c r="D2211">
        <v>46122</v>
      </c>
      <c r="E2211">
        <v>1</v>
      </c>
      <c r="F2211">
        <v>0</v>
      </c>
      <c r="G2211">
        <v>0</v>
      </c>
      <c r="H2211">
        <v>0</v>
      </c>
      <c r="I2211" t="s">
        <v>417</v>
      </c>
      <c r="O2211">
        <v>2022103011</v>
      </c>
      <c r="P2211">
        <v>1391</v>
      </c>
      <c r="Q2211">
        <v>52435</v>
      </c>
      <c r="R2211">
        <v>1</v>
      </c>
      <c r="S2211">
        <v>0</v>
      </c>
      <c r="T2211">
        <v>0</v>
      </c>
      <c r="U2211">
        <v>0</v>
      </c>
      <c r="V2211" t="s">
        <v>274</v>
      </c>
    </row>
    <row r="2212" spans="1:22" x14ac:dyDescent="0.35">
      <c r="A2212">
        <v>2210</v>
      </c>
      <c r="B2212">
        <v>2022103004</v>
      </c>
      <c r="C2212">
        <v>2511</v>
      </c>
      <c r="D2212">
        <v>53624</v>
      </c>
      <c r="E2212">
        <v>1</v>
      </c>
      <c r="F2212">
        <v>0</v>
      </c>
      <c r="G2212">
        <v>0</v>
      </c>
      <c r="H2212">
        <v>0</v>
      </c>
      <c r="I2212" t="s">
        <v>418</v>
      </c>
      <c r="O2212">
        <v>2022103011</v>
      </c>
      <c r="P2212">
        <v>2270</v>
      </c>
      <c r="Q2212">
        <v>52435</v>
      </c>
      <c r="R2212">
        <v>1</v>
      </c>
      <c r="S2212">
        <v>0</v>
      </c>
      <c r="T2212">
        <v>0</v>
      </c>
      <c r="U2212">
        <v>0</v>
      </c>
      <c r="V2212" t="s">
        <v>274</v>
      </c>
    </row>
    <row r="2213" spans="1:22" x14ac:dyDescent="0.35">
      <c r="A2213">
        <v>2211</v>
      </c>
      <c r="B2213">
        <v>2022103004</v>
      </c>
      <c r="C2213">
        <v>2947</v>
      </c>
      <c r="D2213">
        <v>42771</v>
      </c>
      <c r="E2213">
        <v>0</v>
      </c>
      <c r="F2213">
        <v>1</v>
      </c>
      <c r="G2213">
        <v>0</v>
      </c>
      <c r="H2213">
        <v>0</v>
      </c>
      <c r="I2213" t="s">
        <v>419</v>
      </c>
      <c r="O2213">
        <v>2022103011</v>
      </c>
      <c r="P2213">
        <v>3124</v>
      </c>
      <c r="Q2213">
        <v>52435</v>
      </c>
      <c r="R2213">
        <v>1</v>
      </c>
      <c r="S2213">
        <v>0</v>
      </c>
      <c r="T2213">
        <v>0</v>
      </c>
      <c r="U2213">
        <v>0</v>
      </c>
      <c r="V2213" t="s">
        <v>274</v>
      </c>
    </row>
    <row r="2214" spans="1:22" x14ac:dyDescent="0.35">
      <c r="A2214">
        <v>2212</v>
      </c>
      <c r="B2214">
        <v>2022103004</v>
      </c>
      <c r="C2214">
        <v>3008</v>
      </c>
      <c r="D2214">
        <v>47837</v>
      </c>
      <c r="E2214">
        <v>1</v>
      </c>
      <c r="F2214">
        <v>0</v>
      </c>
      <c r="G2214">
        <v>0</v>
      </c>
      <c r="H2214">
        <v>0</v>
      </c>
      <c r="I2214" t="s">
        <v>420</v>
      </c>
      <c r="O2214">
        <v>2022110608</v>
      </c>
      <c r="P2214">
        <v>431</v>
      </c>
      <c r="Q2214">
        <v>52435</v>
      </c>
      <c r="R2214">
        <v>1</v>
      </c>
      <c r="S2214">
        <v>0</v>
      </c>
      <c r="T2214">
        <v>0</v>
      </c>
      <c r="U2214">
        <v>0</v>
      </c>
      <c r="V2214" t="s">
        <v>274</v>
      </c>
    </row>
    <row r="2215" spans="1:22" x14ac:dyDescent="0.35">
      <c r="A2215">
        <v>2213</v>
      </c>
      <c r="B2215">
        <v>2022103005</v>
      </c>
      <c r="C2215">
        <v>79</v>
      </c>
      <c r="D2215">
        <v>46521</v>
      </c>
      <c r="E2215">
        <v>0</v>
      </c>
      <c r="F2215">
        <v>1</v>
      </c>
      <c r="G2215">
        <v>0</v>
      </c>
      <c r="H2215">
        <v>0</v>
      </c>
      <c r="I2215" t="s">
        <v>421</v>
      </c>
      <c r="O2215">
        <v>2022110608</v>
      </c>
      <c r="P2215">
        <v>1687</v>
      </c>
      <c r="Q2215">
        <v>52435</v>
      </c>
      <c r="R2215">
        <v>1</v>
      </c>
      <c r="S2215">
        <v>0</v>
      </c>
      <c r="T2215">
        <v>0</v>
      </c>
      <c r="U2215">
        <v>0</v>
      </c>
      <c r="V2215" t="s">
        <v>274</v>
      </c>
    </row>
    <row r="2216" spans="1:22" x14ac:dyDescent="0.35">
      <c r="A2216">
        <v>2214</v>
      </c>
      <c r="B2216">
        <v>2022103005</v>
      </c>
      <c r="C2216">
        <v>3623</v>
      </c>
      <c r="D2216">
        <v>46521</v>
      </c>
      <c r="E2216">
        <v>0</v>
      </c>
      <c r="F2216">
        <v>0</v>
      </c>
      <c r="G2216">
        <v>0</v>
      </c>
      <c r="H2216">
        <v>1</v>
      </c>
      <c r="I2216" t="s">
        <v>421</v>
      </c>
      <c r="O2216">
        <v>2022110608</v>
      </c>
      <c r="P2216">
        <v>2105</v>
      </c>
      <c r="Q2216">
        <v>52435</v>
      </c>
      <c r="R2216">
        <v>0</v>
      </c>
      <c r="S2216">
        <v>0</v>
      </c>
      <c r="T2216">
        <v>0</v>
      </c>
      <c r="U2216">
        <v>1</v>
      </c>
      <c r="V2216" t="s">
        <v>274</v>
      </c>
    </row>
    <row r="2217" spans="1:22" x14ac:dyDescent="0.35">
      <c r="A2217">
        <v>2215</v>
      </c>
      <c r="B2217">
        <v>2022110608</v>
      </c>
      <c r="C2217">
        <v>3155</v>
      </c>
      <c r="D2217">
        <v>46521</v>
      </c>
      <c r="E2217">
        <v>1</v>
      </c>
      <c r="F2217">
        <v>0</v>
      </c>
      <c r="G2217">
        <v>0</v>
      </c>
      <c r="H2217">
        <v>0</v>
      </c>
      <c r="I2217" t="s">
        <v>421</v>
      </c>
      <c r="O2217">
        <v>2022110608</v>
      </c>
      <c r="P2217">
        <v>2948</v>
      </c>
      <c r="Q2217">
        <v>52435</v>
      </c>
      <c r="R2217">
        <v>0</v>
      </c>
      <c r="S2217">
        <v>0</v>
      </c>
      <c r="T2217">
        <v>0</v>
      </c>
      <c r="U2217">
        <v>1</v>
      </c>
      <c r="V2217" t="s">
        <v>274</v>
      </c>
    </row>
    <row r="2218" spans="1:22" x14ac:dyDescent="0.35">
      <c r="A2218">
        <v>2216</v>
      </c>
      <c r="B2218">
        <v>2022103005</v>
      </c>
      <c r="C2218">
        <v>142</v>
      </c>
      <c r="D2218">
        <v>49410</v>
      </c>
      <c r="E2218">
        <v>1</v>
      </c>
      <c r="F2218">
        <v>0</v>
      </c>
      <c r="G2218">
        <v>0</v>
      </c>
      <c r="H2218">
        <v>0</v>
      </c>
      <c r="I2218" t="s">
        <v>422</v>
      </c>
      <c r="O2218">
        <v>2022110608</v>
      </c>
      <c r="P2218">
        <v>3682</v>
      </c>
      <c r="Q2218">
        <v>52435</v>
      </c>
      <c r="R2218">
        <v>1</v>
      </c>
      <c r="S2218">
        <v>0</v>
      </c>
      <c r="T2218">
        <v>0</v>
      </c>
      <c r="U2218">
        <v>0</v>
      </c>
      <c r="V2218" t="s">
        <v>274</v>
      </c>
    </row>
    <row r="2219" spans="1:22" x14ac:dyDescent="0.35">
      <c r="A2219">
        <v>2217</v>
      </c>
      <c r="B2219">
        <v>2022103005</v>
      </c>
      <c r="C2219">
        <v>2730</v>
      </c>
      <c r="D2219">
        <v>49410</v>
      </c>
      <c r="E2219">
        <v>1</v>
      </c>
      <c r="F2219">
        <v>0</v>
      </c>
      <c r="G2219">
        <v>0</v>
      </c>
      <c r="H2219">
        <v>0</v>
      </c>
      <c r="I2219" t="s">
        <v>422</v>
      </c>
      <c r="O2219">
        <v>2022102309</v>
      </c>
      <c r="P2219">
        <v>283</v>
      </c>
      <c r="Q2219">
        <v>46487</v>
      </c>
      <c r="R2219">
        <v>0</v>
      </c>
      <c r="S2219">
        <v>0</v>
      </c>
      <c r="T2219">
        <v>0</v>
      </c>
      <c r="U2219">
        <v>1</v>
      </c>
      <c r="V2219" t="s">
        <v>275</v>
      </c>
    </row>
    <row r="2220" spans="1:22" x14ac:dyDescent="0.35">
      <c r="A2220">
        <v>2218</v>
      </c>
      <c r="B2220">
        <v>2022103005</v>
      </c>
      <c r="C2220">
        <v>3623</v>
      </c>
      <c r="D2220">
        <v>49410</v>
      </c>
      <c r="E2220">
        <v>1</v>
      </c>
      <c r="F2220">
        <v>0</v>
      </c>
      <c r="G2220">
        <v>0</v>
      </c>
      <c r="H2220">
        <v>0</v>
      </c>
      <c r="I2220" t="s">
        <v>422</v>
      </c>
      <c r="O2220">
        <v>2022102309</v>
      </c>
      <c r="P2220">
        <v>1278</v>
      </c>
      <c r="Q2220">
        <v>46487</v>
      </c>
      <c r="R2220">
        <v>1</v>
      </c>
      <c r="S2220">
        <v>0</v>
      </c>
      <c r="T2220">
        <v>0</v>
      </c>
      <c r="U2220">
        <v>0</v>
      </c>
      <c r="V2220" t="s">
        <v>275</v>
      </c>
    </row>
    <row r="2221" spans="1:22" x14ac:dyDescent="0.35">
      <c r="A2221">
        <v>2219</v>
      </c>
      <c r="B2221">
        <v>2022110608</v>
      </c>
      <c r="C2221">
        <v>949</v>
      </c>
      <c r="D2221">
        <v>49410</v>
      </c>
      <c r="E2221">
        <v>1</v>
      </c>
      <c r="F2221">
        <v>0</v>
      </c>
      <c r="G2221">
        <v>0</v>
      </c>
      <c r="H2221">
        <v>0</v>
      </c>
      <c r="I2221" t="s">
        <v>422</v>
      </c>
      <c r="O2221">
        <v>2022103011</v>
      </c>
      <c r="P2221">
        <v>2790</v>
      </c>
      <c r="Q2221">
        <v>46487</v>
      </c>
      <c r="R2221">
        <v>1</v>
      </c>
      <c r="S2221">
        <v>0</v>
      </c>
      <c r="T2221">
        <v>0</v>
      </c>
      <c r="U2221">
        <v>0</v>
      </c>
      <c r="V2221" t="s">
        <v>275</v>
      </c>
    </row>
    <row r="2222" spans="1:22" x14ac:dyDescent="0.35">
      <c r="A2222">
        <v>2220</v>
      </c>
      <c r="B2222">
        <v>2022110608</v>
      </c>
      <c r="C2222">
        <v>2517</v>
      </c>
      <c r="D2222">
        <v>49410</v>
      </c>
      <c r="E2222">
        <v>0</v>
      </c>
      <c r="F2222">
        <v>0</v>
      </c>
      <c r="G2222">
        <v>0</v>
      </c>
      <c r="H2222">
        <v>1</v>
      </c>
      <c r="I2222" t="s">
        <v>422</v>
      </c>
      <c r="O2222">
        <v>2022102309</v>
      </c>
      <c r="P2222">
        <v>470</v>
      </c>
      <c r="Q2222">
        <v>54625</v>
      </c>
      <c r="R2222">
        <v>1</v>
      </c>
      <c r="S2222">
        <v>0</v>
      </c>
      <c r="T2222">
        <v>0</v>
      </c>
      <c r="U2222">
        <v>0</v>
      </c>
      <c r="V2222" t="s">
        <v>276</v>
      </c>
    </row>
    <row r="2223" spans="1:22" x14ac:dyDescent="0.35">
      <c r="A2223">
        <v>2221</v>
      </c>
      <c r="B2223">
        <v>2022110608</v>
      </c>
      <c r="C2223">
        <v>2814</v>
      </c>
      <c r="D2223">
        <v>49410</v>
      </c>
      <c r="E2223">
        <v>1</v>
      </c>
      <c r="F2223">
        <v>0</v>
      </c>
      <c r="G2223">
        <v>0</v>
      </c>
      <c r="H2223">
        <v>0</v>
      </c>
      <c r="I2223" t="s">
        <v>422</v>
      </c>
      <c r="O2223">
        <v>2022102309</v>
      </c>
      <c r="P2223">
        <v>1658</v>
      </c>
      <c r="Q2223">
        <v>54625</v>
      </c>
      <c r="R2223">
        <v>1</v>
      </c>
      <c r="S2223">
        <v>0</v>
      </c>
      <c r="T2223">
        <v>0</v>
      </c>
      <c r="U2223">
        <v>0</v>
      </c>
      <c r="V2223" t="s">
        <v>276</v>
      </c>
    </row>
    <row r="2224" spans="1:22" x14ac:dyDescent="0.35">
      <c r="A2224">
        <v>2222</v>
      </c>
      <c r="B2224">
        <v>2022110608</v>
      </c>
      <c r="C2224">
        <v>3351</v>
      </c>
      <c r="D2224">
        <v>49410</v>
      </c>
      <c r="E2224">
        <v>1</v>
      </c>
      <c r="F2224">
        <v>0</v>
      </c>
      <c r="G2224">
        <v>0</v>
      </c>
      <c r="H2224">
        <v>0</v>
      </c>
      <c r="I2224" t="s">
        <v>422</v>
      </c>
      <c r="O2224">
        <v>2022102309</v>
      </c>
      <c r="P2224">
        <v>4216</v>
      </c>
      <c r="Q2224">
        <v>54625</v>
      </c>
      <c r="R2224">
        <v>1</v>
      </c>
      <c r="S2224">
        <v>0</v>
      </c>
      <c r="T2224">
        <v>0</v>
      </c>
      <c r="U2224">
        <v>0</v>
      </c>
      <c r="V2224" t="s">
        <v>276</v>
      </c>
    </row>
    <row r="2225" spans="1:22" x14ac:dyDescent="0.35">
      <c r="A2225">
        <v>2223</v>
      </c>
      <c r="B2225">
        <v>2022103005</v>
      </c>
      <c r="C2225">
        <v>163</v>
      </c>
      <c r="D2225">
        <v>43938</v>
      </c>
      <c r="E2225">
        <v>1</v>
      </c>
      <c r="F2225">
        <v>0</v>
      </c>
      <c r="G2225">
        <v>0</v>
      </c>
      <c r="H2225">
        <v>0</v>
      </c>
      <c r="I2225" t="s">
        <v>423</v>
      </c>
      <c r="O2225">
        <v>2022110600</v>
      </c>
      <c r="P2225">
        <v>432</v>
      </c>
      <c r="Q2225">
        <v>54625</v>
      </c>
      <c r="R2225">
        <v>1</v>
      </c>
      <c r="S2225">
        <v>0</v>
      </c>
      <c r="T2225">
        <v>0</v>
      </c>
      <c r="U2225">
        <v>0</v>
      </c>
      <c r="V2225" t="s">
        <v>276</v>
      </c>
    </row>
    <row r="2226" spans="1:22" x14ac:dyDescent="0.35">
      <c r="A2226">
        <v>2224</v>
      </c>
      <c r="B2226">
        <v>2022103005</v>
      </c>
      <c r="C2226">
        <v>361</v>
      </c>
      <c r="D2226">
        <v>46165</v>
      </c>
      <c r="E2226">
        <v>1</v>
      </c>
      <c r="F2226">
        <v>0</v>
      </c>
      <c r="G2226">
        <v>0</v>
      </c>
      <c r="H2226">
        <v>0</v>
      </c>
      <c r="I2226" t="s">
        <v>424</v>
      </c>
      <c r="O2226">
        <v>2022110600</v>
      </c>
      <c r="P2226">
        <v>2428</v>
      </c>
      <c r="Q2226">
        <v>54625</v>
      </c>
      <c r="R2226">
        <v>1</v>
      </c>
      <c r="S2226">
        <v>0</v>
      </c>
      <c r="T2226">
        <v>0</v>
      </c>
      <c r="U2226">
        <v>0</v>
      </c>
      <c r="V2226" t="s">
        <v>276</v>
      </c>
    </row>
    <row r="2227" spans="1:22" x14ac:dyDescent="0.35">
      <c r="A2227">
        <v>2225</v>
      </c>
      <c r="B2227">
        <v>2022103005</v>
      </c>
      <c r="C2227">
        <v>1764</v>
      </c>
      <c r="D2227">
        <v>46165</v>
      </c>
      <c r="E2227">
        <v>0</v>
      </c>
      <c r="F2227">
        <v>1</v>
      </c>
      <c r="G2227">
        <v>0</v>
      </c>
      <c r="H2227">
        <v>0</v>
      </c>
      <c r="I2227" t="s">
        <v>424</v>
      </c>
      <c r="O2227">
        <v>2022110600</v>
      </c>
      <c r="P2227">
        <v>2742</v>
      </c>
      <c r="Q2227">
        <v>54625</v>
      </c>
      <c r="R2227">
        <v>0</v>
      </c>
      <c r="S2227">
        <v>0</v>
      </c>
      <c r="T2227">
        <v>0</v>
      </c>
      <c r="U2227">
        <v>1</v>
      </c>
      <c r="V2227" t="s">
        <v>276</v>
      </c>
    </row>
    <row r="2228" spans="1:22" x14ac:dyDescent="0.35">
      <c r="A2228">
        <v>2226</v>
      </c>
      <c r="B2228">
        <v>2022103005</v>
      </c>
      <c r="C2228">
        <v>3358</v>
      </c>
      <c r="D2228">
        <v>46165</v>
      </c>
      <c r="E2228">
        <v>0</v>
      </c>
      <c r="F2228">
        <v>1</v>
      </c>
      <c r="G2228">
        <v>0</v>
      </c>
      <c r="H2228">
        <v>0</v>
      </c>
      <c r="I2228" t="s">
        <v>424</v>
      </c>
      <c r="O2228">
        <v>2022102309</v>
      </c>
      <c r="P2228">
        <v>470</v>
      </c>
      <c r="Q2228">
        <v>46086</v>
      </c>
      <c r="R2228">
        <v>0</v>
      </c>
      <c r="S2228">
        <v>1</v>
      </c>
      <c r="T2228">
        <v>0</v>
      </c>
      <c r="U2228">
        <v>0</v>
      </c>
      <c r="V2228" t="s">
        <v>277</v>
      </c>
    </row>
    <row r="2229" spans="1:22" x14ac:dyDescent="0.35">
      <c r="A2229">
        <v>2227</v>
      </c>
      <c r="B2229">
        <v>2022110607</v>
      </c>
      <c r="C2229">
        <v>1121</v>
      </c>
      <c r="D2229">
        <v>46165</v>
      </c>
      <c r="E2229">
        <v>0</v>
      </c>
      <c r="F2229">
        <v>1</v>
      </c>
      <c r="G2229">
        <v>0</v>
      </c>
      <c r="H2229">
        <v>0</v>
      </c>
      <c r="I2229" t="s">
        <v>424</v>
      </c>
      <c r="O2229">
        <v>2022102309</v>
      </c>
      <c r="P2229">
        <v>805</v>
      </c>
      <c r="Q2229">
        <v>46086</v>
      </c>
      <c r="R2229">
        <v>0</v>
      </c>
      <c r="S2229">
        <v>1</v>
      </c>
      <c r="T2229">
        <v>0</v>
      </c>
      <c r="U2229">
        <v>0</v>
      </c>
      <c r="V2229" t="s">
        <v>277</v>
      </c>
    </row>
    <row r="2230" spans="1:22" x14ac:dyDescent="0.35">
      <c r="A2230">
        <v>2228</v>
      </c>
      <c r="B2230">
        <v>2022110607</v>
      </c>
      <c r="C2230">
        <v>1166</v>
      </c>
      <c r="D2230">
        <v>46165</v>
      </c>
      <c r="E2230">
        <v>0</v>
      </c>
      <c r="F2230">
        <v>1</v>
      </c>
      <c r="G2230">
        <v>0</v>
      </c>
      <c r="H2230">
        <v>0</v>
      </c>
      <c r="I2230" t="s">
        <v>424</v>
      </c>
      <c r="O2230">
        <v>2022102309</v>
      </c>
      <c r="P2230">
        <v>1679</v>
      </c>
      <c r="Q2230">
        <v>46086</v>
      </c>
      <c r="R2230">
        <v>0</v>
      </c>
      <c r="S2230">
        <v>1</v>
      </c>
      <c r="T2230">
        <v>0</v>
      </c>
      <c r="U2230">
        <v>0</v>
      </c>
      <c r="V2230" t="s">
        <v>277</v>
      </c>
    </row>
    <row r="2231" spans="1:22" x14ac:dyDescent="0.35">
      <c r="A2231">
        <v>2229</v>
      </c>
      <c r="B2231">
        <v>2022110607</v>
      </c>
      <c r="C2231">
        <v>1491</v>
      </c>
      <c r="D2231">
        <v>46165</v>
      </c>
      <c r="E2231">
        <v>1</v>
      </c>
      <c r="F2231">
        <v>0</v>
      </c>
      <c r="G2231">
        <v>0</v>
      </c>
      <c r="H2231">
        <v>0</v>
      </c>
      <c r="I2231" t="s">
        <v>424</v>
      </c>
      <c r="O2231">
        <v>2022102309</v>
      </c>
      <c r="P2231">
        <v>1987</v>
      </c>
      <c r="Q2231">
        <v>46086</v>
      </c>
      <c r="R2231">
        <v>0</v>
      </c>
      <c r="S2231">
        <v>1</v>
      </c>
      <c r="T2231">
        <v>0</v>
      </c>
      <c r="U2231">
        <v>0</v>
      </c>
      <c r="V2231" t="s">
        <v>277</v>
      </c>
    </row>
    <row r="2232" spans="1:22" x14ac:dyDescent="0.35">
      <c r="A2232">
        <v>2230</v>
      </c>
      <c r="B2232">
        <v>2022110607</v>
      </c>
      <c r="C2232">
        <v>2367</v>
      </c>
      <c r="D2232">
        <v>46165</v>
      </c>
      <c r="E2232">
        <v>0</v>
      </c>
      <c r="F2232">
        <v>1</v>
      </c>
      <c r="G2232">
        <v>0</v>
      </c>
      <c r="H2232">
        <v>0</v>
      </c>
      <c r="I2232" t="s">
        <v>424</v>
      </c>
      <c r="O2232">
        <v>2022102309</v>
      </c>
      <c r="P2232">
        <v>3510</v>
      </c>
      <c r="Q2232">
        <v>46086</v>
      </c>
      <c r="R2232">
        <v>1</v>
      </c>
      <c r="S2232">
        <v>0</v>
      </c>
      <c r="T2232">
        <v>0</v>
      </c>
      <c r="U2232">
        <v>0</v>
      </c>
      <c r="V2232" t="s">
        <v>277</v>
      </c>
    </row>
    <row r="2233" spans="1:22" x14ac:dyDescent="0.35">
      <c r="A2233">
        <v>2231</v>
      </c>
      <c r="B2233">
        <v>2022103005</v>
      </c>
      <c r="C2233">
        <v>361</v>
      </c>
      <c r="D2233">
        <v>42388</v>
      </c>
      <c r="E2233">
        <v>0</v>
      </c>
      <c r="F2233">
        <v>1</v>
      </c>
      <c r="G2233">
        <v>0</v>
      </c>
      <c r="H2233">
        <v>0</v>
      </c>
      <c r="I2233" t="s">
        <v>425</v>
      </c>
      <c r="O2233">
        <v>2022110600</v>
      </c>
      <c r="P2233">
        <v>101</v>
      </c>
      <c r="Q2233">
        <v>46086</v>
      </c>
      <c r="R2233">
        <v>0</v>
      </c>
      <c r="S2233">
        <v>0</v>
      </c>
      <c r="T2233">
        <v>0</v>
      </c>
      <c r="U2233">
        <v>1</v>
      </c>
      <c r="V2233" t="s">
        <v>277</v>
      </c>
    </row>
    <row r="2234" spans="1:22" x14ac:dyDescent="0.35">
      <c r="A2234">
        <v>2232</v>
      </c>
      <c r="B2234">
        <v>2022103005</v>
      </c>
      <c r="C2234">
        <v>1372</v>
      </c>
      <c r="D2234">
        <v>42388</v>
      </c>
      <c r="E2234">
        <v>1</v>
      </c>
      <c r="F2234">
        <v>0</v>
      </c>
      <c r="G2234">
        <v>0</v>
      </c>
      <c r="H2234">
        <v>0</v>
      </c>
      <c r="I2234" t="s">
        <v>425</v>
      </c>
      <c r="O2234">
        <v>2022110600</v>
      </c>
      <c r="P2234">
        <v>1370</v>
      </c>
      <c r="Q2234">
        <v>46086</v>
      </c>
      <c r="R2234">
        <v>1</v>
      </c>
      <c r="S2234">
        <v>0</v>
      </c>
      <c r="T2234">
        <v>0</v>
      </c>
      <c r="U2234">
        <v>0</v>
      </c>
      <c r="V2234" t="s">
        <v>277</v>
      </c>
    </row>
    <row r="2235" spans="1:22" x14ac:dyDescent="0.35">
      <c r="A2235">
        <v>2233</v>
      </c>
      <c r="B2235">
        <v>2022110607</v>
      </c>
      <c r="C2235">
        <v>540</v>
      </c>
      <c r="D2235">
        <v>42388</v>
      </c>
      <c r="E2235">
        <v>0</v>
      </c>
      <c r="F2235">
        <v>0</v>
      </c>
      <c r="G2235">
        <v>0</v>
      </c>
      <c r="H2235">
        <v>1</v>
      </c>
      <c r="I2235" t="s">
        <v>425</v>
      </c>
      <c r="O2235">
        <v>2022110600</v>
      </c>
      <c r="P2235">
        <v>1975</v>
      </c>
      <c r="Q2235">
        <v>46086</v>
      </c>
      <c r="R2235">
        <v>0</v>
      </c>
      <c r="S2235">
        <v>1</v>
      </c>
      <c r="T2235">
        <v>0</v>
      </c>
      <c r="U2235">
        <v>0</v>
      </c>
      <c r="V2235" t="s">
        <v>277</v>
      </c>
    </row>
    <row r="2236" spans="1:22" x14ac:dyDescent="0.35">
      <c r="A2236">
        <v>2234</v>
      </c>
      <c r="B2236">
        <v>2022110607</v>
      </c>
      <c r="C2236">
        <v>1100</v>
      </c>
      <c r="D2236">
        <v>42388</v>
      </c>
      <c r="E2236">
        <v>0</v>
      </c>
      <c r="F2236">
        <v>1</v>
      </c>
      <c r="G2236">
        <v>0</v>
      </c>
      <c r="H2236">
        <v>0</v>
      </c>
      <c r="I2236" t="s">
        <v>425</v>
      </c>
      <c r="O2236">
        <v>2022110600</v>
      </c>
      <c r="P2236">
        <v>2141</v>
      </c>
      <c r="Q2236">
        <v>46086</v>
      </c>
      <c r="R2236">
        <v>0</v>
      </c>
      <c r="S2236">
        <v>1</v>
      </c>
      <c r="T2236">
        <v>0</v>
      </c>
      <c r="U2236">
        <v>0</v>
      </c>
      <c r="V2236" t="s">
        <v>277</v>
      </c>
    </row>
    <row r="2237" spans="1:22" x14ac:dyDescent="0.35">
      <c r="A2237">
        <v>2235</v>
      </c>
      <c r="B2237">
        <v>2022110607</v>
      </c>
      <c r="C2237">
        <v>1418</v>
      </c>
      <c r="D2237">
        <v>42388</v>
      </c>
      <c r="E2237">
        <v>1</v>
      </c>
      <c r="F2237">
        <v>0</v>
      </c>
      <c r="G2237">
        <v>0</v>
      </c>
      <c r="H2237">
        <v>0</v>
      </c>
      <c r="I2237" t="s">
        <v>425</v>
      </c>
      <c r="O2237">
        <v>2022110600</v>
      </c>
      <c r="P2237">
        <v>2449</v>
      </c>
      <c r="Q2237">
        <v>46086</v>
      </c>
      <c r="R2237">
        <v>0</v>
      </c>
      <c r="S2237">
        <v>1</v>
      </c>
      <c r="T2237">
        <v>0</v>
      </c>
      <c r="U2237">
        <v>0</v>
      </c>
      <c r="V2237" t="s">
        <v>277</v>
      </c>
    </row>
    <row r="2238" spans="1:22" x14ac:dyDescent="0.35">
      <c r="A2238">
        <v>2236</v>
      </c>
      <c r="B2238">
        <v>2022103005</v>
      </c>
      <c r="C2238">
        <v>430</v>
      </c>
      <c r="D2238">
        <v>52525</v>
      </c>
      <c r="E2238">
        <v>1</v>
      </c>
      <c r="F2238">
        <v>0</v>
      </c>
      <c r="G2238">
        <v>0</v>
      </c>
      <c r="H2238">
        <v>0</v>
      </c>
      <c r="I2238" t="s">
        <v>426</v>
      </c>
      <c r="O2238">
        <v>2022110600</v>
      </c>
      <c r="P2238">
        <v>2703</v>
      </c>
      <c r="Q2238">
        <v>46086</v>
      </c>
      <c r="R2238">
        <v>0</v>
      </c>
      <c r="S2238">
        <v>1</v>
      </c>
      <c r="T2238">
        <v>0</v>
      </c>
      <c r="U2238">
        <v>0</v>
      </c>
      <c r="V2238" t="s">
        <v>277</v>
      </c>
    </row>
    <row r="2239" spans="1:22" x14ac:dyDescent="0.35">
      <c r="A2239">
        <v>2237</v>
      </c>
      <c r="B2239">
        <v>2022103005</v>
      </c>
      <c r="C2239">
        <v>451</v>
      </c>
      <c r="D2239">
        <v>52525</v>
      </c>
      <c r="E2239">
        <v>1</v>
      </c>
      <c r="F2239">
        <v>0</v>
      </c>
      <c r="G2239">
        <v>0</v>
      </c>
      <c r="H2239">
        <v>0</v>
      </c>
      <c r="I2239" t="s">
        <v>426</v>
      </c>
      <c r="O2239">
        <v>2022110600</v>
      </c>
      <c r="P2239">
        <v>3298</v>
      </c>
      <c r="Q2239">
        <v>46086</v>
      </c>
      <c r="R2239">
        <v>0</v>
      </c>
      <c r="S2239">
        <v>1</v>
      </c>
      <c r="T2239">
        <v>0</v>
      </c>
      <c r="U2239">
        <v>0</v>
      </c>
      <c r="V2239" t="s">
        <v>277</v>
      </c>
    </row>
    <row r="2240" spans="1:22" x14ac:dyDescent="0.35">
      <c r="A2240">
        <v>2238</v>
      </c>
      <c r="B2240">
        <v>2022103005</v>
      </c>
      <c r="C2240">
        <v>1788</v>
      </c>
      <c r="D2240">
        <v>52525</v>
      </c>
      <c r="E2240">
        <v>1</v>
      </c>
      <c r="F2240">
        <v>0</v>
      </c>
      <c r="G2240">
        <v>0</v>
      </c>
      <c r="H2240">
        <v>0</v>
      </c>
      <c r="I2240" t="s">
        <v>426</v>
      </c>
      <c r="O2240">
        <v>2022102309</v>
      </c>
      <c r="P2240">
        <v>576</v>
      </c>
      <c r="Q2240">
        <v>47843</v>
      </c>
      <c r="R2240">
        <v>1</v>
      </c>
      <c r="S2240">
        <v>0</v>
      </c>
      <c r="T2240">
        <v>0</v>
      </c>
      <c r="U2240">
        <v>0</v>
      </c>
      <c r="V2240" t="s">
        <v>278</v>
      </c>
    </row>
    <row r="2241" spans="1:22" x14ac:dyDescent="0.35">
      <c r="A2241">
        <v>2239</v>
      </c>
      <c r="B2241">
        <v>2022103005</v>
      </c>
      <c r="C2241">
        <v>789</v>
      </c>
      <c r="D2241">
        <v>37078</v>
      </c>
      <c r="E2241">
        <v>1</v>
      </c>
      <c r="F2241">
        <v>0</v>
      </c>
      <c r="G2241">
        <v>0</v>
      </c>
      <c r="H2241">
        <v>0</v>
      </c>
      <c r="I2241" t="s">
        <v>427</v>
      </c>
      <c r="O2241">
        <v>2022102309</v>
      </c>
      <c r="P2241">
        <v>2636</v>
      </c>
      <c r="Q2241">
        <v>47843</v>
      </c>
      <c r="R2241">
        <v>1</v>
      </c>
      <c r="S2241">
        <v>0</v>
      </c>
      <c r="T2241">
        <v>0</v>
      </c>
      <c r="U2241">
        <v>0</v>
      </c>
      <c r="V2241" t="s">
        <v>278</v>
      </c>
    </row>
    <row r="2242" spans="1:22" x14ac:dyDescent="0.35">
      <c r="A2242">
        <v>2240</v>
      </c>
      <c r="B2242">
        <v>2022103005</v>
      </c>
      <c r="C2242">
        <v>838</v>
      </c>
      <c r="D2242">
        <v>42465</v>
      </c>
      <c r="E2242">
        <v>1</v>
      </c>
      <c r="F2242">
        <v>0</v>
      </c>
      <c r="G2242">
        <v>0</v>
      </c>
      <c r="H2242">
        <v>0</v>
      </c>
      <c r="I2242" t="s">
        <v>428</v>
      </c>
      <c r="O2242">
        <v>2022102309</v>
      </c>
      <c r="P2242">
        <v>2816</v>
      </c>
      <c r="Q2242">
        <v>47843</v>
      </c>
      <c r="R2242">
        <v>1</v>
      </c>
      <c r="S2242">
        <v>0</v>
      </c>
      <c r="T2242">
        <v>0</v>
      </c>
      <c r="U2242">
        <v>0</v>
      </c>
      <c r="V2242" t="s">
        <v>278</v>
      </c>
    </row>
    <row r="2243" spans="1:22" x14ac:dyDescent="0.35">
      <c r="A2243">
        <v>2241</v>
      </c>
      <c r="B2243">
        <v>2022103005</v>
      </c>
      <c r="C2243">
        <v>1764</v>
      </c>
      <c r="D2243">
        <v>42465</v>
      </c>
      <c r="E2243">
        <v>1</v>
      </c>
      <c r="F2243">
        <v>0</v>
      </c>
      <c r="G2243">
        <v>0</v>
      </c>
      <c r="H2243">
        <v>0</v>
      </c>
      <c r="I2243" t="s">
        <v>428</v>
      </c>
      <c r="O2243">
        <v>2022110600</v>
      </c>
      <c r="P2243">
        <v>101</v>
      </c>
      <c r="Q2243">
        <v>47843</v>
      </c>
      <c r="R2243">
        <v>1</v>
      </c>
      <c r="S2243">
        <v>0</v>
      </c>
      <c r="T2243">
        <v>0</v>
      </c>
      <c r="U2243">
        <v>0</v>
      </c>
      <c r="V2243" t="s">
        <v>278</v>
      </c>
    </row>
    <row r="2244" spans="1:22" x14ac:dyDescent="0.35">
      <c r="A2244">
        <v>2242</v>
      </c>
      <c r="B2244">
        <v>2022110607</v>
      </c>
      <c r="C2244">
        <v>354</v>
      </c>
      <c r="D2244">
        <v>42465</v>
      </c>
      <c r="E2244">
        <v>1</v>
      </c>
      <c r="F2244">
        <v>0</v>
      </c>
      <c r="G2244">
        <v>0</v>
      </c>
      <c r="H2244">
        <v>0</v>
      </c>
      <c r="I2244" t="s">
        <v>428</v>
      </c>
      <c r="O2244">
        <v>2022110600</v>
      </c>
      <c r="P2244">
        <v>2017</v>
      </c>
      <c r="Q2244">
        <v>47843</v>
      </c>
      <c r="R2244">
        <v>0</v>
      </c>
      <c r="S2244">
        <v>1</v>
      </c>
      <c r="T2244">
        <v>0</v>
      </c>
      <c r="U2244">
        <v>0</v>
      </c>
      <c r="V2244" t="s">
        <v>278</v>
      </c>
    </row>
    <row r="2245" spans="1:22" x14ac:dyDescent="0.35">
      <c r="A2245">
        <v>2243</v>
      </c>
      <c r="B2245">
        <v>2022110607</v>
      </c>
      <c r="C2245">
        <v>1100</v>
      </c>
      <c r="D2245">
        <v>42465</v>
      </c>
      <c r="E2245">
        <v>0</v>
      </c>
      <c r="F2245">
        <v>0</v>
      </c>
      <c r="G2245">
        <v>0</v>
      </c>
      <c r="H2245">
        <v>1</v>
      </c>
      <c r="I2245" t="s">
        <v>428</v>
      </c>
      <c r="O2245">
        <v>2022110600</v>
      </c>
      <c r="P2245">
        <v>2141</v>
      </c>
      <c r="Q2245">
        <v>47843</v>
      </c>
      <c r="R2245">
        <v>0</v>
      </c>
      <c r="S2245">
        <v>1</v>
      </c>
      <c r="T2245">
        <v>0</v>
      </c>
      <c r="U2245">
        <v>0</v>
      </c>
      <c r="V2245" t="s">
        <v>278</v>
      </c>
    </row>
    <row r="2246" spans="1:22" x14ac:dyDescent="0.35">
      <c r="A2246">
        <v>2244</v>
      </c>
      <c r="B2246">
        <v>2022110607</v>
      </c>
      <c r="C2246">
        <v>1121</v>
      </c>
      <c r="D2246">
        <v>42465</v>
      </c>
      <c r="E2246">
        <v>1</v>
      </c>
      <c r="F2246">
        <v>0</v>
      </c>
      <c r="G2246">
        <v>0</v>
      </c>
      <c r="H2246">
        <v>0</v>
      </c>
      <c r="I2246" t="s">
        <v>428</v>
      </c>
      <c r="O2246">
        <v>2022102309</v>
      </c>
      <c r="P2246">
        <v>713</v>
      </c>
      <c r="Q2246">
        <v>38545</v>
      </c>
      <c r="R2246">
        <v>1</v>
      </c>
      <c r="S2246">
        <v>0</v>
      </c>
      <c r="T2246">
        <v>0</v>
      </c>
      <c r="U2246">
        <v>0</v>
      </c>
      <c r="V2246" t="s">
        <v>279</v>
      </c>
    </row>
    <row r="2247" spans="1:22" x14ac:dyDescent="0.35">
      <c r="A2247">
        <v>2245</v>
      </c>
      <c r="B2247">
        <v>2022110607</v>
      </c>
      <c r="C2247">
        <v>2217</v>
      </c>
      <c r="D2247">
        <v>42465</v>
      </c>
      <c r="E2247">
        <v>1</v>
      </c>
      <c r="F2247">
        <v>0</v>
      </c>
      <c r="G2247">
        <v>0</v>
      </c>
      <c r="H2247">
        <v>0</v>
      </c>
      <c r="I2247" t="s">
        <v>428</v>
      </c>
      <c r="O2247">
        <v>2022103011</v>
      </c>
      <c r="P2247">
        <v>1505</v>
      </c>
      <c r="Q2247">
        <v>38545</v>
      </c>
      <c r="R2247">
        <v>0</v>
      </c>
      <c r="S2247">
        <v>1</v>
      </c>
      <c r="T2247">
        <v>0</v>
      </c>
      <c r="U2247">
        <v>0</v>
      </c>
      <c r="V2247" t="s">
        <v>279</v>
      </c>
    </row>
    <row r="2248" spans="1:22" x14ac:dyDescent="0.35">
      <c r="A2248">
        <v>2246</v>
      </c>
      <c r="B2248">
        <v>2022110607</v>
      </c>
      <c r="C2248">
        <v>2388</v>
      </c>
      <c r="D2248">
        <v>42465</v>
      </c>
      <c r="E2248">
        <v>0</v>
      </c>
      <c r="F2248">
        <v>1</v>
      </c>
      <c r="G2248">
        <v>0</v>
      </c>
      <c r="H2248">
        <v>0</v>
      </c>
      <c r="I2248" t="s">
        <v>428</v>
      </c>
      <c r="O2248">
        <v>2022103011</v>
      </c>
      <c r="P2248">
        <v>2834</v>
      </c>
      <c r="Q2248">
        <v>38545</v>
      </c>
      <c r="R2248">
        <v>1</v>
      </c>
      <c r="S2248">
        <v>0</v>
      </c>
      <c r="T2248">
        <v>0</v>
      </c>
      <c r="U2248">
        <v>0</v>
      </c>
      <c r="V2248" t="s">
        <v>279</v>
      </c>
    </row>
    <row r="2249" spans="1:22" x14ac:dyDescent="0.35">
      <c r="A2249">
        <v>2247</v>
      </c>
      <c r="B2249">
        <v>2022103005</v>
      </c>
      <c r="C2249">
        <v>999</v>
      </c>
      <c r="D2249">
        <v>53639</v>
      </c>
      <c r="E2249">
        <v>1</v>
      </c>
      <c r="F2249">
        <v>0</v>
      </c>
      <c r="G2249">
        <v>0</v>
      </c>
      <c r="H2249">
        <v>0</v>
      </c>
      <c r="I2249" t="s">
        <v>429</v>
      </c>
      <c r="O2249">
        <v>2022110608</v>
      </c>
      <c r="P2249">
        <v>663</v>
      </c>
      <c r="Q2249">
        <v>38545</v>
      </c>
      <c r="R2249">
        <v>0</v>
      </c>
      <c r="S2249">
        <v>1</v>
      </c>
      <c r="T2249">
        <v>0</v>
      </c>
      <c r="U2249">
        <v>0</v>
      </c>
      <c r="V2249" t="s">
        <v>279</v>
      </c>
    </row>
    <row r="2250" spans="1:22" x14ac:dyDescent="0.35">
      <c r="A2250">
        <v>2248</v>
      </c>
      <c r="B2250">
        <v>2022110608</v>
      </c>
      <c r="C2250">
        <v>3197</v>
      </c>
      <c r="D2250">
        <v>53639</v>
      </c>
      <c r="E2250">
        <v>1</v>
      </c>
      <c r="F2250">
        <v>0</v>
      </c>
      <c r="G2250">
        <v>0</v>
      </c>
      <c r="H2250">
        <v>0</v>
      </c>
      <c r="I2250" t="s">
        <v>429</v>
      </c>
      <c r="O2250">
        <v>2022110608</v>
      </c>
      <c r="P2250">
        <v>2948</v>
      </c>
      <c r="Q2250">
        <v>38545</v>
      </c>
      <c r="R2250">
        <v>0</v>
      </c>
      <c r="S2250">
        <v>0</v>
      </c>
      <c r="T2250">
        <v>0</v>
      </c>
      <c r="U2250">
        <v>1</v>
      </c>
      <c r="V2250" t="s">
        <v>279</v>
      </c>
    </row>
    <row r="2251" spans="1:22" x14ac:dyDescent="0.35">
      <c r="A2251">
        <v>2249</v>
      </c>
      <c r="B2251">
        <v>2022103005</v>
      </c>
      <c r="C2251">
        <v>1113</v>
      </c>
      <c r="D2251">
        <v>47816</v>
      </c>
      <c r="E2251">
        <v>1</v>
      </c>
      <c r="F2251">
        <v>0</v>
      </c>
      <c r="G2251">
        <v>0</v>
      </c>
      <c r="H2251">
        <v>0</v>
      </c>
      <c r="I2251" t="s">
        <v>430</v>
      </c>
      <c r="O2251">
        <v>2022102309</v>
      </c>
      <c r="P2251">
        <v>784</v>
      </c>
      <c r="Q2251">
        <v>43332</v>
      </c>
      <c r="R2251">
        <v>0</v>
      </c>
      <c r="S2251">
        <v>1</v>
      </c>
      <c r="T2251">
        <v>0</v>
      </c>
      <c r="U2251">
        <v>0</v>
      </c>
      <c r="V2251" t="s">
        <v>280</v>
      </c>
    </row>
    <row r="2252" spans="1:22" x14ac:dyDescent="0.35">
      <c r="A2252">
        <v>2250</v>
      </c>
      <c r="B2252">
        <v>2022103005</v>
      </c>
      <c r="C2252">
        <v>1177</v>
      </c>
      <c r="D2252">
        <v>54565</v>
      </c>
      <c r="E2252">
        <v>1</v>
      </c>
      <c r="F2252">
        <v>0</v>
      </c>
      <c r="G2252">
        <v>0</v>
      </c>
      <c r="H2252">
        <v>0</v>
      </c>
      <c r="I2252" t="s">
        <v>431</v>
      </c>
      <c r="O2252">
        <v>2022102309</v>
      </c>
      <c r="P2252">
        <v>1052</v>
      </c>
      <c r="Q2252">
        <v>43332</v>
      </c>
      <c r="R2252">
        <v>1</v>
      </c>
      <c r="S2252">
        <v>0</v>
      </c>
      <c r="T2252">
        <v>0</v>
      </c>
      <c r="U2252">
        <v>0</v>
      </c>
      <c r="V2252" t="s">
        <v>280</v>
      </c>
    </row>
    <row r="2253" spans="1:22" x14ac:dyDescent="0.35">
      <c r="A2253">
        <v>2251</v>
      </c>
      <c r="B2253">
        <v>2022110608</v>
      </c>
      <c r="C2253">
        <v>949</v>
      </c>
      <c r="D2253">
        <v>54565</v>
      </c>
      <c r="E2253">
        <v>0</v>
      </c>
      <c r="F2253">
        <v>1</v>
      </c>
      <c r="G2253">
        <v>0</v>
      </c>
      <c r="H2253">
        <v>0</v>
      </c>
      <c r="I2253" t="s">
        <v>431</v>
      </c>
      <c r="O2253">
        <v>2022102309</v>
      </c>
      <c r="P2253">
        <v>2636</v>
      </c>
      <c r="Q2253">
        <v>43332</v>
      </c>
      <c r="R2253">
        <v>0</v>
      </c>
      <c r="S2253">
        <v>0</v>
      </c>
      <c r="T2253">
        <v>0</v>
      </c>
      <c r="U2253">
        <v>1</v>
      </c>
      <c r="V2253" t="s">
        <v>280</v>
      </c>
    </row>
    <row r="2254" spans="1:22" x14ac:dyDescent="0.35">
      <c r="A2254">
        <v>2252</v>
      </c>
      <c r="B2254">
        <v>2022103005</v>
      </c>
      <c r="C2254">
        <v>1638</v>
      </c>
      <c r="D2254">
        <v>42427</v>
      </c>
      <c r="E2254">
        <v>1</v>
      </c>
      <c r="F2254">
        <v>0</v>
      </c>
      <c r="G2254">
        <v>0</v>
      </c>
      <c r="H2254">
        <v>0</v>
      </c>
      <c r="I2254" t="s">
        <v>432</v>
      </c>
      <c r="O2254">
        <v>2022102309</v>
      </c>
      <c r="P2254">
        <v>2866</v>
      </c>
      <c r="Q2254">
        <v>43332</v>
      </c>
      <c r="R2254">
        <v>1</v>
      </c>
      <c r="S2254">
        <v>0</v>
      </c>
      <c r="T2254">
        <v>0</v>
      </c>
      <c r="U2254">
        <v>0</v>
      </c>
      <c r="V2254" t="s">
        <v>280</v>
      </c>
    </row>
    <row r="2255" spans="1:22" x14ac:dyDescent="0.35">
      <c r="A2255">
        <v>2253</v>
      </c>
      <c r="B2255">
        <v>2022103005</v>
      </c>
      <c r="C2255">
        <v>3825</v>
      </c>
      <c r="D2255">
        <v>42427</v>
      </c>
      <c r="E2255">
        <v>1</v>
      </c>
      <c r="F2255">
        <v>0</v>
      </c>
      <c r="G2255">
        <v>0</v>
      </c>
      <c r="H2255">
        <v>0</v>
      </c>
      <c r="I2255" t="s">
        <v>432</v>
      </c>
      <c r="O2255">
        <v>2022102309</v>
      </c>
      <c r="P2255">
        <v>4288</v>
      </c>
      <c r="Q2255">
        <v>43332</v>
      </c>
      <c r="R2255">
        <v>0</v>
      </c>
      <c r="S2255">
        <v>1</v>
      </c>
      <c r="T2255">
        <v>0</v>
      </c>
      <c r="U2255">
        <v>0</v>
      </c>
      <c r="V2255" t="s">
        <v>280</v>
      </c>
    </row>
    <row r="2256" spans="1:22" x14ac:dyDescent="0.35">
      <c r="A2256">
        <v>2254</v>
      </c>
      <c r="B2256">
        <v>2022110607</v>
      </c>
      <c r="C2256">
        <v>875</v>
      </c>
      <c r="D2256">
        <v>42427</v>
      </c>
      <c r="E2256">
        <v>1</v>
      </c>
      <c r="F2256">
        <v>0</v>
      </c>
      <c r="G2256">
        <v>0</v>
      </c>
      <c r="H2256">
        <v>0</v>
      </c>
      <c r="I2256" t="s">
        <v>432</v>
      </c>
      <c r="O2256">
        <v>2022110600</v>
      </c>
      <c r="P2256">
        <v>80</v>
      </c>
      <c r="Q2256">
        <v>43332</v>
      </c>
      <c r="R2256">
        <v>1</v>
      </c>
      <c r="S2256">
        <v>0</v>
      </c>
      <c r="T2256">
        <v>0</v>
      </c>
      <c r="U2256">
        <v>0</v>
      </c>
      <c r="V2256" t="s">
        <v>280</v>
      </c>
    </row>
    <row r="2257" spans="1:22" x14ac:dyDescent="0.35">
      <c r="A2257">
        <v>2255</v>
      </c>
      <c r="B2257">
        <v>2022110607</v>
      </c>
      <c r="C2257">
        <v>1209</v>
      </c>
      <c r="D2257">
        <v>42427</v>
      </c>
      <c r="E2257">
        <v>1</v>
      </c>
      <c r="F2257">
        <v>0</v>
      </c>
      <c r="G2257">
        <v>0</v>
      </c>
      <c r="H2257">
        <v>0</v>
      </c>
      <c r="I2257" t="s">
        <v>432</v>
      </c>
      <c r="O2257">
        <v>2022110600</v>
      </c>
      <c r="P2257">
        <v>366</v>
      </c>
      <c r="Q2257">
        <v>43332</v>
      </c>
      <c r="R2257">
        <v>1</v>
      </c>
      <c r="S2257">
        <v>0</v>
      </c>
      <c r="T2257">
        <v>0</v>
      </c>
      <c r="U2257">
        <v>0</v>
      </c>
      <c r="V2257" t="s">
        <v>280</v>
      </c>
    </row>
    <row r="2258" spans="1:22" x14ac:dyDescent="0.35">
      <c r="A2258">
        <v>2256</v>
      </c>
      <c r="B2258">
        <v>2022110607</v>
      </c>
      <c r="C2258">
        <v>1919</v>
      </c>
      <c r="D2258">
        <v>42427</v>
      </c>
      <c r="E2258">
        <v>1</v>
      </c>
      <c r="F2258">
        <v>0</v>
      </c>
      <c r="G2258">
        <v>0</v>
      </c>
      <c r="H2258">
        <v>0</v>
      </c>
      <c r="I2258" t="s">
        <v>432</v>
      </c>
      <c r="O2258">
        <v>2022110600</v>
      </c>
      <c r="P2258">
        <v>524</v>
      </c>
      <c r="Q2258">
        <v>43332</v>
      </c>
      <c r="R2258">
        <v>0</v>
      </c>
      <c r="S2258">
        <v>1</v>
      </c>
      <c r="T2258">
        <v>0</v>
      </c>
      <c r="U2258">
        <v>0</v>
      </c>
      <c r="V2258" t="s">
        <v>280</v>
      </c>
    </row>
    <row r="2259" spans="1:22" x14ac:dyDescent="0.35">
      <c r="A2259">
        <v>2257</v>
      </c>
      <c r="B2259">
        <v>2022110607</v>
      </c>
      <c r="C2259">
        <v>2288</v>
      </c>
      <c r="D2259">
        <v>42427</v>
      </c>
      <c r="E2259">
        <v>1</v>
      </c>
      <c r="F2259">
        <v>0</v>
      </c>
      <c r="G2259">
        <v>0</v>
      </c>
      <c r="H2259">
        <v>0</v>
      </c>
      <c r="I2259" t="s">
        <v>432</v>
      </c>
      <c r="O2259">
        <v>2022102309</v>
      </c>
      <c r="P2259">
        <v>805</v>
      </c>
      <c r="Q2259">
        <v>47913</v>
      </c>
      <c r="R2259">
        <v>1</v>
      </c>
      <c r="S2259">
        <v>0</v>
      </c>
      <c r="T2259">
        <v>0</v>
      </c>
      <c r="U2259">
        <v>0</v>
      </c>
      <c r="V2259" t="s">
        <v>281</v>
      </c>
    </row>
    <row r="2260" spans="1:22" x14ac:dyDescent="0.35">
      <c r="A2260">
        <v>2258</v>
      </c>
      <c r="B2260">
        <v>2022110607</v>
      </c>
      <c r="C2260">
        <v>2557</v>
      </c>
      <c r="D2260">
        <v>42427</v>
      </c>
      <c r="E2260">
        <v>1</v>
      </c>
      <c r="F2260">
        <v>0</v>
      </c>
      <c r="G2260">
        <v>0</v>
      </c>
      <c r="H2260">
        <v>0</v>
      </c>
      <c r="I2260" t="s">
        <v>432</v>
      </c>
      <c r="O2260">
        <v>2022102309</v>
      </c>
      <c r="P2260">
        <v>2041</v>
      </c>
      <c r="Q2260">
        <v>47913</v>
      </c>
      <c r="R2260">
        <v>1</v>
      </c>
      <c r="S2260">
        <v>0</v>
      </c>
      <c r="T2260">
        <v>0</v>
      </c>
      <c r="U2260">
        <v>0</v>
      </c>
      <c r="V2260" t="s">
        <v>281</v>
      </c>
    </row>
    <row r="2261" spans="1:22" x14ac:dyDescent="0.35">
      <c r="A2261">
        <v>2259</v>
      </c>
      <c r="B2261">
        <v>2022110607</v>
      </c>
      <c r="C2261">
        <v>2731</v>
      </c>
      <c r="D2261">
        <v>42427</v>
      </c>
      <c r="E2261">
        <v>1</v>
      </c>
      <c r="F2261">
        <v>0</v>
      </c>
      <c r="G2261">
        <v>0</v>
      </c>
      <c r="H2261">
        <v>0</v>
      </c>
      <c r="I2261" t="s">
        <v>432</v>
      </c>
      <c r="O2261">
        <v>2022102309</v>
      </c>
      <c r="P2261">
        <v>3456</v>
      </c>
      <c r="Q2261">
        <v>47913</v>
      </c>
      <c r="R2261">
        <v>1</v>
      </c>
      <c r="S2261">
        <v>0</v>
      </c>
      <c r="T2261">
        <v>0</v>
      </c>
      <c r="U2261">
        <v>0</v>
      </c>
      <c r="V2261" t="s">
        <v>281</v>
      </c>
    </row>
    <row r="2262" spans="1:22" x14ac:dyDescent="0.35">
      <c r="A2262">
        <v>2260</v>
      </c>
      <c r="B2262">
        <v>2022110607</v>
      </c>
      <c r="C2262">
        <v>2806</v>
      </c>
      <c r="D2262">
        <v>42427</v>
      </c>
      <c r="E2262">
        <v>1</v>
      </c>
      <c r="F2262">
        <v>0</v>
      </c>
      <c r="G2262">
        <v>0</v>
      </c>
      <c r="H2262">
        <v>0</v>
      </c>
      <c r="I2262" t="s">
        <v>432</v>
      </c>
      <c r="O2262">
        <v>2022110600</v>
      </c>
      <c r="P2262">
        <v>101</v>
      </c>
      <c r="Q2262">
        <v>47913</v>
      </c>
      <c r="R2262">
        <v>0</v>
      </c>
      <c r="S2262">
        <v>0</v>
      </c>
      <c r="T2262">
        <v>0</v>
      </c>
      <c r="U2262">
        <v>1</v>
      </c>
      <c r="V2262" t="s">
        <v>281</v>
      </c>
    </row>
    <row r="2263" spans="1:22" x14ac:dyDescent="0.35">
      <c r="A2263">
        <v>2261</v>
      </c>
      <c r="B2263">
        <v>2022110607</v>
      </c>
      <c r="C2263">
        <v>3384</v>
      </c>
      <c r="D2263">
        <v>42427</v>
      </c>
      <c r="E2263">
        <v>0</v>
      </c>
      <c r="F2263">
        <v>1</v>
      </c>
      <c r="G2263">
        <v>0</v>
      </c>
      <c r="H2263">
        <v>0</v>
      </c>
      <c r="I2263" t="s">
        <v>432</v>
      </c>
      <c r="O2263">
        <v>2022110600</v>
      </c>
      <c r="P2263">
        <v>194</v>
      </c>
      <c r="Q2263">
        <v>47913</v>
      </c>
      <c r="R2263">
        <v>1</v>
      </c>
      <c r="S2263">
        <v>0</v>
      </c>
      <c r="T2263">
        <v>0</v>
      </c>
      <c r="U2263">
        <v>0</v>
      </c>
      <c r="V2263" t="s">
        <v>281</v>
      </c>
    </row>
    <row r="2264" spans="1:22" x14ac:dyDescent="0.35">
      <c r="A2264">
        <v>2262</v>
      </c>
      <c r="B2264">
        <v>2022103005</v>
      </c>
      <c r="C2264">
        <v>2258</v>
      </c>
      <c r="D2264">
        <v>44867</v>
      </c>
      <c r="E2264">
        <v>1</v>
      </c>
      <c r="F2264">
        <v>0</v>
      </c>
      <c r="G2264">
        <v>0</v>
      </c>
      <c r="H2264">
        <v>0</v>
      </c>
      <c r="I2264" t="s">
        <v>433</v>
      </c>
      <c r="O2264">
        <v>2022110600</v>
      </c>
      <c r="P2264">
        <v>545</v>
      </c>
      <c r="Q2264">
        <v>47913</v>
      </c>
      <c r="R2264">
        <v>1</v>
      </c>
      <c r="S2264">
        <v>0</v>
      </c>
      <c r="T2264">
        <v>0</v>
      </c>
      <c r="U2264">
        <v>0</v>
      </c>
      <c r="V2264" t="s">
        <v>281</v>
      </c>
    </row>
    <row r="2265" spans="1:22" x14ac:dyDescent="0.35">
      <c r="A2265">
        <v>2263</v>
      </c>
      <c r="B2265">
        <v>2022103005</v>
      </c>
      <c r="C2265">
        <v>2258</v>
      </c>
      <c r="D2265">
        <v>46652</v>
      </c>
      <c r="E2265">
        <v>0</v>
      </c>
      <c r="F2265">
        <v>1</v>
      </c>
      <c r="G2265">
        <v>0</v>
      </c>
      <c r="H2265">
        <v>0</v>
      </c>
      <c r="I2265" t="s">
        <v>434</v>
      </c>
      <c r="O2265">
        <v>2022110600</v>
      </c>
      <c r="P2265">
        <v>590</v>
      </c>
      <c r="Q2265">
        <v>47913</v>
      </c>
      <c r="R2265">
        <v>1</v>
      </c>
      <c r="S2265">
        <v>0</v>
      </c>
      <c r="T2265">
        <v>0</v>
      </c>
      <c r="U2265">
        <v>0</v>
      </c>
      <c r="V2265" t="s">
        <v>281</v>
      </c>
    </row>
    <row r="2266" spans="1:22" x14ac:dyDescent="0.35">
      <c r="A2266">
        <v>2264</v>
      </c>
      <c r="B2266">
        <v>2022103005</v>
      </c>
      <c r="C2266">
        <v>2478</v>
      </c>
      <c r="D2266">
        <v>52538</v>
      </c>
      <c r="E2266">
        <v>1</v>
      </c>
      <c r="F2266">
        <v>0</v>
      </c>
      <c r="G2266">
        <v>0</v>
      </c>
      <c r="H2266">
        <v>0</v>
      </c>
      <c r="I2266" t="s">
        <v>435</v>
      </c>
      <c r="O2266">
        <v>2022110600</v>
      </c>
      <c r="P2266">
        <v>2017</v>
      </c>
      <c r="Q2266">
        <v>47913</v>
      </c>
      <c r="R2266">
        <v>0</v>
      </c>
      <c r="S2266">
        <v>0</v>
      </c>
      <c r="T2266">
        <v>0</v>
      </c>
      <c r="U2266">
        <v>1</v>
      </c>
      <c r="V2266" t="s">
        <v>281</v>
      </c>
    </row>
    <row r="2267" spans="1:22" x14ac:dyDescent="0.35">
      <c r="A2267">
        <v>2265</v>
      </c>
      <c r="B2267">
        <v>2022110607</v>
      </c>
      <c r="C2267">
        <v>304</v>
      </c>
      <c r="D2267">
        <v>52538</v>
      </c>
      <c r="E2267">
        <v>1</v>
      </c>
      <c r="F2267">
        <v>0</v>
      </c>
      <c r="G2267">
        <v>0</v>
      </c>
      <c r="H2267">
        <v>0</v>
      </c>
      <c r="I2267" t="s">
        <v>435</v>
      </c>
      <c r="O2267">
        <v>2022110600</v>
      </c>
      <c r="P2267">
        <v>2141</v>
      </c>
      <c r="Q2267">
        <v>47913</v>
      </c>
      <c r="R2267">
        <v>0</v>
      </c>
      <c r="S2267">
        <v>0</v>
      </c>
      <c r="T2267">
        <v>0</v>
      </c>
      <c r="U2267">
        <v>1</v>
      </c>
      <c r="V2267" t="s">
        <v>281</v>
      </c>
    </row>
    <row r="2268" spans="1:22" x14ac:dyDescent="0.35">
      <c r="A2268">
        <v>2266</v>
      </c>
      <c r="B2268">
        <v>2022110607</v>
      </c>
      <c r="C2268">
        <v>1230</v>
      </c>
      <c r="D2268">
        <v>52538</v>
      </c>
      <c r="E2268">
        <v>0</v>
      </c>
      <c r="F2268">
        <v>1</v>
      </c>
      <c r="G2268">
        <v>0</v>
      </c>
      <c r="H2268">
        <v>0</v>
      </c>
      <c r="I2268" t="s">
        <v>435</v>
      </c>
      <c r="O2268">
        <v>2022110600</v>
      </c>
      <c r="P2268">
        <v>2337</v>
      </c>
      <c r="Q2268">
        <v>47913</v>
      </c>
      <c r="R2268">
        <v>0</v>
      </c>
      <c r="S2268">
        <v>1</v>
      </c>
      <c r="T2268">
        <v>0</v>
      </c>
      <c r="U2268">
        <v>0</v>
      </c>
      <c r="V2268" t="s">
        <v>281</v>
      </c>
    </row>
    <row r="2269" spans="1:22" x14ac:dyDescent="0.35">
      <c r="A2269">
        <v>2267</v>
      </c>
      <c r="B2269">
        <v>2022110607</v>
      </c>
      <c r="C2269">
        <v>2688</v>
      </c>
      <c r="D2269">
        <v>52538</v>
      </c>
      <c r="E2269">
        <v>0</v>
      </c>
      <c r="F2269">
        <v>0</v>
      </c>
      <c r="G2269">
        <v>0</v>
      </c>
      <c r="H2269">
        <v>1</v>
      </c>
      <c r="I2269" t="s">
        <v>435</v>
      </c>
      <c r="O2269">
        <v>2022110600</v>
      </c>
      <c r="P2269">
        <v>2379</v>
      </c>
      <c r="Q2269">
        <v>47913</v>
      </c>
      <c r="R2269">
        <v>1</v>
      </c>
      <c r="S2269">
        <v>0</v>
      </c>
      <c r="T2269">
        <v>0</v>
      </c>
      <c r="U2269">
        <v>0</v>
      </c>
      <c r="V2269" t="s">
        <v>281</v>
      </c>
    </row>
    <row r="2270" spans="1:22" x14ac:dyDescent="0.35">
      <c r="A2270">
        <v>2268</v>
      </c>
      <c r="B2270">
        <v>2022103005</v>
      </c>
      <c r="C2270">
        <v>2528</v>
      </c>
      <c r="D2270">
        <v>53519</v>
      </c>
      <c r="E2270">
        <v>1</v>
      </c>
      <c r="F2270">
        <v>0</v>
      </c>
      <c r="G2270">
        <v>0</v>
      </c>
      <c r="H2270">
        <v>0</v>
      </c>
      <c r="I2270" t="s">
        <v>436</v>
      </c>
      <c r="O2270">
        <v>2022110600</v>
      </c>
      <c r="P2270">
        <v>2400</v>
      </c>
      <c r="Q2270">
        <v>47913</v>
      </c>
      <c r="R2270">
        <v>0</v>
      </c>
      <c r="S2270">
        <v>1</v>
      </c>
      <c r="T2270">
        <v>0</v>
      </c>
      <c r="U2270">
        <v>0</v>
      </c>
      <c r="V2270" t="s">
        <v>281</v>
      </c>
    </row>
    <row r="2271" spans="1:22" x14ac:dyDescent="0.35">
      <c r="A2271">
        <v>2269</v>
      </c>
      <c r="B2271">
        <v>2022103005</v>
      </c>
      <c r="C2271">
        <v>2730</v>
      </c>
      <c r="D2271">
        <v>48473</v>
      </c>
      <c r="E2271">
        <v>0</v>
      </c>
      <c r="F2271">
        <v>0</v>
      </c>
      <c r="G2271">
        <v>0</v>
      </c>
      <c r="H2271">
        <v>1</v>
      </c>
      <c r="I2271" t="s">
        <v>437</v>
      </c>
      <c r="O2271">
        <v>2022110600</v>
      </c>
      <c r="P2271">
        <v>2703</v>
      </c>
      <c r="Q2271">
        <v>47913</v>
      </c>
      <c r="R2271">
        <v>0</v>
      </c>
      <c r="S2271">
        <v>1</v>
      </c>
      <c r="T2271">
        <v>0</v>
      </c>
      <c r="U2271">
        <v>0</v>
      </c>
      <c r="V2271" t="s">
        <v>281</v>
      </c>
    </row>
    <row r="2272" spans="1:22" x14ac:dyDescent="0.35">
      <c r="A2272">
        <v>2270</v>
      </c>
      <c r="B2272">
        <v>2022110608</v>
      </c>
      <c r="C2272">
        <v>2635</v>
      </c>
      <c r="D2272">
        <v>48473</v>
      </c>
      <c r="E2272">
        <v>0</v>
      </c>
      <c r="F2272">
        <v>1</v>
      </c>
      <c r="G2272">
        <v>0</v>
      </c>
      <c r="H2272">
        <v>0</v>
      </c>
      <c r="I2272" t="s">
        <v>437</v>
      </c>
      <c r="O2272">
        <v>2022102309</v>
      </c>
      <c r="P2272">
        <v>805</v>
      </c>
      <c r="Q2272">
        <v>41231</v>
      </c>
      <c r="R2272">
        <v>0</v>
      </c>
      <c r="S2272">
        <v>0</v>
      </c>
      <c r="T2272">
        <v>0</v>
      </c>
      <c r="U2272">
        <v>1</v>
      </c>
      <c r="V2272" t="s">
        <v>282</v>
      </c>
    </row>
    <row r="2273" spans="1:22" x14ac:dyDescent="0.35">
      <c r="A2273">
        <v>2271</v>
      </c>
      <c r="B2273">
        <v>2022110608</v>
      </c>
      <c r="C2273">
        <v>2814</v>
      </c>
      <c r="D2273">
        <v>48473</v>
      </c>
      <c r="E2273">
        <v>0</v>
      </c>
      <c r="F2273">
        <v>1</v>
      </c>
      <c r="G2273">
        <v>0</v>
      </c>
      <c r="H2273">
        <v>0</v>
      </c>
      <c r="I2273" t="s">
        <v>437</v>
      </c>
      <c r="O2273">
        <v>2022102309</v>
      </c>
      <c r="P2273">
        <v>2041</v>
      </c>
      <c r="Q2273">
        <v>41231</v>
      </c>
      <c r="R2273">
        <v>0</v>
      </c>
      <c r="S2273">
        <v>1</v>
      </c>
      <c r="T2273">
        <v>0</v>
      </c>
      <c r="U2273">
        <v>0</v>
      </c>
      <c r="V2273" t="s">
        <v>282</v>
      </c>
    </row>
    <row r="2274" spans="1:22" x14ac:dyDescent="0.35">
      <c r="A2274">
        <v>2272</v>
      </c>
      <c r="B2274">
        <v>2022103005</v>
      </c>
      <c r="C2274">
        <v>3289</v>
      </c>
      <c r="D2274">
        <v>42431</v>
      </c>
      <c r="E2274">
        <v>1</v>
      </c>
      <c r="F2274">
        <v>0</v>
      </c>
      <c r="G2274">
        <v>0</v>
      </c>
      <c r="H2274">
        <v>0</v>
      </c>
      <c r="I2274" t="s">
        <v>438</v>
      </c>
      <c r="O2274">
        <v>2022102309</v>
      </c>
      <c r="P2274">
        <v>2707</v>
      </c>
      <c r="Q2274">
        <v>41231</v>
      </c>
      <c r="R2274">
        <v>1</v>
      </c>
      <c r="S2274">
        <v>0</v>
      </c>
      <c r="T2274">
        <v>0</v>
      </c>
      <c r="U2274">
        <v>0</v>
      </c>
      <c r="V2274" t="s">
        <v>282</v>
      </c>
    </row>
    <row r="2275" spans="1:22" x14ac:dyDescent="0.35">
      <c r="A2275">
        <v>2273</v>
      </c>
      <c r="B2275">
        <v>2022103005</v>
      </c>
      <c r="C2275">
        <v>3358</v>
      </c>
      <c r="D2275">
        <v>42431</v>
      </c>
      <c r="E2275">
        <v>0</v>
      </c>
      <c r="F2275">
        <v>1</v>
      </c>
      <c r="G2275">
        <v>0</v>
      </c>
      <c r="H2275">
        <v>0</v>
      </c>
      <c r="I2275" t="s">
        <v>438</v>
      </c>
      <c r="O2275">
        <v>2022110600</v>
      </c>
      <c r="P2275">
        <v>2682</v>
      </c>
      <c r="Q2275">
        <v>41231</v>
      </c>
      <c r="R2275">
        <v>1</v>
      </c>
      <c r="S2275">
        <v>0</v>
      </c>
      <c r="T2275">
        <v>0</v>
      </c>
      <c r="U2275">
        <v>0</v>
      </c>
      <c r="V2275" t="s">
        <v>282</v>
      </c>
    </row>
    <row r="2276" spans="1:22" x14ac:dyDescent="0.35">
      <c r="A2276">
        <v>2274</v>
      </c>
      <c r="B2276">
        <v>2022110607</v>
      </c>
      <c r="C2276">
        <v>1512</v>
      </c>
      <c r="D2276">
        <v>42431</v>
      </c>
      <c r="E2276">
        <v>1</v>
      </c>
      <c r="F2276">
        <v>0</v>
      </c>
      <c r="G2276">
        <v>0</v>
      </c>
      <c r="H2276">
        <v>0</v>
      </c>
      <c r="I2276" t="s">
        <v>438</v>
      </c>
      <c r="O2276">
        <v>2022102309</v>
      </c>
      <c r="P2276">
        <v>934</v>
      </c>
      <c r="Q2276">
        <v>43436</v>
      </c>
      <c r="R2276">
        <v>0</v>
      </c>
      <c r="S2276">
        <v>1</v>
      </c>
      <c r="T2276">
        <v>0</v>
      </c>
      <c r="U2276">
        <v>0</v>
      </c>
      <c r="V2276" t="s">
        <v>283</v>
      </c>
    </row>
    <row r="2277" spans="1:22" x14ac:dyDescent="0.35">
      <c r="A2277">
        <v>2275</v>
      </c>
      <c r="B2277">
        <v>2022110607</v>
      </c>
      <c r="C2277">
        <v>1919</v>
      </c>
      <c r="D2277">
        <v>42431</v>
      </c>
      <c r="E2277">
        <v>0</v>
      </c>
      <c r="F2277">
        <v>1</v>
      </c>
      <c r="G2277">
        <v>0</v>
      </c>
      <c r="H2277">
        <v>0</v>
      </c>
      <c r="I2277" t="s">
        <v>438</v>
      </c>
      <c r="O2277">
        <v>2022102309</v>
      </c>
      <c r="P2277">
        <v>1490</v>
      </c>
      <c r="Q2277">
        <v>46711</v>
      </c>
      <c r="R2277">
        <v>1</v>
      </c>
      <c r="S2277">
        <v>0</v>
      </c>
      <c r="T2277">
        <v>0</v>
      </c>
      <c r="U2277">
        <v>0</v>
      </c>
      <c r="V2277" t="s">
        <v>284</v>
      </c>
    </row>
    <row r="2278" spans="1:22" x14ac:dyDescent="0.35">
      <c r="A2278">
        <v>2276</v>
      </c>
      <c r="B2278">
        <v>2022110607</v>
      </c>
      <c r="C2278">
        <v>2238</v>
      </c>
      <c r="D2278">
        <v>42431</v>
      </c>
      <c r="E2278">
        <v>1</v>
      </c>
      <c r="F2278">
        <v>0</v>
      </c>
      <c r="G2278">
        <v>0</v>
      </c>
      <c r="H2278">
        <v>0</v>
      </c>
      <c r="I2278" t="s">
        <v>438</v>
      </c>
      <c r="O2278">
        <v>2022103011</v>
      </c>
      <c r="P2278">
        <v>1256</v>
      </c>
      <c r="Q2278">
        <v>46711</v>
      </c>
      <c r="R2278">
        <v>1</v>
      </c>
      <c r="S2278">
        <v>0</v>
      </c>
      <c r="T2278">
        <v>0</v>
      </c>
      <c r="U2278">
        <v>0</v>
      </c>
      <c r="V2278" t="s">
        <v>284</v>
      </c>
    </row>
    <row r="2279" spans="1:22" x14ac:dyDescent="0.35">
      <c r="A2279">
        <v>2277</v>
      </c>
      <c r="B2279">
        <v>2022110607</v>
      </c>
      <c r="C2279">
        <v>2388</v>
      </c>
      <c r="D2279">
        <v>42431</v>
      </c>
      <c r="E2279">
        <v>0</v>
      </c>
      <c r="F2279">
        <v>1</v>
      </c>
      <c r="G2279">
        <v>0</v>
      </c>
      <c r="H2279">
        <v>0</v>
      </c>
      <c r="I2279" t="s">
        <v>438</v>
      </c>
      <c r="O2279">
        <v>2022103011</v>
      </c>
      <c r="P2279">
        <v>2631</v>
      </c>
      <c r="Q2279">
        <v>46711</v>
      </c>
      <c r="R2279">
        <v>1</v>
      </c>
      <c r="S2279">
        <v>0</v>
      </c>
      <c r="T2279">
        <v>0</v>
      </c>
      <c r="U2279">
        <v>0</v>
      </c>
      <c r="V2279" t="s">
        <v>284</v>
      </c>
    </row>
    <row r="2280" spans="1:22" x14ac:dyDescent="0.35">
      <c r="A2280">
        <v>2278</v>
      </c>
      <c r="B2280">
        <v>2022110607</v>
      </c>
      <c r="C2280">
        <v>2688</v>
      </c>
      <c r="D2280">
        <v>42431</v>
      </c>
      <c r="E2280">
        <v>0</v>
      </c>
      <c r="F2280">
        <v>0</v>
      </c>
      <c r="G2280">
        <v>0</v>
      </c>
      <c r="H2280">
        <v>1</v>
      </c>
      <c r="I2280" t="s">
        <v>438</v>
      </c>
      <c r="O2280">
        <v>2022110608</v>
      </c>
      <c r="P2280">
        <v>381</v>
      </c>
      <c r="Q2280">
        <v>46711</v>
      </c>
      <c r="R2280">
        <v>1</v>
      </c>
      <c r="S2280">
        <v>0</v>
      </c>
      <c r="T2280">
        <v>0</v>
      </c>
      <c r="U2280">
        <v>0</v>
      </c>
      <c r="V2280" t="s">
        <v>284</v>
      </c>
    </row>
    <row r="2281" spans="1:22" x14ac:dyDescent="0.35">
      <c r="A2281">
        <v>2279</v>
      </c>
      <c r="B2281">
        <v>2022110607</v>
      </c>
      <c r="C2281">
        <v>3384</v>
      </c>
      <c r="D2281">
        <v>42431</v>
      </c>
      <c r="E2281">
        <v>0</v>
      </c>
      <c r="F2281">
        <v>1</v>
      </c>
      <c r="G2281">
        <v>0</v>
      </c>
      <c r="H2281">
        <v>0</v>
      </c>
      <c r="I2281" t="s">
        <v>438</v>
      </c>
      <c r="O2281">
        <v>2022110608</v>
      </c>
      <c r="P2281">
        <v>2105</v>
      </c>
      <c r="Q2281">
        <v>46711</v>
      </c>
      <c r="R2281">
        <v>0</v>
      </c>
      <c r="S2281">
        <v>0</v>
      </c>
      <c r="T2281">
        <v>0</v>
      </c>
      <c r="U2281">
        <v>1</v>
      </c>
      <c r="V2281" t="s">
        <v>284</v>
      </c>
    </row>
    <row r="2282" spans="1:22" x14ac:dyDescent="0.35">
      <c r="A2282">
        <v>2280</v>
      </c>
      <c r="B2282">
        <v>2022103006</v>
      </c>
      <c r="C2282">
        <v>56</v>
      </c>
      <c r="D2282">
        <v>54514</v>
      </c>
      <c r="E2282">
        <v>1</v>
      </c>
      <c r="F2282">
        <v>0</v>
      </c>
      <c r="G2282">
        <v>0</v>
      </c>
      <c r="H2282">
        <v>0</v>
      </c>
      <c r="I2282" t="s">
        <v>439</v>
      </c>
      <c r="O2282">
        <v>2022102309</v>
      </c>
      <c r="P2282">
        <v>1637</v>
      </c>
      <c r="Q2282">
        <v>52431</v>
      </c>
      <c r="R2282">
        <v>1</v>
      </c>
      <c r="S2282">
        <v>0</v>
      </c>
      <c r="T2282">
        <v>0</v>
      </c>
      <c r="U2282">
        <v>0</v>
      </c>
      <c r="V2282" t="s">
        <v>285</v>
      </c>
    </row>
    <row r="2283" spans="1:22" x14ac:dyDescent="0.35">
      <c r="A2283">
        <v>2281</v>
      </c>
      <c r="B2283">
        <v>2022103006</v>
      </c>
      <c r="C2283">
        <v>1549</v>
      </c>
      <c r="D2283">
        <v>54514</v>
      </c>
      <c r="E2283">
        <v>0</v>
      </c>
      <c r="F2283">
        <v>0</v>
      </c>
      <c r="G2283">
        <v>0</v>
      </c>
      <c r="H2283">
        <v>1</v>
      </c>
      <c r="I2283" t="s">
        <v>439</v>
      </c>
      <c r="O2283">
        <v>2022102309</v>
      </c>
      <c r="P2283">
        <v>2920</v>
      </c>
      <c r="Q2283">
        <v>52431</v>
      </c>
      <c r="R2283">
        <v>1</v>
      </c>
      <c r="S2283">
        <v>0</v>
      </c>
      <c r="T2283">
        <v>0</v>
      </c>
      <c r="U2283">
        <v>0</v>
      </c>
      <c r="V2283" t="s">
        <v>285</v>
      </c>
    </row>
    <row r="2284" spans="1:22" x14ac:dyDescent="0.35">
      <c r="A2284">
        <v>2282</v>
      </c>
      <c r="B2284">
        <v>2022103006</v>
      </c>
      <c r="C2284">
        <v>276</v>
      </c>
      <c r="D2284">
        <v>46197</v>
      </c>
      <c r="E2284">
        <v>1</v>
      </c>
      <c r="F2284">
        <v>0</v>
      </c>
      <c r="G2284">
        <v>0</v>
      </c>
      <c r="H2284">
        <v>0</v>
      </c>
      <c r="I2284" t="s">
        <v>440</v>
      </c>
      <c r="O2284">
        <v>2022102309</v>
      </c>
      <c r="P2284">
        <v>3435</v>
      </c>
      <c r="Q2284">
        <v>52431</v>
      </c>
      <c r="R2284">
        <v>1</v>
      </c>
      <c r="S2284">
        <v>0</v>
      </c>
      <c r="T2284">
        <v>0</v>
      </c>
      <c r="U2284">
        <v>0</v>
      </c>
      <c r="V2284" t="s">
        <v>285</v>
      </c>
    </row>
    <row r="2285" spans="1:22" x14ac:dyDescent="0.35">
      <c r="A2285">
        <v>2283</v>
      </c>
      <c r="B2285">
        <v>2022110700</v>
      </c>
      <c r="C2285">
        <v>3174</v>
      </c>
      <c r="D2285">
        <v>46197</v>
      </c>
      <c r="E2285">
        <v>1</v>
      </c>
      <c r="F2285">
        <v>0</v>
      </c>
      <c r="G2285">
        <v>0</v>
      </c>
      <c r="H2285">
        <v>0</v>
      </c>
      <c r="I2285" t="s">
        <v>440</v>
      </c>
      <c r="O2285">
        <v>2022102309</v>
      </c>
      <c r="P2285">
        <v>4237</v>
      </c>
      <c r="Q2285">
        <v>52431</v>
      </c>
      <c r="R2285">
        <v>1</v>
      </c>
      <c r="S2285">
        <v>0</v>
      </c>
      <c r="T2285">
        <v>0</v>
      </c>
      <c r="U2285">
        <v>0</v>
      </c>
      <c r="V2285" t="s">
        <v>285</v>
      </c>
    </row>
    <row r="2286" spans="1:22" x14ac:dyDescent="0.35">
      <c r="A2286">
        <v>2284</v>
      </c>
      <c r="B2286">
        <v>2022103006</v>
      </c>
      <c r="C2286">
        <v>874</v>
      </c>
      <c r="D2286">
        <v>53505</v>
      </c>
      <c r="E2286">
        <v>0</v>
      </c>
      <c r="F2286">
        <v>1</v>
      </c>
      <c r="G2286">
        <v>0</v>
      </c>
      <c r="H2286">
        <v>0</v>
      </c>
      <c r="I2286" t="s">
        <v>441</v>
      </c>
      <c r="O2286">
        <v>2022110600</v>
      </c>
      <c r="P2286">
        <v>477</v>
      </c>
      <c r="Q2286">
        <v>52431</v>
      </c>
      <c r="R2286">
        <v>1</v>
      </c>
      <c r="S2286">
        <v>0</v>
      </c>
      <c r="T2286">
        <v>0</v>
      </c>
      <c r="U2286">
        <v>0</v>
      </c>
      <c r="V2286" t="s">
        <v>285</v>
      </c>
    </row>
    <row r="2287" spans="1:22" x14ac:dyDescent="0.35">
      <c r="A2287">
        <v>2285</v>
      </c>
      <c r="B2287">
        <v>2022103006</v>
      </c>
      <c r="C2287">
        <v>1483</v>
      </c>
      <c r="D2287">
        <v>53505</v>
      </c>
      <c r="E2287">
        <v>0</v>
      </c>
      <c r="F2287">
        <v>1</v>
      </c>
      <c r="G2287">
        <v>0</v>
      </c>
      <c r="H2287">
        <v>0</v>
      </c>
      <c r="I2287" t="s">
        <v>441</v>
      </c>
      <c r="O2287">
        <v>2022110600</v>
      </c>
      <c r="P2287">
        <v>796</v>
      </c>
      <c r="Q2287">
        <v>52431</v>
      </c>
      <c r="R2287">
        <v>0</v>
      </c>
      <c r="S2287">
        <v>1</v>
      </c>
      <c r="T2287">
        <v>0</v>
      </c>
      <c r="U2287">
        <v>0</v>
      </c>
      <c r="V2287" t="s">
        <v>285</v>
      </c>
    </row>
    <row r="2288" spans="1:22" x14ac:dyDescent="0.35">
      <c r="A2288">
        <v>2286</v>
      </c>
      <c r="B2288">
        <v>2022110700</v>
      </c>
      <c r="C2288">
        <v>2131</v>
      </c>
      <c r="D2288">
        <v>53505</v>
      </c>
      <c r="E2288">
        <v>1</v>
      </c>
      <c r="F2288">
        <v>0</v>
      </c>
      <c r="G2288">
        <v>0</v>
      </c>
      <c r="H2288">
        <v>0</v>
      </c>
      <c r="I2288" t="s">
        <v>441</v>
      </c>
      <c r="O2288">
        <v>2022110600</v>
      </c>
      <c r="P2288">
        <v>2292</v>
      </c>
      <c r="Q2288">
        <v>52431</v>
      </c>
      <c r="R2288">
        <v>1</v>
      </c>
      <c r="S2288">
        <v>0</v>
      </c>
      <c r="T2288">
        <v>0</v>
      </c>
      <c r="U2288">
        <v>0</v>
      </c>
      <c r="V2288" t="s">
        <v>285</v>
      </c>
    </row>
    <row r="2289" spans="1:22" x14ac:dyDescent="0.35">
      <c r="A2289">
        <v>2287</v>
      </c>
      <c r="B2289">
        <v>2022103006</v>
      </c>
      <c r="C2289">
        <v>1112</v>
      </c>
      <c r="D2289">
        <v>53457</v>
      </c>
      <c r="E2289">
        <v>0</v>
      </c>
      <c r="F2289">
        <v>1</v>
      </c>
      <c r="G2289">
        <v>0</v>
      </c>
      <c r="H2289">
        <v>0</v>
      </c>
      <c r="I2289" t="s">
        <v>442</v>
      </c>
      <c r="O2289">
        <v>2022110600</v>
      </c>
      <c r="P2289">
        <v>2449</v>
      </c>
      <c r="Q2289">
        <v>52431</v>
      </c>
      <c r="R2289">
        <v>1</v>
      </c>
      <c r="S2289">
        <v>0</v>
      </c>
      <c r="T2289">
        <v>0</v>
      </c>
      <c r="U2289">
        <v>0</v>
      </c>
      <c r="V2289" t="s">
        <v>285</v>
      </c>
    </row>
    <row r="2290" spans="1:22" x14ac:dyDescent="0.35">
      <c r="A2290">
        <v>2288</v>
      </c>
      <c r="B2290">
        <v>2022110700</v>
      </c>
      <c r="C2290">
        <v>493</v>
      </c>
      <c r="D2290">
        <v>53457</v>
      </c>
      <c r="E2290">
        <v>1</v>
      </c>
      <c r="F2290">
        <v>0</v>
      </c>
      <c r="G2290">
        <v>0</v>
      </c>
      <c r="H2290">
        <v>0</v>
      </c>
      <c r="I2290" t="s">
        <v>442</v>
      </c>
      <c r="O2290">
        <v>2022110600</v>
      </c>
      <c r="P2290">
        <v>2742</v>
      </c>
      <c r="Q2290">
        <v>52431</v>
      </c>
      <c r="R2290">
        <v>1</v>
      </c>
      <c r="S2290">
        <v>0</v>
      </c>
      <c r="T2290">
        <v>0</v>
      </c>
      <c r="U2290">
        <v>0</v>
      </c>
      <c r="V2290" t="s">
        <v>285</v>
      </c>
    </row>
    <row r="2291" spans="1:22" x14ac:dyDescent="0.35">
      <c r="A2291">
        <v>2289</v>
      </c>
      <c r="B2291">
        <v>2022110700</v>
      </c>
      <c r="C2291">
        <v>1435</v>
      </c>
      <c r="D2291">
        <v>53457</v>
      </c>
      <c r="E2291">
        <v>1</v>
      </c>
      <c r="F2291">
        <v>0</v>
      </c>
      <c r="G2291">
        <v>0</v>
      </c>
      <c r="H2291">
        <v>0</v>
      </c>
      <c r="I2291" t="s">
        <v>442</v>
      </c>
      <c r="O2291">
        <v>2022110600</v>
      </c>
      <c r="P2291">
        <v>2853</v>
      </c>
      <c r="Q2291">
        <v>52431</v>
      </c>
      <c r="R2291">
        <v>1</v>
      </c>
      <c r="S2291">
        <v>0</v>
      </c>
      <c r="T2291">
        <v>0</v>
      </c>
      <c r="U2291">
        <v>0</v>
      </c>
      <c r="V2291" t="s">
        <v>285</v>
      </c>
    </row>
    <row r="2292" spans="1:22" x14ac:dyDescent="0.35">
      <c r="A2292">
        <v>2290</v>
      </c>
      <c r="B2292">
        <v>2022103006</v>
      </c>
      <c r="C2292">
        <v>1112</v>
      </c>
      <c r="D2292">
        <v>38607</v>
      </c>
      <c r="E2292">
        <v>0</v>
      </c>
      <c r="F2292">
        <v>1</v>
      </c>
      <c r="G2292">
        <v>0</v>
      </c>
      <c r="H2292">
        <v>0</v>
      </c>
      <c r="I2292" t="s">
        <v>443</v>
      </c>
      <c r="O2292">
        <v>2022102309</v>
      </c>
      <c r="P2292">
        <v>1679</v>
      </c>
      <c r="Q2292">
        <v>47811</v>
      </c>
      <c r="R2292">
        <v>1</v>
      </c>
      <c r="S2292">
        <v>0</v>
      </c>
      <c r="T2292">
        <v>0</v>
      </c>
      <c r="U2292">
        <v>0</v>
      </c>
      <c r="V2292" t="s">
        <v>286</v>
      </c>
    </row>
    <row r="2293" spans="1:22" x14ac:dyDescent="0.35">
      <c r="A2293">
        <v>2291</v>
      </c>
      <c r="B2293">
        <v>2022110700</v>
      </c>
      <c r="C2293">
        <v>242</v>
      </c>
      <c r="D2293">
        <v>38607</v>
      </c>
      <c r="E2293">
        <v>1</v>
      </c>
      <c r="F2293">
        <v>0</v>
      </c>
      <c r="G2293">
        <v>0</v>
      </c>
      <c r="H2293">
        <v>0</v>
      </c>
      <c r="I2293" t="s">
        <v>443</v>
      </c>
      <c r="O2293">
        <v>2022102309</v>
      </c>
      <c r="P2293">
        <v>3435</v>
      </c>
      <c r="Q2293">
        <v>47811</v>
      </c>
      <c r="R2293">
        <v>0</v>
      </c>
      <c r="S2293">
        <v>0</v>
      </c>
      <c r="T2293">
        <v>0</v>
      </c>
      <c r="U2293">
        <v>1</v>
      </c>
      <c r="V2293" t="s">
        <v>286</v>
      </c>
    </row>
    <row r="2294" spans="1:22" x14ac:dyDescent="0.35">
      <c r="A2294">
        <v>2292</v>
      </c>
      <c r="B2294">
        <v>2022110700</v>
      </c>
      <c r="C2294">
        <v>443</v>
      </c>
      <c r="D2294">
        <v>38607</v>
      </c>
      <c r="E2294">
        <v>0</v>
      </c>
      <c r="F2294">
        <v>1</v>
      </c>
      <c r="G2294">
        <v>0</v>
      </c>
      <c r="H2294">
        <v>0</v>
      </c>
      <c r="I2294" t="s">
        <v>443</v>
      </c>
      <c r="O2294">
        <v>2022102309</v>
      </c>
      <c r="P2294">
        <v>1987</v>
      </c>
      <c r="Q2294">
        <v>41269</v>
      </c>
      <c r="R2294">
        <v>1</v>
      </c>
      <c r="S2294">
        <v>0</v>
      </c>
      <c r="T2294">
        <v>0</v>
      </c>
      <c r="U2294">
        <v>0</v>
      </c>
      <c r="V2294" t="s">
        <v>287</v>
      </c>
    </row>
    <row r="2295" spans="1:22" x14ac:dyDescent="0.35">
      <c r="A2295">
        <v>2293</v>
      </c>
      <c r="B2295">
        <v>2022110700</v>
      </c>
      <c r="C2295">
        <v>612</v>
      </c>
      <c r="D2295">
        <v>38607</v>
      </c>
      <c r="E2295">
        <v>1</v>
      </c>
      <c r="F2295">
        <v>0</v>
      </c>
      <c r="G2295">
        <v>0</v>
      </c>
      <c r="H2295">
        <v>0</v>
      </c>
      <c r="I2295" t="s">
        <v>443</v>
      </c>
      <c r="O2295">
        <v>2022102309</v>
      </c>
      <c r="P2295">
        <v>4260</v>
      </c>
      <c r="Q2295">
        <v>41269</v>
      </c>
      <c r="R2295">
        <v>1</v>
      </c>
      <c r="S2295">
        <v>0</v>
      </c>
      <c r="T2295">
        <v>0</v>
      </c>
      <c r="U2295">
        <v>0</v>
      </c>
      <c r="V2295" t="s">
        <v>287</v>
      </c>
    </row>
    <row r="2296" spans="1:22" x14ac:dyDescent="0.35">
      <c r="A2296">
        <v>2294</v>
      </c>
      <c r="B2296">
        <v>2022110700</v>
      </c>
      <c r="C2296">
        <v>929</v>
      </c>
      <c r="D2296">
        <v>38607</v>
      </c>
      <c r="E2296">
        <v>1</v>
      </c>
      <c r="F2296">
        <v>0</v>
      </c>
      <c r="G2296">
        <v>0</v>
      </c>
      <c r="H2296">
        <v>0</v>
      </c>
      <c r="I2296" t="s">
        <v>443</v>
      </c>
      <c r="O2296">
        <v>2022102309</v>
      </c>
      <c r="P2296">
        <v>2591</v>
      </c>
      <c r="Q2296">
        <v>53476</v>
      </c>
      <c r="R2296">
        <v>1</v>
      </c>
      <c r="S2296">
        <v>0</v>
      </c>
      <c r="T2296">
        <v>0</v>
      </c>
      <c r="U2296">
        <v>0</v>
      </c>
      <c r="V2296" t="s">
        <v>288</v>
      </c>
    </row>
    <row r="2297" spans="1:22" x14ac:dyDescent="0.35">
      <c r="A2297">
        <v>2295</v>
      </c>
      <c r="B2297">
        <v>2022110700</v>
      </c>
      <c r="C2297">
        <v>2286</v>
      </c>
      <c r="D2297">
        <v>38607</v>
      </c>
      <c r="E2297">
        <v>0</v>
      </c>
      <c r="F2297">
        <v>1</v>
      </c>
      <c r="G2297">
        <v>0</v>
      </c>
      <c r="H2297">
        <v>0</v>
      </c>
      <c r="I2297" t="s">
        <v>443</v>
      </c>
      <c r="O2297">
        <v>2022110600</v>
      </c>
      <c r="P2297">
        <v>101</v>
      </c>
      <c r="Q2297">
        <v>53476</v>
      </c>
      <c r="R2297">
        <v>0</v>
      </c>
      <c r="S2297">
        <v>1</v>
      </c>
      <c r="T2297">
        <v>0</v>
      </c>
      <c r="U2297">
        <v>0</v>
      </c>
      <c r="V2297" t="s">
        <v>288</v>
      </c>
    </row>
    <row r="2298" spans="1:22" x14ac:dyDescent="0.35">
      <c r="A2298">
        <v>2296</v>
      </c>
      <c r="B2298">
        <v>2022103006</v>
      </c>
      <c r="C2298">
        <v>2208</v>
      </c>
      <c r="D2298">
        <v>46187</v>
      </c>
      <c r="E2298">
        <v>1</v>
      </c>
      <c r="F2298">
        <v>0</v>
      </c>
      <c r="G2298">
        <v>0</v>
      </c>
      <c r="H2298">
        <v>0</v>
      </c>
      <c r="I2298" t="s">
        <v>444</v>
      </c>
      <c r="O2298">
        <v>2022102309</v>
      </c>
      <c r="P2298">
        <v>2686</v>
      </c>
      <c r="Q2298">
        <v>45571</v>
      </c>
      <c r="R2298">
        <v>1</v>
      </c>
      <c r="S2298">
        <v>0</v>
      </c>
      <c r="T2298">
        <v>0</v>
      </c>
      <c r="U2298">
        <v>0</v>
      </c>
      <c r="V2298" t="s">
        <v>289</v>
      </c>
    </row>
    <row r="2299" spans="1:22" x14ac:dyDescent="0.35">
      <c r="A2299">
        <v>2297</v>
      </c>
      <c r="B2299">
        <v>2022110604</v>
      </c>
      <c r="C2299">
        <v>3314</v>
      </c>
      <c r="D2299">
        <v>46187</v>
      </c>
      <c r="E2299">
        <v>0</v>
      </c>
      <c r="F2299">
        <v>0</v>
      </c>
      <c r="G2299">
        <v>0</v>
      </c>
      <c r="H2299">
        <v>1</v>
      </c>
      <c r="I2299" t="s">
        <v>444</v>
      </c>
      <c r="O2299">
        <v>2022102309</v>
      </c>
      <c r="P2299">
        <v>2987</v>
      </c>
      <c r="Q2299">
        <v>45571</v>
      </c>
      <c r="R2299">
        <v>1</v>
      </c>
      <c r="S2299">
        <v>0</v>
      </c>
      <c r="T2299">
        <v>0</v>
      </c>
      <c r="U2299">
        <v>0</v>
      </c>
      <c r="V2299" t="s">
        <v>289</v>
      </c>
    </row>
    <row r="2300" spans="1:22" x14ac:dyDescent="0.35">
      <c r="A2300">
        <v>2298</v>
      </c>
      <c r="B2300">
        <v>2022103006</v>
      </c>
      <c r="C2300">
        <v>2440</v>
      </c>
      <c r="D2300">
        <v>54591</v>
      </c>
      <c r="E2300">
        <v>0</v>
      </c>
      <c r="F2300">
        <v>1</v>
      </c>
      <c r="G2300">
        <v>0</v>
      </c>
      <c r="H2300">
        <v>0</v>
      </c>
      <c r="I2300" t="s">
        <v>445</v>
      </c>
      <c r="O2300">
        <v>2022102309</v>
      </c>
      <c r="P2300">
        <v>4260</v>
      </c>
      <c r="Q2300">
        <v>45571</v>
      </c>
      <c r="R2300">
        <v>0</v>
      </c>
      <c r="S2300">
        <v>1</v>
      </c>
      <c r="T2300">
        <v>0</v>
      </c>
      <c r="U2300">
        <v>0</v>
      </c>
      <c r="V2300" t="s">
        <v>289</v>
      </c>
    </row>
    <row r="2301" spans="1:22" x14ac:dyDescent="0.35">
      <c r="A2301">
        <v>2299</v>
      </c>
      <c r="B2301">
        <v>2022110604</v>
      </c>
      <c r="C2301">
        <v>1283</v>
      </c>
      <c r="D2301">
        <v>54591</v>
      </c>
      <c r="E2301">
        <v>1</v>
      </c>
      <c r="F2301">
        <v>0</v>
      </c>
      <c r="G2301">
        <v>0</v>
      </c>
      <c r="H2301">
        <v>0</v>
      </c>
      <c r="I2301" t="s">
        <v>445</v>
      </c>
      <c r="O2301">
        <v>2022110600</v>
      </c>
      <c r="P2301">
        <v>524</v>
      </c>
      <c r="Q2301">
        <v>45571</v>
      </c>
      <c r="R2301">
        <v>0</v>
      </c>
      <c r="S2301">
        <v>1</v>
      </c>
      <c r="T2301">
        <v>0</v>
      </c>
      <c r="U2301">
        <v>0</v>
      </c>
      <c r="V2301" t="s">
        <v>289</v>
      </c>
    </row>
    <row r="2302" spans="1:22" x14ac:dyDescent="0.35">
      <c r="A2302">
        <v>2300</v>
      </c>
      <c r="B2302">
        <v>2022110604</v>
      </c>
      <c r="C2302">
        <v>2583</v>
      </c>
      <c r="D2302">
        <v>54591</v>
      </c>
      <c r="E2302">
        <v>0</v>
      </c>
      <c r="F2302">
        <v>0</v>
      </c>
      <c r="G2302">
        <v>0</v>
      </c>
      <c r="H2302">
        <v>1</v>
      </c>
      <c r="I2302" t="s">
        <v>445</v>
      </c>
      <c r="O2302">
        <v>2022110600</v>
      </c>
      <c r="P2302">
        <v>1975</v>
      </c>
      <c r="Q2302">
        <v>45571</v>
      </c>
      <c r="R2302">
        <v>0</v>
      </c>
      <c r="S2302">
        <v>1</v>
      </c>
      <c r="T2302">
        <v>0</v>
      </c>
      <c r="U2302">
        <v>0</v>
      </c>
      <c r="V2302" t="s">
        <v>289</v>
      </c>
    </row>
    <row r="2303" spans="1:22" x14ac:dyDescent="0.35">
      <c r="A2303">
        <v>2301</v>
      </c>
      <c r="B2303">
        <v>2022110604</v>
      </c>
      <c r="C2303">
        <v>3466</v>
      </c>
      <c r="D2303">
        <v>54591</v>
      </c>
      <c r="E2303">
        <v>0</v>
      </c>
      <c r="F2303">
        <v>1</v>
      </c>
      <c r="G2303">
        <v>0</v>
      </c>
      <c r="H2303">
        <v>0</v>
      </c>
      <c r="I2303" t="s">
        <v>445</v>
      </c>
      <c r="O2303">
        <v>2022110600</v>
      </c>
      <c r="P2303">
        <v>2162</v>
      </c>
      <c r="Q2303">
        <v>45571</v>
      </c>
      <c r="R2303">
        <v>1</v>
      </c>
      <c r="S2303">
        <v>0</v>
      </c>
      <c r="T2303">
        <v>0</v>
      </c>
      <c r="U2303">
        <v>0</v>
      </c>
      <c r="V2303" t="s">
        <v>289</v>
      </c>
    </row>
    <row r="2304" spans="1:22" x14ac:dyDescent="0.35">
      <c r="A2304">
        <v>2302</v>
      </c>
      <c r="B2304">
        <v>2022110604</v>
      </c>
      <c r="C2304">
        <v>3681</v>
      </c>
      <c r="D2304">
        <v>54591</v>
      </c>
      <c r="E2304">
        <v>0</v>
      </c>
      <c r="F2304">
        <v>1</v>
      </c>
      <c r="G2304">
        <v>0</v>
      </c>
      <c r="H2304">
        <v>0</v>
      </c>
      <c r="I2304" t="s">
        <v>445</v>
      </c>
      <c r="O2304">
        <v>2022102309</v>
      </c>
      <c r="P2304">
        <v>2866</v>
      </c>
      <c r="Q2304">
        <v>52662</v>
      </c>
      <c r="R2304">
        <v>0</v>
      </c>
      <c r="S2304">
        <v>1</v>
      </c>
      <c r="T2304">
        <v>0</v>
      </c>
      <c r="U2304">
        <v>0</v>
      </c>
      <c r="V2304" t="s">
        <v>290</v>
      </c>
    </row>
    <row r="2305" spans="1:22" x14ac:dyDescent="0.35">
      <c r="A2305">
        <v>2303</v>
      </c>
      <c r="B2305">
        <v>2022103006</v>
      </c>
      <c r="C2305">
        <v>3070</v>
      </c>
      <c r="D2305">
        <v>53472</v>
      </c>
      <c r="E2305">
        <v>0</v>
      </c>
      <c r="F2305">
        <v>1</v>
      </c>
      <c r="G2305">
        <v>0</v>
      </c>
      <c r="H2305">
        <v>0</v>
      </c>
      <c r="I2305" t="s">
        <v>446</v>
      </c>
      <c r="O2305">
        <v>2022102309</v>
      </c>
      <c r="P2305">
        <v>2987</v>
      </c>
      <c r="Q2305">
        <v>42935</v>
      </c>
      <c r="R2305">
        <v>0</v>
      </c>
      <c r="S2305">
        <v>1</v>
      </c>
      <c r="T2305">
        <v>0</v>
      </c>
      <c r="U2305">
        <v>0</v>
      </c>
      <c r="V2305" t="s">
        <v>291</v>
      </c>
    </row>
    <row r="2306" spans="1:22" x14ac:dyDescent="0.35">
      <c r="A2306">
        <v>2304</v>
      </c>
      <c r="B2306">
        <v>2022110604</v>
      </c>
      <c r="C2306">
        <v>2649</v>
      </c>
      <c r="D2306">
        <v>53472</v>
      </c>
      <c r="E2306">
        <v>0</v>
      </c>
      <c r="F2306">
        <v>0</v>
      </c>
      <c r="G2306">
        <v>0</v>
      </c>
      <c r="H2306">
        <v>1</v>
      </c>
      <c r="I2306" t="s">
        <v>446</v>
      </c>
      <c r="O2306">
        <v>2022110600</v>
      </c>
      <c r="P2306">
        <v>2358</v>
      </c>
      <c r="Q2306">
        <v>42935</v>
      </c>
      <c r="R2306">
        <v>1</v>
      </c>
      <c r="S2306">
        <v>0</v>
      </c>
      <c r="T2306">
        <v>0</v>
      </c>
      <c r="U2306">
        <v>0</v>
      </c>
      <c r="V2306" t="s">
        <v>291</v>
      </c>
    </row>
    <row r="2307" spans="1:22" x14ac:dyDescent="0.35">
      <c r="A2307">
        <v>2305</v>
      </c>
      <c r="B2307">
        <v>2022110604</v>
      </c>
      <c r="C2307">
        <v>3424</v>
      </c>
      <c r="D2307">
        <v>53472</v>
      </c>
      <c r="E2307">
        <v>0</v>
      </c>
      <c r="F2307">
        <v>0</v>
      </c>
      <c r="G2307">
        <v>0</v>
      </c>
      <c r="H2307">
        <v>1</v>
      </c>
      <c r="I2307" t="s">
        <v>446</v>
      </c>
      <c r="O2307">
        <v>2022102309</v>
      </c>
      <c r="P2307">
        <v>3092</v>
      </c>
      <c r="Q2307">
        <v>41464</v>
      </c>
      <c r="R2307">
        <v>1</v>
      </c>
      <c r="S2307">
        <v>0</v>
      </c>
      <c r="T2307">
        <v>0</v>
      </c>
      <c r="U2307">
        <v>0</v>
      </c>
      <c r="V2307" t="s">
        <v>292</v>
      </c>
    </row>
    <row r="2308" spans="1:22" x14ac:dyDescent="0.35">
      <c r="A2308">
        <v>2306</v>
      </c>
      <c r="B2308">
        <v>2022103006</v>
      </c>
      <c r="C2308">
        <v>3149</v>
      </c>
      <c r="D2308">
        <v>53508</v>
      </c>
      <c r="E2308">
        <v>0</v>
      </c>
      <c r="F2308">
        <v>0</v>
      </c>
      <c r="G2308">
        <v>0</v>
      </c>
      <c r="H2308">
        <v>1</v>
      </c>
      <c r="I2308" t="s">
        <v>447</v>
      </c>
      <c r="O2308">
        <v>2022103011</v>
      </c>
      <c r="P2308">
        <v>1916</v>
      </c>
      <c r="Q2308">
        <v>41464</v>
      </c>
      <c r="R2308">
        <v>1</v>
      </c>
      <c r="S2308">
        <v>0</v>
      </c>
      <c r="T2308">
        <v>0</v>
      </c>
      <c r="U2308">
        <v>0</v>
      </c>
      <c r="V2308" t="s">
        <v>292</v>
      </c>
    </row>
    <row r="2309" spans="1:22" x14ac:dyDescent="0.35">
      <c r="A2309">
        <v>2307</v>
      </c>
      <c r="B2309">
        <v>2022110604</v>
      </c>
      <c r="C2309">
        <v>1233</v>
      </c>
      <c r="D2309">
        <v>53508</v>
      </c>
      <c r="E2309">
        <v>1</v>
      </c>
      <c r="F2309">
        <v>0</v>
      </c>
      <c r="G2309">
        <v>0</v>
      </c>
      <c r="H2309">
        <v>0</v>
      </c>
      <c r="I2309" t="s">
        <v>447</v>
      </c>
      <c r="O2309">
        <v>2022103011</v>
      </c>
      <c r="P2309">
        <v>2104</v>
      </c>
      <c r="Q2309">
        <v>41464</v>
      </c>
      <c r="R2309">
        <v>0</v>
      </c>
      <c r="S2309">
        <v>1</v>
      </c>
      <c r="T2309">
        <v>0</v>
      </c>
      <c r="U2309">
        <v>0</v>
      </c>
      <c r="V2309" t="s">
        <v>292</v>
      </c>
    </row>
    <row r="2310" spans="1:22" x14ac:dyDescent="0.35">
      <c r="A2310">
        <v>2308</v>
      </c>
      <c r="B2310">
        <v>2022103007</v>
      </c>
      <c r="C2310">
        <v>355</v>
      </c>
      <c r="D2310">
        <v>43435</v>
      </c>
      <c r="E2310">
        <v>0</v>
      </c>
      <c r="F2310">
        <v>1</v>
      </c>
      <c r="G2310">
        <v>0</v>
      </c>
      <c r="H2310">
        <v>0</v>
      </c>
      <c r="I2310" t="s">
        <v>448</v>
      </c>
      <c r="O2310">
        <v>2022103011</v>
      </c>
      <c r="P2310">
        <v>2705</v>
      </c>
      <c r="Q2310">
        <v>41464</v>
      </c>
      <c r="R2310">
        <v>0</v>
      </c>
      <c r="S2310">
        <v>0</v>
      </c>
      <c r="T2310">
        <v>0</v>
      </c>
      <c r="U2310">
        <v>1</v>
      </c>
      <c r="V2310" t="s">
        <v>292</v>
      </c>
    </row>
    <row r="2311" spans="1:22" x14ac:dyDescent="0.35">
      <c r="A2311">
        <v>2309</v>
      </c>
      <c r="B2311">
        <v>2022110605</v>
      </c>
      <c r="C2311">
        <v>2267</v>
      </c>
      <c r="D2311">
        <v>43435</v>
      </c>
      <c r="E2311">
        <v>0</v>
      </c>
      <c r="F2311">
        <v>1</v>
      </c>
      <c r="G2311">
        <v>0</v>
      </c>
      <c r="H2311">
        <v>0</v>
      </c>
      <c r="I2311" t="s">
        <v>448</v>
      </c>
      <c r="O2311">
        <v>2022110608</v>
      </c>
      <c r="P2311">
        <v>663</v>
      </c>
      <c r="Q2311">
        <v>41464</v>
      </c>
      <c r="R2311">
        <v>0</v>
      </c>
      <c r="S2311">
        <v>1</v>
      </c>
      <c r="T2311">
        <v>0</v>
      </c>
      <c r="U2311">
        <v>0</v>
      </c>
      <c r="V2311" t="s">
        <v>292</v>
      </c>
    </row>
    <row r="2312" spans="1:22" x14ac:dyDescent="0.35">
      <c r="A2312">
        <v>2310</v>
      </c>
      <c r="B2312">
        <v>2022110605</v>
      </c>
      <c r="C2312">
        <v>2942</v>
      </c>
      <c r="D2312">
        <v>43435</v>
      </c>
      <c r="E2312">
        <v>1</v>
      </c>
      <c r="F2312">
        <v>0</v>
      </c>
      <c r="G2312">
        <v>0</v>
      </c>
      <c r="H2312">
        <v>0</v>
      </c>
      <c r="I2312" t="s">
        <v>448</v>
      </c>
      <c r="O2312">
        <v>2022102309</v>
      </c>
      <c r="P2312">
        <v>3262</v>
      </c>
      <c r="Q2312">
        <v>48780</v>
      </c>
      <c r="R2312">
        <v>0</v>
      </c>
      <c r="S2312">
        <v>1</v>
      </c>
      <c r="T2312">
        <v>0</v>
      </c>
      <c r="U2312">
        <v>0</v>
      </c>
      <c r="V2312" t="s">
        <v>293</v>
      </c>
    </row>
    <row r="2313" spans="1:22" x14ac:dyDescent="0.35">
      <c r="A2313">
        <v>2311</v>
      </c>
      <c r="B2313">
        <v>2022103007</v>
      </c>
      <c r="C2313">
        <v>1019</v>
      </c>
      <c r="D2313">
        <v>42116</v>
      </c>
      <c r="E2313">
        <v>1</v>
      </c>
      <c r="F2313">
        <v>0</v>
      </c>
      <c r="G2313">
        <v>0</v>
      </c>
      <c r="H2313">
        <v>0</v>
      </c>
      <c r="I2313" t="s">
        <v>449</v>
      </c>
      <c r="O2313">
        <v>2022102309</v>
      </c>
      <c r="P2313">
        <v>3862</v>
      </c>
      <c r="Q2313">
        <v>47941</v>
      </c>
      <c r="R2313">
        <v>1</v>
      </c>
      <c r="S2313">
        <v>0</v>
      </c>
      <c r="T2313">
        <v>0</v>
      </c>
      <c r="U2313">
        <v>0</v>
      </c>
      <c r="V2313" t="s">
        <v>294</v>
      </c>
    </row>
    <row r="2314" spans="1:22" x14ac:dyDescent="0.35">
      <c r="A2314">
        <v>2312</v>
      </c>
      <c r="B2314">
        <v>2022103007</v>
      </c>
      <c r="C2314">
        <v>1246</v>
      </c>
      <c r="D2314">
        <v>42116</v>
      </c>
      <c r="E2314">
        <v>0</v>
      </c>
      <c r="F2314">
        <v>1</v>
      </c>
      <c r="G2314">
        <v>0</v>
      </c>
      <c r="H2314">
        <v>0</v>
      </c>
      <c r="I2314" t="s">
        <v>449</v>
      </c>
      <c r="O2314">
        <v>2022102310</v>
      </c>
      <c r="P2314">
        <v>56</v>
      </c>
      <c r="Q2314">
        <v>46137</v>
      </c>
      <c r="R2314">
        <v>0</v>
      </c>
      <c r="S2314">
        <v>1</v>
      </c>
      <c r="T2314">
        <v>0</v>
      </c>
      <c r="U2314">
        <v>0</v>
      </c>
      <c r="V2314" t="s">
        <v>295</v>
      </c>
    </row>
    <row r="2315" spans="1:22" x14ac:dyDescent="0.35">
      <c r="A2315">
        <v>2313</v>
      </c>
      <c r="B2315">
        <v>2022110605</v>
      </c>
      <c r="C2315">
        <v>634</v>
      </c>
      <c r="D2315">
        <v>42116</v>
      </c>
      <c r="E2315">
        <v>0</v>
      </c>
      <c r="F2315">
        <v>1</v>
      </c>
      <c r="G2315">
        <v>0</v>
      </c>
      <c r="H2315">
        <v>0</v>
      </c>
      <c r="I2315" t="s">
        <v>449</v>
      </c>
      <c r="O2315">
        <v>2022102310</v>
      </c>
      <c r="P2315">
        <v>1032</v>
      </c>
      <c r="Q2315">
        <v>46137</v>
      </c>
      <c r="R2315">
        <v>1</v>
      </c>
      <c r="S2315">
        <v>0</v>
      </c>
      <c r="T2315">
        <v>0</v>
      </c>
      <c r="U2315">
        <v>0</v>
      </c>
      <c r="V2315" t="s">
        <v>295</v>
      </c>
    </row>
    <row r="2316" spans="1:22" x14ac:dyDescent="0.35">
      <c r="A2316">
        <v>2314</v>
      </c>
      <c r="B2316">
        <v>2022110605</v>
      </c>
      <c r="C2316">
        <v>2267</v>
      </c>
      <c r="D2316">
        <v>42116</v>
      </c>
      <c r="E2316">
        <v>0</v>
      </c>
      <c r="F2316">
        <v>1</v>
      </c>
      <c r="G2316">
        <v>0</v>
      </c>
      <c r="H2316">
        <v>0</v>
      </c>
      <c r="I2316" t="s">
        <v>449</v>
      </c>
      <c r="O2316">
        <v>2022102310</v>
      </c>
      <c r="P2316">
        <v>2486</v>
      </c>
      <c r="Q2316">
        <v>46137</v>
      </c>
      <c r="R2316">
        <v>1</v>
      </c>
      <c r="S2316">
        <v>0</v>
      </c>
      <c r="T2316">
        <v>0</v>
      </c>
      <c r="U2316">
        <v>0</v>
      </c>
      <c r="V2316" t="s">
        <v>295</v>
      </c>
    </row>
    <row r="2317" spans="1:22" x14ac:dyDescent="0.35">
      <c r="A2317">
        <v>2315</v>
      </c>
      <c r="B2317">
        <v>2022103007</v>
      </c>
      <c r="C2317">
        <v>1199</v>
      </c>
      <c r="D2317">
        <v>46204</v>
      </c>
      <c r="E2317">
        <v>1</v>
      </c>
      <c r="F2317">
        <v>0</v>
      </c>
      <c r="G2317">
        <v>0</v>
      </c>
      <c r="H2317">
        <v>0</v>
      </c>
      <c r="I2317" t="s">
        <v>450</v>
      </c>
      <c r="O2317">
        <v>2022102310</v>
      </c>
      <c r="P2317">
        <v>2560</v>
      </c>
      <c r="Q2317">
        <v>46137</v>
      </c>
      <c r="R2317">
        <v>0</v>
      </c>
      <c r="S2317">
        <v>0</v>
      </c>
      <c r="T2317">
        <v>0</v>
      </c>
      <c r="U2317">
        <v>1</v>
      </c>
      <c r="V2317" t="s">
        <v>295</v>
      </c>
    </row>
    <row r="2318" spans="1:22" x14ac:dyDescent="0.35">
      <c r="A2318">
        <v>2316</v>
      </c>
      <c r="B2318">
        <v>2022110606</v>
      </c>
      <c r="C2318">
        <v>1172</v>
      </c>
      <c r="D2318">
        <v>46204</v>
      </c>
      <c r="E2318">
        <v>1</v>
      </c>
      <c r="F2318">
        <v>0</v>
      </c>
      <c r="G2318">
        <v>0</v>
      </c>
      <c r="H2318">
        <v>0</v>
      </c>
      <c r="I2318" t="s">
        <v>450</v>
      </c>
      <c r="O2318">
        <v>2022102310</v>
      </c>
      <c r="P2318">
        <v>2630</v>
      </c>
      <c r="Q2318">
        <v>46137</v>
      </c>
      <c r="R2318">
        <v>0</v>
      </c>
      <c r="S2318">
        <v>1</v>
      </c>
      <c r="T2318">
        <v>0</v>
      </c>
      <c r="U2318">
        <v>0</v>
      </c>
      <c r="V2318" t="s">
        <v>295</v>
      </c>
    </row>
    <row r="2319" spans="1:22" x14ac:dyDescent="0.35">
      <c r="A2319">
        <v>2317</v>
      </c>
      <c r="B2319">
        <v>2022110606</v>
      </c>
      <c r="C2319">
        <v>2653</v>
      </c>
      <c r="D2319">
        <v>46204</v>
      </c>
      <c r="E2319">
        <v>0</v>
      </c>
      <c r="F2319">
        <v>1</v>
      </c>
      <c r="G2319">
        <v>0</v>
      </c>
      <c r="H2319">
        <v>0</v>
      </c>
      <c r="I2319" t="s">
        <v>450</v>
      </c>
      <c r="O2319">
        <v>2022110610</v>
      </c>
      <c r="P2319">
        <v>1066</v>
      </c>
      <c r="Q2319">
        <v>46137</v>
      </c>
      <c r="R2319">
        <v>1</v>
      </c>
      <c r="S2319">
        <v>0</v>
      </c>
      <c r="T2319">
        <v>0</v>
      </c>
      <c r="U2319">
        <v>0</v>
      </c>
      <c r="V2319" t="s">
        <v>295</v>
      </c>
    </row>
    <row r="2320" spans="1:22" x14ac:dyDescent="0.35">
      <c r="A2320">
        <v>2318</v>
      </c>
      <c r="B2320">
        <v>2022103007</v>
      </c>
      <c r="C2320">
        <v>2777</v>
      </c>
      <c r="D2320">
        <v>47938</v>
      </c>
      <c r="E2320">
        <v>1</v>
      </c>
      <c r="F2320">
        <v>0</v>
      </c>
      <c r="G2320">
        <v>0</v>
      </c>
      <c r="H2320">
        <v>0</v>
      </c>
      <c r="I2320" t="s">
        <v>451</v>
      </c>
      <c r="O2320">
        <v>2022102310</v>
      </c>
      <c r="P2320">
        <v>56</v>
      </c>
      <c r="Q2320">
        <v>52471</v>
      </c>
      <c r="R2320">
        <v>0</v>
      </c>
      <c r="S2320">
        <v>1</v>
      </c>
      <c r="T2320">
        <v>0</v>
      </c>
      <c r="U2320">
        <v>0</v>
      </c>
      <c r="V2320" t="s">
        <v>296</v>
      </c>
    </row>
    <row r="2321" spans="1:22" x14ac:dyDescent="0.35">
      <c r="A2321">
        <v>2319</v>
      </c>
      <c r="B2321">
        <v>2022103007</v>
      </c>
      <c r="C2321">
        <v>3086</v>
      </c>
      <c r="D2321">
        <v>47938</v>
      </c>
      <c r="E2321">
        <v>0</v>
      </c>
      <c r="F2321">
        <v>1</v>
      </c>
      <c r="G2321">
        <v>0</v>
      </c>
      <c r="H2321">
        <v>0</v>
      </c>
      <c r="I2321" t="s">
        <v>451</v>
      </c>
      <c r="O2321">
        <v>2022102310</v>
      </c>
      <c r="P2321">
        <v>1552</v>
      </c>
      <c r="Q2321">
        <v>52471</v>
      </c>
      <c r="R2321">
        <v>1</v>
      </c>
      <c r="S2321">
        <v>0</v>
      </c>
      <c r="T2321">
        <v>0</v>
      </c>
      <c r="U2321">
        <v>0</v>
      </c>
      <c r="V2321" t="s">
        <v>296</v>
      </c>
    </row>
    <row r="2322" spans="1:22" x14ac:dyDescent="0.35">
      <c r="A2322">
        <v>2320</v>
      </c>
      <c r="B2322">
        <v>2022103007</v>
      </c>
      <c r="C2322">
        <v>3812</v>
      </c>
      <c r="D2322">
        <v>53583</v>
      </c>
      <c r="E2322">
        <v>1</v>
      </c>
      <c r="F2322">
        <v>0</v>
      </c>
      <c r="G2322">
        <v>0</v>
      </c>
      <c r="H2322">
        <v>0</v>
      </c>
      <c r="I2322" t="s">
        <v>452</v>
      </c>
      <c r="O2322">
        <v>2022102310</v>
      </c>
      <c r="P2322">
        <v>1755</v>
      </c>
      <c r="Q2322">
        <v>52471</v>
      </c>
      <c r="R2322">
        <v>0</v>
      </c>
      <c r="S2322">
        <v>1</v>
      </c>
      <c r="T2322">
        <v>0</v>
      </c>
      <c r="U2322">
        <v>0</v>
      </c>
      <c r="V2322" t="s">
        <v>296</v>
      </c>
    </row>
    <row r="2323" spans="1:22" x14ac:dyDescent="0.35">
      <c r="A2323">
        <v>2321</v>
      </c>
      <c r="B2323">
        <v>2022103008</v>
      </c>
      <c r="C2323">
        <v>57</v>
      </c>
      <c r="D2323">
        <v>47974</v>
      </c>
      <c r="E2323">
        <v>0</v>
      </c>
      <c r="F2323">
        <v>1</v>
      </c>
      <c r="G2323">
        <v>0</v>
      </c>
      <c r="H2323">
        <v>0</v>
      </c>
      <c r="I2323" t="s">
        <v>453</v>
      </c>
      <c r="O2323">
        <v>2022110610</v>
      </c>
      <c r="P2323">
        <v>2137</v>
      </c>
      <c r="Q2323">
        <v>52471</v>
      </c>
      <c r="R2323">
        <v>1</v>
      </c>
      <c r="S2323">
        <v>0</v>
      </c>
      <c r="T2323">
        <v>0</v>
      </c>
      <c r="U2323">
        <v>0</v>
      </c>
      <c r="V2323" t="s">
        <v>296</v>
      </c>
    </row>
    <row r="2324" spans="1:22" x14ac:dyDescent="0.35">
      <c r="A2324">
        <v>2322</v>
      </c>
      <c r="B2324">
        <v>2022103008</v>
      </c>
      <c r="C2324">
        <v>746</v>
      </c>
      <c r="D2324">
        <v>47974</v>
      </c>
      <c r="E2324">
        <v>0</v>
      </c>
      <c r="F2324">
        <v>1</v>
      </c>
      <c r="G2324">
        <v>0</v>
      </c>
      <c r="H2324">
        <v>0</v>
      </c>
      <c r="I2324" t="s">
        <v>453</v>
      </c>
      <c r="O2324">
        <v>2022110610</v>
      </c>
      <c r="P2324">
        <v>2374</v>
      </c>
      <c r="Q2324">
        <v>52471</v>
      </c>
      <c r="R2324">
        <v>0</v>
      </c>
      <c r="S2324">
        <v>1</v>
      </c>
      <c r="T2324">
        <v>0</v>
      </c>
      <c r="U2324">
        <v>0</v>
      </c>
      <c r="V2324" t="s">
        <v>296</v>
      </c>
    </row>
    <row r="2325" spans="1:22" x14ac:dyDescent="0.35">
      <c r="A2325">
        <v>2323</v>
      </c>
      <c r="B2325">
        <v>2022103008</v>
      </c>
      <c r="C2325">
        <v>1941</v>
      </c>
      <c r="D2325">
        <v>47974</v>
      </c>
      <c r="E2325">
        <v>0</v>
      </c>
      <c r="F2325">
        <v>0</v>
      </c>
      <c r="G2325">
        <v>0</v>
      </c>
      <c r="H2325">
        <v>1</v>
      </c>
      <c r="I2325" t="s">
        <v>453</v>
      </c>
      <c r="O2325">
        <v>2022110610</v>
      </c>
      <c r="P2325">
        <v>3246</v>
      </c>
      <c r="Q2325">
        <v>52471</v>
      </c>
      <c r="R2325">
        <v>1</v>
      </c>
      <c r="S2325">
        <v>0</v>
      </c>
      <c r="T2325">
        <v>0</v>
      </c>
      <c r="U2325">
        <v>0</v>
      </c>
      <c r="V2325" t="s">
        <v>296</v>
      </c>
    </row>
    <row r="2326" spans="1:22" x14ac:dyDescent="0.35">
      <c r="A2326">
        <v>2324</v>
      </c>
      <c r="B2326">
        <v>2022103008</v>
      </c>
      <c r="C2326">
        <v>3215</v>
      </c>
      <c r="D2326">
        <v>47974</v>
      </c>
      <c r="E2326">
        <v>1</v>
      </c>
      <c r="F2326">
        <v>0</v>
      </c>
      <c r="G2326">
        <v>0</v>
      </c>
      <c r="H2326">
        <v>0</v>
      </c>
      <c r="I2326" t="s">
        <v>453</v>
      </c>
      <c r="O2326">
        <v>2022102310</v>
      </c>
      <c r="P2326">
        <v>127</v>
      </c>
      <c r="Q2326">
        <v>54568</v>
      </c>
      <c r="R2326">
        <v>1</v>
      </c>
      <c r="S2326">
        <v>0</v>
      </c>
      <c r="T2326">
        <v>0</v>
      </c>
      <c r="U2326">
        <v>0</v>
      </c>
      <c r="V2326" t="s">
        <v>297</v>
      </c>
    </row>
    <row r="2327" spans="1:22" x14ac:dyDescent="0.35">
      <c r="A2327">
        <v>2325</v>
      </c>
      <c r="B2327">
        <v>2022103008</v>
      </c>
      <c r="C2327">
        <v>3815</v>
      </c>
      <c r="D2327">
        <v>47974</v>
      </c>
      <c r="E2327">
        <v>1</v>
      </c>
      <c r="F2327">
        <v>0</v>
      </c>
      <c r="G2327">
        <v>0</v>
      </c>
      <c r="H2327">
        <v>0</v>
      </c>
      <c r="I2327" t="s">
        <v>453</v>
      </c>
      <c r="O2327">
        <v>2022102310</v>
      </c>
      <c r="P2327">
        <v>2486</v>
      </c>
      <c r="Q2327">
        <v>54568</v>
      </c>
      <c r="R2327">
        <v>0</v>
      </c>
      <c r="S2327">
        <v>0</v>
      </c>
      <c r="T2327">
        <v>0</v>
      </c>
      <c r="U2327">
        <v>1</v>
      </c>
      <c r="V2327" t="s">
        <v>297</v>
      </c>
    </row>
    <row r="2328" spans="1:22" x14ac:dyDescent="0.35">
      <c r="A2328">
        <v>2326</v>
      </c>
      <c r="B2328">
        <v>2022110300</v>
      </c>
      <c r="C2328">
        <v>2353</v>
      </c>
      <c r="D2328">
        <v>47974</v>
      </c>
      <c r="E2328">
        <v>0</v>
      </c>
      <c r="F2328">
        <v>1</v>
      </c>
      <c r="G2328">
        <v>0</v>
      </c>
      <c r="H2328">
        <v>0</v>
      </c>
      <c r="I2328" t="s">
        <v>453</v>
      </c>
      <c r="O2328">
        <v>2022110610</v>
      </c>
      <c r="P2328">
        <v>2959</v>
      </c>
      <c r="Q2328">
        <v>54568</v>
      </c>
      <c r="R2328">
        <v>0</v>
      </c>
      <c r="S2328">
        <v>1</v>
      </c>
      <c r="T2328">
        <v>0</v>
      </c>
      <c r="U2328">
        <v>0</v>
      </c>
      <c r="V2328" t="s">
        <v>297</v>
      </c>
    </row>
    <row r="2329" spans="1:22" x14ac:dyDescent="0.35">
      <c r="A2329">
        <v>2327</v>
      </c>
      <c r="B2329">
        <v>2022110300</v>
      </c>
      <c r="C2329">
        <v>2416</v>
      </c>
      <c r="D2329">
        <v>47974</v>
      </c>
      <c r="E2329">
        <v>0</v>
      </c>
      <c r="F2329">
        <v>1</v>
      </c>
      <c r="G2329">
        <v>0</v>
      </c>
      <c r="H2329">
        <v>0</v>
      </c>
      <c r="I2329" t="s">
        <v>453</v>
      </c>
      <c r="O2329">
        <v>2022110610</v>
      </c>
      <c r="P2329">
        <v>3204</v>
      </c>
      <c r="Q2329">
        <v>54568</v>
      </c>
      <c r="R2329">
        <v>1</v>
      </c>
      <c r="S2329">
        <v>0</v>
      </c>
      <c r="T2329">
        <v>0</v>
      </c>
      <c r="U2329">
        <v>0</v>
      </c>
      <c r="V2329" t="s">
        <v>297</v>
      </c>
    </row>
    <row r="2330" spans="1:22" x14ac:dyDescent="0.35">
      <c r="A2330">
        <v>2328</v>
      </c>
      <c r="B2330">
        <v>2022110300</v>
      </c>
      <c r="C2330">
        <v>2437</v>
      </c>
      <c r="D2330">
        <v>47974</v>
      </c>
      <c r="E2330">
        <v>1</v>
      </c>
      <c r="F2330">
        <v>0</v>
      </c>
      <c r="G2330">
        <v>0</v>
      </c>
      <c r="H2330">
        <v>0</v>
      </c>
      <c r="I2330" t="s">
        <v>453</v>
      </c>
      <c r="O2330">
        <v>2022102310</v>
      </c>
      <c r="P2330">
        <v>148</v>
      </c>
      <c r="Q2330">
        <v>47846</v>
      </c>
      <c r="R2330">
        <v>1</v>
      </c>
      <c r="S2330">
        <v>0</v>
      </c>
      <c r="T2330">
        <v>0</v>
      </c>
      <c r="U2330">
        <v>0</v>
      </c>
      <c r="V2330" t="s">
        <v>298</v>
      </c>
    </row>
    <row r="2331" spans="1:22" x14ac:dyDescent="0.35">
      <c r="A2331">
        <v>2329</v>
      </c>
      <c r="B2331">
        <v>2022103008</v>
      </c>
      <c r="C2331">
        <v>57</v>
      </c>
      <c r="D2331">
        <v>54478</v>
      </c>
      <c r="E2331">
        <v>0</v>
      </c>
      <c r="F2331">
        <v>1</v>
      </c>
      <c r="G2331">
        <v>0</v>
      </c>
      <c r="H2331">
        <v>0</v>
      </c>
      <c r="I2331" t="s">
        <v>454</v>
      </c>
      <c r="O2331">
        <v>2022102310</v>
      </c>
      <c r="P2331">
        <v>169</v>
      </c>
      <c r="Q2331">
        <v>47846</v>
      </c>
      <c r="R2331">
        <v>1</v>
      </c>
      <c r="S2331">
        <v>0</v>
      </c>
      <c r="T2331">
        <v>0</v>
      </c>
      <c r="U2331">
        <v>0</v>
      </c>
      <c r="V2331" t="s">
        <v>298</v>
      </c>
    </row>
    <row r="2332" spans="1:22" x14ac:dyDescent="0.35">
      <c r="A2332">
        <v>2330</v>
      </c>
      <c r="B2332">
        <v>2022103008</v>
      </c>
      <c r="C2332">
        <v>189</v>
      </c>
      <c r="D2332">
        <v>44878</v>
      </c>
      <c r="E2332">
        <v>1</v>
      </c>
      <c r="F2332">
        <v>0</v>
      </c>
      <c r="G2332">
        <v>0</v>
      </c>
      <c r="H2332">
        <v>0</v>
      </c>
      <c r="I2332" t="s">
        <v>455</v>
      </c>
      <c r="O2332">
        <v>2022102310</v>
      </c>
      <c r="P2332">
        <v>434</v>
      </c>
      <c r="Q2332">
        <v>47846</v>
      </c>
      <c r="R2332">
        <v>1</v>
      </c>
      <c r="S2332">
        <v>0</v>
      </c>
      <c r="T2332">
        <v>0</v>
      </c>
      <c r="U2332">
        <v>0</v>
      </c>
      <c r="V2332" t="s">
        <v>298</v>
      </c>
    </row>
    <row r="2333" spans="1:22" x14ac:dyDescent="0.35">
      <c r="A2333">
        <v>2331</v>
      </c>
      <c r="B2333">
        <v>2022103008</v>
      </c>
      <c r="C2333">
        <v>630</v>
      </c>
      <c r="D2333">
        <v>48516</v>
      </c>
      <c r="E2333">
        <v>0</v>
      </c>
      <c r="F2333">
        <v>1</v>
      </c>
      <c r="G2333">
        <v>0</v>
      </c>
      <c r="H2333">
        <v>0</v>
      </c>
      <c r="I2333" t="s">
        <v>456</v>
      </c>
      <c r="O2333">
        <v>2022102310</v>
      </c>
      <c r="P2333">
        <v>2560</v>
      </c>
      <c r="Q2333">
        <v>47846</v>
      </c>
      <c r="R2333">
        <v>1</v>
      </c>
      <c r="S2333">
        <v>0</v>
      </c>
      <c r="T2333">
        <v>0</v>
      </c>
      <c r="U2333">
        <v>0</v>
      </c>
      <c r="V2333" t="s">
        <v>298</v>
      </c>
    </row>
    <row r="2334" spans="1:22" x14ac:dyDescent="0.35">
      <c r="A2334">
        <v>2332</v>
      </c>
      <c r="B2334">
        <v>2022103008</v>
      </c>
      <c r="C2334">
        <v>1941</v>
      </c>
      <c r="D2334">
        <v>48516</v>
      </c>
      <c r="E2334">
        <v>0</v>
      </c>
      <c r="F2334">
        <v>1</v>
      </c>
      <c r="G2334">
        <v>0</v>
      </c>
      <c r="H2334">
        <v>0</v>
      </c>
      <c r="I2334" t="s">
        <v>456</v>
      </c>
      <c r="O2334">
        <v>2022110610</v>
      </c>
      <c r="P2334">
        <v>1066</v>
      </c>
      <c r="Q2334">
        <v>47846</v>
      </c>
      <c r="R2334">
        <v>0</v>
      </c>
      <c r="S2334">
        <v>0</v>
      </c>
      <c r="T2334">
        <v>0</v>
      </c>
      <c r="U2334">
        <v>1</v>
      </c>
      <c r="V2334" t="s">
        <v>298</v>
      </c>
    </row>
    <row r="2335" spans="1:22" x14ac:dyDescent="0.35">
      <c r="A2335">
        <v>2333</v>
      </c>
      <c r="B2335">
        <v>2022103008</v>
      </c>
      <c r="C2335">
        <v>2766</v>
      </c>
      <c r="D2335">
        <v>48516</v>
      </c>
      <c r="E2335">
        <v>1</v>
      </c>
      <c r="F2335">
        <v>0</v>
      </c>
      <c r="G2335">
        <v>0</v>
      </c>
      <c r="H2335">
        <v>0</v>
      </c>
      <c r="I2335" t="s">
        <v>456</v>
      </c>
      <c r="O2335">
        <v>2022110610</v>
      </c>
      <c r="P2335">
        <v>1419</v>
      </c>
      <c r="Q2335">
        <v>47846</v>
      </c>
      <c r="R2335">
        <v>0</v>
      </c>
      <c r="S2335">
        <v>0</v>
      </c>
      <c r="T2335">
        <v>0</v>
      </c>
      <c r="U2335">
        <v>1</v>
      </c>
      <c r="V2335" t="s">
        <v>298</v>
      </c>
    </row>
    <row r="2336" spans="1:22" x14ac:dyDescent="0.35">
      <c r="A2336">
        <v>2334</v>
      </c>
      <c r="B2336">
        <v>2022103008</v>
      </c>
      <c r="C2336">
        <v>3215</v>
      </c>
      <c r="D2336">
        <v>48516</v>
      </c>
      <c r="E2336">
        <v>0</v>
      </c>
      <c r="F2336">
        <v>0</v>
      </c>
      <c r="G2336">
        <v>0</v>
      </c>
      <c r="H2336">
        <v>1</v>
      </c>
      <c r="I2336" t="s">
        <v>456</v>
      </c>
      <c r="O2336">
        <v>2022102310</v>
      </c>
      <c r="P2336">
        <v>314</v>
      </c>
      <c r="Q2336">
        <v>47785</v>
      </c>
      <c r="R2336">
        <v>1</v>
      </c>
      <c r="S2336">
        <v>0</v>
      </c>
      <c r="T2336">
        <v>0</v>
      </c>
      <c r="U2336">
        <v>0</v>
      </c>
      <c r="V2336" t="s">
        <v>299</v>
      </c>
    </row>
    <row r="2337" spans="1:22" x14ac:dyDescent="0.35">
      <c r="A2337">
        <v>2335</v>
      </c>
      <c r="B2337">
        <v>2022103008</v>
      </c>
      <c r="C2337">
        <v>3506</v>
      </c>
      <c r="D2337">
        <v>48516</v>
      </c>
      <c r="E2337">
        <v>0</v>
      </c>
      <c r="F2337">
        <v>1</v>
      </c>
      <c r="G2337">
        <v>0</v>
      </c>
      <c r="H2337">
        <v>0</v>
      </c>
      <c r="I2337" t="s">
        <v>456</v>
      </c>
      <c r="O2337">
        <v>2022102310</v>
      </c>
      <c r="P2337">
        <v>2827</v>
      </c>
      <c r="Q2337">
        <v>47785</v>
      </c>
      <c r="R2337">
        <v>1</v>
      </c>
      <c r="S2337">
        <v>0</v>
      </c>
      <c r="T2337">
        <v>0</v>
      </c>
      <c r="U2337">
        <v>0</v>
      </c>
      <c r="V2337" t="s">
        <v>299</v>
      </c>
    </row>
    <row r="2338" spans="1:22" x14ac:dyDescent="0.35">
      <c r="A2338">
        <v>2336</v>
      </c>
      <c r="B2338">
        <v>2022110300</v>
      </c>
      <c r="C2338">
        <v>100</v>
      </c>
      <c r="D2338">
        <v>48516</v>
      </c>
      <c r="E2338">
        <v>0</v>
      </c>
      <c r="F2338">
        <v>1</v>
      </c>
      <c r="G2338">
        <v>0</v>
      </c>
      <c r="H2338">
        <v>0</v>
      </c>
      <c r="I2338" t="s">
        <v>456</v>
      </c>
      <c r="O2338">
        <v>2022102310</v>
      </c>
      <c r="P2338">
        <v>3487</v>
      </c>
      <c r="Q2338">
        <v>47785</v>
      </c>
      <c r="R2338">
        <v>1</v>
      </c>
      <c r="S2338">
        <v>0</v>
      </c>
      <c r="T2338">
        <v>0</v>
      </c>
      <c r="U2338">
        <v>0</v>
      </c>
      <c r="V2338" t="s">
        <v>299</v>
      </c>
    </row>
    <row r="2339" spans="1:22" x14ac:dyDescent="0.35">
      <c r="A2339">
        <v>2337</v>
      </c>
      <c r="B2339">
        <v>2022110300</v>
      </c>
      <c r="C2339">
        <v>221</v>
      </c>
      <c r="D2339">
        <v>48516</v>
      </c>
      <c r="E2339">
        <v>1</v>
      </c>
      <c r="F2339">
        <v>0</v>
      </c>
      <c r="G2339">
        <v>0</v>
      </c>
      <c r="H2339">
        <v>0</v>
      </c>
      <c r="I2339" t="s">
        <v>456</v>
      </c>
      <c r="O2339">
        <v>2022103010</v>
      </c>
      <c r="P2339">
        <v>567</v>
      </c>
      <c r="Q2339">
        <v>47785</v>
      </c>
      <c r="R2339">
        <v>1</v>
      </c>
      <c r="S2339">
        <v>0</v>
      </c>
      <c r="T2339">
        <v>0</v>
      </c>
      <c r="U2339">
        <v>0</v>
      </c>
      <c r="V2339" t="s">
        <v>299</v>
      </c>
    </row>
    <row r="2340" spans="1:22" x14ac:dyDescent="0.35">
      <c r="A2340">
        <v>2338</v>
      </c>
      <c r="B2340">
        <v>2022110300</v>
      </c>
      <c r="C2340">
        <v>798</v>
      </c>
      <c r="D2340">
        <v>48516</v>
      </c>
      <c r="E2340">
        <v>0</v>
      </c>
      <c r="F2340">
        <v>1</v>
      </c>
      <c r="G2340">
        <v>0</v>
      </c>
      <c r="H2340">
        <v>0</v>
      </c>
      <c r="I2340" t="s">
        <v>456</v>
      </c>
      <c r="O2340">
        <v>2022103010</v>
      </c>
      <c r="P2340">
        <v>775</v>
      </c>
      <c r="Q2340">
        <v>47785</v>
      </c>
      <c r="R2340">
        <v>0</v>
      </c>
      <c r="S2340">
        <v>1</v>
      </c>
      <c r="T2340">
        <v>0</v>
      </c>
      <c r="U2340">
        <v>0</v>
      </c>
      <c r="V2340" t="s">
        <v>299</v>
      </c>
    </row>
    <row r="2341" spans="1:22" x14ac:dyDescent="0.35">
      <c r="A2341">
        <v>2339</v>
      </c>
      <c r="B2341">
        <v>2022110300</v>
      </c>
      <c r="C2341">
        <v>1430</v>
      </c>
      <c r="D2341">
        <v>48516</v>
      </c>
      <c r="E2341">
        <v>1</v>
      </c>
      <c r="F2341">
        <v>0</v>
      </c>
      <c r="G2341">
        <v>0</v>
      </c>
      <c r="H2341">
        <v>0</v>
      </c>
      <c r="I2341" t="s">
        <v>456</v>
      </c>
      <c r="O2341">
        <v>2022102310</v>
      </c>
      <c r="P2341">
        <v>314</v>
      </c>
      <c r="Q2341">
        <v>47931</v>
      </c>
      <c r="R2341">
        <v>0</v>
      </c>
      <c r="S2341">
        <v>1</v>
      </c>
      <c r="T2341">
        <v>0</v>
      </c>
      <c r="U2341">
        <v>0</v>
      </c>
      <c r="V2341" t="s">
        <v>300</v>
      </c>
    </row>
    <row r="2342" spans="1:22" x14ac:dyDescent="0.35">
      <c r="A2342">
        <v>2340</v>
      </c>
      <c r="B2342">
        <v>2022110300</v>
      </c>
      <c r="C2342">
        <v>3253</v>
      </c>
      <c r="D2342">
        <v>48516</v>
      </c>
      <c r="E2342">
        <v>1</v>
      </c>
      <c r="F2342">
        <v>0</v>
      </c>
      <c r="G2342">
        <v>0</v>
      </c>
      <c r="H2342">
        <v>0</v>
      </c>
      <c r="I2342" t="s">
        <v>456</v>
      </c>
      <c r="O2342">
        <v>2022102310</v>
      </c>
      <c r="P2342">
        <v>1394</v>
      </c>
      <c r="Q2342">
        <v>47931</v>
      </c>
      <c r="R2342">
        <v>0</v>
      </c>
      <c r="S2342">
        <v>1</v>
      </c>
      <c r="T2342">
        <v>0</v>
      </c>
      <c r="U2342">
        <v>0</v>
      </c>
      <c r="V2342" t="s">
        <v>300</v>
      </c>
    </row>
    <row r="2343" spans="1:22" x14ac:dyDescent="0.35">
      <c r="A2343">
        <v>2341</v>
      </c>
      <c r="B2343">
        <v>2022103008</v>
      </c>
      <c r="C2343">
        <v>630</v>
      </c>
      <c r="D2343">
        <v>46188</v>
      </c>
      <c r="E2343">
        <v>0</v>
      </c>
      <c r="F2343">
        <v>1</v>
      </c>
      <c r="G2343">
        <v>0</v>
      </c>
      <c r="H2343">
        <v>0</v>
      </c>
      <c r="I2343" t="s">
        <v>457</v>
      </c>
      <c r="O2343">
        <v>2022102310</v>
      </c>
      <c r="P2343">
        <v>389</v>
      </c>
      <c r="Q2343">
        <v>53487</v>
      </c>
      <c r="R2343">
        <v>1</v>
      </c>
      <c r="S2343">
        <v>0</v>
      </c>
      <c r="T2343">
        <v>0</v>
      </c>
      <c r="U2343">
        <v>0</v>
      </c>
      <c r="V2343" t="s">
        <v>301</v>
      </c>
    </row>
    <row r="2344" spans="1:22" x14ac:dyDescent="0.35">
      <c r="A2344">
        <v>2342</v>
      </c>
      <c r="B2344">
        <v>2022103008</v>
      </c>
      <c r="C2344">
        <v>3215</v>
      </c>
      <c r="D2344">
        <v>46188</v>
      </c>
      <c r="E2344">
        <v>0</v>
      </c>
      <c r="F2344">
        <v>1</v>
      </c>
      <c r="G2344">
        <v>0</v>
      </c>
      <c r="H2344">
        <v>0</v>
      </c>
      <c r="I2344" t="s">
        <v>457</v>
      </c>
      <c r="O2344">
        <v>2022102310</v>
      </c>
      <c r="P2344">
        <v>968</v>
      </c>
      <c r="Q2344">
        <v>53487</v>
      </c>
      <c r="R2344">
        <v>1</v>
      </c>
      <c r="S2344">
        <v>0</v>
      </c>
      <c r="T2344">
        <v>0</v>
      </c>
      <c r="U2344">
        <v>0</v>
      </c>
      <c r="V2344" t="s">
        <v>301</v>
      </c>
    </row>
    <row r="2345" spans="1:22" x14ac:dyDescent="0.35">
      <c r="A2345">
        <v>2343</v>
      </c>
      <c r="B2345">
        <v>2022103008</v>
      </c>
      <c r="C2345">
        <v>3327</v>
      </c>
      <c r="D2345">
        <v>46188</v>
      </c>
      <c r="E2345">
        <v>0</v>
      </c>
      <c r="F2345">
        <v>1</v>
      </c>
      <c r="G2345">
        <v>0</v>
      </c>
      <c r="H2345">
        <v>0</v>
      </c>
      <c r="I2345" t="s">
        <v>457</v>
      </c>
      <c r="O2345">
        <v>2022102310</v>
      </c>
      <c r="P2345">
        <v>1755</v>
      </c>
      <c r="Q2345">
        <v>53487</v>
      </c>
      <c r="R2345">
        <v>0</v>
      </c>
      <c r="S2345">
        <v>1</v>
      </c>
      <c r="T2345">
        <v>0</v>
      </c>
      <c r="U2345">
        <v>0</v>
      </c>
      <c r="V2345" t="s">
        <v>301</v>
      </c>
    </row>
    <row r="2346" spans="1:22" x14ac:dyDescent="0.35">
      <c r="A2346">
        <v>2344</v>
      </c>
      <c r="B2346">
        <v>2022103008</v>
      </c>
      <c r="C2346">
        <v>3815</v>
      </c>
      <c r="D2346">
        <v>46188</v>
      </c>
      <c r="E2346">
        <v>0</v>
      </c>
      <c r="F2346">
        <v>0</v>
      </c>
      <c r="G2346">
        <v>0</v>
      </c>
      <c r="H2346">
        <v>1</v>
      </c>
      <c r="I2346" t="s">
        <v>457</v>
      </c>
      <c r="O2346">
        <v>2022102310</v>
      </c>
      <c r="P2346">
        <v>1915</v>
      </c>
      <c r="Q2346">
        <v>53487</v>
      </c>
      <c r="R2346">
        <v>0</v>
      </c>
      <c r="S2346">
        <v>1</v>
      </c>
      <c r="T2346">
        <v>0</v>
      </c>
      <c r="U2346">
        <v>0</v>
      </c>
      <c r="V2346" t="s">
        <v>301</v>
      </c>
    </row>
    <row r="2347" spans="1:22" x14ac:dyDescent="0.35">
      <c r="A2347">
        <v>2345</v>
      </c>
      <c r="B2347">
        <v>2022110300</v>
      </c>
      <c r="C2347">
        <v>1091</v>
      </c>
      <c r="D2347">
        <v>46188</v>
      </c>
      <c r="E2347">
        <v>1</v>
      </c>
      <c r="F2347">
        <v>0</v>
      </c>
      <c r="G2347">
        <v>0</v>
      </c>
      <c r="H2347">
        <v>0</v>
      </c>
      <c r="I2347" t="s">
        <v>457</v>
      </c>
      <c r="O2347">
        <v>2022102310</v>
      </c>
      <c r="P2347">
        <v>2679</v>
      </c>
      <c r="Q2347">
        <v>53487</v>
      </c>
      <c r="R2347">
        <v>1</v>
      </c>
      <c r="S2347">
        <v>0</v>
      </c>
      <c r="T2347">
        <v>0</v>
      </c>
      <c r="U2347">
        <v>0</v>
      </c>
      <c r="V2347" t="s">
        <v>301</v>
      </c>
    </row>
    <row r="2348" spans="1:22" x14ac:dyDescent="0.35">
      <c r="A2348">
        <v>2346</v>
      </c>
      <c r="B2348">
        <v>2022110300</v>
      </c>
      <c r="C2348">
        <v>2332</v>
      </c>
      <c r="D2348">
        <v>46188</v>
      </c>
      <c r="E2348">
        <v>0</v>
      </c>
      <c r="F2348">
        <v>1</v>
      </c>
      <c r="G2348">
        <v>0</v>
      </c>
      <c r="H2348">
        <v>0</v>
      </c>
      <c r="I2348" t="s">
        <v>457</v>
      </c>
      <c r="O2348">
        <v>2022110610</v>
      </c>
      <c r="P2348">
        <v>591</v>
      </c>
      <c r="Q2348">
        <v>53487</v>
      </c>
      <c r="R2348">
        <v>0</v>
      </c>
      <c r="S2348">
        <v>1</v>
      </c>
      <c r="T2348">
        <v>0</v>
      </c>
      <c r="U2348">
        <v>0</v>
      </c>
      <c r="V2348" t="s">
        <v>301</v>
      </c>
    </row>
    <row r="2349" spans="1:22" x14ac:dyDescent="0.35">
      <c r="A2349">
        <v>2347</v>
      </c>
      <c r="B2349">
        <v>2022110300</v>
      </c>
      <c r="C2349">
        <v>2374</v>
      </c>
      <c r="D2349">
        <v>46188</v>
      </c>
      <c r="E2349">
        <v>1</v>
      </c>
      <c r="F2349">
        <v>0</v>
      </c>
      <c r="G2349">
        <v>0</v>
      </c>
      <c r="H2349">
        <v>0</v>
      </c>
      <c r="I2349" t="s">
        <v>457</v>
      </c>
      <c r="O2349">
        <v>2022110610</v>
      </c>
      <c r="P2349">
        <v>1440</v>
      </c>
      <c r="Q2349">
        <v>53487</v>
      </c>
      <c r="R2349">
        <v>0</v>
      </c>
      <c r="S2349">
        <v>1</v>
      </c>
      <c r="T2349">
        <v>0</v>
      </c>
      <c r="U2349">
        <v>0</v>
      </c>
      <c r="V2349" t="s">
        <v>301</v>
      </c>
    </row>
    <row r="2350" spans="1:22" x14ac:dyDescent="0.35">
      <c r="A2350">
        <v>2348</v>
      </c>
      <c r="B2350">
        <v>2022110300</v>
      </c>
      <c r="C2350">
        <v>3253</v>
      </c>
      <c r="D2350">
        <v>46188</v>
      </c>
      <c r="E2350">
        <v>0</v>
      </c>
      <c r="F2350">
        <v>1</v>
      </c>
      <c r="G2350">
        <v>0</v>
      </c>
      <c r="H2350">
        <v>0</v>
      </c>
      <c r="I2350" t="s">
        <v>457</v>
      </c>
      <c r="O2350">
        <v>2022102310</v>
      </c>
      <c r="P2350">
        <v>389</v>
      </c>
      <c r="Q2350">
        <v>53887</v>
      </c>
      <c r="R2350">
        <v>0</v>
      </c>
      <c r="S2350">
        <v>0</v>
      </c>
      <c r="T2350">
        <v>0</v>
      </c>
      <c r="U2350">
        <v>1</v>
      </c>
      <c r="V2350" t="s">
        <v>302</v>
      </c>
    </row>
    <row r="2351" spans="1:22" x14ac:dyDescent="0.35">
      <c r="A2351">
        <v>2349</v>
      </c>
      <c r="B2351">
        <v>2022103008</v>
      </c>
      <c r="C2351">
        <v>746</v>
      </c>
      <c r="D2351">
        <v>43378</v>
      </c>
      <c r="E2351">
        <v>0</v>
      </c>
      <c r="F2351">
        <v>1</v>
      </c>
      <c r="G2351">
        <v>0</v>
      </c>
      <c r="H2351">
        <v>0</v>
      </c>
      <c r="I2351" t="s">
        <v>458</v>
      </c>
      <c r="O2351">
        <v>2022102310</v>
      </c>
      <c r="P2351">
        <v>571</v>
      </c>
      <c r="Q2351">
        <v>53609</v>
      </c>
      <c r="R2351">
        <v>0</v>
      </c>
      <c r="S2351">
        <v>1</v>
      </c>
      <c r="T2351">
        <v>0</v>
      </c>
      <c r="U2351">
        <v>0</v>
      </c>
      <c r="V2351" t="s">
        <v>303</v>
      </c>
    </row>
    <row r="2352" spans="1:22" x14ac:dyDescent="0.35">
      <c r="A2352">
        <v>2350</v>
      </c>
      <c r="B2352">
        <v>2022103008</v>
      </c>
      <c r="C2352">
        <v>1941</v>
      </c>
      <c r="D2352">
        <v>43378</v>
      </c>
      <c r="E2352">
        <v>1</v>
      </c>
      <c r="F2352">
        <v>0</v>
      </c>
      <c r="G2352">
        <v>0</v>
      </c>
      <c r="H2352">
        <v>0</v>
      </c>
      <c r="I2352" t="s">
        <v>458</v>
      </c>
      <c r="O2352">
        <v>2022102310</v>
      </c>
      <c r="P2352">
        <v>3537</v>
      </c>
      <c r="Q2352">
        <v>53609</v>
      </c>
      <c r="R2352">
        <v>1</v>
      </c>
      <c r="S2352">
        <v>0</v>
      </c>
      <c r="T2352">
        <v>0</v>
      </c>
      <c r="U2352">
        <v>0</v>
      </c>
      <c r="V2352" t="s">
        <v>303</v>
      </c>
    </row>
    <row r="2353" spans="1:22" x14ac:dyDescent="0.35">
      <c r="A2353">
        <v>2351</v>
      </c>
      <c r="B2353">
        <v>2022103008</v>
      </c>
      <c r="C2353">
        <v>3306</v>
      </c>
      <c r="D2353">
        <v>43378</v>
      </c>
      <c r="E2353">
        <v>1</v>
      </c>
      <c r="F2353">
        <v>0</v>
      </c>
      <c r="G2353">
        <v>0</v>
      </c>
      <c r="H2353">
        <v>0</v>
      </c>
      <c r="I2353" t="s">
        <v>458</v>
      </c>
      <c r="O2353">
        <v>2022103010</v>
      </c>
      <c r="P2353">
        <v>404</v>
      </c>
      <c r="Q2353">
        <v>53609</v>
      </c>
      <c r="R2353">
        <v>0</v>
      </c>
      <c r="S2353">
        <v>1</v>
      </c>
      <c r="T2353">
        <v>0</v>
      </c>
      <c r="U2353">
        <v>0</v>
      </c>
      <c r="V2353" t="s">
        <v>303</v>
      </c>
    </row>
    <row r="2354" spans="1:22" x14ac:dyDescent="0.35">
      <c r="A2354">
        <v>2352</v>
      </c>
      <c r="B2354">
        <v>2022110300</v>
      </c>
      <c r="C2354">
        <v>798</v>
      </c>
      <c r="D2354">
        <v>43378</v>
      </c>
      <c r="E2354">
        <v>0</v>
      </c>
      <c r="F2354">
        <v>1</v>
      </c>
      <c r="G2354">
        <v>0</v>
      </c>
      <c r="H2354">
        <v>0</v>
      </c>
      <c r="I2354" t="s">
        <v>458</v>
      </c>
      <c r="O2354">
        <v>2022103010</v>
      </c>
      <c r="P2354">
        <v>1246</v>
      </c>
      <c r="Q2354">
        <v>53609</v>
      </c>
      <c r="R2354">
        <v>1</v>
      </c>
      <c r="S2354">
        <v>0</v>
      </c>
      <c r="T2354">
        <v>0</v>
      </c>
      <c r="U2354">
        <v>0</v>
      </c>
      <c r="V2354" t="s">
        <v>303</v>
      </c>
    </row>
    <row r="2355" spans="1:22" x14ac:dyDescent="0.35">
      <c r="A2355">
        <v>2353</v>
      </c>
      <c r="B2355">
        <v>2022110300</v>
      </c>
      <c r="C2355">
        <v>819</v>
      </c>
      <c r="D2355">
        <v>43378</v>
      </c>
      <c r="E2355">
        <v>1</v>
      </c>
      <c r="F2355">
        <v>0</v>
      </c>
      <c r="G2355">
        <v>0</v>
      </c>
      <c r="H2355">
        <v>0</v>
      </c>
      <c r="I2355" t="s">
        <v>458</v>
      </c>
      <c r="O2355">
        <v>2022103010</v>
      </c>
      <c r="P2355">
        <v>2093</v>
      </c>
      <c r="Q2355">
        <v>53609</v>
      </c>
      <c r="R2355">
        <v>0</v>
      </c>
      <c r="S2355">
        <v>1</v>
      </c>
      <c r="T2355">
        <v>0</v>
      </c>
      <c r="U2355">
        <v>0</v>
      </c>
      <c r="V2355" t="s">
        <v>303</v>
      </c>
    </row>
    <row r="2356" spans="1:22" x14ac:dyDescent="0.35">
      <c r="A2356">
        <v>2354</v>
      </c>
      <c r="B2356">
        <v>2022110300</v>
      </c>
      <c r="C2356">
        <v>2143</v>
      </c>
      <c r="D2356">
        <v>43378</v>
      </c>
      <c r="E2356">
        <v>1</v>
      </c>
      <c r="F2356">
        <v>0</v>
      </c>
      <c r="G2356">
        <v>0</v>
      </c>
      <c r="H2356">
        <v>0</v>
      </c>
      <c r="I2356" t="s">
        <v>458</v>
      </c>
      <c r="O2356">
        <v>2022102310</v>
      </c>
      <c r="P2356">
        <v>571</v>
      </c>
      <c r="Q2356">
        <v>44938</v>
      </c>
      <c r="R2356">
        <v>0</v>
      </c>
      <c r="S2356">
        <v>1</v>
      </c>
      <c r="T2356">
        <v>0</v>
      </c>
      <c r="U2356">
        <v>0</v>
      </c>
      <c r="V2356" t="s">
        <v>304</v>
      </c>
    </row>
    <row r="2357" spans="1:22" x14ac:dyDescent="0.35">
      <c r="A2357">
        <v>2355</v>
      </c>
      <c r="B2357">
        <v>2022103008</v>
      </c>
      <c r="C2357">
        <v>746</v>
      </c>
      <c r="D2357">
        <v>46194</v>
      </c>
      <c r="E2357">
        <v>0</v>
      </c>
      <c r="F2357">
        <v>0</v>
      </c>
      <c r="G2357">
        <v>0</v>
      </c>
      <c r="H2357">
        <v>1</v>
      </c>
      <c r="I2357" t="s">
        <v>459</v>
      </c>
      <c r="O2357">
        <v>2022102310</v>
      </c>
      <c r="P2357">
        <v>1439</v>
      </c>
      <c r="Q2357">
        <v>44938</v>
      </c>
      <c r="R2357">
        <v>0</v>
      </c>
      <c r="S2357">
        <v>1</v>
      </c>
      <c r="T2357">
        <v>0</v>
      </c>
      <c r="U2357">
        <v>0</v>
      </c>
      <c r="V2357" t="s">
        <v>304</v>
      </c>
    </row>
    <row r="2358" spans="1:22" x14ac:dyDescent="0.35">
      <c r="A2358">
        <v>2356</v>
      </c>
      <c r="B2358">
        <v>2022103008</v>
      </c>
      <c r="C2358">
        <v>3594</v>
      </c>
      <c r="D2358">
        <v>46194</v>
      </c>
      <c r="E2358">
        <v>1</v>
      </c>
      <c r="F2358">
        <v>0</v>
      </c>
      <c r="G2358">
        <v>0</v>
      </c>
      <c r="H2358">
        <v>0</v>
      </c>
      <c r="I2358" t="s">
        <v>459</v>
      </c>
      <c r="O2358">
        <v>2022102310</v>
      </c>
      <c r="P2358">
        <v>4212</v>
      </c>
      <c r="Q2358">
        <v>44938</v>
      </c>
      <c r="R2358">
        <v>1</v>
      </c>
      <c r="S2358">
        <v>0</v>
      </c>
      <c r="T2358">
        <v>0</v>
      </c>
      <c r="U2358">
        <v>0</v>
      </c>
      <c r="V2358" t="s">
        <v>304</v>
      </c>
    </row>
    <row r="2359" spans="1:22" x14ac:dyDescent="0.35">
      <c r="A2359">
        <v>2357</v>
      </c>
      <c r="B2359">
        <v>2022103008</v>
      </c>
      <c r="C2359">
        <v>1172</v>
      </c>
      <c r="D2359">
        <v>48089</v>
      </c>
      <c r="E2359">
        <v>0</v>
      </c>
      <c r="F2359">
        <v>1</v>
      </c>
      <c r="G2359">
        <v>0</v>
      </c>
      <c r="H2359">
        <v>0</v>
      </c>
      <c r="I2359" t="s">
        <v>460</v>
      </c>
      <c r="O2359">
        <v>2022103010</v>
      </c>
      <c r="P2359">
        <v>62</v>
      </c>
      <c r="Q2359">
        <v>44938</v>
      </c>
      <c r="R2359">
        <v>1</v>
      </c>
      <c r="S2359">
        <v>0</v>
      </c>
      <c r="T2359">
        <v>0</v>
      </c>
      <c r="U2359">
        <v>0</v>
      </c>
      <c r="V2359" t="s">
        <v>304</v>
      </c>
    </row>
    <row r="2360" spans="1:22" x14ac:dyDescent="0.35">
      <c r="A2360">
        <v>2358</v>
      </c>
      <c r="B2360">
        <v>2022103008</v>
      </c>
      <c r="C2360">
        <v>3732</v>
      </c>
      <c r="D2360">
        <v>48089</v>
      </c>
      <c r="E2360">
        <v>0</v>
      </c>
      <c r="F2360">
        <v>1</v>
      </c>
      <c r="G2360">
        <v>0</v>
      </c>
      <c r="H2360">
        <v>0</v>
      </c>
      <c r="I2360" t="s">
        <v>460</v>
      </c>
      <c r="O2360">
        <v>2022103010</v>
      </c>
      <c r="P2360">
        <v>1769</v>
      </c>
      <c r="Q2360">
        <v>44938</v>
      </c>
      <c r="R2360">
        <v>1</v>
      </c>
      <c r="S2360">
        <v>0</v>
      </c>
      <c r="T2360">
        <v>0</v>
      </c>
      <c r="U2360">
        <v>0</v>
      </c>
      <c r="V2360" t="s">
        <v>304</v>
      </c>
    </row>
    <row r="2361" spans="1:22" x14ac:dyDescent="0.35">
      <c r="A2361">
        <v>2359</v>
      </c>
      <c r="B2361">
        <v>2022103008</v>
      </c>
      <c r="C2361">
        <v>1350</v>
      </c>
      <c r="D2361">
        <v>38542</v>
      </c>
      <c r="E2361">
        <v>1</v>
      </c>
      <c r="F2361">
        <v>0</v>
      </c>
      <c r="G2361">
        <v>0</v>
      </c>
      <c r="H2361">
        <v>0</v>
      </c>
      <c r="I2361" t="s">
        <v>461</v>
      </c>
      <c r="O2361">
        <v>2022103010</v>
      </c>
      <c r="P2361">
        <v>3261</v>
      </c>
      <c r="Q2361">
        <v>44938</v>
      </c>
      <c r="R2361">
        <v>0</v>
      </c>
      <c r="S2361">
        <v>1</v>
      </c>
      <c r="T2361">
        <v>0</v>
      </c>
      <c r="U2361">
        <v>0</v>
      </c>
      <c r="V2361" t="s">
        <v>304</v>
      </c>
    </row>
    <row r="2362" spans="1:22" x14ac:dyDescent="0.35">
      <c r="A2362">
        <v>2360</v>
      </c>
      <c r="B2362">
        <v>2022110300</v>
      </c>
      <c r="C2362">
        <v>100</v>
      </c>
      <c r="D2362">
        <v>38542</v>
      </c>
      <c r="E2362">
        <v>0</v>
      </c>
      <c r="F2362">
        <v>1</v>
      </c>
      <c r="G2362">
        <v>0</v>
      </c>
      <c r="H2362">
        <v>0</v>
      </c>
      <c r="I2362" t="s">
        <v>461</v>
      </c>
      <c r="O2362">
        <v>2022103010</v>
      </c>
      <c r="P2362">
        <v>3282</v>
      </c>
      <c r="Q2362">
        <v>44938</v>
      </c>
      <c r="R2362">
        <v>0</v>
      </c>
      <c r="S2362">
        <v>0</v>
      </c>
      <c r="T2362">
        <v>0</v>
      </c>
      <c r="U2362">
        <v>1</v>
      </c>
      <c r="V2362" t="s">
        <v>304</v>
      </c>
    </row>
    <row r="2363" spans="1:22" x14ac:dyDescent="0.35">
      <c r="A2363">
        <v>2361</v>
      </c>
      <c r="B2363">
        <v>2022110300</v>
      </c>
      <c r="C2363">
        <v>121</v>
      </c>
      <c r="D2363">
        <v>38542</v>
      </c>
      <c r="E2363">
        <v>1</v>
      </c>
      <c r="F2363">
        <v>0</v>
      </c>
      <c r="G2363">
        <v>0</v>
      </c>
      <c r="H2363">
        <v>0</v>
      </c>
      <c r="I2363" t="s">
        <v>461</v>
      </c>
      <c r="O2363">
        <v>2022102310</v>
      </c>
      <c r="P2363">
        <v>715</v>
      </c>
      <c r="Q2363">
        <v>40048</v>
      </c>
      <c r="R2363">
        <v>1</v>
      </c>
      <c r="S2363">
        <v>0</v>
      </c>
      <c r="T2363">
        <v>0</v>
      </c>
      <c r="U2363">
        <v>0</v>
      </c>
      <c r="V2363" t="s">
        <v>305</v>
      </c>
    </row>
    <row r="2364" spans="1:22" x14ac:dyDescent="0.35">
      <c r="A2364">
        <v>2362</v>
      </c>
      <c r="B2364">
        <v>2022110300</v>
      </c>
      <c r="C2364">
        <v>819</v>
      </c>
      <c r="D2364">
        <v>38542</v>
      </c>
      <c r="E2364">
        <v>0</v>
      </c>
      <c r="F2364">
        <v>1</v>
      </c>
      <c r="G2364">
        <v>0</v>
      </c>
      <c r="H2364">
        <v>0</v>
      </c>
      <c r="I2364" t="s">
        <v>461</v>
      </c>
      <c r="O2364">
        <v>2022102310</v>
      </c>
      <c r="P2364">
        <v>896</v>
      </c>
      <c r="Q2364">
        <v>52546</v>
      </c>
      <c r="R2364">
        <v>1</v>
      </c>
      <c r="S2364">
        <v>0</v>
      </c>
      <c r="T2364">
        <v>0</v>
      </c>
      <c r="U2364">
        <v>0</v>
      </c>
      <c r="V2364" t="s">
        <v>306</v>
      </c>
    </row>
    <row r="2365" spans="1:22" x14ac:dyDescent="0.35">
      <c r="A2365">
        <v>2363</v>
      </c>
      <c r="B2365">
        <v>2022110300</v>
      </c>
      <c r="C2365">
        <v>2143</v>
      </c>
      <c r="D2365">
        <v>38542</v>
      </c>
      <c r="E2365">
        <v>0</v>
      </c>
      <c r="F2365">
        <v>0</v>
      </c>
      <c r="G2365">
        <v>0</v>
      </c>
      <c r="H2365">
        <v>1</v>
      </c>
      <c r="I2365" t="s">
        <v>461</v>
      </c>
      <c r="O2365">
        <v>2022102310</v>
      </c>
      <c r="P2365">
        <v>2630</v>
      </c>
      <c r="Q2365">
        <v>52546</v>
      </c>
      <c r="R2365">
        <v>0</v>
      </c>
      <c r="S2365">
        <v>1</v>
      </c>
      <c r="T2365">
        <v>0</v>
      </c>
      <c r="U2365">
        <v>0</v>
      </c>
      <c r="V2365" t="s">
        <v>306</v>
      </c>
    </row>
    <row r="2366" spans="1:22" x14ac:dyDescent="0.35">
      <c r="A2366">
        <v>2364</v>
      </c>
      <c r="B2366">
        <v>2022110300</v>
      </c>
      <c r="C2366">
        <v>2905</v>
      </c>
      <c r="D2366">
        <v>38542</v>
      </c>
      <c r="E2366">
        <v>1</v>
      </c>
      <c r="F2366">
        <v>0</v>
      </c>
      <c r="G2366">
        <v>0</v>
      </c>
      <c r="H2366">
        <v>0</v>
      </c>
      <c r="I2366" t="s">
        <v>461</v>
      </c>
      <c r="O2366">
        <v>2022110610</v>
      </c>
      <c r="P2366">
        <v>1419</v>
      </c>
      <c r="Q2366">
        <v>52546</v>
      </c>
      <c r="R2366">
        <v>0</v>
      </c>
      <c r="S2366">
        <v>1</v>
      </c>
      <c r="T2366">
        <v>0</v>
      </c>
      <c r="U2366">
        <v>0</v>
      </c>
      <c r="V2366" t="s">
        <v>306</v>
      </c>
    </row>
    <row r="2367" spans="1:22" x14ac:dyDescent="0.35">
      <c r="A2367">
        <v>2365</v>
      </c>
      <c r="B2367">
        <v>2022103008</v>
      </c>
      <c r="C2367">
        <v>2668</v>
      </c>
      <c r="D2367">
        <v>46199</v>
      </c>
      <c r="E2367">
        <v>1</v>
      </c>
      <c r="F2367">
        <v>0</v>
      </c>
      <c r="G2367">
        <v>0</v>
      </c>
      <c r="H2367">
        <v>0</v>
      </c>
      <c r="I2367" t="s">
        <v>462</v>
      </c>
      <c r="O2367">
        <v>2022110610</v>
      </c>
      <c r="P2367">
        <v>1661</v>
      </c>
      <c r="Q2367">
        <v>52546</v>
      </c>
      <c r="R2367">
        <v>1</v>
      </c>
      <c r="S2367">
        <v>0</v>
      </c>
      <c r="T2367">
        <v>0</v>
      </c>
      <c r="U2367">
        <v>0</v>
      </c>
      <c r="V2367" t="s">
        <v>306</v>
      </c>
    </row>
    <row r="2368" spans="1:22" x14ac:dyDescent="0.35">
      <c r="A2368">
        <v>2366</v>
      </c>
      <c r="B2368">
        <v>2022110300</v>
      </c>
      <c r="C2368">
        <v>1973</v>
      </c>
      <c r="D2368">
        <v>46199</v>
      </c>
      <c r="E2368">
        <v>1</v>
      </c>
      <c r="F2368">
        <v>0</v>
      </c>
      <c r="G2368">
        <v>0</v>
      </c>
      <c r="H2368">
        <v>0</v>
      </c>
      <c r="I2368" t="s">
        <v>462</v>
      </c>
      <c r="O2368">
        <v>2022110610</v>
      </c>
      <c r="P2368">
        <v>3225</v>
      </c>
      <c r="Q2368">
        <v>52546</v>
      </c>
      <c r="R2368">
        <v>1</v>
      </c>
      <c r="S2368">
        <v>0</v>
      </c>
      <c r="T2368">
        <v>0</v>
      </c>
      <c r="U2368">
        <v>0</v>
      </c>
      <c r="V2368" t="s">
        <v>306</v>
      </c>
    </row>
    <row r="2369" spans="1:22" x14ac:dyDescent="0.35">
      <c r="A2369">
        <v>2367</v>
      </c>
      <c r="B2369">
        <v>2022110300</v>
      </c>
      <c r="C2369">
        <v>2353</v>
      </c>
      <c r="D2369">
        <v>46199</v>
      </c>
      <c r="E2369">
        <v>0</v>
      </c>
      <c r="F2369">
        <v>1</v>
      </c>
      <c r="G2369">
        <v>0</v>
      </c>
      <c r="H2369">
        <v>0</v>
      </c>
      <c r="I2369" t="s">
        <v>462</v>
      </c>
      <c r="O2369">
        <v>2022102310</v>
      </c>
      <c r="P2369">
        <v>896</v>
      </c>
      <c r="Q2369">
        <v>54495</v>
      </c>
      <c r="R2369">
        <v>0</v>
      </c>
      <c r="S2369">
        <v>1</v>
      </c>
      <c r="T2369">
        <v>0</v>
      </c>
      <c r="U2369">
        <v>0</v>
      </c>
      <c r="V2369" t="s">
        <v>307</v>
      </c>
    </row>
    <row r="2370" spans="1:22" x14ac:dyDescent="0.35">
      <c r="A2370">
        <v>2368</v>
      </c>
      <c r="B2370">
        <v>2022110300</v>
      </c>
      <c r="C2370">
        <v>2458</v>
      </c>
      <c r="D2370">
        <v>46199</v>
      </c>
      <c r="E2370">
        <v>1</v>
      </c>
      <c r="F2370">
        <v>0</v>
      </c>
      <c r="G2370">
        <v>0</v>
      </c>
      <c r="H2370">
        <v>0</v>
      </c>
      <c r="I2370" t="s">
        <v>462</v>
      </c>
      <c r="O2370">
        <v>2022102310</v>
      </c>
      <c r="P2370">
        <v>2560</v>
      </c>
      <c r="Q2370">
        <v>54495</v>
      </c>
      <c r="R2370">
        <v>0</v>
      </c>
      <c r="S2370">
        <v>1</v>
      </c>
      <c r="T2370">
        <v>0</v>
      </c>
      <c r="U2370">
        <v>1</v>
      </c>
      <c r="V2370" t="s">
        <v>307</v>
      </c>
    </row>
    <row r="2371" spans="1:22" x14ac:dyDescent="0.35">
      <c r="A2371">
        <v>2369</v>
      </c>
      <c r="B2371">
        <v>2022110300</v>
      </c>
      <c r="C2371">
        <v>2479</v>
      </c>
      <c r="D2371">
        <v>46199</v>
      </c>
      <c r="E2371">
        <v>0</v>
      </c>
      <c r="F2371">
        <v>1</v>
      </c>
      <c r="G2371">
        <v>0</v>
      </c>
      <c r="H2371">
        <v>0</v>
      </c>
      <c r="I2371" t="s">
        <v>462</v>
      </c>
      <c r="O2371">
        <v>2022110610</v>
      </c>
      <c r="P2371">
        <v>2219</v>
      </c>
      <c r="Q2371">
        <v>54495</v>
      </c>
      <c r="R2371">
        <v>1</v>
      </c>
      <c r="S2371">
        <v>0</v>
      </c>
      <c r="T2371">
        <v>0</v>
      </c>
      <c r="U2371">
        <v>0</v>
      </c>
      <c r="V2371" t="s">
        <v>307</v>
      </c>
    </row>
    <row r="2372" spans="1:22" x14ac:dyDescent="0.35">
      <c r="A2372">
        <v>2370</v>
      </c>
      <c r="B2372">
        <v>2022110300</v>
      </c>
      <c r="C2372">
        <v>2851</v>
      </c>
      <c r="D2372">
        <v>46199</v>
      </c>
      <c r="E2372">
        <v>0</v>
      </c>
      <c r="F2372">
        <v>1</v>
      </c>
      <c r="G2372">
        <v>0</v>
      </c>
      <c r="H2372">
        <v>0</v>
      </c>
      <c r="I2372" t="s">
        <v>462</v>
      </c>
      <c r="O2372">
        <v>2022102310</v>
      </c>
      <c r="P2372">
        <v>1182</v>
      </c>
      <c r="Q2372">
        <v>46139</v>
      </c>
      <c r="R2372">
        <v>0</v>
      </c>
      <c r="S2372">
        <v>1</v>
      </c>
      <c r="T2372">
        <v>0</v>
      </c>
      <c r="U2372">
        <v>0</v>
      </c>
      <c r="V2372" t="s">
        <v>308</v>
      </c>
    </row>
    <row r="2373" spans="1:22" x14ac:dyDescent="0.35">
      <c r="A2373">
        <v>2371</v>
      </c>
      <c r="B2373">
        <v>2022103008</v>
      </c>
      <c r="C2373">
        <v>2766</v>
      </c>
      <c r="D2373">
        <v>43351</v>
      </c>
      <c r="E2373">
        <v>0</v>
      </c>
      <c r="F2373">
        <v>0</v>
      </c>
      <c r="G2373">
        <v>0</v>
      </c>
      <c r="H2373">
        <v>1</v>
      </c>
      <c r="I2373" t="s">
        <v>463</v>
      </c>
      <c r="O2373">
        <v>2022102310</v>
      </c>
      <c r="P2373">
        <v>2369</v>
      </c>
      <c r="Q2373">
        <v>46139</v>
      </c>
      <c r="R2373">
        <v>1</v>
      </c>
      <c r="S2373">
        <v>0</v>
      </c>
      <c r="T2373">
        <v>0</v>
      </c>
      <c r="U2373">
        <v>0</v>
      </c>
      <c r="V2373" t="s">
        <v>308</v>
      </c>
    </row>
    <row r="2374" spans="1:22" x14ac:dyDescent="0.35">
      <c r="A2374">
        <v>2372</v>
      </c>
      <c r="B2374">
        <v>2022110300</v>
      </c>
      <c r="C2374">
        <v>798</v>
      </c>
      <c r="D2374">
        <v>43351</v>
      </c>
      <c r="E2374">
        <v>0</v>
      </c>
      <c r="F2374">
        <v>0</v>
      </c>
      <c r="G2374">
        <v>0</v>
      </c>
      <c r="H2374">
        <v>1</v>
      </c>
      <c r="I2374" t="s">
        <v>463</v>
      </c>
      <c r="O2374">
        <v>2022103010</v>
      </c>
      <c r="P2374">
        <v>567</v>
      </c>
      <c r="Q2374">
        <v>46139</v>
      </c>
      <c r="R2374">
        <v>0</v>
      </c>
      <c r="S2374">
        <v>1</v>
      </c>
      <c r="T2374">
        <v>0</v>
      </c>
      <c r="U2374">
        <v>0</v>
      </c>
      <c r="V2374" t="s">
        <v>308</v>
      </c>
    </row>
    <row r="2375" spans="1:22" x14ac:dyDescent="0.35">
      <c r="A2375">
        <v>2373</v>
      </c>
      <c r="B2375">
        <v>2022110300</v>
      </c>
      <c r="C2375">
        <v>2395</v>
      </c>
      <c r="D2375">
        <v>43351</v>
      </c>
      <c r="E2375">
        <v>1</v>
      </c>
      <c r="F2375">
        <v>0</v>
      </c>
      <c r="G2375">
        <v>0</v>
      </c>
      <c r="H2375">
        <v>0</v>
      </c>
      <c r="I2375" t="s">
        <v>463</v>
      </c>
      <c r="O2375">
        <v>2022103010</v>
      </c>
      <c r="P2375">
        <v>674</v>
      </c>
      <c r="Q2375">
        <v>46139</v>
      </c>
      <c r="R2375">
        <v>0</v>
      </c>
      <c r="S2375">
        <v>1</v>
      </c>
      <c r="T2375">
        <v>0</v>
      </c>
      <c r="U2375">
        <v>0</v>
      </c>
      <c r="V2375" t="s">
        <v>308</v>
      </c>
    </row>
    <row r="2376" spans="1:22" x14ac:dyDescent="0.35">
      <c r="A2376">
        <v>2374</v>
      </c>
      <c r="B2376">
        <v>2022103008</v>
      </c>
      <c r="C2376">
        <v>2903</v>
      </c>
      <c r="D2376">
        <v>52510</v>
      </c>
      <c r="E2376">
        <v>1</v>
      </c>
      <c r="F2376">
        <v>0</v>
      </c>
      <c r="G2376">
        <v>0</v>
      </c>
      <c r="H2376">
        <v>0</v>
      </c>
      <c r="I2376" t="s">
        <v>464</v>
      </c>
      <c r="O2376">
        <v>2022103010</v>
      </c>
      <c r="P2376">
        <v>775</v>
      </c>
      <c r="Q2376">
        <v>46139</v>
      </c>
      <c r="R2376">
        <v>1</v>
      </c>
      <c r="S2376">
        <v>0</v>
      </c>
      <c r="T2376">
        <v>0</v>
      </c>
      <c r="U2376">
        <v>0</v>
      </c>
      <c r="V2376" t="s">
        <v>308</v>
      </c>
    </row>
    <row r="2377" spans="1:22" x14ac:dyDescent="0.35">
      <c r="A2377">
        <v>2375</v>
      </c>
      <c r="B2377">
        <v>2022103008</v>
      </c>
      <c r="C2377">
        <v>3013</v>
      </c>
      <c r="D2377">
        <v>52510</v>
      </c>
      <c r="E2377">
        <v>0</v>
      </c>
      <c r="F2377">
        <v>1</v>
      </c>
      <c r="G2377">
        <v>0</v>
      </c>
      <c r="H2377">
        <v>0</v>
      </c>
      <c r="I2377" t="s">
        <v>464</v>
      </c>
      <c r="O2377">
        <v>2022103010</v>
      </c>
      <c r="P2377">
        <v>1943</v>
      </c>
      <c r="Q2377">
        <v>46139</v>
      </c>
      <c r="R2377">
        <v>0</v>
      </c>
      <c r="S2377">
        <v>1</v>
      </c>
      <c r="T2377">
        <v>0</v>
      </c>
      <c r="U2377">
        <v>0</v>
      </c>
      <c r="V2377" t="s">
        <v>308</v>
      </c>
    </row>
    <row r="2378" spans="1:22" x14ac:dyDescent="0.35">
      <c r="A2378">
        <v>2376</v>
      </c>
      <c r="B2378">
        <v>2022103008</v>
      </c>
      <c r="C2378">
        <v>3653</v>
      </c>
      <c r="D2378">
        <v>52510</v>
      </c>
      <c r="E2378">
        <v>0</v>
      </c>
      <c r="F2378">
        <v>1</v>
      </c>
      <c r="G2378">
        <v>0</v>
      </c>
      <c r="H2378">
        <v>0</v>
      </c>
      <c r="I2378" t="s">
        <v>464</v>
      </c>
      <c r="O2378">
        <v>2022103010</v>
      </c>
      <c r="P2378">
        <v>2093</v>
      </c>
      <c r="Q2378">
        <v>46139</v>
      </c>
      <c r="R2378">
        <v>1</v>
      </c>
      <c r="S2378">
        <v>0</v>
      </c>
      <c r="T2378">
        <v>0</v>
      </c>
      <c r="U2378">
        <v>0</v>
      </c>
      <c r="V2378" t="s">
        <v>308</v>
      </c>
    </row>
    <row r="2379" spans="1:22" x14ac:dyDescent="0.35">
      <c r="A2379">
        <v>2377</v>
      </c>
      <c r="B2379">
        <v>2022103008</v>
      </c>
      <c r="C2379">
        <v>3086</v>
      </c>
      <c r="D2379">
        <v>45395</v>
      </c>
      <c r="E2379">
        <v>1</v>
      </c>
      <c r="F2379">
        <v>0</v>
      </c>
      <c r="G2379">
        <v>0</v>
      </c>
      <c r="H2379">
        <v>0</v>
      </c>
      <c r="I2379" t="s">
        <v>465</v>
      </c>
      <c r="O2379">
        <v>2022103010</v>
      </c>
      <c r="P2379">
        <v>3127</v>
      </c>
      <c r="Q2379">
        <v>46139</v>
      </c>
      <c r="R2379">
        <v>0</v>
      </c>
      <c r="S2379">
        <v>1</v>
      </c>
      <c r="T2379">
        <v>0</v>
      </c>
      <c r="U2379">
        <v>0</v>
      </c>
      <c r="V2379" t="s">
        <v>308</v>
      </c>
    </row>
    <row r="2380" spans="1:22" x14ac:dyDescent="0.35">
      <c r="A2380">
        <v>2378</v>
      </c>
      <c r="B2380">
        <v>2022103008</v>
      </c>
      <c r="C2380">
        <v>3327</v>
      </c>
      <c r="D2380">
        <v>47888</v>
      </c>
      <c r="E2380">
        <v>1</v>
      </c>
      <c r="F2380">
        <v>0</v>
      </c>
      <c r="G2380">
        <v>0</v>
      </c>
      <c r="H2380">
        <v>0</v>
      </c>
      <c r="I2380" t="s">
        <v>466</v>
      </c>
      <c r="O2380">
        <v>2022102310</v>
      </c>
      <c r="P2380">
        <v>1182</v>
      </c>
      <c r="Q2380">
        <v>46757</v>
      </c>
      <c r="R2380">
        <v>0</v>
      </c>
      <c r="S2380">
        <v>1</v>
      </c>
      <c r="T2380">
        <v>0</v>
      </c>
      <c r="U2380">
        <v>0</v>
      </c>
      <c r="V2380" t="s">
        <v>309</v>
      </c>
    </row>
    <row r="2381" spans="1:22" x14ac:dyDescent="0.35">
      <c r="A2381">
        <v>2379</v>
      </c>
      <c r="B2381">
        <v>2022110300</v>
      </c>
      <c r="C2381">
        <v>55</v>
      </c>
      <c r="D2381">
        <v>47888</v>
      </c>
      <c r="E2381">
        <v>1</v>
      </c>
      <c r="F2381">
        <v>0</v>
      </c>
      <c r="G2381">
        <v>0</v>
      </c>
      <c r="H2381">
        <v>0</v>
      </c>
      <c r="I2381" t="s">
        <v>466</v>
      </c>
      <c r="O2381">
        <v>2022102310</v>
      </c>
      <c r="P2381">
        <v>2778</v>
      </c>
      <c r="Q2381">
        <v>46757</v>
      </c>
      <c r="R2381">
        <v>1</v>
      </c>
      <c r="S2381">
        <v>0</v>
      </c>
      <c r="T2381">
        <v>0</v>
      </c>
      <c r="U2381">
        <v>0</v>
      </c>
      <c r="V2381" t="s">
        <v>309</v>
      </c>
    </row>
    <row r="2382" spans="1:22" x14ac:dyDescent="0.35">
      <c r="A2382">
        <v>2380</v>
      </c>
      <c r="B2382">
        <v>2022110300</v>
      </c>
      <c r="C2382">
        <v>1973</v>
      </c>
      <c r="D2382">
        <v>47888</v>
      </c>
      <c r="E2382">
        <v>0</v>
      </c>
      <c r="F2382">
        <v>1</v>
      </c>
      <c r="G2382">
        <v>0</v>
      </c>
      <c r="H2382">
        <v>0</v>
      </c>
      <c r="I2382" t="s">
        <v>466</v>
      </c>
      <c r="O2382">
        <v>2022102310</v>
      </c>
      <c r="P2382">
        <v>3537</v>
      </c>
      <c r="Q2382">
        <v>46757</v>
      </c>
      <c r="R2382">
        <v>0</v>
      </c>
      <c r="S2382">
        <v>1</v>
      </c>
      <c r="T2382">
        <v>0</v>
      </c>
      <c r="U2382">
        <v>0</v>
      </c>
      <c r="V2382" t="s">
        <v>309</v>
      </c>
    </row>
    <row r="2383" spans="1:22" x14ac:dyDescent="0.35">
      <c r="A2383">
        <v>2381</v>
      </c>
      <c r="B2383">
        <v>2022103008</v>
      </c>
      <c r="C2383">
        <v>3506</v>
      </c>
      <c r="D2383">
        <v>39984</v>
      </c>
      <c r="E2383">
        <v>0</v>
      </c>
      <c r="F2383">
        <v>1</v>
      </c>
      <c r="G2383">
        <v>0</v>
      </c>
      <c r="H2383">
        <v>0</v>
      </c>
      <c r="I2383" t="s">
        <v>467</v>
      </c>
      <c r="O2383">
        <v>2022102310</v>
      </c>
      <c r="P2383">
        <v>3777</v>
      </c>
      <c r="Q2383">
        <v>46757</v>
      </c>
      <c r="R2383">
        <v>1</v>
      </c>
      <c r="S2383">
        <v>0</v>
      </c>
      <c r="T2383">
        <v>0</v>
      </c>
      <c r="U2383">
        <v>0</v>
      </c>
      <c r="V2383" t="s">
        <v>309</v>
      </c>
    </row>
    <row r="2384" spans="1:22" x14ac:dyDescent="0.35">
      <c r="A2384">
        <v>2382</v>
      </c>
      <c r="B2384">
        <v>2022103008</v>
      </c>
      <c r="C2384">
        <v>3815</v>
      </c>
      <c r="D2384">
        <v>39984</v>
      </c>
      <c r="E2384">
        <v>0</v>
      </c>
      <c r="F2384">
        <v>0</v>
      </c>
      <c r="G2384">
        <v>0</v>
      </c>
      <c r="H2384">
        <v>1</v>
      </c>
      <c r="I2384" t="s">
        <v>467</v>
      </c>
      <c r="O2384">
        <v>2022103010</v>
      </c>
      <c r="P2384">
        <v>2466</v>
      </c>
      <c r="Q2384">
        <v>46757</v>
      </c>
      <c r="R2384">
        <v>0</v>
      </c>
      <c r="S2384">
        <v>1</v>
      </c>
      <c r="T2384">
        <v>0</v>
      </c>
      <c r="U2384">
        <v>0</v>
      </c>
      <c r="V2384" t="s">
        <v>309</v>
      </c>
    </row>
    <row r="2385" spans="1:22" x14ac:dyDescent="0.35">
      <c r="A2385">
        <v>2383</v>
      </c>
      <c r="B2385">
        <v>2022110300</v>
      </c>
      <c r="C2385">
        <v>55</v>
      </c>
      <c r="D2385">
        <v>39984</v>
      </c>
      <c r="E2385">
        <v>0</v>
      </c>
      <c r="F2385">
        <v>1</v>
      </c>
      <c r="G2385">
        <v>0</v>
      </c>
      <c r="H2385">
        <v>0</v>
      </c>
      <c r="I2385" t="s">
        <v>467</v>
      </c>
      <c r="O2385">
        <v>2022103010</v>
      </c>
      <c r="P2385">
        <v>2760</v>
      </c>
      <c r="Q2385">
        <v>46757</v>
      </c>
      <c r="R2385">
        <v>1</v>
      </c>
      <c r="S2385">
        <v>0</v>
      </c>
      <c r="T2385">
        <v>0</v>
      </c>
      <c r="U2385">
        <v>0</v>
      </c>
      <c r="V2385" t="s">
        <v>309</v>
      </c>
    </row>
    <row r="2386" spans="1:22" x14ac:dyDescent="0.35">
      <c r="A2386">
        <v>2384</v>
      </c>
      <c r="B2386">
        <v>2022110300</v>
      </c>
      <c r="C2386">
        <v>2416</v>
      </c>
      <c r="D2386">
        <v>39984</v>
      </c>
      <c r="E2386">
        <v>1</v>
      </c>
      <c r="F2386">
        <v>0</v>
      </c>
      <c r="G2386">
        <v>0</v>
      </c>
      <c r="H2386">
        <v>0</v>
      </c>
      <c r="I2386" t="s">
        <v>467</v>
      </c>
      <c r="O2386">
        <v>2022102310</v>
      </c>
      <c r="P2386">
        <v>1318</v>
      </c>
      <c r="Q2386">
        <v>46164</v>
      </c>
      <c r="R2386">
        <v>1</v>
      </c>
      <c r="S2386">
        <v>0</v>
      </c>
      <c r="T2386">
        <v>0</v>
      </c>
      <c r="U2386">
        <v>0</v>
      </c>
      <c r="V2386" t="s">
        <v>310</v>
      </c>
    </row>
    <row r="2387" spans="1:22" x14ac:dyDescent="0.35">
      <c r="A2387">
        <v>2385</v>
      </c>
      <c r="B2387">
        <v>2022103008</v>
      </c>
      <c r="C2387">
        <v>3815</v>
      </c>
      <c r="D2387">
        <v>54646</v>
      </c>
      <c r="E2387">
        <v>0</v>
      </c>
      <c r="F2387">
        <v>1</v>
      </c>
      <c r="G2387">
        <v>0</v>
      </c>
      <c r="H2387">
        <v>0</v>
      </c>
      <c r="I2387" t="s">
        <v>468</v>
      </c>
      <c r="O2387">
        <v>2022102310</v>
      </c>
      <c r="P2387">
        <v>1394</v>
      </c>
      <c r="Q2387">
        <v>48123</v>
      </c>
      <c r="R2387">
        <v>1</v>
      </c>
      <c r="S2387">
        <v>0</v>
      </c>
      <c r="T2387">
        <v>0</v>
      </c>
      <c r="U2387">
        <v>0</v>
      </c>
      <c r="V2387" t="s">
        <v>311</v>
      </c>
    </row>
    <row r="2388" spans="1:22" x14ac:dyDescent="0.35">
      <c r="A2388">
        <v>2386</v>
      </c>
      <c r="B2388">
        <v>2022103008</v>
      </c>
      <c r="C2388">
        <v>3836</v>
      </c>
      <c r="D2388">
        <v>53618</v>
      </c>
      <c r="E2388">
        <v>1</v>
      </c>
      <c r="F2388">
        <v>0</v>
      </c>
      <c r="G2388">
        <v>0</v>
      </c>
      <c r="H2388">
        <v>0</v>
      </c>
      <c r="I2388" t="s">
        <v>469</v>
      </c>
      <c r="O2388">
        <v>2022103010</v>
      </c>
      <c r="P2388">
        <v>2019</v>
      </c>
      <c r="Q2388">
        <v>48123</v>
      </c>
      <c r="R2388">
        <v>0</v>
      </c>
      <c r="S2388">
        <v>1</v>
      </c>
      <c r="T2388">
        <v>0</v>
      </c>
      <c r="U2388">
        <v>0</v>
      </c>
      <c r="V2388" t="s">
        <v>311</v>
      </c>
    </row>
    <row r="2389" spans="1:22" x14ac:dyDescent="0.35">
      <c r="A2389">
        <v>2387</v>
      </c>
      <c r="B2389">
        <v>2022110300</v>
      </c>
      <c r="C2389">
        <v>2332</v>
      </c>
      <c r="D2389">
        <v>53618</v>
      </c>
      <c r="E2389">
        <v>0</v>
      </c>
      <c r="F2389">
        <v>1</v>
      </c>
      <c r="G2389">
        <v>0</v>
      </c>
      <c r="H2389">
        <v>0</v>
      </c>
      <c r="I2389" t="s">
        <v>469</v>
      </c>
      <c r="O2389">
        <v>2022102310</v>
      </c>
      <c r="P2389">
        <v>1439</v>
      </c>
      <c r="Q2389">
        <v>41786</v>
      </c>
      <c r="R2389">
        <v>0</v>
      </c>
      <c r="S2389">
        <v>1</v>
      </c>
      <c r="T2389">
        <v>0</v>
      </c>
      <c r="U2389">
        <v>0</v>
      </c>
      <c r="V2389" t="s">
        <v>312</v>
      </c>
    </row>
    <row r="2390" spans="1:22" x14ac:dyDescent="0.35">
      <c r="A2390">
        <v>2388</v>
      </c>
      <c r="B2390">
        <v>2022103008</v>
      </c>
      <c r="C2390">
        <v>3928</v>
      </c>
      <c r="D2390">
        <v>44906</v>
      </c>
      <c r="E2390">
        <v>1</v>
      </c>
      <c r="F2390">
        <v>0</v>
      </c>
      <c r="G2390">
        <v>0</v>
      </c>
      <c r="H2390">
        <v>0</v>
      </c>
      <c r="I2390" t="s">
        <v>470</v>
      </c>
      <c r="O2390">
        <v>2022103010</v>
      </c>
      <c r="P2390">
        <v>449</v>
      </c>
      <c r="Q2390">
        <v>41786</v>
      </c>
      <c r="R2390">
        <v>1</v>
      </c>
      <c r="S2390">
        <v>0</v>
      </c>
      <c r="T2390">
        <v>0</v>
      </c>
      <c r="U2390">
        <v>0</v>
      </c>
      <c r="V2390" t="s">
        <v>312</v>
      </c>
    </row>
    <row r="2391" spans="1:22" x14ac:dyDescent="0.35">
      <c r="A2391">
        <v>2389</v>
      </c>
      <c r="B2391">
        <v>2022103009</v>
      </c>
      <c r="C2391">
        <v>700</v>
      </c>
      <c r="D2391">
        <v>53503</v>
      </c>
      <c r="E2391">
        <v>1</v>
      </c>
      <c r="F2391">
        <v>0</v>
      </c>
      <c r="G2391">
        <v>0</v>
      </c>
      <c r="H2391">
        <v>0</v>
      </c>
      <c r="I2391" t="s">
        <v>471</v>
      </c>
      <c r="O2391">
        <v>2022102310</v>
      </c>
      <c r="P2391">
        <v>1552</v>
      </c>
      <c r="Q2391">
        <v>35493</v>
      </c>
      <c r="R2391">
        <v>0</v>
      </c>
      <c r="S2391">
        <v>1</v>
      </c>
      <c r="T2391">
        <v>0</v>
      </c>
      <c r="U2391">
        <v>0</v>
      </c>
      <c r="V2391" t="s">
        <v>313</v>
      </c>
    </row>
    <row r="2392" spans="1:22" x14ac:dyDescent="0.35">
      <c r="A2392">
        <v>2390</v>
      </c>
      <c r="B2392">
        <v>2022103009</v>
      </c>
      <c r="C2392">
        <v>2170</v>
      </c>
      <c r="D2392">
        <v>53503</v>
      </c>
      <c r="E2392">
        <v>0</v>
      </c>
      <c r="F2392">
        <v>1</v>
      </c>
      <c r="G2392">
        <v>0</v>
      </c>
      <c r="H2392">
        <v>0</v>
      </c>
      <c r="I2392" t="s">
        <v>471</v>
      </c>
      <c r="O2392">
        <v>2022102310</v>
      </c>
      <c r="P2392">
        <v>3690</v>
      </c>
      <c r="Q2392">
        <v>35493</v>
      </c>
      <c r="R2392">
        <v>1</v>
      </c>
      <c r="S2392">
        <v>0</v>
      </c>
      <c r="T2392">
        <v>0</v>
      </c>
      <c r="U2392">
        <v>0</v>
      </c>
      <c r="V2392" t="s">
        <v>313</v>
      </c>
    </row>
    <row r="2393" spans="1:22" x14ac:dyDescent="0.35">
      <c r="A2393">
        <v>2391</v>
      </c>
      <c r="B2393">
        <v>2022103009</v>
      </c>
      <c r="C2393">
        <v>780</v>
      </c>
      <c r="D2393">
        <v>53642</v>
      </c>
      <c r="E2393">
        <v>1</v>
      </c>
      <c r="F2393">
        <v>0</v>
      </c>
      <c r="G2393">
        <v>0</v>
      </c>
      <c r="H2393">
        <v>0</v>
      </c>
      <c r="I2393" t="s">
        <v>472</v>
      </c>
      <c r="O2393">
        <v>2022110610</v>
      </c>
      <c r="P2393">
        <v>1719</v>
      </c>
      <c r="Q2393">
        <v>35493</v>
      </c>
      <c r="R2393">
        <v>1</v>
      </c>
      <c r="S2393">
        <v>0</v>
      </c>
      <c r="T2393">
        <v>0</v>
      </c>
      <c r="U2393">
        <v>0</v>
      </c>
      <c r="V2393" t="s">
        <v>313</v>
      </c>
    </row>
    <row r="2394" spans="1:22" x14ac:dyDescent="0.35">
      <c r="A2394">
        <v>2392</v>
      </c>
      <c r="B2394">
        <v>2022103009</v>
      </c>
      <c r="C2394">
        <v>1309</v>
      </c>
      <c r="D2394">
        <v>53642</v>
      </c>
      <c r="E2394">
        <v>0</v>
      </c>
      <c r="F2394">
        <v>0</v>
      </c>
      <c r="G2394">
        <v>0</v>
      </c>
      <c r="H2394">
        <v>1</v>
      </c>
      <c r="I2394" t="s">
        <v>472</v>
      </c>
      <c r="O2394">
        <v>2022102310</v>
      </c>
      <c r="P2394">
        <v>1915</v>
      </c>
      <c r="Q2394">
        <v>46144</v>
      </c>
      <c r="R2394">
        <v>0</v>
      </c>
      <c r="S2394">
        <v>1</v>
      </c>
      <c r="T2394">
        <v>0</v>
      </c>
      <c r="U2394">
        <v>0</v>
      </c>
      <c r="V2394" t="s">
        <v>314</v>
      </c>
    </row>
    <row r="2395" spans="1:22" x14ac:dyDescent="0.35">
      <c r="A2395">
        <v>2393</v>
      </c>
      <c r="B2395">
        <v>2022103009</v>
      </c>
      <c r="C2395">
        <v>2238</v>
      </c>
      <c r="D2395">
        <v>53642</v>
      </c>
      <c r="E2395">
        <v>0</v>
      </c>
      <c r="F2395">
        <v>1</v>
      </c>
      <c r="G2395">
        <v>0</v>
      </c>
      <c r="H2395">
        <v>0</v>
      </c>
      <c r="I2395" t="s">
        <v>472</v>
      </c>
      <c r="O2395">
        <v>2022110610</v>
      </c>
      <c r="P2395">
        <v>591</v>
      </c>
      <c r="Q2395">
        <v>46144</v>
      </c>
      <c r="R2395">
        <v>0</v>
      </c>
      <c r="S2395">
        <v>1</v>
      </c>
      <c r="T2395">
        <v>0</v>
      </c>
      <c r="U2395">
        <v>0</v>
      </c>
      <c r="V2395" t="s">
        <v>314</v>
      </c>
    </row>
    <row r="2396" spans="1:22" x14ac:dyDescent="0.35">
      <c r="A2396">
        <v>2394</v>
      </c>
      <c r="B2396">
        <v>2022103009</v>
      </c>
      <c r="C2396">
        <v>856</v>
      </c>
      <c r="D2396">
        <v>46105</v>
      </c>
      <c r="E2396">
        <v>0</v>
      </c>
      <c r="F2396">
        <v>1</v>
      </c>
      <c r="G2396">
        <v>0</v>
      </c>
      <c r="H2396">
        <v>0</v>
      </c>
      <c r="I2396" t="s">
        <v>473</v>
      </c>
      <c r="O2396">
        <v>2022110610</v>
      </c>
      <c r="P2396">
        <v>1485</v>
      </c>
      <c r="Q2396">
        <v>46144</v>
      </c>
      <c r="R2396">
        <v>0</v>
      </c>
      <c r="S2396">
        <v>1</v>
      </c>
      <c r="T2396">
        <v>0</v>
      </c>
      <c r="U2396">
        <v>0</v>
      </c>
      <c r="V2396" t="s">
        <v>314</v>
      </c>
    </row>
    <row r="2397" spans="1:22" x14ac:dyDescent="0.35">
      <c r="A2397">
        <v>2395</v>
      </c>
      <c r="B2397">
        <v>2022103009</v>
      </c>
      <c r="C2397">
        <v>901</v>
      </c>
      <c r="D2397">
        <v>46105</v>
      </c>
      <c r="E2397">
        <v>1</v>
      </c>
      <c r="F2397">
        <v>0</v>
      </c>
      <c r="G2397">
        <v>0</v>
      </c>
      <c r="H2397">
        <v>0</v>
      </c>
      <c r="I2397" t="s">
        <v>473</v>
      </c>
      <c r="O2397">
        <v>2022102310</v>
      </c>
      <c r="P2397">
        <v>2369</v>
      </c>
      <c r="Q2397">
        <v>43405</v>
      </c>
      <c r="R2397">
        <v>0</v>
      </c>
      <c r="S2397">
        <v>1</v>
      </c>
      <c r="T2397">
        <v>0</v>
      </c>
      <c r="U2397">
        <v>0</v>
      </c>
      <c r="V2397" t="s">
        <v>315</v>
      </c>
    </row>
    <row r="2398" spans="1:22" x14ac:dyDescent="0.35">
      <c r="A2398">
        <v>2396</v>
      </c>
      <c r="B2398">
        <v>2022110605</v>
      </c>
      <c r="C2398">
        <v>477</v>
      </c>
      <c r="D2398">
        <v>46105</v>
      </c>
      <c r="E2398">
        <v>1</v>
      </c>
      <c r="F2398">
        <v>0</v>
      </c>
      <c r="G2398">
        <v>0</v>
      </c>
      <c r="H2398">
        <v>0</v>
      </c>
      <c r="I2398" t="s">
        <v>473</v>
      </c>
      <c r="O2398">
        <v>2022103010</v>
      </c>
      <c r="P2398">
        <v>1246</v>
      </c>
      <c r="Q2398">
        <v>43405</v>
      </c>
      <c r="R2398">
        <v>0</v>
      </c>
      <c r="S2398">
        <v>1</v>
      </c>
      <c r="T2398">
        <v>0</v>
      </c>
      <c r="U2398">
        <v>0</v>
      </c>
      <c r="V2398" t="s">
        <v>315</v>
      </c>
    </row>
    <row r="2399" spans="1:22" x14ac:dyDescent="0.35">
      <c r="A2399">
        <v>2397</v>
      </c>
      <c r="B2399">
        <v>2022110605</v>
      </c>
      <c r="C2399">
        <v>2766</v>
      </c>
      <c r="D2399">
        <v>46105</v>
      </c>
      <c r="E2399">
        <v>1</v>
      </c>
      <c r="F2399">
        <v>0</v>
      </c>
      <c r="G2399">
        <v>0</v>
      </c>
      <c r="H2399">
        <v>0</v>
      </c>
      <c r="I2399" t="s">
        <v>473</v>
      </c>
      <c r="O2399">
        <v>2022103010</v>
      </c>
      <c r="P2399">
        <v>2019</v>
      </c>
      <c r="Q2399">
        <v>43405</v>
      </c>
      <c r="R2399">
        <v>0</v>
      </c>
      <c r="S2399">
        <v>1</v>
      </c>
      <c r="T2399">
        <v>0</v>
      </c>
      <c r="U2399">
        <v>0</v>
      </c>
      <c r="V2399" t="s">
        <v>315</v>
      </c>
    </row>
    <row r="2400" spans="1:22" x14ac:dyDescent="0.35">
      <c r="A2400">
        <v>2398</v>
      </c>
      <c r="B2400">
        <v>2022103009</v>
      </c>
      <c r="C2400">
        <v>1244</v>
      </c>
      <c r="D2400">
        <v>42512</v>
      </c>
      <c r="E2400">
        <v>0</v>
      </c>
      <c r="F2400">
        <v>1</v>
      </c>
      <c r="G2400">
        <v>0</v>
      </c>
      <c r="H2400">
        <v>0</v>
      </c>
      <c r="I2400" t="s">
        <v>474</v>
      </c>
      <c r="O2400">
        <v>2022103010</v>
      </c>
      <c r="P2400">
        <v>3347</v>
      </c>
      <c r="Q2400">
        <v>43405</v>
      </c>
      <c r="R2400">
        <v>1</v>
      </c>
      <c r="S2400">
        <v>0</v>
      </c>
      <c r="T2400">
        <v>0</v>
      </c>
      <c r="U2400">
        <v>0</v>
      </c>
      <c r="V2400" t="s">
        <v>315</v>
      </c>
    </row>
    <row r="2401" spans="1:22" x14ac:dyDescent="0.35">
      <c r="A2401">
        <v>2399</v>
      </c>
      <c r="B2401">
        <v>2022103009</v>
      </c>
      <c r="C2401">
        <v>1412</v>
      </c>
      <c r="D2401">
        <v>52493</v>
      </c>
      <c r="E2401">
        <v>1</v>
      </c>
      <c r="F2401">
        <v>0</v>
      </c>
      <c r="G2401">
        <v>0</v>
      </c>
      <c r="H2401">
        <v>0</v>
      </c>
      <c r="I2401" t="s">
        <v>475</v>
      </c>
      <c r="O2401">
        <v>2022102310</v>
      </c>
      <c r="P2401">
        <v>2630</v>
      </c>
      <c r="Q2401">
        <v>54600</v>
      </c>
      <c r="R2401">
        <v>0</v>
      </c>
      <c r="S2401">
        <v>0</v>
      </c>
      <c r="T2401">
        <v>0</v>
      </c>
      <c r="U2401">
        <v>1</v>
      </c>
      <c r="V2401" t="s">
        <v>316</v>
      </c>
    </row>
    <row r="2402" spans="1:22" x14ac:dyDescent="0.35">
      <c r="A2402">
        <v>2400</v>
      </c>
      <c r="B2402">
        <v>2022110605</v>
      </c>
      <c r="C2402">
        <v>1083</v>
      </c>
      <c r="D2402">
        <v>52493</v>
      </c>
      <c r="E2402">
        <v>1</v>
      </c>
      <c r="F2402">
        <v>0</v>
      </c>
      <c r="G2402">
        <v>0</v>
      </c>
      <c r="H2402">
        <v>0</v>
      </c>
      <c r="I2402" t="s">
        <v>475</v>
      </c>
      <c r="O2402">
        <v>2022110610</v>
      </c>
      <c r="P2402">
        <v>1087</v>
      </c>
      <c r="Q2402">
        <v>54600</v>
      </c>
      <c r="R2402">
        <v>1</v>
      </c>
      <c r="S2402">
        <v>0</v>
      </c>
      <c r="T2402">
        <v>0</v>
      </c>
      <c r="U2402">
        <v>0</v>
      </c>
      <c r="V2402" t="s">
        <v>316</v>
      </c>
    </row>
    <row r="2403" spans="1:22" x14ac:dyDescent="0.35">
      <c r="A2403">
        <v>2401</v>
      </c>
      <c r="B2403">
        <v>2022103010</v>
      </c>
      <c r="C2403">
        <v>172</v>
      </c>
      <c r="D2403">
        <v>47844</v>
      </c>
      <c r="E2403">
        <v>1</v>
      </c>
      <c r="F2403">
        <v>0</v>
      </c>
      <c r="G2403">
        <v>0</v>
      </c>
      <c r="H2403">
        <v>0</v>
      </c>
      <c r="I2403" t="s">
        <v>476</v>
      </c>
      <c r="O2403">
        <v>2022102310</v>
      </c>
      <c r="P2403">
        <v>3777</v>
      </c>
      <c r="Q2403">
        <v>54526</v>
      </c>
      <c r="R2403">
        <v>0</v>
      </c>
      <c r="S2403">
        <v>1</v>
      </c>
      <c r="T2403">
        <v>0</v>
      </c>
      <c r="U2403">
        <v>0</v>
      </c>
      <c r="V2403" t="s">
        <v>317</v>
      </c>
    </row>
    <row r="2404" spans="1:22" x14ac:dyDescent="0.35">
      <c r="A2404">
        <v>2402</v>
      </c>
      <c r="B2404">
        <v>2022103010</v>
      </c>
      <c r="C2404">
        <v>1531</v>
      </c>
      <c r="D2404">
        <v>47844</v>
      </c>
      <c r="E2404">
        <v>0</v>
      </c>
      <c r="F2404">
        <v>1</v>
      </c>
      <c r="G2404">
        <v>0</v>
      </c>
      <c r="H2404">
        <v>0</v>
      </c>
      <c r="I2404" t="s">
        <v>476</v>
      </c>
      <c r="O2404">
        <v>2022103010</v>
      </c>
      <c r="P2404">
        <v>1748</v>
      </c>
      <c r="Q2404">
        <v>54526</v>
      </c>
      <c r="R2404">
        <v>1</v>
      </c>
      <c r="S2404">
        <v>0</v>
      </c>
      <c r="T2404">
        <v>0</v>
      </c>
      <c r="U2404">
        <v>0</v>
      </c>
      <c r="V2404" t="s">
        <v>317</v>
      </c>
    </row>
    <row r="2405" spans="1:22" x14ac:dyDescent="0.35">
      <c r="A2405">
        <v>2403</v>
      </c>
      <c r="B2405">
        <v>2022103010</v>
      </c>
      <c r="C2405">
        <v>2209</v>
      </c>
      <c r="D2405">
        <v>47844</v>
      </c>
      <c r="E2405">
        <v>0</v>
      </c>
      <c r="F2405">
        <v>1</v>
      </c>
      <c r="G2405">
        <v>0</v>
      </c>
      <c r="H2405">
        <v>0</v>
      </c>
      <c r="I2405" t="s">
        <v>476</v>
      </c>
      <c r="O2405">
        <v>2022102310</v>
      </c>
      <c r="P2405">
        <v>3798</v>
      </c>
      <c r="Q2405">
        <v>53601</v>
      </c>
      <c r="R2405">
        <v>1</v>
      </c>
      <c r="S2405">
        <v>0</v>
      </c>
      <c r="T2405">
        <v>0</v>
      </c>
      <c r="U2405">
        <v>0</v>
      </c>
      <c r="V2405" t="s">
        <v>318</v>
      </c>
    </row>
    <row r="2406" spans="1:22" x14ac:dyDescent="0.35">
      <c r="A2406">
        <v>2404</v>
      </c>
      <c r="B2406">
        <v>2022103010</v>
      </c>
      <c r="C2406">
        <v>2681</v>
      </c>
      <c r="D2406">
        <v>47844</v>
      </c>
      <c r="E2406">
        <v>1</v>
      </c>
      <c r="F2406">
        <v>0</v>
      </c>
      <c r="G2406">
        <v>0</v>
      </c>
      <c r="H2406">
        <v>0</v>
      </c>
      <c r="I2406" t="s">
        <v>476</v>
      </c>
      <c r="O2406">
        <v>2022102311</v>
      </c>
      <c r="P2406">
        <v>183</v>
      </c>
      <c r="Q2406">
        <v>46097</v>
      </c>
      <c r="R2406">
        <v>1</v>
      </c>
      <c r="S2406">
        <v>0</v>
      </c>
      <c r="T2406">
        <v>0</v>
      </c>
      <c r="U2406">
        <v>0</v>
      </c>
      <c r="V2406" t="s">
        <v>319</v>
      </c>
    </row>
    <row r="2407" spans="1:22" x14ac:dyDescent="0.35">
      <c r="A2407">
        <v>2405</v>
      </c>
      <c r="B2407">
        <v>2022110609</v>
      </c>
      <c r="C2407">
        <v>1646</v>
      </c>
      <c r="D2407">
        <v>47844</v>
      </c>
      <c r="E2407">
        <v>0</v>
      </c>
      <c r="F2407">
        <v>1</v>
      </c>
      <c r="G2407">
        <v>0</v>
      </c>
      <c r="H2407">
        <v>0</v>
      </c>
      <c r="I2407" t="s">
        <v>476</v>
      </c>
      <c r="O2407">
        <v>2022102311</v>
      </c>
      <c r="P2407">
        <v>2742</v>
      </c>
      <c r="Q2407">
        <v>46097</v>
      </c>
      <c r="R2407">
        <v>0</v>
      </c>
      <c r="S2407">
        <v>1</v>
      </c>
      <c r="T2407">
        <v>0</v>
      </c>
      <c r="U2407">
        <v>0</v>
      </c>
      <c r="V2407" t="s">
        <v>319</v>
      </c>
    </row>
    <row r="2408" spans="1:22" x14ac:dyDescent="0.35">
      <c r="A2408">
        <v>2406</v>
      </c>
      <c r="B2408">
        <v>2022103010</v>
      </c>
      <c r="C2408">
        <v>172</v>
      </c>
      <c r="D2408">
        <v>53532</v>
      </c>
      <c r="E2408">
        <v>0</v>
      </c>
      <c r="F2408">
        <v>0</v>
      </c>
      <c r="G2408">
        <v>0</v>
      </c>
      <c r="H2408">
        <v>1</v>
      </c>
      <c r="I2408" t="s">
        <v>477</v>
      </c>
      <c r="O2408">
        <v>2022103008</v>
      </c>
      <c r="P2408">
        <v>3013</v>
      </c>
      <c r="Q2408">
        <v>46097</v>
      </c>
      <c r="R2408">
        <v>0</v>
      </c>
      <c r="S2408">
        <v>1</v>
      </c>
      <c r="T2408">
        <v>0</v>
      </c>
      <c r="U2408">
        <v>0</v>
      </c>
      <c r="V2408" t="s">
        <v>319</v>
      </c>
    </row>
    <row r="2409" spans="1:22" x14ac:dyDescent="0.35">
      <c r="A2409">
        <v>2407</v>
      </c>
      <c r="B2409">
        <v>2022103010</v>
      </c>
      <c r="C2409">
        <v>991</v>
      </c>
      <c r="D2409">
        <v>53532</v>
      </c>
      <c r="E2409">
        <v>0</v>
      </c>
      <c r="F2409">
        <v>1</v>
      </c>
      <c r="G2409">
        <v>0</v>
      </c>
      <c r="H2409">
        <v>0</v>
      </c>
      <c r="I2409" t="s">
        <v>477</v>
      </c>
      <c r="O2409">
        <v>2022102311</v>
      </c>
      <c r="P2409">
        <v>235</v>
      </c>
      <c r="Q2409">
        <v>44905</v>
      </c>
      <c r="R2409">
        <v>1</v>
      </c>
      <c r="S2409">
        <v>0</v>
      </c>
      <c r="T2409">
        <v>0</v>
      </c>
      <c r="U2409">
        <v>0</v>
      </c>
      <c r="V2409" t="s">
        <v>320</v>
      </c>
    </row>
    <row r="2410" spans="1:22" x14ac:dyDescent="0.35">
      <c r="A2410">
        <v>2408</v>
      </c>
      <c r="B2410">
        <v>2022103010</v>
      </c>
      <c r="C2410">
        <v>2979</v>
      </c>
      <c r="D2410">
        <v>53532</v>
      </c>
      <c r="E2410">
        <v>0</v>
      </c>
      <c r="F2410">
        <v>1</v>
      </c>
      <c r="G2410">
        <v>0</v>
      </c>
      <c r="H2410">
        <v>0</v>
      </c>
      <c r="I2410" t="s">
        <v>477</v>
      </c>
      <c r="O2410">
        <v>2022102311</v>
      </c>
      <c r="P2410">
        <v>3770</v>
      </c>
      <c r="Q2410">
        <v>44905</v>
      </c>
      <c r="R2410">
        <v>0</v>
      </c>
      <c r="S2410">
        <v>1</v>
      </c>
      <c r="T2410">
        <v>0</v>
      </c>
      <c r="U2410">
        <v>0</v>
      </c>
      <c r="V2410" t="s">
        <v>320</v>
      </c>
    </row>
    <row r="2411" spans="1:22" x14ac:dyDescent="0.35">
      <c r="A2411">
        <v>2409</v>
      </c>
      <c r="B2411">
        <v>2022110609</v>
      </c>
      <c r="C2411">
        <v>271</v>
      </c>
      <c r="D2411">
        <v>53532</v>
      </c>
      <c r="E2411">
        <v>1</v>
      </c>
      <c r="F2411">
        <v>0</v>
      </c>
      <c r="G2411">
        <v>0</v>
      </c>
      <c r="H2411">
        <v>0</v>
      </c>
      <c r="I2411" t="s">
        <v>477</v>
      </c>
      <c r="O2411">
        <v>2022102311</v>
      </c>
      <c r="P2411">
        <v>235</v>
      </c>
      <c r="Q2411">
        <v>46902</v>
      </c>
      <c r="R2411">
        <v>0</v>
      </c>
      <c r="S2411">
        <v>1</v>
      </c>
      <c r="T2411">
        <v>0</v>
      </c>
      <c r="U2411">
        <v>0</v>
      </c>
      <c r="V2411" t="s">
        <v>321</v>
      </c>
    </row>
    <row r="2412" spans="1:22" x14ac:dyDescent="0.35">
      <c r="A2412">
        <v>2410</v>
      </c>
      <c r="B2412">
        <v>2022110609</v>
      </c>
      <c r="C2412">
        <v>1113</v>
      </c>
      <c r="D2412">
        <v>53532</v>
      </c>
      <c r="E2412">
        <v>0</v>
      </c>
      <c r="F2412">
        <v>1</v>
      </c>
      <c r="G2412">
        <v>0</v>
      </c>
      <c r="H2412">
        <v>0</v>
      </c>
      <c r="I2412" t="s">
        <v>477</v>
      </c>
      <c r="O2412">
        <v>2022102311</v>
      </c>
      <c r="P2412">
        <v>493</v>
      </c>
      <c r="Q2412">
        <v>46902</v>
      </c>
      <c r="R2412">
        <v>0</v>
      </c>
      <c r="S2412">
        <v>1</v>
      </c>
      <c r="T2412">
        <v>0</v>
      </c>
      <c r="U2412">
        <v>0</v>
      </c>
      <c r="V2412" t="s">
        <v>321</v>
      </c>
    </row>
    <row r="2413" spans="1:22" x14ac:dyDescent="0.35">
      <c r="A2413">
        <v>2411</v>
      </c>
      <c r="B2413">
        <v>2022110609</v>
      </c>
      <c r="C2413">
        <v>1569</v>
      </c>
      <c r="D2413">
        <v>53532</v>
      </c>
      <c r="E2413">
        <v>1</v>
      </c>
      <c r="F2413">
        <v>0</v>
      </c>
      <c r="G2413">
        <v>0</v>
      </c>
      <c r="H2413">
        <v>0</v>
      </c>
      <c r="I2413" t="s">
        <v>477</v>
      </c>
      <c r="O2413">
        <v>2022102311</v>
      </c>
      <c r="P2413">
        <v>3233</v>
      </c>
      <c r="Q2413">
        <v>46902</v>
      </c>
      <c r="R2413">
        <v>0</v>
      </c>
      <c r="S2413">
        <v>1</v>
      </c>
      <c r="T2413">
        <v>0</v>
      </c>
      <c r="U2413">
        <v>0</v>
      </c>
      <c r="V2413" t="s">
        <v>321</v>
      </c>
    </row>
    <row r="2414" spans="1:22" x14ac:dyDescent="0.35">
      <c r="A2414">
        <v>2412</v>
      </c>
      <c r="B2414">
        <v>2022110609</v>
      </c>
      <c r="C2414">
        <v>2551</v>
      </c>
      <c r="D2414">
        <v>53532</v>
      </c>
      <c r="E2414">
        <v>1</v>
      </c>
      <c r="F2414">
        <v>0</v>
      </c>
      <c r="G2414">
        <v>0</v>
      </c>
      <c r="H2414">
        <v>0</v>
      </c>
      <c r="I2414" t="s">
        <v>477</v>
      </c>
      <c r="O2414">
        <v>2022103008</v>
      </c>
      <c r="P2414">
        <v>954</v>
      </c>
      <c r="Q2414">
        <v>46902</v>
      </c>
      <c r="R2414">
        <v>1</v>
      </c>
      <c r="S2414">
        <v>0</v>
      </c>
      <c r="T2414">
        <v>0</v>
      </c>
      <c r="U2414">
        <v>0</v>
      </c>
      <c r="V2414" t="s">
        <v>321</v>
      </c>
    </row>
    <row r="2415" spans="1:22" x14ac:dyDescent="0.35">
      <c r="A2415">
        <v>2413</v>
      </c>
      <c r="B2415">
        <v>2022103010</v>
      </c>
      <c r="C2415">
        <v>193</v>
      </c>
      <c r="D2415">
        <v>43298</v>
      </c>
      <c r="E2415">
        <v>0</v>
      </c>
      <c r="F2415">
        <v>1</v>
      </c>
      <c r="G2415">
        <v>0</v>
      </c>
      <c r="H2415">
        <v>0</v>
      </c>
      <c r="I2415" t="s">
        <v>478</v>
      </c>
      <c r="O2415">
        <v>2022103008</v>
      </c>
      <c r="P2415">
        <v>4032</v>
      </c>
      <c r="Q2415">
        <v>46902</v>
      </c>
      <c r="R2415">
        <v>1</v>
      </c>
      <c r="S2415">
        <v>0</v>
      </c>
      <c r="T2415">
        <v>0</v>
      </c>
      <c r="U2415">
        <v>0</v>
      </c>
      <c r="V2415" t="s">
        <v>321</v>
      </c>
    </row>
    <row r="2416" spans="1:22" x14ac:dyDescent="0.35">
      <c r="A2416">
        <v>2414</v>
      </c>
      <c r="B2416">
        <v>2022103010</v>
      </c>
      <c r="C2416">
        <v>991</v>
      </c>
      <c r="D2416">
        <v>43298</v>
      </c>
      <c r="E2416">
        <v>0</v>
      </c>
      <c r="F2416">
        <v>1</v>
      </c>
      <c r="G2416">
        <v>0</v>
      </c>
      <c r="H2416">
        <v>0</v>
      </c>
      <c r="I2416" t="s">
        <v>478</v>
      </c>
      <c r="O2416">
        <v>2022102311</v>
      </c>
      <c r="P2416">
        <v>334</v>
      </c>
      <c r="Q2416">
        <v>47934</v>
      </c>
      <c r="R2416">
        <v>1</v>
      </c>
      <c r="S2416">
        <v>0</v>
      </c>
      <c r="T2416">
        <v>0</v>
      </c>
      <c r="U2416">
        <v>0</v>
      </c>
      <c r="V2416" t="s">
        <v>322</v>
      </c>
    </row>
    <row r="2417" spans="1:22" x14ac:dyDescent="0.35">
      <c r="A2417">
        <v>2415</v>
      </c>
      <c r="B2417">
        <v>2022103010</v>
      </c>
      <c r="C2417">
        <v>1855</v>
      </c>
      <c r="D2417">
        <v>43298</v>
      </c>
      <c r="E2417">
        <v>0</v>
      </c>
      <c r="F2417">
        <v>1</v>
      </c>
      <c r="G2417">
        <v>0</v>
      </c>
      <c r="H2417">
        <v>0</v>
      </c>
      <c r="I2417" t="s">
        <v>478</v>
      </c>
      <c r="O2417">
        <v>2022102311</v>
      </c>
      <c r="P2417">
        <v>836</v>
      </c>
      <c r="Q2417">
        <v>47934</v>
      </c>
      <c r="R2417">
        <v>1</v>
      </c>
      <c r="S2417">
        <v>0</v>
      </c>
      <c r="T2417">
        <v>0</v>
      </c>
      <c r="U2417">
        <v>0</v>
      </c>
      <c r="V2417" t="s">
        <v>322</v>
      </c>
    </row>
    <row r="2418" spans="1:22" x14ac:dyDescent="0.35">
      <c r="A2418">
        <v>2416</v>
      </c>
      <c r="B2418">
        <v>2022103010</v>
      </c>
      <c r="C2418">
        <v>2660</v>
      </c>
      <c r="D2418">
        <v>43298</v>
      </c>
      <c r="E2418">
        <v>1</v>
      </c>
      <c r="F2418">
        <v>0</v>
      </c>
      <c r="G2418">
        <v>0</v>
      </c>
      <c r="H2418">
        <v>0</v>
      </c>
      <c r="I2418" t="s">
        <v>478</v>
      </c>
      <c r="O2418">
        <v>2022102311</v>
      </c>
      <c r="P2418">
        <v>905</v>
      </c>
      <c r="Q2418">
        <v>47934</v>
      </c>
      <c r="R2418">
        <v>1</v>
      </c>
      <c r="S2418">
        <v>0</v>
      </c>
      <c r="T2418">
        <v>0</v>
      </c>
      <c r="U2418">
        <v>0</v>
      </c>
      <c r="V2418" t="s">
        <v>322</v>
      </c>
    </row>
    <row r="2419" spans="1:22" x14ac:dyDescent="0.35">
      <c r="A2419">
        <v>2417</v>
      </c>
      <c r="B2419">
        <v>2022110609</v>
      </c>
      <c r="C2419">
        <v>1113</v>
      </c>
      <c r="D2419">
        <v>43298</v>
      </c>
      <c r="E2419">
        <v>0</v>
      </c>
      <c r="F2419">
        <v>1</v>
      </c>
      <c r="G2419">
        <v>0</v>
      </c>
      <c r="H2419">
        <v>0</v>
      </c>
      <c r="I2419" t="s">
        <v>478</v>
      </c>
      <c r="O2419">
        <v>2022102311</v>
      </c>
      <c r="P2419">
        <v>1042</v>
      </c>
      <c r="Q2419">
        <v>47934</v>
      </c>
      <c r="R2419">
        <v>0</v>
      </c>
      <c r="S2419">
        <v>1</v>
      </c>
      <c r="T2419">
        <v>0</v>
      </c>
      <c r="U2419">
        <v>0</v>
      </c>
      <c r="V2419" t="s">
        <v>322</v>
      </c>
    </row>
    <row r="2420" spans="1:22" x14ac:dyDescent="0.35">
      <c r="A2420">
        <v>2418</v>
      </c>
      <c r="B2420">
        <v>2022110609</v>
      </c>
      <c r="C2420">
        <v>2806</v>
      </c>
      <c r="D2420">
        <v>43298</v>
      </c>
      <c r="E2420">
        <v>0</v>
      </c>
      <c r="F2420">
        <v>1</v>
      </c>
      <c r="G2420">
        <v>0</v>
      </c>
      <c r="H2420">
        <v>0</v>
      </c>
      <c r="I2420" t="s">
        <v>478</v>
      </c>
      <c r="O2420">
        <v>2022102311</v>
      </c>
      <c r="P2420">
        <v>355</v>
      </c>
      <c r="Q2420">
        <v>47796</v>
      </c>
      <c r="R2420">
        <v>1</v>
      </c>
      <c r="S2420">
        <v>0</v>
      </c>
      <c r="T2420">
        <v>0</v>
      </c>
      <c r="U2420">
        <v>0</v>
      </c>
      <c r="V2420" t="s">
        <v>323</v>
      </c>
    </row>
    <row r="2421" spans="1:22" x14ac:dyDescent="0.35">
      <c r="A2421">
        <v>2419</v>
      </c>
      <c r="B2421">
        <v>2022103010</v>
      </c>
      <c r="C2421">
        <v>193</v>
      </c>
      <c r="D2421">
        <v>48026</v>
      </c>
      <c r="E2421">
        <v>0</v>
      </c>
      <c r="F2421">
        <v>1</v>
      </c>
      <c r="G2421">
        <v>0</v>
      </c>
      <c r="H2421">
        <v>0</v>
      </c>
      <c r="I2421" t="s">
        <v>479</v>
      </c>
      <c r="O2421">
        <v>2022102311</v>
      </c>
      <c r="P2421">
        <v>1042</v>
      </c>
      <c r="Q2421">
        <v>47796</v>
      </c>
      <c r="R2421">
        <v>1</v>
      </c>
      <c r="S2421">
        <v>0</v>
      </c>
      <c r="T2421">
        <v>0</v>
      </c>
      <c r="U2421">
        <v>0</v>
      </c>
      <c r="V2421" t="s">
        <v>323</v>
      </c>
    </row>
    <row r="2422" spans="1:22" x14ac:dyDescent="0.35">
      <c r="A2422">
        <v>2420</v>
      </c>
      <c r="B2422">
        <v>2022103010</v>
      </c>
      <c r="C2422">
        <v>1824</v>
      </c>
      <c r="D2422">
        <v>48026</v>
      </c>
      <c r="E2422">
        <v>0</v>
      </c>
      <c r="F2422">
        <v>1</v>
      </c>
      <c r="G2422">
        <v>0</v>
      </c>
      <c r="H2422">
        <v>0</v>
      </c>
      <c r="I2422" t="s">
        <v>479</v>
      </c>
      <c r="O2422">
        <v>2022102311</v>
      </c>
      <c r="P2422">
        <v>1606</v>
      </c>
      <c r="Q2422">
        <v>47796</v>
      </c>
      <c r="R2422">
        <v>0</v>
      </c>
      <c r="S2422">
        <v>0</v>
      </c>
      <c r="T2422">
        <v>0</v>
      </c>
      <c r="U2422">
        <v>1</v>
      </c>
      <c r="V2422" t="s">
        <v>323</v>
      </c>
    </row>
    <row r="2423" spans="1:22" x14ac:dyDescent="0.35">
      <c r="A2423">
        <v>2421</v>
      </c>
      <c r="B2423">
        <v>2022103010</v>
      </c>
      <c r="C2423">
        <v>1855</v>
      </c>
      <c r="D2423">
        <v>48026</v>
      </c>
      <c r="E2423">
        <v>0</v>
      </c>
      <c r="F2423">
        <v>1</v>
      </c>
      <c r="G2423">
        <v>0</v>
      </c>
      <c r="H2423">
        <v>0</v>
      </c>
      <c r="I2423" t="s">
        <v>479</v>
      </c>
      <c r="O2423">
        <v>2022102311</v>
      </c>
      <c r="P2423">
        <v>2579</v>
      </c>
      <c r="Q2423">
        <v>47796</v>
      </c>
      <c r="R2423">
        <v>1</v>
      </c>
      <c r="S2423">
        <v>0</v>
      </c>
      <c r="T2423">
        <v>0</v>
      </c>
      <c r="U2423">
        <v>0</v>
      </c>
      <c r="V2423" t="s">
        <v>323</v>
      </c>
    </row>
    <row r="2424" spans="1:22" x14ac:dyDescent="0.35">
      <c r="A2424">
        <v>2422</v>
      </c>
      <c r="B2424">
        <v>2022103010</v>
      </c>
      <c r="C2424">
        <v>2979</v>
      </c>
      <c r="D2424">
        <v>48026</v>
      </c>
      <c r="E2424">
        <v>0</v>
      </c>
      <c r="F2424">
        <v>1</v>
      </c>
      <c r="G2424">
        <v>0</v>
      </c>
      <c r="H2424">
        <v>0</v>
      </c>
      <c r="I2424" t="s">
        <v>479</v>
      </c>
      <c r="O2424">
        <v>2022102311</v>
      </c>
      <c r="P2424">
        <v>3609</v>
      </c>
      <c r="Q2424">
        <v>47796</v>
      </c>
      <c r="R2424">
        <v>1</v>
      </c>
      <c r="S2424">
        <v>0</v>
      </c>
      <c r="T2424">
        <v>0</v>
      </c>
      <c r="U2424">
        <v>0</v>
      </c>
      <c r="V2424" t="s">
        <v>323</v>
      </c>
    </row>
    <row r="2425" spans="1:22" x14ac:dyDescent="0.35">
      <c r="A2425">
        <v>2423</v>
      </c>
      <c r="B2425">
        <v>2022103010</v>
      </c>
      <c r="C2425">
        <v>3000</v>
      </c>
      <c r="D2425">
        <v>48026</v>
      </c>
      <c r="E2425">
        <v>0</v>
      </c>
      <c r="F2425">
        <v>1</v>
      </c>
      <c r="G2425">
        <v>0</v>
      </c>
      <c r="H2425">
        <v>0</v>
      </c>
      <c r="I2425" t="s">
        <v>479</v>
      </c>
      <c r="O2425">
        <v>2022103003</v>
      </c>
      <c r="P2425">
        <v>3654</v>
      </c>
      <c r="Q2425">
        <v>47796</v>
      </c>
      <c r="R2425">
        <v>1</v>
      </c>
      <c r="S2425">
        <v>0</v>
      </c>
      <c r="T2425">
        <v>0</v>
      </c>
      <c r="U2425">
        <v>0</v>
      </c>
      <c r="V2425" t="s">
        <v>323</v>
      </c>
    </row>
    <row r="2426" spans="1:22" x14ac:dyDescent="0.35">
      <c r="A2426">
        <v>2424</v>
      </c>
      <c r="B2426">
        <v>2022110609</v>
      </c>
      <c r="C2426">
        <v>318</v>
      </c>
      <c r="D2426">
        <v>48026</v>
      </c>
      <c r="E2426">
        <v>1</v>
      </c>
      <c r="F2426">
        <v>0</v>
      </c>
      <c r="G2426">
        <v>0</v>
      </c>
      <c r="H2426">
        <v>0</v>
      </c>
      <c r="I2426" t="s">
        <v>479</v>
      </c>
      <c r="O2426">
        <v>2022110601</v>
      </c>
      <c r="P2426">
        <v>739</v>
      </c>
      <c r="Q2426">
        <v>47796</v>
      </c>
      <c r="R2426">
        <v>0</v>
      </c>
      <c r="S2426">
        <v>0</v>
      </c>
      <c r="T2426">
        <v>0</v>
      </c>
      <c r="U2426">
        <v>1</v>
      </c>
      <c r="V2426" t="s">
        <v>323</v>
      </c>
    </row>
    <row r="2427" spans="1:22" x14ac:dyDescent="0.35">
      <c r="A2427">
        <v>2425</v>
      </c>
      <c r="B2427">
        <v>2022110609</v>
      </c>
      <c r="C2427">
        <v>701</v>
      </c>
      <c r="D2427">
        <v>48026</v>
      </c>
      <c r="E2427">
        <v>0</v>
      </c>
      <c r="F2427">
        <v>0</v>
      </c>
      <c r="G2427">
        <v>0</v>
      </c>
      <c r="H2427">
        <v>1</v>
      </c>
      <c r="I2427" t="s">
        <v>479</v>
      </c>
      <c r="O2427">
        <v>2022110601</v>
      </c>
      <c r="P2427">
        <v>781</v>
      </c>
      <c r="Q2427">
        <v>47796</v>
      </c>
      <c r="R2427">
        <v>1</v>
      </c>
      <c r="S2427">
        <v>0</v>
      </c>
      <c r="T2427">
        <v>0</v>
      </c>
      <c r="U2427">
        <v>0</v>
      </c>
      <c r="V2427" t="s">
        <v>323</v>
      </c>
    </row>
    <row r="2428" spans="1:22" x14ac:dyDescent="0.35">
      <c r="A2428">
        <v>2426</v>
      </c>
      <c r="B2428">
        <v>2022103010</v>
      </c>
      <c r="C2428">
        <v>243</v>
      </c>
      <c r="D2428">
        <v>38577</v>
      </c>
      <c r="E2428">
        <v>1</v>
      </c>
      <c r="F2428">
        <v>0</v>
      </c>
      <c r="G2428">
        <v>0</v>
      </c>
      <c r="H2428">
        <v>0</v>
      </c>
      <c r="I2428" t="s">
        <v>480</v>
      </c>
      <c r="O2428">
        <v>2022110601</v>
      </c>
      <c r="P2428">
        <v>2759</v>
      </c>
      <c r="Q2428">
        <v>47796</v>
      </c>
      <c r="R2428">
        <v>0</v>
      </c>
      <c r="S2428">
        <v>1</v>
      </c>
      <c r="T2428">
        <v>0</v>
      </c>
      <c r="U2428">
        <v>0</v>
      </c>
      <c r="V2428" t="s">
        <v>323</v>
      </c>
    </row>
    <row r="2429" spans="1:22" x14ac:dyDescent="0.35">
      <c r="A2429">
        <v>2427</v>
      </c>
      <c r="B2429">
        <v>2022103010</v>
      </c>
      <c r="C2429">
        <v>2270</v>
      </c>
      <c r="D2429">
        <v>38577</v>
      </c>
      <c r="E2429">
        <v>0</v>
      </c>
      <c r="F2429">
        <v>1</v>
      </c>
      <c r="G2429">
        <v>0</v>
      </c>
      <c r="H2429">
        <v>0</v>
      </c>
      <c r="I2429" t="s">
        <v>480</v>
      </c>
      <c r="O2429">
        <v>2022102311</v>
      </c>
      <c r="P2429">
        <v>355</v>
      </c>
      <c r="Q2429">
        <v>43503</v>
      </c>
      <c r="R2429">
        <v>0</v>
      </c>
      <c r="S2429">
        <v>1</v>
      </c>
      <c r="T2429">
        <v>0</v>
      </c>
      <c r="U2429">
        <v>0</v>
      </c>
      <c r="V2429" t="s">
        <v>324</v>
      </c>
    </row>
    <row r="2430" spans="1:22" x14ac:dyDescent="0.35">
      <c r="A2430">
        <v>2428</v>
      </c>
      <c r="B2430">
        <v>2022110609</v>
      </c>
      <c r="C2430">
        <v>157</v>
      </c>
      <c r="D2430">
        <v>38577</v>
      </c>
      <c r="E2430">
        <v>1</v>
      </c>
      <c r="F2430">
        <v>0</v>
      </c>
      <c r="G2430">
        <v>0</v>
      </c>
      <c r="H2430">
        <v>0</v>
      </c>
      <c r="I2430" t="s">
        <v>480</v>
      </c>
      <c r="O2430">
        <v>2022102311</v>
      </c>
      <c r="P2430">
        <v>997</v>
      </c>
      <c r="Q2430">
        <v>43503</v>
      </c>
      <c r="R2430">
        <v>1</v>
      </c>
      <c r="S2430">
        <v>0</v>
      </c>
      <c r="T2430">
        <v>0</v>
      </c>
      <c r="U2430">
        <v>0</v>
      </c>
      <c r="V2430" t="s">
        <v>324</v>
      </c>
    </row>
    <row r="2431" spans="1:22" x14ac:dyDescent="0.35">
      <c r="A2431">
        <v>2429</v>
      </c>
      <c r="B2431">
        <v>2022110609</v>
      </c>
      <c r="C2431">
        <v>445</v>
      </c>
      <c r="D2431">
        <v>38577</v>
      </c>
      <c r="E2431">
        <v>0</v>
      </c>
      <c r="F2431">
        <v>1</v>
      </c>
      <c r="G2431">
        <v>0</v>
      </c>
      <c r="H2431">
        <v>0</v>
      </c>
      <c r="I2431" t="s">
        <v>480</v>
      </c>
      <c r="O2431">
        <v>2022102311</v>
      </c>
      <c r="P2431">
        <v>1606</v>
      </c>
      <c r="Q2431">
        <v>43503</v>
      </c>
      <c r="R2431">
        <v>0</v>
      </c>
      <c r="S2431">
        <v>0</v>
      </c>
      <c r="T2431">
        <v>0</v>
      </c>
      <c r="U2431">
        <v>1</v>
      </c>
      <c r="V2431" t="s">
        <v>324</v>
      </c>
    </row>
    <row r="2432" spans="1:22" x14ac:dyDescent="0.35">
      <c r="A2432">
        <v>2430</v>
      </c>
      <c r="B2432">
        <v>2022110609</v>
      </c>
      <c r="C2432">
        <v>701</v>
      </c>
      <c r="D2432">
        <v>38577</v>
      </c>
      <c r="E2432">
        <v>0</v>
      </c>
      <c r="F2432">
        <v>1</v>
      </c>
      <c r="G2432">
        <v>0</v>
      </c>
      <c r="H2432">
        <v>0</v>
      </c>
      <c r="I2432" t="s">
        <v>480</v>
      </c>
      <c r="O2432">
        <v>2022102311</v>
      </c>
      <c r="P2432">
        <v>1627</v>
      </c>
      <c r="Q2432">
        <v>43503</v>
      </c>
      <c r="R2432">
        <v>1</v>
      </c>
      <c r="S2432">
        <v>0</v>
      </c>
      <c r="T2432">
        <v>0</v>
      </c>
      <c r="U2432">
        <v>0</v>
      </c>
      <c r="V2432" t="s">
        <v>324</v>
      </c>
    </row>
    <row r="2433" spans="1:22" x14ac:dyDescent="0.35">
      <c r="A2433">
        <v>2431</v>
      </c>
      <c r="B2433">
        <v>2022110609</v>
      </c>
      <c r="C2433">
        <v>1524</v>
      </c>
      <c r="D2433">
        <v>38577</v>
      </c>
      <c r="E2433">
        <v>0</v>
      </c>
      <c r="F2433">
        <v>1</v>
      </c>
      <c r="G2433">
        <v>0</v>
      </c>
      <c r="H2433">
        <v>0</v>
      </c>
      <c r="I2433" t="s">
        <v>480</v>
      </c>
      <c r="O2433">
        <v>2022103003</v>
      </c>
      <c r="P2433">
        <v>1387</v>
      </c>
      <c r="Q2433">
        <v>43503</v>
      </c>
      <c r="R2433">
        <v>0</v>
      </c>
      <c r="S2433">
        <v>1</v>
      </c>
      <c r="T2433">
        <v>0</v>
      </c>
      <c r="U2433">
        <v>0</v>
      </c>
      <c r="V2433" t="s">
        <v>324</v>
      </c>
    </row>
    <row r="2434" spans="1:22" x14ac:dyDescent="0.35">
      <c r="A2434">
        <v>2432</v>
      </c>
      <c r="B2434">
        <v>2022110609</v>
      </c>
      <c r="C2434">
        <v>2177</v>
      </c>
      <c r="D2434">
        <v>38577</v>
      </c>
      <c r="E2434">
        <v>1</v>
      </c>
      <c r="F2434">
        <v>0</v>
      </c>
      <c r="G2434">
        <v>0</v>
      </c>
      <c r="H2434">
        <v>0</v>
      </c>
      <c r="I2434" t="s">
        <v>480</v>
      </c>
      <c r="O2434">
        <v>2022103003</v>
      </c>
      <c r="P2434">
        <v>1408</v>
      </c>
      <c r="Q2434">
        <v>43503</v>
      </c>
      <c r="R2434">
        <v>1</v>
      </c>
      <c r="S2434">
        <v>0</v>
      </c>
      <c r="T2434">
        <v>0</v>
      </c>
      <c r="U2434">
        <v>0</v>
      </c>
      <c r="V2434" t="s">
        <v>324</v>
      </c>
    </row>
    <row r="2435" spans="1:22" x14ac:dyDescent="0.35">
      <c r="A2435">
        <v>2433</v>
      </c>
      <c r="B2435">
        <v>2022103010</v>
      </c>
      <c r="C2435">
        <v>404</v>
      </c>
      <c r="D2435">
        <v>47944</v>
      </c>
      <c r="E2435">
        <v>0</v>
      </c>
      <c r="F2435">
        <v>1</v>
      </c>
      <c r="G2435">
        <v>0</v>
      </c>
      <c r="H2435">
        <v>0</v>
      </c>
      <c r="I2435" t="s">
        <v>481</v>
      </c>
      <c r="O2435">
        <v>2022103003</v>
      </c>
      <c r="P2435">
        <v>2632</v>
      </c>
      <c r="Q2435">
        <v>43503</v>
      </c>
      <c r="R2435">
        <v>0</v>
      </c>
      <c r="S2435">
        <v>1</v>
      </c>
      <c r="T2435">
        <v>0</v>
      </c>
      <c r="U2435">
        <v>0</v>
      </c>
      <c r="V2435" t="s">
        <v>324</v>
      </c>
    </row>
    <row r="2436" spans="1:22" x14ac:dyDescent="0.35">
      <c r="A2436">
        <v>2434</v>
      </c>
      <c r="B2436">
        <v>2022103010</v>
      </c>
      <c r="C2436">
        <v>2466</v>
      </c>
      <c r="D2436">
        <v>47944</v>
      </c>
      <c r="E2436">
        <v>0</v>
      </c>
      <c r="F2436">
        <v>1</v>
      </c>
      <c r="G2436">
        <v>0</v>
      </c>
      <c r="H2436">
        <v>0</v>
      </c>
      <c r="I2436" t="s">
        <v>481</v>
      </c>
      <c r="O2436">
        <v>2022110601</v>
      </c>
      <c r="P2436">
        <v>697</v>
      </c>
      <c r="Q2436">
        <v>43503</v>
      </c>
      <c r="R2436">
        <v>1</v>
      </c>
      <c r="S2436">
        <v>0</v>
      </c>
      <c r="T2436">
        <v>0</v>
      </c>
      <c r="U2436">
        <v>0</v>
      </c>
      <c r="V2436" t="s">
        <v>324</v>
      </c>
    </row>
    <row r="2437" spans="1:22" x14ac:dyDescent="0.35">
      <c r="A2437">
        <v>2435</v>
      </c>
      <c r="B2437">
        <v>2022103010</v>
      </c>
      <c r="C2437">
        <v>674</v>
      </c>
      <c r="D2437">
        <v>46157</v>
      </c>
      <c r="E2437">
        <v>0</v>
      </c>
      <c r="F2437">
        <v>1</v>
      </c>
      <c r="G2437">
        <v>0</v>
      </c>
      <c r="H2437">
        <v>0</v>
      </c>
      <c r="I2437" t="s">
        <v>482</v>
      </c>
      <c r="O2437">
        <v>2022110601</v>
      </c>
      <c r="P2437">
        <v>718</v>
      </c>
      <c r="Q2437">
        <v>43503</v>
      </c>
      <c r="R2437">
        <v>0</v>
      </c>
      <c r="S2437">
        <v>1</v>
      </c>
      <c r="T2437">
        <v>0</v>
      </c>
      <c r="U2437">
        <v>0</v>
      </c>
      <c r="V2437" t="s">
        <v>324</v>
      </c>
    </row>
    <row r="2438" spans="1:22" x14ac:dyDescent="0.35">
      <c r="A2438">
        <v>2436</v>
      </c>
      <c r="B2438">
        <v>2022103010</v>
      </c>
      <c r="C2438">
        <v>1943</v>
      </c>
      <c r="D2438">
        <v>46157</v>
      </c>
      <c r="E2438">
        <v>0</v>
      </c>
      <c r="F2438">
        <v>1</v>
      </c>
      <c r="G2438">
        <v>0</v>
      </c>
      <c r="H2438">
        <v>0</v>
      </c>
      <c r="I2438" t="s">
        <v>482</v>
      </c>
      <c r="O2438">
        <v>2022110601</v>
      </c>
      <c r="P2438">
        <v>739</v>
      </c>
      <c r="Q2438">
        <v>43503</v>
      </c>
      <c r="R2438">
        <v>0</v>
      </c>
      <c r="S2438">
        <v>1</v>
      </c>
      <c r="T2438">
        <v>0</v>
      </c>
      <c r="U2438">
        <v>0</v>
      </c>
      <c r="V2438" t="s">
        <v>324</v>
      </c>
    </row>
    <row r="2439" spans="1:22" x14ac:dyDescent="0.35">
      <c r="A2439">
        <v>2437</v>
      </c>
      <c r="B2439">
        <v>2022103010</v>
      </c>
      <c r="C2439">
        <v>3127</v>
      </c>
      <c r="D2439">
        <v>46157</v>
      </c>
      <c r="E2439">
        <v>0</v>
      </c>
      <c r="F2439">
        <v>1</v>
      </c>
      <c r="G2439">
        <v>0</v>
      </c>
      <c r="H2439">
        <v>0</v>
      </c>
      <c r="I2439" t="s">
        <v>482</v>
      </c>
      <c r="O2439">
        <v>2022110601</v>
      </c>
      <c r="P2439">
        <v>2063</v>
      </c>
      <c r="Q2439">
        <v>43503</v>
      </c>
      <c r="R2439">
        <v>1</v>
      </c>
      <c r="S2439">
        <v>0</v>
      </c>
      <c r="T2439">
        <v>0</v>
      </c>
      <c r="U2439">
        <v>0</v>
      </c>
      <c r="V2439" t="s">
        <v>324</v>
      </c>
    </row>
    <row r="2440" spans="1:22" x14ac:dyDescent="0.35">
      <c r="A2440">
        <v>2438</v>
      </c>
      <c r="B2440">
        <v>2022103010</v>
      </c>
      <c r="C2440">
        <v>3282</v>
      </c>
      <c r="D2440">
        <v>46157</v>
      </c>
      <c r="E2440">
        <v>1</v>
      </c>
      <c r="F2440">
        <v>0</v>
      </c>
      <c r="G2440">
        <v>0</v>
      </c>
      <c r="H2440">
        <v>0</v>
      </c>
      <c r="I2440" t="s">
        <v>482</v>
      </c>
      <c r="O2440">
        <v>2022110601</v>
      </c>
      <c r="P2440">
        <v>3309</v>
      </c>
      <c r="Q2440">
        <v>43503</v>
      </c>
      <c r="R2440">
        <v>1</v>
      </c>
      <c r="S2440">
        <v>0</v>
      </c>
      <c r="T2440">
        <v>0</v>
      </c>
      <c r="U2440">
        <v>0</v>
      </c>
      <c r="V2440" t="s">
        <v>324</v>
      </c>
    </row>
    <row r="2441" spans="1:22" x14ac:dyDescent="0.35">
      <c r="A2441">
        <v>2439</v>
      </c>
      <c r="B2441">
        <v>2022103010</v>
      </c>
      <c r="C2441">
        <v>922</v>
      </c>
      <c r="D2441">
        <v>41239</v>
      </c>
      <c r="E2441">
        <v>1</v>
      </c>
      <c r="F2441">
        <v>0</v>
      </c>
      <c r="G2441">
        <v>0</v>
      </c>
      <c r="H2441">
        <v>0</v>
      </c>
      <c r="I2441" t="s">
        <v>483</v>
      </c>
      <c r="O2441">
        <v>2022102311</v>
      </c>
      <c r="P2441">
        <v>427</v>
      </c>
      <c r="Q2441">
        <v>43325</v>
      </c>
      <c r="R2441">
        <v>1</v>
      </c>
      <c r="S2441">
        <v>0</v>
      </c>
      <c r="T2441">
        <v>0</v>
      </c>
      <c r="U2441">
        <v>0</v>
      </c>
      <c r="V2441" t="s">
        <v>325</v>
      </c>
    </row>
    <row r="2442" spans="1:22" x14ac:dyDescent="0.35">
      <c r="A2442">
        <v>2440</v>
      </c>
      <c r="B2442">
        <v>2022103010</v>
      </c>
      <c r="C2442">
        <v>2270</v>
      </c>
      <c r="D2442">
        <v>41239</v>
      </c>
      <c r="E2442">
        <v>0</v>
      </c>
      <c r="F2442">
        <v>1</v>
      </c>
      <c r="G2442">
        <v>0</v>
      </c>
      <c r="H2442">
        <v>0</v>
      </c>
      <c r="I2442" t="s">
        <v>483</v>
      </c>
      <c r="O2442">
        <v>2022102311</v>
      </c>
      <c r="P2442">
        <v>2309</v>
      </c>
      <c r="Q2442">
        <v>43325</v>
      </c>
      <c r="R2442">
        <v>1</v>
      </c>
      <c r="S2442">
        <v>0</v>
      </c>
      <c r="T2442">
        <v>0</v>
      </c>
      <c r="U2442">
        <v>0</v>
      </c>
      <c r="V2442" t="s">
        <v>325</v>
      </c>
    </row>
    <row r="2443" spans="1:22" x14ac:dyDescent="0.35">
      <c r="A2443">
        <v>2441</v>
      </c>
      <c r="B2443">
        <v>2022103010</v>
      </c>
      <c r="C2443">
        <v>2660</v>
      </c>
      <c r="D2443">
        <v>41239</v>
      </c>
      <c r="E2443">
        <v>0</v>
      </c>
      <c r="F2443">
        <v>1</v>
      </c>
      <c r="G2443">
        <v>0</v>
      </c>
      <c r="H2443">
        <v>0</v>
      </c>
      <c r="I2443" t="s">
        <v>483</v>
      </c>
      <c r="O2443">
        <v>2022102311</v>
      </c>
      <c r="P2443">
        <v>2487</v>
      </c>
      <c r="Q2443">
        <v>43325</v>
      </c>
      <c r="R2443">
        <v>0</v>
      </c>
      <c r="S2443">
        <v>1</v>
      </c>
      <c r="T2443">
        <v>0</v>
      </c>
      <c r="U2443">
        <v>0</v>
      </c>
      <c r="V2443" t="s">
        <v>325</v>
      </c>
    </row>
    <row r="2444" spans="1:22" x14ac:dyDescent="0.35">
      <c r="A2444">
        <v>2442</v>
      </c>
      <c r="B2444">
        <v>2022103010</v>
      </c>
      <c r="C2444">
        <v>2934</v>
      </c>
      <c r="D2444">
        <v>41239</v>
      </c>
      <c r="E2444">
        <v>1</v>
      </c>
      <c r="F2444">
        <v>0</v>
      </c>
      <c r="G2444">
        <v>0</v>
      </c>
      <c r="H2444">
        <v>0</v>
      </c>
      <c r="I2444" t="s">
        <v>483</v>
      </c>
      <c r="O2444">
        <v>2022103008</v>
      </c>
      <c r="P2444">
        <v>3907</v>
      </c>
      <c r="Q2444">
        <v>43325</v>
      </c>
      <c r="R2444">
        <v>1</v>
      </c>
      <c r="S2444">
        <v>0</v>
      </c>
      <c r="T2444">
        <v>0</v>
      </c>
      <c r="U2444">
        <v>0</v>
      </c>
      <c r="V2444" t="s">
        <v>325</v>
      </c>
    </row>
    <row r="2445" spans="1:22" x14ac:dyDescent="0.35">
      <c r="A2445">
        <v>2443</v>
      </c>
      <c r="B2445">
        <v>2022103010</v>
      </c>
      <c r="C2445">
        <v>3215</v>
      </c>
      <c r="D2445">
        <v>41239</v>
      </c>
      <c r="E2445">
        <v>1</v>
      </c>
      <c r="F2445">
        <v>0</v>
      </c>
      <c r="G2445">
        <v>0</v>
      </c>
      <c r="H2445">
        <v>0</v>
      </c>
      <c r="I2445" t="s">
        <v>483</v>
      </c>
      <c r="O2445">
        <v>2022102311</v>
      </c>
      <c r="P2445">
        <v>427</v>
      </c>
      <c r="Q2445">
        <v>37104</v>
      </c>
      <c r="R2445">
        <v>0</v>
      </c>
      <c r="S2445">
        <v>1</v>
      </c>
      <c r="T2445">
        <v>0</v>
      </c>
      <c r="U2445">
        <v>0</v>
      </c>
      <c r="V2445" t="s">
        <v>326</v>
      </c>
    </row>
    <row r="2446" spans="1:22" x14ac:dyDescent="0.35">
      <c r="A2446">
        <v>2444</v>
      </c>
      <c r="B2446">
        <v>2022110609</v>
      </c>
      <c r="C2446">
        <v>271</v>
      </c>
      <c r="D2446">
        <v>41239</v>
      </c>
      <c r="E2446">
        <v>0</v>
      </c>
      <c r="F2446">
        <v>0</v>
      </c>
      <c r="G2446">
        <v>0</v>
      </c>
      <c r="H2446">
        <v>1</v>
      </c>
      <c r="I2446" t="s">
        <v>483</v>
      </c>
      <c r="O2446">
        <v>2022102311</v>
      </c>
      <c r="P2446">
        <v>2131</v>
      </c>
      <c r="Q2446">
        <v>37104</v>
      </c>
      <c r="R2446">
        <v>1</v>
      </c>
      <c r="S2446">
        <v>0</v>
      </c>
      <c r="T2446">
        <v>0</v>
      </c>
      <c r="U2446">
        <v>0</v>
      </c>
      <c r="V2446" t="s">
        <v>326</v>
      </c>
    </row>
    <row r="2447" spans="1:22" x14ac:dyDescent="0.35">
      <c r="A2447">
        <v>2445</v>
      </c>
      <c r="B2447">
        <v>2022110609</v>
      </c>
      <c r="C2447">
        <v>1590</v>
      </c>
      <c r="D2447">
        <v>41239</v>
      </c>
      <c r="E2447">
        <v>1</v>
      </c>
      <c r="F2447">
        <v>0</v>
      </c>
      <c r="G2447">
        <v>0</v>
      </c>
      <c r="H2447">
        <v>0</v>
      </c>
      <c r="I2447" t="s">
        <v>483</v>
      </c>
      <c r="O2447">
        <v>2022102311</v>
      </c>
      <c r="P2447">
        <v>2163</v>
      </c>
      <c r="Q2447">
        <v>37104</v>
      </c>
      <c r="R2447">
        <v>1</v>
      </c>
      <c r="S2447">
        <v>0</v>
      </c>
      <c r="T2447">
        <v>0</v>
      </c>
      <c r="U2447">
        <v>0</v>
      </c>
      <c r="V2447" t="s">
        <v>326</v>
      </c>
    </row>
    <row r="2448" spans="1:22" x14ac:dyDescent="0.35">
      <c r="A2448">
        <v>2446</v>
      </c>
      <c r="B2448">
        <v>2022110609</v>
      </c>
      <c r="C2448">
        <v>3060</v>
      </c>
      <c r="D2448">
        <v>41239</v>
      </c>
      <c r="E2448">
        <v>0</v>
      </c>
      <c r="F2448">
        <v>1</v>
      </c>
      <c r="G2448">
        <v>0</v>
      </c>
      <c r="H2448">
        <v>0</v>
      </c>
      <c r="I2448" t="s">
        <v>483</v>
      </c>
      <c r="O2448">
        <v>2022102311</v>
      </c>
      <c r="P2448">
        <v>2277</v>
      </c>
      <c r="Q2448">
        <v>37104</v>
      </c>
      <c r="R2448">
        <v>1</v>
      </c>
      <c r="S2448">
        <v>0</v>
      </c>
      <c r="T2448">
        <v>0</v>
      </c>
      <c r="U2448">
        <v>0</v>
      </c>
      <c r="V2448" t="s">
        <v>326</v>
      </c>
    </row>
    <row r="2449" spans="1:22" x14ac:dyDescent="0.35">
      <c r="A2449">
        <v>2447</v>
      </c>
      <c r="B2449">
        <v>2022103010</v>
      </c>
      <c r="C2449">
        <v>1531</v>
      </c>
      <c r="D2449">
        <v>43294</v>
      </c>
      <c r="E2449">
        <v>0</v>
      </c>
      <c r="F2449">
        <v>1</v>
      </c>
      <c r="G2449">
        <v>0</v>
      </c>
      <c r="H2449">
        <v>0</v>
      </c>
      <c r="I2449" t="s">
        <v>484</v>
      </c>
      <c r="O2449">
        <v>2022102311</v>
      </c>
      <c r="P2449">
        <v>2999</v>
      </c>
      <c r="Q2449">
        <v>37104</v>
      </c>
      <c r="R2449">
        <v>1</v>
      </c>
      <c r="S2449">
        <v>0</v>
      </c>
      <c r="T2449">
        <v>0</v>
      </c>
      <c r="U2449">
        <v>0</v>
      </c>
      <c r="V2449" t="s">
        <v>326</v>
      </c>
    </row>
    <row r="2450" spans="1:22" x14ac:dyDescent="0.35">
      <c r="A2450">
        <v>2448</v>
      </c>
      <c r="B2450">
        <v>2022103010</v>
      </c>
      <c r="C2450">
        <v>2209</v>
      </c>
      <c r="D2450">
        <v>43294</v>
      </c>
      <c r="E2450">
        <v>0</v>
      </c>
      <c r="F2450">
        <v>1</v>
      </c>
      <c r="G2450">
        <v>1</v>
      </c>
      <c r="H2450">
        <v>0</v>
      </c>
      <c r="I2450" t="s">
        <v>484</v>
      </c>
      <c r="O2450">
        <v>2022103008</v>
      </c>
      <c r="P2450">
        <v>3732</v>
      </c>
      <c r="Q2450">
        <v>37104</v>
      </c>
      <c r="R2450">
        <v>1</v>
      </c>
      <c r="S2450">
        <v>0</v>
      </c>
      <c r="T2450">
        <v>0</v>
      </c>
      <c r="U2450">
        <v>0</v>
      </c>
      <c r="V2450" t="s">
        <v>326</v>
      </c>
    </row>
    <row r="2451" spans="1:22" x14ac:dyDescent="0.35">
      <c r="A2451">
        <v>2449</v>
      </c>
      <c r="B2451">
        <v>2022103010</v>
      </c>
      <c r="C2451">
        <v>2344</v>
      </c>
      <c r="D2451">
        <v>43294</v>
      </c>
      <c r="E2451">
        <v>1</v>
      </c>
      <c r="F2451">
        <v>0</v>
      </c>
      <c r="G2451">
        <v>0</v>
      </c>
      <c r="H2451">
        <v>0</v>
      </c>
      <c r="I2451" t="s">
        <v>484</v>
      </c>
      <c r="O2451">
        <v>2022102311</v>
      </c>
      <c r="P2451">
        <v>427</v>
      </c>
      <c r="Q2451">
        <v>53585</v>
      </c>
      <c r="R2451">
        <v>0</v>
      </c>
      <c r="S2451">
        <v>0</v>
      </c>
      <c r="T2451">
        <v>0</v>
      </c>
      <c r="U2451">
        <v>1</v>
      </c>
      <c r="V2451" t="s">
        <v>327</v>
      </c>
    </row>
    <row r="2452" spans="1:22" x14ac:dyDescent="0.35">
      <c r="A2452">
        <v>2450</v>
      </c>
      <c r="B2452">
        <v>2022103010</v>
      </c>
      <c r="C2452">
        <v>3173</v>
      </c>
      <c r="D2452">
        <v>43294</v>
      </c>
      <c r="E2452">
        <v>0</v>
      </c>
      <c r="F2452">
        <v>1</v>
      </c>
      <c r="G2452">
        <v>0</v>
      </c>
      <c r="H2452">
        <v>0</v>
      </c>
      <c r="I2452" t="s">
        <v>484</v>
      </c>
      <c r="O2452">
        <v>2022103008</v>
      </c>
      <c r="P2452">
        <v>215</v>
      </c>
      <c r="Q2452">
        <v>53585</v>
      </c>
      <c r="R2452">
        <v>1</v>
      </c>
      <c r="S2452">
        <v>0</v>
      </c>
      <c r="T2452">
        <v>0</v>
      </c>
      <c r="U2452">
        <v>0</v>
      </c>
      <c r="V2452" t="s">
        <v>327</v>
      </c>
    </row>
    <row r="2453" spans="1:22" x14ac:dyDescent="0.35">
      <c r="A2453">
        <v>2451</v>
      </c>
      <c r="B2453">
        <v>2022110609</v>
      </c>
      <c r="C2453">
        <v>271</v>
      </c>
      <c r="D2453">
        <v>43294</v>
      </c>
      <c r="E2453">
        <v>0</v>
      </c>
      <c r="F2453">
        <v>1</v>
      </c>
      <c r="G2453">
        <v>0</v>
      </c>
      <c r="H2453">
        <v>0</v>
      </c>
      <c r="I2453" t="s">
        <v>484</v>
      </c>
      <c r="O2453">
        <v>2022103008</v>
      </c>
      <c r="P2453">
        <v>3653</v>
      </c>
      <c r="Q2453">
        <v>53585</v>
      </c>
      <c r="R2453">
        <v>0</v>
      </c>
      <c r="S2453">
        <v>1</v>
      </c>
      <c r="T2453">
        <v>0</v>
      </c>
      <c r="U2453">
        <v>0</v>
      </c>
      <c r="V2453" t="s">
        <v>327</v>
      </c>
    </row>
    <row r="2454" spans="1:22" x14ac:dyDescent="0.35">
      <c r="A2454">
        <v>2452</v>
      </c>
      <c r="B2454">
        <v>2022103010</v>
      </c>
      <c r="C2454">
        <v>1824</v>
      </c>
      <c r="D2454">
        <v>54677</v>
      </c>
      <c r="E2454">
        <v>0</v>
      </c>
      <c r="F2454">
        <v>1</v>
      </c>
      <c r="G2454">
        <v>0</v>
      </c>
      <c r="H2454">
        <v>0</v>
      </c>
      <c r="I2454" t="s">
        <v>485</v>
      </c>
      <c r="O2454">
        <v>2022103008</v>
      </c>
      <c r="P2454">
        <v>4004</v>
      </c>
      <c r="Q2454">
        <v>53585</v>
      </c>
      <c r="R2454">
        <v>0</v>
      </c>
      <c r="S2454">
        <v>1</v>
      </c>
      <c r="T2454">
        <v>0</v>
      </c>
      <c r="U2454">
        <v>0</v>
      </c>
      <c r="V2454" t="s">
        <v>327</v>
      </c>
    </row>
    <row r="2455" spans="1:22" x14ac:dyDescent="0.35">
      <c r="A2455">
        <v>2453</v>
      </c>
      <c r="B2455">
        <v>2022103010</v>
      </c>
      <c r="C2455">
        <v>1971</v>
      </c>
      <c r="D2455">
        <v>41256</v>
      </c>
      <c r="E2455">
        <v>1</v>
      </c>
      <c r="F2455">
        <v>0</v>
      </c>
      <c r="G2455">
        <v>0</v>
      </c>
      <c r="H2455">
        <v>0</v>
      </c>
      <c r="I2455" t="s">
        <v>486</v>
      </c>
      <c r="O2455">
        <v>2022102311</v>
      </c>
      <c r="P2455">
        <v>472</v>
      </c>
      <c r="Q2455">
        <v>52697</v>
      </c>
      <c r="R2455">
        <v>1</v>
      </c>
      <c r="S2455">
        <v>0</v>
      </c>
      <c r="T2455">
        <v>0</v>
      </c>
      <c r="U2455">
        <v>0</v>
      </c>
      <c r="V2455" t="s">
        <v>328</v>
      </c>
    </row>
    <row r="2456" spans="1:22" x14ac:dyDescent="0.35">
      <c r="A2456">
        <v>2454</v>
      </c>
      <c r="B2456">
        <v>2022103010</v>
      </c>
      <c r="C2456">
        <v>3261</v>
      </c>
      <c r="D2456">
        <v>41256</v>
      </c>
      <c r="E2456">
        <v>0</v>
      </c>
      <c r="F2456">
        <v>1</v>
      </c>
      <c r="G2456">
        <v>0</v>
      </c>
      <c r="H2456">
        <v>0</v>
      </c>
      <c r="I2456" t="s">
        <v>486</v>
      </c>
      <c r="O2456">
        <v>2022102311</v>
      </c>
      <c r="P2456">
        <v>3212</v>
      </c>
      <c r="Q2456">
        <v>52697</v>
      </c>
      <c r="R2456">
        <v>1</v>
      </c>
      <c r="S2456">
        <v>0</v>
      </c>
      <c r="T2456">
        <v>0</v>
      </c>
      <c r="U2456">
        <v>0</v>
      </c>
      <c r="V2456" t="s">
        <v>328</v>
      </c>
    </row>
    <row r="2457" spans="1:22" x14ac:dyDescent="0.35">
      <c r="A2457">
        <v>2455</v>
      </c>
      <c r="B2457">
        <v>2022103010</v>
      </c>
      <c r="C2457">
        <v>2365</v>
      </c>
      <c r="D2457">
        <v>43335</v>
      </c>
      <c r="E2457">
        <v>1</v>
      </c>
      <c r="F2457">
        <v>0</v>
      </c>
      <c r="G2457">
        <v>0</v>
      </c>
      <c r="H2457">
        <v>0</v>
      </c>
      <c r="I2457" t="s">
        <v>487</v>
      </c>
      <c r="O2457">
        <v>2022102311</v>
      </c>
      <c r="P2457">
        <v>3233</v>
      </c>
      <c r="Q2457">
        <v>52697</v>
      </c>
      <c r="R2457">
        <v>1</v>
      </c>
      <c r="S2457">
        <v>0</v>
      </c>
      <c r="T2457">
        <v>0</v>
      </c>
      <c r="U2457">
        <v>0</v>
      </c>
      <c r="V2457" t="s">
        <v>328</v>
      </c>
    </row>
    <row r="2458" spans="1:22" x14ac:dyDescent="0.35">
      <c r="A2458">
        <v>2456</v>
      </c>
      <c r="B2458">
        <v>2022103010</v>
      </c>
      <c r="C2458">
        <v>3194</v>
      </c>
      <c r="D2458">
        <v>43335</v>
      </c>
      <c r="E2458">
        <v>1</v>
      </c>
      <c r="F2458">
        <v>0</v>
      </c>
      <c r="G2458">
        <v>0</v>
      </c>
      <c r="H2458">
        <v>0</v>
      </c>
      <c r="I2458" t="s">
        <v>487</v>
      </c>
      <c r="O2458">
        <v>2022103008</v>
      </c>
      <c r="P2458">
        <v>3980</v>
      </c>
      <c r="Q2458">
        <v>52697</v>
      </c>
      <c r="R2458">
        <v>1</v>
      </c>
      <c r="S2458">
        <v>0</v>
      </c>
      <c r="T2458">
        <v>0</v>
      </c>
      <c r="U2458">
        <v>0</v>
      </c>
      <c r="V2458" t="s">
        <v>328</v>
      </c>
    </row>
    <row r="2459" spans="1:22" x14ac:dyDescent="0.35">
      <c r="A2459">
        <v>2457</v>
      </c>
      <c r="B2459">
        <v>2022110609</v>
      </c>
      <c r="C2459">
        <v>445</v>
      </c>
      <c r="D2459">
        <v>43335</v>
      </c>
      <c r="E2459">
        <v>0</v>
      </c>
      <c r="F2459">
        <v>1</v>
      </c>
      <c r="G2459">
        <v>0</v>
      </c>
      <c r="H2459">
        <v>1</v>
      </c>
      <c r="I2459" t="s">
        <v>487</v>
      </c>
      <c r="O2459">
        <v>2022102311</v>
      </c>
      <c r="P2459">
        <v>493</v>
      </c>
      <c r="Q2459">
        <v>46080</v>
      </c>
      <c r="R2459">
        <v>0</v>
      </c>
      <c r="S2459">
        <v>1</v>
      </c>
      <c r="T2459">
        <v>0</v>
      </c>
      <c r="U2459">
        <v>0</v>
      </c>
      <c r="V2459" t="s">
        <v>329</v>
      </c>
    </row>
    <row r="2460" spans="1:22" x14ac:dyDescent="0.35">
      <c r="A2460">
        <v>2458</v>
      </c>
      <c r="B2460">
        <v>2022110609</v>
      </c>
      <c r="C2460">
        <v>1503</v>
      </c>
      <c r="D2460">
        <v>43335</v>
      </c>
      <c r="E2460">
        <v>0</v>
      </c>
      <c r="F2460">
        <v>1</v>
      </c>
      <c r="G2460">
        <v>0</v>
      </c>
      <c r="H2460">
        <v>0</v>
      </c>
      <c r="I2460" t="s">
        <v>487</v>
      </c>
      <c r="O2460">
        <v>2022103008</v>
      </c>
      <c r="P2460">
        <v>2363</v>
      </c>
      <c r="Q2460">
        <v>46080</v>
      </c>
      <c r="R2460">
        <v>1</v>
      </c>
      <c r="S2460">
        <v>0</v>
      </c>
      <c r="T2460">
        <v>0</v>
      </c>
      <c r="U2460">
        <v>0</v>
      </c>
      <c r="V2460" t="s">
        <v>329</v>
      </c>
    </row>
    <row r="2461" spans="1:22" x14ac:dyDescent="0.35">
      <c r="A2461">
        <v>2459</v>
      </c>
      <c r="B2461">
        <v>2022110609</v>
      </c>
      <c r="C2461">
        <v>1524</v>
      </c>
      <c r="D2461">
        <v>43335</v>
      </c>
      <c r="E2461">
        <v>0</v>
      </c>
      <c r="F2461">
        <v>1</v>
      </c>
      <c r="G2461">
        <v>0</v>
      </c>
      <c r="H2461">
        <v>0</v>
      </c>
      <c r="I2461" t="s">
        <v>487</v>
      </c>
      <c r="O2461">
        <v>2022103008</v>
      </c>
      <c r="P2461">
        <v>2413</v>
      </c>
      <c r="Q2461">
        <v>46080</v>
      </c>
      <c r="R2461">
        <v>1</v>
      </c>
      <c r="S2461">
        <v>0</v>
      </c>
      <c r="T2461">
        <v>0</v>
      </c>
      <c r="U2461">
        <v>0</v>
      </c>
      <c r="V2461" t="s">
        <v>329</v>
      </c>
    </row>
    <row r="2462" spans="1:22" x14ac:dyDescent="0.35">
      <c r="A2462">
        <v>2460</v>
      </c>
      <c r="B2462">
        <v>2022110609</v>
      </c>
      <c r="C2462">
        <v>1646</v>
      </c>
      <c r="D2462">
        <v>43335</v>
      </c>
      <c r="E2462">
        <v>0</v>
      </c>
      <c r="F2462">
        <v>1</v>
      </c>
      <c r="G2462">
        <v>0</v>
      </c>
      <c r="H2462">
        <v>0</v>
      </c>
      <c r="I2462" t="s">
        <v>487</v>
      </c>
      <c r="O2462">
        <v>2022102311</v>
      </c>
      <c r="P2462">
        <v>493</v>
      </c>
      <c r="Q2462">
        <v>44877</v>
      </c>
      <c r="R2462">
        <v>0</v>
      </c>
      <c r="S2462">
        <v>0</v>
      </c>
      <c r="T2462">
        <v>0</v>
      </c>
      <c r="U2462">
        <v>1</v>
      </c>
      <c r="V2462" t="s">
        <v>330</v>
      </c>
    </row>
    <row r="2463" spans="1:22" x14ac:dyDescent="0.35">
      <c r="A2463">
        <v>2461</v>
      </c>
      <c r="B2463">
        <v>2022110609</v>
      </c>
      <c r="C2463">
        <v>2806</v>
      </c>
      <c r="D2463">
        <v>43335</v>
      </c>
      <c r="E2463">
        <v>0</v>
      </c>
      <c r="F2463">
        <v>1</v>
      </c>
      <c r="G2463">
        <v>0</v>
      </c>
      <c r="H2463">
        <v>0</v>
      </c>
      <c r="I2463" t="s">
        <v>487</v>
      </c>
      <c r="O2463">
        <v>2022102311</v>
      </c>
      <c r="P2463">
        <v>514</v>
      </c>
      <c r="Q2463">
        <v>44877</v>
      </c>
      <c r="R2463">
        <v>1</v>
      </c>
      <c r="S2463">
        <v>0</v>
      </c>
      <c r="T2463">
        <v>0</v>
      </c>
      <c r="U2463">
        <v>0</v>
      </c>
      <c r="V2463" t="s">
        <v>330</v>
      </c>
    </row>
    <row r="2464" spans="1:22" x14ac:dyDescent="0.35">
      <c r="A2464">
        <v>2462</v>
      </c>
      <c r="B2464">
        <v>2022110609</v>
      </c>
      <c r="C2464">
        <v>3081</v>
      </c>
      <c r="D2464">
        <v>43335</v>
      </c>
      <c r="E2464">
        <v>1</v>
      </c>
      <c r="F2464">
        <v>0</v>
      </c>
      <c r="G2464">
        <v>0</v>
      </c>
      <c r="H2464">
        <v>0</v>
      </c>
      <c r="I2464" t="s">
        <v>487</v>
      </c>
      <c r="O2464">
        <v>2022102311</v>
      </c>
      <c r="P2464">
        <v>3254</v>
      </c>
      <c r="Q2464">
        <v>44877</v>
      </c>
      <c r="R2464">
        <v>0</v>
      </c>
      <c r="S2464">
        <v>0</v>
      </c>
      <c r="T2464">
        <v>0</v>
      </c>
      <c r="U2464">
        <v>1</v>
      </c>
      <c r="V2464" t="s">
        <v>330</v>
      </c>
    </row>
    <row r="2465" spans="1:22" x14ac:dyDescent="0.35">
      <c r="A2465">
        <v>2463</v>
      </c>
      <c r="B2465">
        <v>2022103010</v>
      </c>
      <c r="C2465">
        <v>2365</v>
      </c>
      <c r="D2465">
        <v>47917</v>
      </c>
      <c r="E2465">
        <v>0</v>
      </c>
      <c r="F2465">
        <v>1</v>
      </c>
      <c r="G2465">
        <v>0</v>
      </c>
      <c r="H2465">
        <v>0</v>
      </c>
      <c r="I2465" t="s">
        <v>488</v>
      </c>
      <c r="O2465">
        <v>2022102311</v>
      </c>
      <c r="P2465">
        <v>3749</v>
      </c>
      <c r="Q2465">
        <v>44877</v>
      </c>
      <c r="R2465">
        <v>1</v>
      </c>
      <c r="S2465">
        <v>0</v>
      </c>
      <c r="T2465">
        <v>0</v>
      </c>
      <c r="U2465">
        <v>0</v>
      </c>
      <c r="V2465" t="s">
        <v>330</v>
      </c>
    </row>
    <row r="2466" spans="1:22" x14ac:dyDescent="0.35">
      <c r="A2466">
        <v>2464</v>
      </c>
      <c r="B2466">
        <v>2022103010</v>
      </c>
      <c r="C2466">
        <v>3000</v>
      </c>
      <c r="D2466">
        <v>47917</v>
      </c>
      <c r="E2466">
        <v>0</v>
      </c>
      <c r="F2466">
        <v>1</v>
      </c>
      <c r="G2466">
        <v>0</v>
      </c>
      <c r="H2466">
        <v>0</v>
      </c>
      <c r="I2466" t="s">
        <v>488</v>
      </c>
      <c r="O2466">
        <v>2022102311</v>
      </c>
      <c r="P2466">
        <v>3770</v>
      </c>
      <c r="Q2466">
        <v>44877</v>
      </c>
      <c r="R2466">
        <v>0</v>
      </c>
      <c r="S2466">
        <v>1</v>
      </c>
      <c r="T2466">
        <v>0</v>
      </c>
      <c r="U2466">
        <v>0</v>
      </c>
      <c r="V2466" t="s">
        <v>330</v>
      </c>
    </row>
    <row r="2467" spans="1:22" x14ac:dyDescent="0.35">
      <c r="A2467">
        <v>2465</v>
      </c>
      <c r="B2467">
        <v>2022103010</v>
      </c>
      <c r="C2467">
        <v>3173</v>
      </c>
      <c r="D2467">
        <v>47939</v>
      </c>
      <c r="E2467">
        <v>1</v>
      </c>
      <c r="F2467">
        <v>0</v>
      </c>
      <c r="G2467">
        <v>0</v>
      </c>
      <c r="H2467">
        <v>0</v>
      </c>
      <c r="I2467" t="s">
        <v>489</v>
      </c>
      <c r="O2467">
        <v>2022102311</v>
      </c>
      <c r="P2467">
        <v>662</v>
      </c>
      <c r="Q2467">
        <v>47793</v>
      </c>
      <c r="R2467">
        <v>1</v>
      </c>
      <c r="S2467">
        <v>0</v>
      </c>
      <c r="T2467">
        <v>0</v>
      </c>
      <c r="U2467">
        <v>0</v>
      </c>
      <c r="V2467" t="s">
        <v>331</v>
      </c>
    </row>
    <row r="2468" spans="1:22" x14ac:dyDescent="0.35">
      <c r="A2468">
        <v>2466</v>
      </c>
      <c r="B2468">
        <v>2022110609</v>
      </c>
      <c r="C2468">
        <v>3841</v>
      </c>
      <c r="D2468">
        <v>47939</v>
      </c>
      <c r="E2468">
        <v>0</v>
      </c>
      <c r="F2468">
        <v>1</v>
      </c>
      <c r="G2468">
        <v>0</v>
      </c>
      <c r="H2468">
        <v>0</v>
      </c>
      <c r="I2468" t="s">
        <v>489</v>
      </c>
      <c r="O2468">
        <v>2022102311</v>
      </c>
      <c r="P2468">
        <v>686</v>
      </c>
      <c r="Q2468">
        <v>47793</v>
      </c>
      <c r="R2468">
        <v>1</v>
      </c>
      <c r="S2468">
        <v>0</v>
      </c>
      <c r="T2468">
        <v>0</v>
      </c>
      <c r="U2468">
        <v>0</v>
      </c>
      <c r="V2468" t="s">
        <v>331</v>
      </c>
    </row>
    <row r="2469" spans="1:22" x14ac:dyDescent="0.35">
      <c r="A2469">
        <v>2467</v>
      </c>
      <c r="B2469">
        <v>2022103011</v>
      </c>
      <c r="C2469">
        <v>707</v>
      </c>
      <c r="D2469">
        <v>48198</v>
      </c>
      <c r="E2469">
        <v>1</v>
      </c>
      <c r="F2469">
        <v>0</v>
      </c>
      <c r="G2469">
        <v>0</v>
      </c>
      <c r="H2469">
        <v>0</v>
      </c>
      <c r="I2469" t="s">
        <v>490</v>
      </c>
      <c r="O2469">
        <v>2022102311</v>
      </c>
      <c r="P2469">
        <v>1223</v>
      </c>
      <c r="Q2469">
        <v>47793</v>
      </c>
      <c r="R2469">
        <v>1</v>
      </c>
      <c r="S2469">
        <v>0</v>
      </c>
      <c r="T2469">
        <v>0</v>
      </c>
      <c r="U2469">
        <v>0</v>
      </c>
      <c r="V2469" t="s">
        <v>331</v>
      </c>
    </row>
    <row r="2470" spans="1:22" x14ac:dyDescent="0.35">
      <c r="A2470">
        <v>2468</v>
      </c>
      <c r="B2470">
        <v>2022103011</v>
      </c>
      <c r="C2470">
        <v>707</v>
      </c>
      <c r="D2470">
        <v>47871</v>
      </c>
      <c r="E2470">
        <v>0</v>
      </c>
      <c r="F2470">
        <v>1</v>
      </c>
      <c r="G2470">
        <v>0</v>
      </c>
      <c r="H2470">
        <v>0</v>
      </c>
      <c r="I2470" t="s">
        <v>491</v>
      </c>
      <c r="O2470">
        <v>2022102311</v>
      </c>
      <c r="P2470">
        <v>2487</v>
      </c>
      <c r="Q2470">
        <v>47793</v>
      </c>
      <c r="R2470">
        <v>1</v>
      </c>
      <c r="S2470">
        <v>0</v>
      </c>
      <c r="T2470">
        <v>0</v>
      </c>
      <c r="U2470">
        <v>0</v>
      </c>
      <c r="V2470" t="s">
        <v>331</v>
      </c>
    </row>
    <row r="2471" spans="1:22" x14ac:dyDescent="0.35">
      <c r="A2471">
        <v>2469</v>
      </c>
      <c r="B2471">
        <v>2022103011</v>
      </c>
      <c r="C2471">
        <v>2104</v>
      </c>
      <c r="D2471">
        <v>47871</v>
      </c>
      <c r="E2471">
        <v>0</v>
      </c>
      <c r="F2471">
        <v>1</v>
      </c>
      <c r="G2471">
        <v>0</v>
      </c>
      <c r="H2471">
        <v>0</v>
      </c>
      <c r="I2471" t="s">
        <v>491</v>
      </c>
      <c r="O2471">
        <v>2022103008</v>
      </c>
      <c r="P2471">
        <v>1172</v>
      </c>
      <c r="Q2471">
        <v>47793</v>
      </c>
      <c r="R2471">
        <v>0</v>
      </c>
      <c r="S2471">
        <v>1</v>
      </c>
      <c r="T2471">
        <v>0</v>
      </c>
      <c r="U2471">
        <v>0</v>
      </c>
      <c r="V2471" t="s">
        <v>331</v>
      </c>
    </row>
    <row r="2472" spans="1:22" x14ac:dyDescent="0.35">
      <c r="A2472">
        <v>2470</v>
      </c>
      <c r="B2472">
        <v>2022110608</v>
      </c>
      <c r="C2472">
        <v>431</v>
      </c>
      <c r="D2472">
        <v>47871</v>
      </c>
      <c r="E2472">
        <v>0</v>
      </c>
      <c r="F2472">
        <v>0</v>
      </c>
      <c r="G2472">
        <v>0</v>
      </c>
      <c r="H2472">
        <v>1</v>
      </c>
      <c r="I2472" t="s">
        <v>491</v>
      </c>
      <c r="O2472">
        <v>2022103008</v>
      </c>
      <c r="P2472">
        <v>4004</v>
      </c>
      <c r="Q2472">
        <v>47793</v>
      </c>
      <c r="R2472">
        <v>0</v>
      </c>
      <c r="S2472">
        <v>1</v>
      </c>
      <c r="T2472">
        <v>0</v>
      </c>
      <c r="U2472">
        <v>0</v>
      </c>
      <c r="V2472" t="s">
        <v>331</v>
      </c>
    </row>
    <row r="2473" spans="1:22" x14ac:dyDescent="0.35">
      <c r="A2473">
        <v>2471</v>
      </c>
      <c r="B2473">
        <v>2022110608</v>
      </c>
      <c r="C2473">
        <v>1120</v>
      </c>
      <c r="D2473">
        <v>47871</v>
      </c>
      <c r="E2473">
        <v>1</v>
      </c>
      <c r="F2473">
        <v>0</v>
      </c>
      <c r="G2473">
        <v>0</v>
      </c>
      <c r="H2473">
        <v>0</v>
      </c>
      <c r="I2473" t="s">
        <v>491</v>
      </c>
      <c r="O2473">
        <v>2022102311</v>
      </c>
      <c r="P2473">
        <v>836</v>
      </c>
      <c r="Q2473">
        <v>52478</v>
      </c>
      <c r="R2473">
        <v>0</v>
      </c>
      <c r="S2473">
        <v>1</v>
      </c>
      <c r="T2473">
        <v>0</v>
      </c>
      <c r="U2473">
        <v>0</v>
      </c>
      <c r="V2473" t="s">
        <v>332</v>
      </c>
    </row>
    <row r="2474" spans="1:22" x14ac:dyDescent="0.35">
      <c r="A2474">
        <v>2472</v>
      </c>
      <c r="B2474">
        <v>2022110608</v>
      </c>
      <c r="C2474">
        <v>2948</v>
      </c>
      <c r="D2474">
        <v>47871</v>
      </c>
      <c r="E2474">
        <v>1</v>
      </c>
      <c r="F2474">
        <v>0</v>
      </c>
      <c r="G2474">
        <v>0</v>
      </c>
      <c r="H2474">
        <v>0</v>
      </c>
      <c r="I2474" t="s">
        <v>491</v>
      </c>
      <c r="O2474">
        <v>2022102311</v>
      </c>
      <c r="P2474">
        <v>931</v>
      </c>
      <c r="Q2474">
        <v>52478</v>
      </c>
      <c r="R2474">
        <v>1</v>
      </c>
      <c r="S2474">
        <v>0</v>
      </c>
      <c r="T2474">
        <v>0</v>
      </c>
      <c r="U2474">
        <v>0</v>
      </c>
      <c r="V2474" t="s">
        <v>332</v>
      </c>
    </row>
    <row r="2475" spans="1:22" x14ac:dyDescent="0.35">
      <c r="A2475">
        <v>2473</v>
      </c>
      <c r="B2475">
        <v>2022103011</v>
      </c>
      <c r="C2475">
        <v>949</v>
      </c>
      <c r="D2475">
        <v>55032</v>
      </c>
      <c r="E2475">
        <v>1</v>
      </c>
      <c r="F2475">
        <v>0</v>
      </c>
      <c r="G2475">
        <v>0</v>
      </c>
      <c r="H2475">
        <v>0</v>
      </c>
      <c r="I2475" t="s">
        <v>492</v>
      </c>
      <c r="O2475">
        <v>2022102311</v>
      </c>
      <c r="P2475">
        <v>1627</v>
      </c>
      <c r="Q2475">
        <v>52478</v>
      </c>
      <c r="R2475">
        <v>0</v>
      </c>
      <c r="S2475">
        <v>1</v>
      </c>
      <c r="T2475">
        <v>0</v>
      </c>
      <c r="U2475">
        <v>0</v>
      </c>
      <c r="V2475" t="s">
        <v>332</v>
      </c>
    </row>
    <row r="2476" spans="1:22" x14ac:dyDescent="0.35">
      <c r="A2476">
        <v>2474</v>
      </c>
      <c r="B2476">
        <v>2022103011</v>
      </c>
      <c r="C2476">
        <v>1155</v>
      </c>
      <c r="D2476">
        <v>55032</v>
      </c>
      <c r="E2476">
        <v>1</v>
      </c>
      <c r="F2476">
        <v>0</v>
      </c>
      <c r="G2476">
        <v>0</v>
      </c>
      <c r="H2476">
        <v>0</v>
      </c>
      <c r="I2476" t="s">
        <v>492</v>
      </c>
      <c r="O2476">
        <v>2022102311</v>
      </c>
      <c r="P2476">
        <v>931</v>
      </c>
      <c r="Q2476">
        <v>53447</v>
      </c>
      <c r="R2476">
        <v>0</v>
      </c>
      <c r="S2476">
        <v>1</v>
      </c>
      <c r="T2476">
        <v>0</v>
      </c>
      <c r="U2476">
        <v>0</v>
      </c>
      <c r="V2476" t="s">
        <v>333</v>
      </c>
    </row>
    <row r="2477" spans="1:22" x14ac:dyDescent="0.35">
      <c r="A2477">
        <v>2475</v>
      </c>
      <c r="B2477">
        <v>2022103011</v>
      </c>
      <c r="C2477">
        <v>1647</v>
      </c>
      <c r="D2477">
        <v>55032</v>
      </c>
      <c r="E2477">
        <v>1</v>
      </c>
      <c r="F2477">
        <v>0</v>
      </c>
      <c r="G2477">
        <v>0</v>
      </c>
      <c r="H2477">
        <v>0</v>
      </c>
      <c r="I2477" t="s">
        <v>492</v>
      </c>
      <c r="O2477">
        <v>2022102311</v>
      </c>
      <c r="P2477">
        <v>2048</v>
      </c>
      <c r="Q2477">
        <v>53447</v>
      </c>
      <c r="R2477">
        <v>1</v>
      </c>
      <c r="S2477">
        <v>0</v>
      </c>
      <c r="T2477">
        <v>0</v>
      </c>
      <c r="U2477">
        <v>0</v>
      </c>
      <c r="V2477" t="s">
        <v>333</v>
      </c>
    </row>
    <row r="2478" spans="1:22" x14ac:dyDescent="0.35">
      <c r="A2478">
        <v>2476</v>
      </c>
      <c r="B2478">
        <v>2022103011</v>
      </c>
      <c r="C2478">
        <v>2537</v>
      </c>
      <c r="D2478">
        <v>55032</v>
      </c>
      <c r="E2478">
        <v>1</v>
      </c>
      <c r="F2478">
        <v>0</v>
      </c>
      <c r="G2478">
        <v>0</v>
      </c>
      <c r="H2478">
        <v>0</v>
      </c>
      <c r="I2478" t="s">
        <v>492</v>
      </c>
      <c r="O2478">
        <v>2022102311</v>
      </c>
      <c r="P2478">
        <v>3316</v>
      </c>
      <c r="Q2478">
        <v>53447</v>
      </c>
      <c r="R2478">
        <v>0</v>
      </c>
      <c r="S2478">
        <v>1</v>
      </c>
      <c r="T2478">
        <v>0</v>
      </c>
      <c r="U2478">
        <v>0</v>
      </c>
      <c r="V2478" t="s">
        <v>333</v>
      </c>
    </row>
    <row r="2479" spans="1:22" x14ac:dyDescent="0.35">
      <c r="A2479">
        <v>2477</v>
      </c>
      <c r="B2479">
        <v>2022103011</v>
      </c>
      <c r="C2479">
        <v>3183</v>
      </c>
      <c r="D2479">
        <v>55032</v>
      </c>
      <c r="E2479">
        <v>0</v>
      </c>
      <c r="F2479">
        <v>1</v>
      </c>
      <c r="G2479">
        <v>0</v>
      </c>
      <c r="H2479">
        <v>0</v>
      </c>
      <c r="I2479" t="s">
        <v>492</v>
      </c>
      <c r="O2479">
        <v>2022103003</v>
      </c>
      <c r="P2479">
        <v>96</v>
      </c>
      <c r="Q2479">
        <v>53447</v>
      </c>
      <c r="R2479">
        <v>1</v>
      </c>
      <c r="S2479">
        <v>0</v>
      </c>
      <c r="T2479">
        <v>0</v>
      </c>
      <c r="U2479">
        <v>0</v>
      </c>
      <c r="V2479" t="s">
        <v>333</v>
      </c>
    </row>
    <row r="2480" spans="1:22" x14ac:dyDescent="0.35">
      <c r="A2480">
        <v>2478</v>
      </c>
      <c r="B2480">
        <v>2022103011</v>
      </c>
      <c r="C2480">
        <v>3601</v>
      </c>
      <c r="D2480">
        <v>55032</v>
      </c>
      <c r="E2480">
        <v>0</v>
      </c>
      <c r="F2480">
        <v>1</v>
      </c>
      <c r="G2480">
        <v>0</v>
      </c>
      <c r="H2480">
        <v>0</v>
      </c>
      <c r="I2480" t="s">
        <v>492</v>
      </c>
      <c r="O2480">
        <v>2022103003</v>
      </c>
      <c r="P2480">
        <v>3500</v>
      </c>
      <c r="Q2480">
        <v>53447</v>
      </c>
      <c r="R2480">
        <v>1</v>
      </c>
      <c r="S2480">
        <v>0</v>
      </c>
      <c r="T2480">
        <v>0</v>
      </c>
      <c r="U2480">
        <v>0</v>
      </c>
      <c r="V2480" t="s">
        <v>333</v>
      </c>
    </row>
    <row r="2481" spans="1:22" x14ac:dyDescent="0.35">
      <c r="A2481">
        <v>2479</v>
      </c>
      <c r="B2481">
        <v>2022103011</v>
      </c>
      <c r="C2481">
        <v>3629</v>
      </c>
      <c r="D2481">
        <v>55032</v>
      </c>
      <c r="E2481">
        <v>1</v>
      </c>
      <c r="F2481">
        <v>0</v>
      </c>
      <c r="G2481">
        <v>0</v>
      </c>
      <c r="H2481">
        <v>0</v>
      </c>
      <c r="I2481" t="s">
        <v>492</v>
      </c>
      <c r="O2481">
        <v>2022110601</v>
      </c>
      <c r="P2481">
        <v>128</v>
      </c>
      <c r="Q2481">
        <v>53447</v>
      </c>
      <c r="R2481">
        <v>1</v>
      </c>
      <c r="S2481">
        <v>0</v>
      </c>
      <c r="T2481">
        <v>0</v>
      </c>
      <c r="U2481">
        <v>0</v>
      </c>
      <c r="V2481" t="s">
        <v>333</v>
      </c>
    </row>
    <row r="2482" spans="1:22" x14ac:dyDescent="0.35">
      <c r="A2482">
        <v>2480</v>
      </c>
      <c r="B2482">
        <v>2022103011</v>
      </c>
      <c r="C2482">
        <v>3745</v>
      </c>
      <c r="D2482">
        <v>55032</v>
      </c>
      <c r="E2482">
        <v>1</v>
      </c>
      <c r="F2482">
        <v>0</v>
      </c>
      <c r="G2482">
        <v>0</v>
      </c>
      <c r="H2482">
        <v>0</v>
      </c>
      <c r="I2482" t="s">
        <v>492</v>
      </c>
      <c r="O2482">
        <v>2022110601</v>
      </c>
      <c r="P2482">
        <v>697</v>
      </c>
      <c r="Q2482">
        <v>53447</v>
      </c>
      <c r="R2482">
        <v>0</v>
      </c>
      <c r="S2482">
        <v>1</v>
      </c>
      <c r="T2482">
        <v>0</v>
      </c>
      <c r="U2482">
        <v>0</v>
      </c>
      <c r="V2482" t="s">
        <v>333</v>
      </c>
    </row>
    <row r="2483" spans="1:22" x14ac:dyDescent="0.35">
      <c r="A2483">
        <v>2481</v>
      </c>
      <c r="B2483">
        <v>2022103011</v>
      </c>
      <c r="C2483">
        <v>1062</v>
      </c>
      <c r="D2483">
        <v>42349</v>
      </c>
      <c r="E2483">
        <v>1</v>
      </c>
      <c r="F2483">
        <v>0</v>
      </c>
      <c r="G2483">
        <v>0</v>
      </c>
      <c r="H2483">
        <v>0</v>
      </c>
      <c r="I2483" t="s">
        <v>493</v>
      </c>
      <c r="O2483">
        <v>2022110601</v>
      </c>
      <c r="P2483">
        <v>1169</v>
      </c>
      <c r="Q2483">
        <v>53447</v>
      </c>
      <c r="R2483">
        <v>0</v>
      </c>
      <c r="S2483">
        <v>1</v>
      </c>
      <c r="T2483">
        <v>0</v>
      </c>
      <c r="U2483">
        <v>0</v>
      </c>
      <c r="V2483" t="s">
        <v>333</v>
      </c>
    </row>
    <row r="2484" spans="1:22" x14ac:dyDescent="0.35">
      <c r="A2484">
        <v>2482</v>
      </c>
      <c r="B2484">
        <v>2022103011</v>
      </c>
      <c r="C2484">
        <v>1155</v>
      </c>
      <c r="D2484">
        <v>42349</v>
      </c>
      <c r="E2484">
        <v>0</v>
      </c>
      <c r="F2484">
        <v>1</v>
      </c>
      <c r="G2484">
        <v>0</v>
      </c>
      <c r="H2484">
        <v>0</v>
      </c>
      <c r="I2484" t="s">
        <v>493</v>
      </c>
      <c r="O2484">
        <v>2022110601</v>
      </c>
      <c r="P2484">
        <v>2738</v>
      </c>
      <c r="Q2484">
        <v>53447</v>
      </c>
      <c r="R2484">
        <v>1</v>
      </c>
      <c r="S2484">
        <v>0</v>
      </c>
      <c r="T2484">
        <v>0</v>
      </c>
      <c r="U2484">
        <v>0</v>
      </c>
      <c r="V2484" t="s">
        <v>333</v>
      </c>
    </row>
    <row r="2485" spans="1:22" x14ac:dyDescent="0.35">
      <c r="A2485">
        <v>2483</v>
      </c>
      <c r="B2485">
        <v>2022103011</v>
      </c>
      <c r="C2485">
        <v>1583</v>
      </c>
      <c r="D2485">
        <v>42349</v>
      </c>
      <c r="E2485">
        <v>1</v>
      </c>
      <c r="F2485">
        <v>0</v>
      </c>
      <c r="G2485">
        <v>0</v>
      </c>
      <c r="H2485">
        <v>0</v>
      </c>
      <c r="I2485" t="s">
        <v>493</v>
      </c>
      <c r="O2485">
        <v>2022102311</v>
      </c>
      <c r="P2485">
        <v>1400</v>
      </c>
      <c r="Q2485">
        <v>46307</v>
      </c>
      <c r="R2485">
        <v>1</v>
      </c>
      <c r="S2485">
        <v>0</v>
      </c>
      <c r="T2485">
        <v>0</v>
      </c>
      <c r="U2485">
        <v>0</v>
      </c>
      <c r="V2485" t="s">
        <v>334</v>
      </c>
    </row>
    <row r="2486" spans="1:22" x14ac:dyDescent="0.35">
      <c r="A2486">
        <v>2484</v>
      </c>
      <c r="B2486">
        <v>2022103011</v>
      </c>
      <c r="C2486">
        <v>3601</v>
      </c>
      <c r="D2486">
        <v>42349</v>
      </c>
      <c r="E2486">
        <v>0</v>
      </c>
      <c r="F2486">
        <v>1</v>
      </c>
      <c r="G2486">
        <v>0</v>
      </c>
      <c r="H2486">
        <v>0</v>
      </c>
      <c r="I2486" t="s">
        <v>493</v>
      </c>
      <c r="O2486">
        <v>2022102311</v>
      </c>
      <c r="P2486">
        <v>1606</v>
      </c>
      <c r="Q2486">
        <v>46307</v>
      </c>
      <c r="R2486">
        <v>0</v>
      </c>
      <c r="S2486">
        <v>0</v>
      </c>
      <c r="T2486">
        <v>0</v>
      </c>
      <c r="U2486">
        <v>1</v>
      </c>
      <c r="V2486" t="s">
        <v>334</v>
      </c>
    </row>
    <row r="2487" spans="1:22" x14ac:dyDescent="0.35">
      <c r="A2487">
        <v>2485</v>
      </c>
      <c r="B2487">
        <v>2022103011</v>
      </c>
      <c r="C2487">
        <v>3689</v>
      </c>
      <c r="D2487">
        <v>42349</v>
      </c>
      <c r="E2487">
        <v>0</v>
      </c>
      <c r="F2487">
        <v>1</v>
      </c>
      <c r="G2487">
        <v>0</v>
      </c>
      <c r="H2487">
        <v>0</v>
      </c>
      <c r="I2487" t="s">
        <v>493</v>
      </c>
      <c r="O2487">
        <v>2022102311</v>
      </c>
      <c r="P2487">
        <v>2579</v>
      </c>
      <c r="Q2487">
        <v>46307</v>
      </c>
      <c r="R2487">
        <v>0</v>
      </c>
      <c r="S2487">
        <v>1</v>
      </c>
      <c r="T2487">
        <v>0</v>
      </c>
      <c r="U2487">
        <v>0</v>
      </c>
      <c r="V2487" t="s">
        <v>334</v>
      </c>
    </row>
    <row r="2488" spans="1:22" x14ac:dyDescent="0.35">
      <c r="A2488">
        <v>2486</v>
      </c>
      <c r="B2488">
        <v>2022103011</v>
      </c>
      <c r="C2488">
        <v>1235</v>
      </c>
      <c r="D2488">
        <v>42543</v>
      </c>
      <c r="E2488">
        <v>1</v>
      </c>
      <c r="F2488">
        <v>0</v>
      </c>
      <c r="G2488">
        <v>0</v>
      </c>
      <c r="H2488">
        <v>0</v>
      </c>
      <c r="I2488" t="s">
        <v>494</v>
      </c>
      <c r="O2488">
        <v>2022103003</v>
      </c>
      <c r="P2488">
        <v>1934</v>
      </c>
      <c r="Q2488">
        <v>46307</v>
      </c>
      <c r="R2488">
        <v>1</v>
      </c>
      <c r="S2488">
        <v>0</v>
      </c>
      <c r="T2488">
        <v>0</v>
      </c>
      <c r="U2488">
        <v>0</v>
      </c>
      <c r="V2488" t="s">
        <v>334</v>
      </c>
    </row>
    <row r="2489" spans="1:22" x14ac:dyDescent="0.35">
      <c r="A2489">
        <v>2487</v>
      </c>
      <c r="B2489">
        <v>2022103011</v>
      </c>
      <c r="C2489">
        <v>2078</v>
      </c>
      <c r="D2489">
        <v>42543</v>
      </c>
      <c r="E2489">
        <v>0</v>
      </c>
      <c r="F2489">
        <v>0</v>
      </c>
      <c r="G2489">
        <v>0</v>
      </c>
      <c r="H2489">
        <v>1</v>
      </c>
      <c r="I2489" t="s">
        <v>494</v>
      </c>
      <c r="O2489">
        <v>2022103003</v>
      </c>
      <c r="P2489">
        <v>3574</v>
      </c>
      <c r="Q2489">
        <v>46307</v>
      </c>
      <c r="R2489">
        <v>0</v>
      </c>
      <c r="S2489">
        <v>1</v>
      </c>
      <c r="T2489">
        <v>0</v>
      </c>
      <c r="U2489">
        <v>0</v>
      </c>
      <c r="V2489" t="s">
        <v>334</v>
      </c>
    </row>
    <row r="2490" spans="1:22" x14ac:dyDescent="0.35">
      <c r="A2490">
        <v>2488</v>
      </c>
      <c r="B2490">
        <v>2022103011</v>
      </c>
      <c r="C2490">
        <v>2705</v>
      </c>
      <c r="D2490">
        <v>42543</v>
      </c>
      <c r="E2490">
        <v>1</v>
      </c>
      <c r="F2490">
        <v>0</v>
      </c>
      <c r="G2490">
        <v>0</v>
      </c>
      <c r="H2490">
        <v>0</v>
      </c>
      <c r="I2490" t="s">
        <v>494</v>
      </c>
      <c r="O2490">
        <v>2022110601</v>
      </c>
      <c r="P2490">
        <v>1169</v>
      </c>
      <c r="Q2490">
        <v>46307</v>
      </c>
      <c r="R2490">
        <v>1</v>
      </c>
      <c r="S2490">
        <v>0</v>
      </c>
      <c r="T2490">
        <v>0</v>
      </c>
      <c r="U2490">
        <v>0</v>
      </c>
      <c r="V2490" t="s">
        <v>334</v>
      </c>
    </row>
    <row r="2491" spans="1:22" x14ac:dyDescent="0.35">
      <c r="A2491">
        <v>2489</v>
      </c>
      <c r="B2491">
        <v>2022103011</v>
      </c>
      <c r="C2491">
        <v>1277</v>
      </c>
      <c r="D2491">
        <v>35562</v>
      </c>
      <c r="E2491">
        <v>0</v>
      </c>
      <c r="F2491">
        <v>1</v>
      </c>
      <c r="G2491">
        <v>0</v>
      </c>
      <c r="H2491">
        <v>0</v>
      </c>
      <c r="I2491" t="s">
        <v>495</v>
      </c>
      <c r="O2491">
        <v>2022110601</v>
      </c>
      <c r="P2491">
        <v>1497</v>
      </c>
      <c r="Q2491">
        <v>46307</v>
      </c>
      <c r="R2491">
        <v>1</v>
      </c>
      <c r="S2491">
        <v>0</v>
      </c>
      <c r="T2491">
        <v>0</v>
      </c>
      <c r="U2491">
        <v>0</v>
      </c>
      <c r="V2491" t="s">
        <v>334</v>
      </c>
    </row>
    <row r="2492" spans="1:22" x14ac:dyDescent="0.35">
      <c r="A2492">
        <v>2490</v>
      </c>
      <c r="B2492">
        <v>2022103011</v>
      </c>
      <c r="C2492">
        <v>1505</v>
      </c>
      <c r="D2492">
        <v>35562</v>
      </c>
      <c r="E2492">
        <v>0</v>
      </c>
      <c r="F2492">
        <v>1</v>
      </c>
      <c r="G2492">
        <v>0</v>
      </c>
      <c r="H2492">
        <v>0</v>
      </c>
      <c r="I2492" t="s">
        <v>495</v>
      </c>
      <c r="O2492">
        <v>2022110601</v>
      </c>
      <c r="P2492">
        <v>1518</v>
      </c>
      <c r="Q2492">
        <v>46307</v>
      </c>
      <c r="R2492">
        <v>0</v>
      </c>
      <c r="S2492">
        <v>1</v>
      </c>
      <c r="T2492">
        <v>0</v>
      </c>
      <c r="U2492">
        <v>0</v>
      </c>
      <c r="V2492" t="s">
        <v>334</v>
      </c>
    </row>
    <row r="2493" spans="1:22" x14ac:dyDescent="0.35">
      <c r="A2493">
        <v>2491</v>
      </c>
      <c r="B2493">
        <v>2022103011</v>
      </c>
      <c r="C2493">
        <v>2790</v>
      </c>
      <c r="D2493">
        <v>35562</v>
      </c>
      <c r="E2493">
        <v>0</v>
      </c>
      <c r="F2493">
        <v>1</v>
      </c>
      <c r="G2493">
        <v>0</v>
      </c>
      <c r="H2493">
        <v>0</v>
      </c>
      <c r="I2493" t="s">
        <v>495</v>
      </c>
      <c r="O2493">
        <v>2022110601</v>
      </c>
      <c r="P2493">
        <v>2780</v>
      </c>
      <c r="Q2493">
        <v>46307</v>
      </c>
      <c r="R2493">
        <v>1</v>
      </c>
      <c r="S2493">
        <v>0</v>
      </c>
      <c r="T2493">
        <v>0</v>
      </c>
      <c r="U2493">
        <v>0</v>
      </c>
      <c r="V2493" t="s">
        <v>334</v>
      </c>
    </row>
    <row r="2494" spans="1:22" x14ac:dyDescent="0.35">
      <c r="A2494">
        <v>2492</v>
      </c>
      <c r="B2494">
        <v>2022103011</v>
      </c>
      <c r="C2494">
        <v>2055</v>
      </c>
      <c r="D2494">
        <v>54574</v>
      </c>
      <c r="E2494">
        <v>1</v>
      </c>
      <c r="F2494">
        <v>0</v>
      </c>
      <c r="G2494">
        <v>0</v>
      </c>
      <c r="H2494">
        <v>0</v>
      </c>
      <c r="I2494" t="s">
        <v>496</v>
      </c>
      <c r="O2494">
        <v>2022102311</v>
      </c>
      <c r="P2494">
        <v>1400</v>
      </c>
      <c r="Q2494">
        <v>52438</v>
      </c>
      <c r="R2494">
        <v>0</v>
      </c>
      <c r="S2494">
        <v>1</v>
      </c>
      <c r="T2494">
        <v>0</v>
      </c>
      <c r="U2494">
        <v>0</v>
      </c>
      <c r="V2494" t="s">
        <v>335</v>
      </c>
    </row>
    <row r="2495" spans="1:22" x14ac:dyDescent="0.35">
      <c r="A2495">
        <v>2493</v>
      </c>
      <c r="B2495">
        <v>2022103011</v>
      </c>
      <c r="C2495">
        <v>2078</v>
      </c>
      <c r="D2495">
        <v>54574</v>
      </c>
      <c r="E2495">
        <v>1</v>
      </c>
      <c r="F2495">
        <v>0</v>
      </c>
      <c r="G2495">
        <v>0</v>
      </c>
      <c r="H2495">
        <v>0</v>
      </c>
      <c r="I2495" t="s">
        <v>496</v>
      </c>
      <c r="O2495">
        <v>2022102311</v>
      </c>
      <c r="P2495">
        <v>1564</v>
      </c>
      <c r="Q2495">
        <v>38548</v>
      </c>
      <c r="R2495">
        <v>1</v>
      </c>
      <c r="S2495">
        <v>0</v>
      </c>
      <c r="T2495">
        <v>0</v>
      </c>
      <c r="U2495">
        <v>1</v>
      </c>
      <c r="V2495" t="s">
        <v>336</v>
      </c>
    </row>
    <row r="2496" spans="1:22" x14ac:dyDescent="0.35">
      <c r="A2496">
        <v>2494</v>
      </c>
      <c r="B2496">
        <v>2022103011</v>
      </c>
      <c r="C2496">
        <v>2726</v>
      </c>
      <c r="D2496">
        <v>54574</v>
      </c>
      <c r="E2496">
        <v>1</v>
      </c>
      <c r="F2496">
        <v>0</v>
      </c>
      <c r="G2496">
        <v>0</v>
      </c>
      <c r="H2496">
        <v>0</v>
      </c>
      <c r="I2496" t="s">
        <v>496</v>
      </c>
      <c r="O2496">
        <v>2022102311</v>
      </c>
      <c r="P2496">
        <v>1564</v>
      </c>
      <c r="Q2496">
        <v>54939</v>
      </c>
      <c r="R2496">
        <v>0</v>
      </c>
      <c r="S2496">
        <v>1</v>
      </c>
      <c r="T2496">
        <v>0</v>
      </c>
      <c r="U2496">
        <v>0</v>
      </c>
      <c r="V2496" t="s">
        <v>337</v>
      </c>
    </row>
    <row r="2497" spans="1:22" x14ac:dyDescent="0.35">
      <c r="A2497">
        <v>2495</v>
      </c>
      <c r="B2497">
        <v>2022103011</v>
      </c>
      <c r="C2497">
        <v>2537</v>
      </c>
      <c r="D2497">
        <v>53545</v>
      </c>
      <c r="E2497">
        <v>0</v>
      </c>
      <c r="F2497">
        <v>0</v>
      </c>
      <c r="G2497">
        <v>0</v>
      </c>
      <c r="H2497">
        <v>1</v>
      </c>
      <c r="I2497" t="s">
        <v>497</v>
      </c>
      <c r="O2497">
        <v>2022102311</v>
      </c>
      <c r="P2497">
        <v>2856</v>
      </c>
      <c r="Q2497">
        <v>54939</v>
      </c>
      <c r="R2497">
        <v>0</v>
      </c>
      <c r="S2497">
        <v>1</v>
      </c>
      <c r="T2497">
        <v>0</v>
      </c>
      <c r="U2497">
        <v>0</v>
      </c>
      <c r="V2497" t="s">
        <v>337</v>
      </c>
    </row>
    <row r="2498" spans="1:22" x14ac:dyDescent="0.35">
      <c r="A2498">
        <v>2496</v>
      </c>
      <c r="B2498">
        <v>2022103011</v>
      </c>
      <c r="C2498">
        <v>3717</v>
      </c>
      <c r="D2498">
        <v>53545</v>
      </c>
      <c r="E2498">
        <v>0</v>
      </c>
      <c r="F2498">
        <v>1</v>
      </c>
      <c r="G2498">
        <v>0</v>
      </c>
      <c r="H2498">
        <v>0</v>
      </c>
      <c r="I2498" t="s">
        <v>497</v>
      </c>
      <c r="O2498">
        <v>2022102311</v>
      </c>
      <c r="P2498">
        <v>1606</v>
      </c>
      <c r="Q2498">
        <v>53465</v>
      </c>
      <c r="R2498">
        <v>1</v>
      </c>
      <c r="S2498">
        <v>0</v>
      </c>
      <c r="T2498">
        <v>0</v>
      </c>
      <c r="U2498">
        <v>0</v>
      </c>
      <c r="V2498" t="s">
        <v>338</v>
      </c>
    </row>
    <row r="2499" spans="1:22" x14ac:dyDescent="0.35">
      <c r="A2499">
        <v>2497</v>
      </c>
      <c r="B2499">
        <v>2022103011</v>
      </c>
      <c r="C2499">
        <v>2813</v>
      </c>
      <c r="D2499">
        <v>54618</v>
      </c>
      <c r="E2499">
        <v>1</v>
      </c>
      <c r="F2499">
        <v>0</v>
      </c>
      <c r="G2499">
        <v>0</v>
      </c>
      <c r="H2499">
        <v>0</v>
      </c>
      <c r="I2499" t="s">
        <v>498</v>
      </c>
      <c r="O2499">
        <v>2022103003</v>
      </c>
      <c r="P2499">
        <v>504</v>
      </c>
      <c r="Q2499">
        <v>53465</v>
      </c>
      <c r="R2499">
        <v>1</v>
      </c>
      <c r="S2499">
        <v>0</v>
      </c>
      <c r="T2499">
        <v>0</v>
      </c>
      <c r="U2499">
        <v>0</v>
      </c>
      <c r="V2499" t="s">
        <v>338</v>
      </c>
    </row>
    <row r="2500" spans="1:22" x14ac:dyDescent="0.35">
      <c r="A2500">
        <v>2498</v>
      </c>
      <c r="B2500">
        <v>2022110608</v>
      </c>
      <c r="C2500">
        <v>3425</v>
      </c>
      <c r="D2500">
        <v>54618</v>
      </c>
      <c r="E2500">
        <v>1</v>
      </c>
      <c r="F2500">
        <v>0</v>
      </c>
      <c r="G2500">
        <v>0</v>
      </c>
      <c r="H2500">
        <v>0</v>
      </c>
      <c r="I2500" t="s">
        <v>498</v>
      </c>
      <c r="O2500">
        <v>2022103003</v>
      </c>
      <c r="P2500">
        <v>1129</v>
      </c>
      <c r="Q2500">
        <v>53465</v>
      </c>
      <c r="R2500">
        <v>0</v>
      </c>
      <c r="S2500">
        <v>1</v>
      </c>
      <c r="T2500">
        <v>0</v>
      </c>
      <c r="U2500">
        <v>0</v>
      </c>
      <c r="V2500" t="s">
        <v>338</v>
      </c>
    </row>
    <row r="2501" spans="1:22" x14ac:dyDescent="0.35">
      <c r="A2501">
        <v>2499</v>
      </c>
      <c r="B2501">
        <v>2022103012</v>
      </c>
      <c r="C2501">
        <v>168</v>
      </c>
      <c r="D2501">
        <v>53641</v>
      </c>
      <c r="E2501">
        <v>1</v>
      </c>
      <c r="F2501">
        <v>0</v>
      </c>
      <c r="G2501">
        <v>0</v>
      </c>
      <c r="H2501">
        <v>0</v>
      </c>
      <c r="I2501" t="s">
        <v>499</v>
      </c>
      <c r="O2501">
        <v>2022103003</v>
      </c>
      <c r="P2501">
        <v>1934</v>
      </c>
      <c r="Q2501">
        <v>53465</v>
      </c>
      <c r="R2501">
        <v>0</v>
      </c>
      <c r="S2501">
        <v>0</v>
      </c>
      <c r="T2501">
        <v>0</v>
      </c>
      <c r="U2501">
        <v>1</v>
      </c>
      <c r="V2501" t="s">
        <v>338</v>
      </c>
    </row>
    <row r="2502" spans="1:22" x14ac:dyDescent="0.35">
      <c r="A2502">
        <v>2500</v>
      </c>
      <c r="B2502">
        <v>2022103012</v>
      </c>
      <c r="C2502">
        <v>1018</v>
      </c>
      <c r="D2502">
        <v>53641</v>
      </c>
      <c r="E2502">
        <v>0</v>
      </c>
      <c r="F2502">
        <v>1</v>
      </c>
      <c r="G2502">
        <v>0</v>
      </c>
      <c r="H2502">
        <v>0</v>
      </c>
      <c r="I2502" t="s">
        <v>499</v>
      </c>
      <c r="O2502">
        <v>2022102311</v>
      </c>
      <c r="P2502">
        <v>2232</v>
      </c>
      <c r="Q2502">
        <v>44886</v>
      </c>
      <c r="R2502">
        <v>1</v>
      </c>
      <c r="S2502">
        <v>0</v>
      </c>
      <c r="T2502">
        <v>0</v>
      </c>
      <c r="U2502">
        <v>0</v>
      </c>
      <c r="V2502" t="s">
        <v>339</v>
      </c>
    </row>
    <row r="2503" spans="1:22" x14ac:dyDescent="0.35">
      <c r="A2503">
        <v>2501</v>
      </c>
      <c r="B2503">
        <v>2022103012</v>
      </c>
      <c r="C2503">
        <v>1961</v>
      </c>
      <c r="D2503">
        <v>53641</v>
      </c>
      <c r="E2503">
        <v>0</v>
      </c>
      <c r="F2503">
        <v>1</v>
      </c>
      <c r="G2503">
        <v>0</v>
      </c>
      <c r="H2503">
        <v>0</v>
      </c>
      <c r="I2503" t="s">
        <v>499</v>
      </c>
      <c r="O2503">
        <v>2022102311</v>
      </c>
      <c r="P2503">
        <v>2742</v>
      </c>
      <c r="Q2503">
        <v>35449</v>
      </c>
      <c r="R2503">
        <v>0</v>
      </c>
      <c r="S2503">
        <v>1</v>
      </c>
      <c r="T2503">
        <v>0</v>
      </c>
      <c r="U2503">
        <v>0</v>
      </c>
      <c r="V2503" t="s">
        <v>340</v>
      </c>
    </row>
    <row r="2504" spans="1:22" x14ac:dyDescent="0.35">
      <c r="A2504">
        <v>2502</v>
      </c>
      <c r="B2504">
        <v>2022103012</v>
      </c>
      <c r="C2504">
        <v>2419</v>
      </c>
      <c r="D2504">
        <v>53641</v>
      </c>
      <c r="E2504">
        <v>0</v>
      </c>
      <c r="F2504">
        <v>1</v>
      </c>
      <c r="G2504">
        <v>0</v>
      </c>
      <c r="H2504">
        <v>0</v>
      </c>
      <c r="I2504" t="s">
        <v>499</v>
      </c>
      <c r="O2504">
        <v>2022102311</v>
      </c>
      <c r="P2504">
        <v>2835</v>
      </c>
      <c r="Q2504">
        <v>43327</v>
      </c>
      <c r="R2504">
        <v>1</v>
      </c>
      <c r="S2504">
        <v>0</v>
      </c>
      <c r="T2504">
        <v>0</v>
      </c>
      <c r="U2504">
        <v>0</v>
      </c>
      <c r="V2504" t="s">
        <v>341</v>
      </c>
    </row>
    <row r="2505" spans="1:22" x14ac:dyDescent="0.35">
      <c r="A2505">
        <v>2503</v>
      </c>
      <c r="B2505">
        <v>2022103012</v>
      </c>
      <c r="C2505">
        <v>2482</v>
      </c>
      <c r="D2505">
        <v>53641</v>
      </c>
      <c r="E2505">
        <v>0</v>
      </c>
      <c r="F2505">
        <v>1</v>
      </c>
      <c r="G2505">
        <v>0</v>
      </c>
      <c r="H2505">
        <v>0</v>
      </c>
      <c r="I2505" t="s">
        <v>499</v>
      </c>
      <c r="O2505">
        <v>2022110601</v>
      </c>
      <c r="P2505">
        <v>1391</v>
      </c>
      <c r="Q2505">
        <v>43327</v>
      </c>
      <c r="R2505">
        <v>0</v>
      </c>
      <c r="S2505">
        <v>1</v>
      </c>
      <c r="T2505">
        <v>0</v>
      </c>
      <c r="U2505">
        <v>0</v>
      </c>
      <c r="V2505" t="s">
        <v>341</v>
      </c>
    </row>
    <row r="2506" spans="1:22" x14ac:dyDescent="0.35">
      <c r="A2506">
        <v>2504</v>
      </c>
      <c r="B2506">
        <v>2022103012</v>
      </c>
      <c r="C2506">
        <v>2503</v>
      </c>
      <c r="D2506">
        <v>53641</v>
      </c>
      <c r="E2506">
        <v>0</v>
      </c>
      <c r="F2506">
        <v>1</v>
      </c>
      <c r="G2506">
        <v>0</v>
      </c>
      <c r="H2506">
        <v>0</v>
      </c>
      <c r="I2506" t="s">
        <v>499</v>
      </c>
      <c r="O2506">
        <v>2022102311</v>
      </c>
      <c r="P2506">
        <v>2835</v>
      </c>
      <c r="Q2506">
        <v>38707</v>
      </c>
      <c r="R2506">
        <v>0</v>
      </c>
      <c r="S2506">
        <v>0</v>
      </c>
      <c r="T2506">
        <v>0</v>
      </c>
      <c r="U2506">
        <v>1</v>
      </c>
      <c r="V2506" t="s">
        <v>342</v>
      </c>
    </row>
    <row r="2507" spans="1:22" x14ac:dyDescent="0.35">
      <c r="A2507">
        <v>2505</v>
      </c>
      <c r="B2507">
        <v>2022110606</v>
      </c>
      <c r="C2507">
        <v>194</v>
      </c>
      <c r="D2507">
        <v>53641</v>
      </c>
      <c r="E2507">
        <v>0</v>
      </c>
      <c r="F2507">
        <v>1</v>
      </c>
      <c r="G2507">
        <v>0</v>
      </c>
      <c r="H2507">
        <v>0</v>
      </c>
      <c r="I2507" t="s">
        <v>499</v>
      </c>
      <c r="O2507">
        <v>2022102311</v>
      </c>
      <c r="P2507">
        <v>3570</v>
      </c>
      <c r="Q2507">
        <v>38707</v>
      </c>
      <c r="R2507">
        <v>1</v>
      </c>
      <c r="S2507">
        <v>0</v>
      </c>
      <c r="T2507">
        <v>0</v>
      </c>
      <c r="U2507">
        <v>0</v>
      </c>
      <c r="V2507" t="s">
        <v>342</v>
      </c>
    </row>
    <row r="2508" spans="1:22" x14ac:dyDescent="0.35">
      <c r="A2508">
        <v>2506</v>
      </c>
      <c r="B2508">
        <v>2022110606</v>
      </c>
      <c r="C2508">
        <v>683</v>
      </c>
      <c r="D2508">
        <v>53641</v>
      </c>
      <c r="E2508">
        <v>0</v>
      </c>
      <c r="F2508">
        <v>1</v>
      </c>
      <c r="G2508">
        <v>0</v>
      </c>
      <c r="H2508">
        <v>0</v>
      </c>
      <c r="I2508" t="s">
        <v>499</v>
      </c>
      <c r="O2508">
        <v>2022103003</v>
      </c>
      <c r="P2508">
        <v>1387</v>
      </c>
      <c r="Q2508">
        <v>38707</v>
      </c>
      <c r="R2508">
        <v>0</v>
      </c>
      <c r="S2508">
        <v>1</v>
      </c>
      <c r="T2508">
        <v>0</v>
      </c>
      <c r="U2508">
        <v>0</v>
      </c>
      <c r="V2508" t="s">
        <v>342</v>
      </c>
    </row>
    <row r="2509" spans="1:22" x14ac:dyDescent="0.35">
      <c r="A2509">
        <v>2507</v>
      </c>
      <c r="B2509">
        <v>2022110606</v>
      </c>
      <c r="C2509">
        <v>1604</v>
      </c>
      <c r="D2509">
        <v>53641</v>
      </c>
      <c r="E2509">
        <v>1</v>
      </c>
      <c r="F2509">
        <v>0</v>
      </c>
      <c r="G2509">
        <v>0</v>
      </c>
      <c r="H2509">
        <v>0</v>
      </c>
      <c r="I2509" t="s">
        <v>499</v>
      </c>
      <c r="O2509">
        <v>2022102311</v>
      </c>
      <c r="P2509">
        <v>2856</v>
      </c>
      <c r="Q2509">
        <v>46142</v>
      </c>
      <c r="R2509">
        <v>1</v>
      </c>
      <c r="S2509">
        <v>0</v>
      </c>
      <c r="T2509">
        <v>0</v>
      </c>
      <c r="U2509">
        <v>0</v>
      </c>
      <c r="V2509" t="s">
        <v>343</v>
      </c>
    </row>
    <row r="2510" spans="1:22" x14ac:dyDescent="0.35">
      <c r="A2510">
        <v>2508</v>
      </c>
      <c r="B2510">
        <v>2022110606</v>
      </c>
      <c r="C2510">
        <v>3122</v>
      </c>
      <c r="D2510">
        <v>53641</v>
      </c>
      <c r="E2510">
        <v>0</v>
      </c>
      <c r="F2510">
        <v>1</v>
      </c>
      <c r="G2510">
        <v>0</v>
      </c>
      <c r="H2510">
        <v>0</v>
      </c>
      <c r="I2510" t="s">
        <v>499</v>
      </c>
      <c r="O2510">
        <v>2022102311</v>
      </c>
      <c r="P2510">
        <v>3609</v>
      </c>
      <c r="Q2510">
        <v>46142</v>
      </c>
      <c r="R2510">
        <v>0</v>
      </c>
      <c r="S2510">
        <v>1</v>
      </c>
      <c r="T2510">
        <v>0</v>
      </c>
      <c r="U2510">
        <v>0</v>
      </c>
      <c r="V2510" t="s">
        <v>343</v>
      </c>
    </row>
    <row r="2511" spans="1:22" x14ac:dyDescent="0.35">
      <c r="A2511">
        <v>2509</v>
      </c>
      <c r="B2511">
        <v>2022110606</v>
      </c>
      <c r="C2511">
        <v>3164</v>
      </c>
      <c r="D2511">
        <v>53641</v>
      </c>
      <c r="E2511">
        <v>1</v>
      </c>
      <c r="F2511">
        <v>0</v>
      </c>
      <c r="G2511">
        <v>0</v>
      </c>
      <c r="H2511">
        <v>0</v>
      </c>
      <c r="I2511" t="s">
        <v>499</v>
      </c>
      <c r="O2511">
        <v>2022103003</v>
      </c>
      <c r="P2511">
        <v>1342</v>
      </c>
      <c r="Q2511">
        <v>46142</v>
      </c>
      <c r="R2511">
        <v>1</v>
      </c>
      <c r="S2511">
        <v>0</v>
      </c>
      <c r="T2511">
        <v>0</v>
      </c>
      <c r="U2511">
        <v>0</v>
      </c>
      <c r="V2511" t="s">
        <v>343</v>
      </c>
    </row>
    <row r="2512" spans="1:22" x14ac:dyDescent="0.35">
      <c r="A2512">
        <v>2510</v>
      </c>
      <c r="B2512">
        <v>2022110606</v>
      </c>
      <c r="C2512">
        <v>3250</v>
      </c>
      <c r="D2512">
        <v>53641</v>
      </c>
      <c r="E2512">
        <v>1</v>
      </c>
      <c r="F2512">
        <v>0</v>
      </c>
      <c r="G2512">
        <v>0</v>
      </c>
      <c r="H2512">
        <v>0</v>
      </c>
      <c r="I2512" t="s">
        <v>499</v>
      </c>
      <c r="O2512">
        <v>2022103003</v>
      </c>
      <c r="P2512">
        <v>2632</v>
      </c>
      <c r="Q2512">
        <v>46142</v>
      </c>
      <c r="R2512">
        <v>1</v>
      </c>
      <c r="S2512">
        <v>0</v>
      </c>
      <c r="T2512">
        <v>0</v>
      </c>
      <c r="U2512">
        <v>0</v>
      </c>
      <c r="V2512" t="s">
        <v>343</v>
      </c>
    </row>
    <row r="2513" spans="1:22" x14ac:dyDescent="0.35">
      <c r="A2513">
        <v>2511</v>
      </c>
      <c r="B2513">
        <v>2022103012</v>
      </c>
      <c r="C2513">
        <v>189</v>
      </c>
      <c r="D2513">
        <v>44976</v>
      </c>
      <c r="E2513">
        <v>1</v>
      </c>
      <c r="F2513">
        <v>0</v>
      </c>
      <c r="G2513">
        <v>0</v>
      </c>
      <c r="H2513">
        <v>0</v>
      </c>
      <c r="I2513" t="s">
        <v>500</v>
      </c>
      <c r="O2513">
        <v>2022110601</v>
      </c>
      <c r="P2513">
        <v>196</v>
      </c>
      <c r="Q2513">
        <v>46142</v>
      </c>
      <c r="R2513">
        <v>0</v>
      </c>
      <c r="S2513">
        <v>1</v>
      </c>
      <c r="T2513">
        <v>0</v>
      </c>
      <c r="U2513">
        <v>0</v>
      </c>
      <c r="V2513" t="s">
        <v>343</v>
      </c>
    </row>
    <row r="2514" spans="1:22" x14ac:dyDescent="0.35">
      <c r="A2514">
        <v>2512</v>
      </c>
      <c r="B2514">
        <v>2022103012</v>
      </c>
      <c r="C2514">
        <v>910</v>
      </c>
      <c r="D2514">
        <v>44976</v>
      </c>
      <c r="E2514">
        <v>1</v>
      </c>
      <c r="F2514">
        <v>0</v>
      </c>
      <c r="G2514">
        <v>0</v>
      </c>
      <c r="H2514">
        <v>0</v>
      </c>
      <c r="I2514" t="s">
        <v>500</v>
      </c>
      <c r="O2514">
        <v>2022110601</v>
      </c>
      <c r="P2514">
        <v>514</v>
      </c>
      <c r="Q2514">
        <v>46142</v>
      </c>
      <c r="R2514">
        <v>1</v>
      </c>
      <c r="S2514">
        <v>0</v>
      </c>
      <c r="T2514">
        <v>0</v>
      </c>
      <c r="U2514">
        <v>0</v>
      </c>
      <c r="V2514" t="s">
        <v>343</v>
      </c>
    </row>
    <row r="2515" spans="1:22" x14ac:dyDescent="0.35">
      <c r="A2515">
        <v>2513</v>
      </c>
      <c r="B2515">
        <v>2022103012</v>
      </c>
      <c r="C2515">
        <v>1940</v>
      </c>
      <c r="D2515">
        <v>44976</v>
      </c>
      <c r="E2515">
        <v>0</v>
      </c>
      <c r="F2515">
        <v>0</v>
      </c>
      <c r="G2515">
        <v>0</v>
      </c>
      <c r="H2515">
        <v>1</v>
      </c>
      <c r="I2515" t="s">
        <v>500</v>
      </c>
      <c r="O2515">
        <v>2022110601</v>
      </c>
      <c r="P2515">
        <v>535</v>
      </c>
      <c r="Q2515">
        <v>46142</v>
      </c>
      <c r="R2515">
        <v>1</v>
      </c>
      <c r="S2515">
        <v>0</v>
      </c>
      <c r="T2515">
        <v>0</v>
      </c>
      <c r="U2515">
        <v>0</v>
      </c>
      <c r="V2515" t="s">
        <v>343</v>
      </c>
    </row>
    <row r="2516" spans="1:22" x14ac:dyDescent="0.35">
      <c r="A2516">
        <v>2514</v>
      </c>
      <c r="B2516">
        <v>2022103012</v>
      </c>
      <c r="C2516">
        <v>1982</v>
      </c>
      <c r="D2516">
        <v>44976</v>
      </c>
      <c r="E2516">
        <v>1</v>
      </c>
      <c r="F2516">
        <v>0</v>
      </c>
      <c r="G2516">
        <v>0</v>
      </c>
      <c r="H2516">
        <v>0</v>
      </c>
      <c r="I2516" t="s">
        <v>500</v>
      </c>
      <c r="O2516">
        <v>2022110601</v>
      </c>
      <c r="P2516">
        <v>718</v>
      </c>
      <c r="Q2516">
        <v>46142</v>
      </c>
      <c r="R2516">
        <v>0</v>
      </c>
      <c r="S2516">
        <v>1</v>
      </c>
      <c r="T2516">
        <v>0</v>
      </c>
      <c r="U2516">
        <v>0</v>
      </c>
      <c r="V2516" t="s">
        <v>343</v>
      </c>
    </row>
    <row r="2517" spans="1:22" x14ac:dyDescent="0.35">
      <c r="A2517">
        <v>2515</v>
      </c>
      <c r="B2517">
        <v>2022103012</v>
      </c>
      <c r="C2517">
        <v>2003</v>
      </c>
      <c r="D2517">
        <v>44976</v>
      </c>
      <c r="E2517">
        <v>1</v>
      </c>
      <c r="F2517">
        <v>0</v>
      </c>
      <c r="G2517">
        <v>0</v>
      </c>
      <c r="H2517">
        <v>0</v>
      </c>
      <c r="I2517" t="s">
        <v>500</v>
      </c>
      <c r="O2517">
        <v>2022110601</v>
      </c>
      <c r="P2517">
        <v>2759</v>
      </c>
      <c r="Q2517">
        <v>46142</v>
      </c>
      <c r="R2517">
        <v>0</v>
      </c>
      <c r="S2517">
        <v>1</v>
      </c>
      <c r="T2517">
        <v>0</v>
      </c>
      <c r="U2517">
        <v>0</v>
      </c>
      <c r="V2517" t="s">
        <v>343</v>
      </c>
    </row>
    <row r="2518" spans="1:22" x14ac:dyDescent="0.35">
      <c r="A2518">
        <v>2516</v>
      </c>
      <c r="B2518">
        <v>2022103012</v>
      </c>
      <c r="C2518">
        <v>2503</v>
      </c>
      <c r="D2518">
        <v>44976</v>
      </c>
      <c r="E2518">
        <v>1</v>
      </c>
      <c r="F2518">
        <v>0</v>
      </c>
      <c r="G2518">
        <v>0</v>
      </c>
      <c r="H2518">
        <v>0</v>
      </c>
      <c r="I2518" t="s">
        <v>500</v>
      </c>
      <c r="O2518">
        <v>2022102311</v>
      </c>
      <c r="P2518">
        <v>3096</v>
      </c>
      <c r="Q2518">
        <v>40030</v>
      </c>
      <c r="R2518">
        <v>1</v>
      </c>
      <c r="S2518">
        <v>0</v>
      </c>
      <c r="T2518">
        <v>0</v>
      </c>
      <c r="U2518">
        <v>0</v>
      </c>
      <c r="V2518" t="s">
        <v>344</v>
      </c>
    </row>
    <row r="2519" spans="1:22" x14ac:dyDescent="0.35">
      <c r="A2519">
        <v>2517</v>
      </c>
      <c r="B2519">
        <v>2022103012</v>
      </c>
      <c r="C2519">
        <v>189</v>
      </c>
      <c r="D2519">
        <v>40166</v>
      </c>
      <c r="E2519">
        <v>0</v>
      </c>
      <c r="F2519">
        <v>1</v>
      </c>
      <c r="G2519">
        <v>0</v>
      </c>
      <c r="H2519">
        <v>0</v>
      </c>
      <c r="I2519" t="s">
        <v>501</v>
      </c>
      <c r="O2519">
        <v>2022103003</v>
      </c>
      <c r="P2519">
        <v>504</v>
      </c>
      <c r="Q2519">
        <v>40030</v>
      </c>
      <c r="R2519">
        <v>0</v>
      </c>
      <c r="S2519">
        <v>1</v>
      </c>
      <c r="T2519">
        <v>0</v>
      </c>
      <c r="U2519">
        <v>0</v>
      </c>
      <c r="V2519" t="s">
        <v>344</v>
      </c>
    </row>
    <row r="2520" spans="1:22" x14ac:dyDescent="0.35">
      <c r="A2520">
        <v>2518</v>
      </c>
      <c r="B2520">
        <v>2022103012</v>
      </c>
      <c r="C2520">
        <v>884</v>
      </c>
      <c r="D2520">
        <v>40166</v>
      </c>
      <c r="E2520">
        <v>1</v>
      </c>
      <c r="F2520">
        <v>0</v>
      </c>
      <c r="G2520">
        <v>0</v>
      </c>
      <c r="H2520">
        <v>0</v>
      </c>
      <c r="I2520" t="s">
        <v>501</v>
      </c>
      <c r="O2520">
        <v>2022103003</v>
      </c>
      <c r="P2520">
        <v>3574</v>
      </c>
      <c r="Q2520">
        <v>40030</v>
      </c>
      <c r="R2520">
        <v>0</v>
      </c>
      <c r="S2520">
        <v>1</v>
      </c>
      <c r="T2520">
        <v>0</v>
      </c>
      <c r="U2520">
        <v>0</v>
      </c>
      <c r="V2520" t="s">
        <v>344</v>
      </c>
    </row>
    <row r="2521" spans="1:22" x14ac:dyDescent="0.35">
      <c r="A2521">
        <v>2519</v>
      </c>
      <c r="B2521">
        <v>2022103012</v>
      </c>
      <c r="C2521">
        <v>1919</v>
      </c>
      <c r="D2521">
        <v>40166</v>
      </c>
      <c r="E2521">
        <v>0</v>
      </c>
      <c r="F2521">
        <v>0</v>
      </c>
      <c r="G2521">
        <v>0</v>
      </c>
      <c r="H2521">
        <v>1</v>
      </c>
      <c r="I2521" t="s">
        <v>501</v>
      </c>
      <c r="O2521">
        <v>2022110601</v>
      </c>
      <c r="P2521">
        <v>196</v>
      </c>
      <c r="Q2521">
        <v>40030</v>
      </c>
      <c r="R2521">
        <v>0</v>
      </c>
      <c r="S2521">
        <v>1</v>
      </c>
      <c r="T2521">
        <v>0</v>
      </c>
      <c r="U2521">
        <v>0</v>
      </c>
      <c r="V2521" t="s">
        <v>344</v>
      </c>
    </row>
    <row r="2522" spans="1:22" x14ac:dyDescent="0.35">
      <c r="A2522">
        <v>2520</v>
      </c>
      <c r="B2522">
        <v>2022103012</v>
      </c>
      <c r="C2522">
        <v>1982</v>
      </c>
      <c r="D2522">
        <v>40166</v>
      </c>
      <c r="E2522">
        <v>0</v>
      </c>
      <c r="F2522">
        <v>0</v>
      </c>
      <c r="G2522">
        <v>0</v>
      </c>
      <c r="H2522">
        <v>1</v>
      </c>
      <c r="I2522" t="s">
        <v>501</v>
      </c>
      <c r="O2522">
        <v>2022102311</v>
      </c>
      <c r="P2522">
        <v>3254</v>
      </c>
      <c r="Q2522">
        <v>44861</v>
      </c>
      <c r="R2522">
        <v>1</v>
      </c>
      <c r="S2522">
        <v>0</v>
      </c>
      <c r="T2522">
        <v>0</v>
      </c>
      <c r="U2522">
        <v>0</v>
      </c>
      <c r="V2522" t="s">
        <v>345</v>
      </c>
    </row>
    <row r="2523" spans="1:22" x14ac:dyDescent="0.35">
      <c r="A2523">
        <v>2521</v>
      </c>
      <c r="B2523">
        <v>2022103012</v>
      </c>
      <c r="C2523">
        <v>189</v>
      </c>
      <c r="D2523">
        <v>46190</v>
      </c>
      <c r="E2523">
        <v>0</v>
      </c>
      <c r="F2523">
        <v>0</v>
      </c>
      <c r="G2523">
        <v>0</v>
      </c>
      <c r="H2523">
        <v>1</v>
      </c>
      <c r="I2523" t="s">
        <v>502</v>
      </c>
      <c r="O2523">
        <v>2022102311</v>
      </c>
      <c r="P2523">
        <v>3316</v>
      </c>
      <c r="Q2523">
        <v>43534</v>
      </c>
      <c r="R2523">
        <v>0</v>
      </c>
      <c r="S2523">
        <v>1</v>
      </c>
      <c r="T2523">
        <v>0</v>
      </c>
      <c r="U2523">
        <v>0</v>
      </c>
      <c r="V2523" t="s">
        <v>346</v>
      </c>
    </row>
    <row r="2524" spans="1:22" x14ac:dyDescent="0.35">
      <c r="A2524">
        <v>2522</v>
      </c>
      <c r="B2524">
        <v>2022103012</v>
      </c>
      <c r="C2524">
        <v>931</v>
      </c>
      <c r="D2524">
        <v>46190</v>
      </c>
      <c r="E2524">
        <v>0</v>
      </c>
      <c r="F2524">
        <v>0</v>
      </c>
      <c r="G2524">
        <v>0</v>
      </c>
      <c r="H2524">
        <v>1</v>
      </c>
      <c r="I2524" t="s">
        <v>502</v>
      </c>
      <c r="O2524">
        <v>2022102400</v>
      </c>
      <c r="P2524">
        <v>66</v>
      </c>
      <c r="Q2524">
        <v>47973</v>
      </c>
      <c r="R2524">
        <v>1</v>
      </c>
      <c r="S2524">
        <v>0</v>
      </c>
      <c r="T2524">
        <v>0</v>
      </c>
      <c r="U2524">
        <v>0</v>
      </c>
      <c r="V2524" t="s">
        <v>347</v>
      </c>
    </row>
    <row r="2525" spans="1:22" x14ac:dyDescent="0.35">
      <c r="A2525">
        <v>2523</v>
      </c>
      <c r="B2525">
        <v>2022103012</v>
      </c>
      <c r="C2525">
        <v>1097</v>
      </c>
      <c r="D2525">
        <v>46190</v>
      </c>
      <c r="E2525">
        <v>1</v>
      </c>
      <c r="F2525">
        <v>0</v>
      </c>
      <c r="G2525">
        <v>0</v>
      </c>
      <c r="H2525">
        <v>0</v>
      </c>
      <c r="I2525" t="s">
        <v>502</v>
      </c>
      <c r="O2525">
        <v>2022102400</v>
      </c>
      <c r="P2525">
        <v>2363</v>
      </c>
      <c r="Q2525">
        <v>47973</v>
      </c>
      <c r="R2525">
        <v>1</v>
      </c>
      <c r="S2525">
        <v>0</v>
      </c>
      <c r="T2525">
        <v>0</v>
      </c>
      <c r="U2525">
        <v>0</v>
      </c>
      <c r="V2525" t="s">
        <v>347</v>
      </c>
    </row>
    <row r="2526" spans="1:22" x14ac:dyDescent="0.35">
      <c r="A2526">
        <v>2524</v>
      </c>
      <c r="B2526">
        <v>2022103012</v>
      </c>
      <c r="C2526">
        <v>2440</v>
      </c>
      <c r="D2526">
        <v>46190</v>
      </c>
      <c r="E2526">
        <v>0</v>
      </c>
      <c r="F2526">
        <v>1</v>
      </c>
      <c r="G2526">
        <v>0</v>
      </c>
      <c r="H2526">
        <v>0</v>
      </c>
      <c r="I2526" t="s">
        <v>502</v>
      </c>
      <c r="O2526">
        <v>2022103002</v>
      </c>
      <c r="P2526">
        <v>85</v>
      </c>
      <c r="Q2526">
        <v>47973</v>
      </c>
      <c r="R2526">
        <v>1</v>
      </c>
      <c r="S2526">
        <v>0</v>
      </c>
      <c r="T2526">
        <v>0</v>
      </c>
      <c r="U2526">
        <v>0</v>
      </c>
      <c r="V2526" t="s">
        <v>347</v>
      </c>
    </row>
    <row r="2527" spans="1:22" x14ac:dyDescent="0.35">
      <c r="A2527">
        <v>2525</v>
      </c>
      <c r="B2527">
        <v>2022103012</v>
      </c>
      <c r="C2527">
        <v>2667</v>
      </c>
      <c r="D2527">
        <v>46190</v>
      </c>
      <c r="E2527">
        <v>1</v>
      </c>
      <c r="F2527">
        <v>0</v>
      </c>
      <c r="G2527">
        <v>0</v>
      </c>
      <c r="H2527">
        <v>0</v>
      </c>
      <c r="I2527" t="s">
        <v>502</v>
      </c>
      <c r="O2527">
        <v>2022103002</v>
      </c>
      <c r="P2527">
        <v>620</v>
      </c>
      <c r="Q2527">
        <v>47973</v>
      </c>
      <c r="R2527">
        <v>0</v>
      </c>
      <c r="S2527">
        <v>1</v>
      </c>
      <c r="T2527">
        <v>0</v>
      </c>
      <c r="U2527">
        <v>0</v>
      </c>
      <c r="V2527" t="s">
        <v>347</v>
      </c>
    </row>
    <row r="2528" spans="1:22" x14ac:dyDescent="0.35">
      <c r="A2528">
        <v>2526</v>
      </c>
      <c r="B2528">
        <v>2022103012</v>
      </c>
      <c r="C2528">
        <v>3046</v>
      </c>
      <c r="D2528">
        <v>46190</v>
      </c>
      <c r="E2528">
        <v>1</v>
      </c>
      <c r="F2528">
        <v>0</v>
      </c>
      <c r="G2528">
        <v>0</v>
      </c>
      <c r="H2528">
        <v>0</v>
      </c>
      <c r="I2528" t="s">
        <v>502</v>
      </c>
      <c r="O2528">
        <v>2022103002</v>
      </c>
      <c r="P2528">
        <v>3465</v>
      </c>
      <c r="Q2528">
        <v>47973</v>
      </c>
      <c r="R2528">
        <v>1</v>
      </c>
      <c r="S2528">
        <v>0</v>
      </c>
      <c r="T2528">
        <v>0</v>
      </c>
      <c r="U2528">
        <v>0</v>
      </c>
      <c r="V2528" t="s">
        <v>347</v>
      </c>
    </row>
    <row r="2529" spans="1:22" x14ac:dyDescent="0.35">
      <c r="A2529">
        <v>2527</v>
      </c>
      <c r="B2529">
        <v>2022110606</v>
      </c>
      <c r="C2529">
        <v>683</v>
      </c>
      <c r="D2529">
        <v>46190</v>
      </c>
      <c r="E2529">
        <v>0</v>
      </c>
      <c r="F2529">
        <v>1</v>
      </c>
      <c r="G2529">
        <v>0</v>
      </c>
      <c r="H2529">
        <v>0</v>
      </c>
      <c r="I2529" t="s">
        <v>502</v>
      </c>
      <c r="O2529">
        <v>2022110601</v>
      </c>
      <c r="P2529">
        <v>3456</v>
      </c>
      <c r="Q2529">
        <v>47973</v>
      </c>
      <c r="R2529">
        <v>1</v>
      </c>
      <c r="S2529">
        <v>0</v>
      </c>
      <c r="T2529">
        <v>0</v>
      </c>
      <c r="U2529">
        <v>0</v>
      </c>
      <c r="V2529" t="s">
        <v>347</v>
      </c>
    </row>
    <row r="2530" spans="1:22" x14ac:dyDescent="0.35">
      <c r="A2530">
        <v>2528</v>
      </c>
      <c r="B2530">
        <v>2022110606</v>
      </c>
      <c r="C2530">
        <v>2281</v>
      </c>
      <c r="D2530">
        <v>46190</v>
      </c>
      <c r="E2530">
        <v>0</v>
      </c>
      <c r="F2530">
        <v>1</v>
      </c>
      <c r="G2530">
        <v>0</v>
      </c>
      <c r="H2530">
        <v>0</v>
      </c>
      <c r="I2530" t="s">
        <v>502</v>
      </c>
      <c r="O2530">
        <v>2022102400</v>
      </c>
      <c r="P2530">
        <v>196</v>
      </c>
      <c r="Q2530">
        <v>47826</v>
      </c>
      <c r="R2530">
        <v>0</v>
      </c>
      <c r="S2530">
        <v>1</v>
      </c>
      <c r="T2530">
        <v>0</v>
      </c>
      <c r="U2530">
        <v>0</v>
      </c>
      <c r="V2530" t="s">
        <v>348</v>
      </c>
    </row>
    <row r="2531" spans="1:22" x14ac:dyDescent="0.35">
      <c r="A2531">
        <v>2529</v>
      </c>
      <c r="B2531">
        <v>2022110606</v>
      </c>
      <c r="C2531">
        <v>2847</v>
      </c>
      <c r="D2531">
        <v>46190</v>
      </c>
      <c r="E2531">
        <v>1</v>
      </c>
      <c r="F2531">
        <v>0</v>
      </c>
      <c r="G2531">
        <v>0</v>
      </c>
      <c r="H2531">
        <v>0</v>
      </c>
      <c r="I2531" t="s">
        <v>502</v>
      </c>
      <c r="O2531">
        <v>2022102400</v>
      </c>
      <c r="P2531">
        <v>2281</v>
      </c>
      <c r="Q2531">
        <v>47826</v>
      </c>
      <c r="R2531">
        <v>0</v>
      </c>
      <c r="S2531">
        <v>1</v>
      </c>
      <c r="T2531">
        <v>0</v>
      </c>
      <c r="U2531">
        <v>0</v>
      </c>
      <c r="V2531" t="s">
        <v>348</v>
      </c>
    </row>
    <row r="2532" spans="1:22" x14ac:dyDescent="0.35">
      <c r="A2532">
        <v>2530</v>
      </c>
      <c r="B2532">
        <v>2022110606</v>
      </c>
      <c r="C2532">
        <v>3143</v>
      </c>
      <c r="D2532">
        <v>46190</v>
      </c>
      <c r="E2532">
        <v>1</v>
      </c>
      <c r="F2532">
        <v>0</v>
      </c>
      <c r="G2532">
        <v>0</v>
      </c>
      <c r="H2532">
        <v>0</v>
      </c>
      <c r="I2532" t="s">
        <v>502</v>
      </c>
      <c r="O2532">
        <v>2022102400</v>
      </c>
      <c r="P2532">
        <v>2558</v>
      </c>
      <c r="Q2532">
        <v>47826</v>
      </c>
      <c r="R2532">
        <v>0</v>
      </c>
      <c r="S2532">
        <v>1</v>
      </c>
      <c r="T2532">
        <v>0</v>
      </c>
      <c r="U2532">
        <v>0</v>
      </c>
      <c r="V2532" t="s">
        <v>348</v>
      </c>
    </row>
    <row r="2533" spans="1:22" x14ac:dyDescent="0.35">
      <c r="A2533">
        <v>2531</v>
      </c>
      <c r="B2533">
        <v>2022103012</v>
      </c>
      <c r="C2533">
        <v>292</v>
      </c>
      <c r="D2533">
        <v>46085</v>
      </c>
      <c r="E2533">
        <v>1</v>
      </c>
      <c r="F2533">
        <v>0</v>
      </c>
      <c r="G2533">
        <v>0</v>
      </c>
      <c r="H2533">
        <v>0</v>
      </c>
      <c r="I2533" t="s">
        <v>503</v>
      </c>
      <c r="O2533">
        <v>2022102400</v>
      </c>
      <c r="P2533">
        <v>3006</v>
      </c>
      <c r="Q2533">
        <v>47826</v>
      </c>
      <c r="R2533">
        <v>1</v>
      </c>
      <c r="S2533">
        <v>0</v>
      </c>
      <c r="T2533">
        <v>0</v>
      </c>
      <c r="U2533">
        <v>0</v>
      </c>
      <c r="V2533" t="s">
        <v>348</v>
      </c>
    </row>
    <row r="2534" spans="1:22" x14ac:dyDescent="0.35">
      <c r="A2534">
        <v>2532</v>
      </c>
      <c r="B2534">
        <v>2022103012</v>
      </c>
      <c r="C2534">
        <v>931</v>
      </c>
      <c r="D2534">
        <v>46085</v>
      </c>
      <c r="E2534">
        <v>1</v>
      </c>
      <c r="F2534">
        <v>0</v>
      </c>
      <c r="G2534">
        <v>0</v>
      </c>
      <c r="H2534">
        <v>0</v>
      </c>
      <c r="I2534" t="s">
        <v>503</v>
      </c>
      <c r="O2534">
        <v>2022102400</v>
      </c>
      <c r="P2534">
        <v>3355</v>
      </c>
      <c r="Q2534">
        <v>47826</v>
      </c>
      <c r="R2534">
        <v>0</v>
      </c>
      <c r="S2534">
        <v>1</v>
      </c>
      <c r="T2534">
        <v>0</v>
      </c>
      <c r="U2534">
        <v>0</v>
      </c>
      <c r="V2534" t="s">
        <v>348</v>
      </c>
    </row>
    <row r="2535" spans="1:22" x14ac:dyDescent="0.35">
      <c r="A2535">
        <v>2533</v>
      </c>
      <c r="B2535">
        <v>2022103012</v>
      </c>
      <c r="C2535">
        <v>1018</v>
      </c>
      <c r="D2535">
        <v>46085</v>
      </c>
      <c r="E2535">
        <v>1</v>
      </c>
      <c r="F2535">
        <v>0</v>
      </c>
      <c r="G2535">
        <v>0</v>
      </c>
      <c r="H2535">
        <v>0</v>
      </c>
      <c r="I2535" t="s">
        <v>503</v>
      </c>
      <c r="O2535">
        <v>2022110605</v>
      </c>
      <c r="P2535">
        <v>655</v>
      </c>
      <c r="Q2535">
        <v>47826</v>
      </c>
      <c r="R2535">
        <v>1</v>
      </c>
      <c r="S2535">
        <v>0</v>
      </c>
      <c r="T2535">
        <v>0</v>
      </c>
      <c r="U2535">
        <v>0</v>
      </c>
      <c r="V2535" t="s">
        <v>348</v>
      </c>
    </row>
    <row r="2536" spans="1:22" x14ac:dyDescent="0.35">
      <c r="A2536">
        <v>2534</v>
      </c>
      <c r="B2536">
        <v>2022103012</v>
      </c>
      <c r="C2536">
        <v>1039</v>
      </c>
      <c r="D2536">
        <v>46085</v>
      </c>
      <c r="E2536">
        <v>0</v>
      </c>
      <c r="F2536">
        <v>1</v>
      </c>
      <c r="G2536">
        <v>0</v>
      </c>
      <c r="H2536">
        <v>0</v>
      </c>
      <c r="I2536" t="s">
        <v>503</v>
      </c>
      <c r="O2536">
        <v>2022110605</v>
      </c>
      <c r="P2536">
        <v>2048</v>
      </c>
      <c r="Q2536">
        <v>47826</v>
      </c>
      <c r="R2536">
        <v>1</v>
      </c>
      <c r="S2536">
        <v>0</v>
      </c>
      <c r="T2536">
        <v>0</v>
      </c>
      <c r="U2536">
        <v>0</v>
      </c>
      <c r="V2536" t="s">
        <v>348</v>
      </c>
    </row>
    <row r="2537" spans="1:22" x14ac:dyDescent="0.35">
      <c r="A2537">
        <v>2535</v>
      </c>
      <c r="B2537">
        <v>2022103012</v>
      </c>
      <c r="C2537">
        <v>1097</v>
      </c>
      <c r="D2537">
        <v>46085</v>
      </c>
      <c r="E2537">
        <v>0</v>
      </c>
      <c r="F2537">
        <v>1</v>
      </c>
      <c r="G2537">
        <v>0</v>
      </c>
      <c r="H2537">
        <v>0</v>
      </c>
      <c r="I2537" t="s">
        <v>503</v>
      </c>
      <c r="O2537">
        <v>2022102400</v>
      </c>
      <c r="P2537">
        <v>196</v>
      </c>
      <c r="Q2537">
        <v>52495</v>
      </c>
      <c r="R2537">
        <v>0</v>
      </c>
      <c r="S2537">
        <v>1</v>
      </c>
      <c r="T2537">
        <v>0</v>
      </c>
      <c r="U2537">
        <v>0</v>
      </c>
      <c r="V2537" t="s">
        <v>349</v>
      </c>
    </row>
    <row r="2538" spans="1:22" x14ac:dyDescent="0.35">
      <c r="A2538">
        <v>2536</v>
      </c>
      <c r="B2538">
        <v>2022103012</v>
      </c>
      <c r="C2538">
        <v>1581</v>
      </c>
      <c r="D2538">
        <v>46085</v>
      </c>
      <c r="E2538">
        <v>0</v>
      </c>
      <c r="F2538">
        <v>1</v>
      </c>
      <c r="G2538">
        <v>0</v>
      </c>
      <c r="H2538">
        <v>0</v>
      </c>
      <c r="I2538" t="s">
        <v>503</v>
      </c>
      <c r="O2538">
        <v>2022102400</v>
      </c>
      <c r="P2538">
        <v>2985</v>
      </c>
      <c r="Q2538">
        <v>52495</v>
      </c>
      <c r="R2538">
        <v>0</v>
      </c>
      <c r="S2538">
        <v>0</v>
      </c>
      <c r="T2538">
        <v>0</v>
      </c>
      <c r="U2538">
        <v>1</v>
      </c>
      <c r="V2538" t="s">
        <v>349</v>
      </c>
    </row>
    <row r="2539" spans="1:22" x14ac:dyDescent="0.35">
      <c r="A2539">
        <v>2537</v>
      </c>
      <c r="B2539">
        <v>2022103012</v>
      </c>
      <c r="C2539">
        <v>1940</v>
      </c>
      <c r="D2539">
        <v>46085</v>
      </c>
      <c r="E2539">
        <v>1</v>
      </c>
      <c r="F2539">
        <v>0</v>
      </c>
      <c r="G2539">
        <v>0</v>
      </c>
      <c r="H2539">
        <v>0</v>
      </c>
      <c r="I2539" t="s">
        <v>503</v>
      </c>
      <c r="O2539">
        <v>2022102400</v>
      </c>
      <c r="P2539">
        <v>3355</v>
      </c>
      <c r="Q2539">
        <v>52495</v>
      </c>
      <c r="R2539">
        <v>0</v>
      </c>
      <c r="S2539">
        <v>1</v>
      </c>
      <c r="T2539">
        <v>0</v>
      </c>
      <c r="U2539">
        <v>0</v>
      </c>
      <c r="V2539" t="s">
        <v>349</v>
      </c>
    </row>
    <row r="2540" spans="1:22" x14ac:dyDescent="0.35">
      <c r="A2540">
        <v>2538</v>
      </c>
      <c r="B2540">
        <v>2022103012</v>
      </c>
      <c r="C2540">
        <v>2419</v>
      </c>
      <c r="D2540">
        <v>46085</v>
      </c>
      <c r="E2540">
        <v>1</v>
      </c>
      <c r="F2540">
        <v>0</v>
      </c>
      <c r="G2540">
        <v>0</v>
      </c>
      <c r="H2540">
        <v>0</v>
      </c>
      <c r="I2540" t="s">
        <v>503</v>
      </c>
      <c r="O2540">
        <v>2022102400</v>
      </c>
      <c r="P2540">
        <v>3698</v>
      </c>
      <c r="Q2540">
        <v>52495</v>
      </c>
      <c r="R2540">
        <v>0</v>
      </c>
      <c r="S2540">
        <v>1</v>
      </c>
      <c r="T2540">
        <v>0</v>
      </c>
      <c r="U2540">
        <v>0</v>
      </c>
      <c r="V2540" t="s">
        <v>349</v>
      </c>
    </row>
    <row r="2541" spans="1:22" x14ac:dyDescent="0.35">
      <c r="A2541">
        <v>2539</v>
      </c>
      <c r="B2541">
        <v>2022103012</v>
      </c>
      <c r="C2541">
        <v>2482</v>
      </c>
      <c r="D2541">
        <v>46085</v>
      </c>
      <c r="E2541">
        <v>1</v>
      </c>
      <c r="F2541">
        <v>0</v>
      </c>
      <c r="G2541">
        <v>0</v>
      </c>
      <c r="H2541">
        <v>0</v>
      </c>
      <c r="I2541" t="s">
        <v>503</v>
      </c>
      <c r="O2541">
        <v>2022110605</v>
      </c>
      <c r="P2541">
        <v>1203</v>
      </c>
      <c r="Q2541">
        <v>52495</v>
      </c>
      <c r="R2541">
        <v>0</v>
      </c>
      <c r="S2541">
        <v>1</v>
      </c>
      <c r="T2541">
        <v>0</v>
      </c>
      <c r="U2541">
        <v>0</v>
      </c>
      <c r="V2541" t="s">
        <v>349</v>
      </c>
    </row>
    <row r="2542" spans="1:22" x14ac:dyDescent="0.35">
      <c r="A2542">
        <v>2540</v>
      </c>
      <c r="B2542">
        <v>2022103012</v>
      </c>
      <c r="C2542">
        <v>2646</v>
      </c>
      <c r="D2542">
        <v>46085</v>
      </c>
      <c r="E2542">
        <v>1</v>
      </c>
      <c r="F2542">
        <v>0</v>
      </c>
      <c r="G2542">
        <v>0</v>
      </c>
      <c r="H2542">
        <v>0</v>
      </c>
      <c r="I2542" t="s">
        <v>503</v>
      </c>
      <c r="O2542">
        <v>2022102400</v>
      </c>
      <c r="P2542">
        <v>196</v>
      </c>
      <c r="Q2542">
        <v>42433</v>
      </c>
      <c r="R2542">
        <v>0</v>
      </c>
      <c r="S2542">
        <v>0</v>
      </c>
      <c r="T2542">
        <v>0</v>
      </c>
      <c r="U2542">
        <v>1</v>
      </c>
      <c r="V2542" t="s">
        <v>350</v>
      </c>
    </row>
    <row r="2543" spans="1:22" x14ac:dyDescent="0.35">
      <c r="A2543">
        <v>2541</v>
      </c>
      <c r="B2543">
        <v>2022110606</v>
      </c>
      <c r="C2543">
        <v>760</v>
      </c>
      <c r="D2543">
        <v>46085</v>
      </c>
      <c r="E2543">
        <v>1</v>
      </c>
      <c r="F2543">
        <v>0</v>
      </c>
      <c r="G2543">
        <v>0</v>
      </c>
      <c r="H2543">
        <v>0</v>
      </c>
      <c r="I2543" t="s">
        <v>503</v>
      </c>
      <c r="O2543">
        <v>2022102400</v>
      </c>
      <c r="P2543">
        <v>588</v>
      </c>
      <c r="Q2543">
        <v>42433</v>
      </c>
      <c r="R2543">
        <v>0</v>
      </c>
      <c r="S2543">
        <v>1</v>
      </c>
      <c r="T2543">
        <v>0</v>
      </c>
      <c r="U2543">
        <v>0</v>
      </c>
      <c r="V2543" t="s">
        <v>350</v>
      </c>
    </row>
    <row r="2544" spans="1:22" x14ac:dyDescent="0.35">
      <c r="A2544">
        <v>2542</v>
      </c>
      <c r="B2544">
        <v>2022110606</v>
      </c>
      <c r="C2544">
        <v>1656</v>
      </c>
      <c r="D2544">
        <v>46085</v>
      </c>
      <c r="E2544">
        <v>0</v>
      </c>
      <c r="F2544">
        <v>1</v>
      </c>
      <c r="G2544">
        <v>0</v>
      </c>
      <c r="H2544">
        <v>0</v>
      </c>
      <c r="I2544" t="s">
        <v>503</v>
      </c>
      <c r="O2544">
        <v>2022102400</v>
      </c>
      <c r="P2544">
        <v>3649</v>
      </c>
      <c r="Q2544">
        <v>42433</v>
      </c>
      <c r="R2544">
        <v>0</v>
      </c>
      <c r="S2544">
        <v>1</v>
      </c>
      <c r="T2544">
        <v>0</v>
      </c>
      <c r="U2544">
        <v>0</v>
      </c>
      <c r="V2544" t="s">
        <v>350</v>
      </c>
    </row>
    <row r="2545" spans="1:22" x14ac:dyDescent="0.35">
      <c r="A2545">
        <v>2543</v>
      </c>
      <c r="B2545">
        <v>2022110606</v>
      </c>
      <c r="C2545">
        <v>2006</v>
      </c>
      <c r="D2545">
        <v>46085</v>
      </c>
      <c r="E2545">
        <v>0</v>
      </c>
      <c r="F2545">
        <v>1</v>
      </c>
      <c r="G2545">
        <v>0</v>
      </c>
      <c r="H2545">
        <v>0</v>
      </c>
      <c r="I2545" t="s">
        <v>503</v>
      </c>
      <c r="O2545">
        <v>2022102400</v>
      </c>
      <c r="P2545">
        <v>217</v>
      </c>
      <c r="Q2545">
        <v>44991</v>
      </c>
      <c r="R2545">
        <v>1</v>
      </c>
      <c r="S2545">
        <v>0</v>
      </c>
      <c r="T2545">
        <v>0</v>
      </c>
      <c r="U2545">
        <v>0</v>
      </c>
      <c r="V2545" t="s">
        <v>351</v>
      </c>
    </row>
    <row r="2546" spans="1:22" x14ac:dyDescent="0.35">
      <c r="A2546">
        <v>2544</v>
      </c>
      <c r="B2546">
        <v>2022110606</v>
      </c>
      <c r="C2546">
        <v>2097</v>
      </c>
      <c r="D2546">
        <v>46085</v>
      </c>
      <c r="E2546">
        <v>0</v>
      </c>
      <c r="F2546">
        <v>1</v>
      </c>
      <c r="G2546">
        <v>0</v>
      </c>
      <c r="H2546">
        <v>0</v>
      </c>
      <c r="I2546" t="s">
        <v>503</v>
      </c>
      <c r="O2546">
        <v>2022102400</v>
      </c>
      <c r="P2546">
        <v>1301</v>
      </c>
      <c r="Q2546">
        <v>44991</v>
      </c>
      <c r="R2546">
        <v>0</v>
      </c>
      <c r="S2546">
        <v>1</v>
      </c>
      <c r="T2546">
        <v>0</v>
      </c>
      <c r="U2546">
        <v>0</v>
      </c>
      <c r="V2546" t="s">
        <v>351</v>
      </c>
    </row>
    <row r="2547" spans="1:22" x14ac:dyDescent="0.35">
      <c r="A2547">
        <v>2545</v>
      </c>
      <c r="B2547">
        <v>2022110606</v>
      </c>
      <c r="C2547">
        <v>2847</v>
      </c>
      <c r="D2547">
        <v>46085</v>
      </c>
      <c r="E2547">
        <v>0</v>
      </c>
      <c r="F2547">
        <v>0</v>
      </c>
      <c r="G2547">
        <v>0</v>
      </c>
      <c r="H2547">
        <v>1</v>
      </c>
      <c r="I2547" t="s">
        <v>503</v>
      </c>
      <c r="O2547">
        <v>2022102400</v>
      </c>
      <c r="P2547">
        <v>2492</v>
      </c>
      <c r="Q2547">
        <v>44991</v>
      </c>
      <c r="R2547">
        <v>0</v>
      </c>
      <c r="S2547">
        <v>1</v>
      </c>
      <c r="T2547">
        <v>0</v>
      </c>
      <c r="U2547">
        <v>0</v>
      </c>
      <c r="V2547" t="s">
        <v>351</v>
      </c>
    </row>
    <row r="2548" spans="1:22" x14ac:dyDescent="0.35">
      <c r="A2548">
        <v>2546</v>
      </c>
      <c r="B2548">
        <v>2022110606</v>
      </c>
      <c r="C2548">
        <v>3274</v>
      </c>
      <c r="D2548">
        <v>46085</v>
      </c>
      <c r="E2548">
        <v>1</v>
      </c>
      <c r="F2548">
        <v>0</v>
      </c>
      <c r="G2548">
        <v>0</v>
      </c>
      <c r="H2548">
        <v>0</v>
      </c>
      <c r="I2548" t="s">
        <v>503</v>
      </c>
      <c r="O2548">
        <v>2022102400</v>
      </c>
      <c r="P2548">
        <v>2643</v>
      </c>
      <c r="Q2548">
        <v>44991</v>
      </c>
      <c r="R2548">
        <v>1</v>
      </c>
      <c r="S2548">
        <v>0</v>
      </c>
      <c r="T2548">
        <v>0</v>
      </c>
      <c r="U2548">
        <v>0</v>
      </c>
      <c r="V2548" t="s">
        <v>351</v>
      </c>
    </row>
    <row r="2549" spans="1:22" x14ac:dyDescent="0.35">
      <c r="A2549">
        <v>2547</v>
      </c>
      <c r="B2549">
        <v>2022103012</v>
      </c>
      <c r="C2549">
        <v>884</v>
      </c>
      <c r="D2549">
        <v>54650</v>
      </c>
      <c r="E2549">
        <v>0</v>
      </c>
      <c r="F2549">
        <v>0</v>
      </c>
      <c r="G2549">
        <v>0</v>
      </c>
      <c r="H2549">
        <v>1</v>
      </c>
      <c r="I2549" t="s">
        <v>504</v>
      </c>
      <c r="O2549">
        <v>2022102400</v>
      </c>
      <c r="P2549">
        <v>2845</v>
      </c>
      <c r="Q2549">
        <v>44991</v>
      </c>
      <c r="R2549">
        <v>1</v>
      </c>
      <c r="S2549">
        <v>0</v>
      </c>
      <c r="T2549">
        <v>0</v>
      </c>
      <c r="U2549">
        <v>0</v>
      </c>
      <c r="V2549" t="s">
        <v>351</v>
      </c>
    </row>
    <row r="2550" spans="1:22" x14ac:dyDescent="0.35">
      <c r="A2550">
        <v>2548</v>
      </c>
      <c r="B2550">
        <v>2022110606</v>
      </c>
      <c r="C2550">
        <v>3185</v>
      </c>
      <c r="D2550">
        <v>54650</v>
      </c>
      <c r="E2550">
        <v>1</v>
      </c>
      <c r="F2550">
        <v>0</v>
      </c>
      <c r="G2550">
        <v>0</v>
      </c>
      <c r="H2550">
        <v>0</v>
      </c>
      <c r="I2550" t="s">
        <v>504</v>
      </c>
      <c r="O2550">
        <v>2022102400</v>
      </c>
      <c r="P2550">
        <v>2938</v>
      </c>
      <c r="Q2550">
        <v>44991</v>
      </c>
      <c r="R2550">
        <v>0</v>
      </c>
      <c r="S2550">
        <v>1</v>
      </c>
      <c r="T2550">
        <v>0</v>
      </c>
      <c r="U2550">
        <v>0</v>
      </c>
      <c r="V2550" t="s">
        <v>351</v>
      </c>
    </row>
    <row r="2551" spans="1:22" x14ac:dyDescent="0.35">
      <c r="A2551">
        <v>2549</v>
      </c>
      <c r="B2551">
        <v>2022103012</v>
      </c>
      <c r="C2551">
        <v>952</v>
      </c>
      <c r="D2551">
        <v>47792</v>
      </c>
      <c r="E2551">
        <v>0</v>
      </c>
      <c r="F2551">
        <v>1</v>
      </c>
      <c r="G2551">
        <v>0</v>
      </c>
      <c r="H2551">
        <v>0</v>
      </c>
      <c r="I2551" t="s">
        <v>505</v>
      </c>
      <c r="O2551">
        <v>2022102400</v>
      </c>
      <c r="P2551">
        <v>3698</v>
      </c>
      <c r="Q2551">
        <v>44991</v>
      </c>
      <c r="R2551">
        <v>0</v>
      </c>
      <c r="S2551">
        <v>1</v>
      </c>
      <c r="T2551">
        <v>0</v>
      </c>
      <c r="U2551">
        <v>0</v>
      </c>
      <c r="V2551" t="s">
        <v>351</v>
      </c>
    </row>
    <row r="2552" spans="1:22" x14ac:dyDescent="0.35">
      <c r="A2552">
        <v>2550</v>
      </c>
      <c r="B2552">
        <v>2022110606</v>
      </c>
      <c r="C2552">
        <v>1060</v>
      </c>
      <c r="D2552">
        <v>47792</v>
      </c>
      <c r="E2552">
        <v>1</v>
      </c>
      <c r="F2552">
        <v>0</v>
      </c>
      <c r="G2552">
        <v>0</v>
      </c>
      <c r="H2552">
        <v>0</v>
      </c>
      <c r="I2552" t="s">
        <v>505</v>
      </c>
      <c r="O2552">
        <v>2022103007</v>
      </c>
      <c r="P2552">
        <v>65</v>
      </c>
      <c r="Q2552">
        <v>44991</v>
      </c>
      <c r="R2552">
        <v>0</v>
      </c>
      <c r="S2552">
        <v>1</v>
      </c>
      <c r="T2552">
        <v>0</v>
      </c>
      <c r="U2552">
        <v>0</v>
      </c>
      <c r="V2552" t="s">
        <v>351</v>
      </c>
    </row>
    <row r="2553" spans="1:22" x14ac:dyDescent="0.35">
      <c r="A2553">
        <v>2551</v>
      </c>
      <c r="B2553">
        <v>2022110606</v>
      </c>
      <c r="C2553">
        <v>1555</v>
      </c>
      <c r="D2553">
        <v>47792</v>
      </c>
      <c r="E2553">
        <v>0</v>
      </c>
      <c r="F2553">
        <v>1</v>
      </c>
      <c r="G2553">
        <v>0</v>
      </c>
      <c r="H2553">
        <v>0</v>
      </c>
      <c r="I2553" t="s">
        <v>505</v>
      </c>
      <c r="O2553">
        <v>2022103007</v>
      </c>
      <c r="P2553">
        <v>259</v>
      </c>
      <c r="Q2553">
        <v>44991</v>
      </c>
      <c r="R2553">
        <v>0</v>
      </c>
      <c r="S2553">
        <v>1</v>
      </c>
      <c r="T2553">
        <v>0</v>
      </c>
      <c r="U2553">
        <v>0</v>
      </c>
      <c r="V2553" t="s">
        <v>351</v>
      </c>
    </row>
    <row r="2554" spans="1:22" x14ac:dyDescent="0.35">
      <c r="A2554">
        <v>2552</v>
      </c>
      <c r="B2554">
        <v>2022110606</v>
      </c>
      <c r="C2554">
        <v>2006</v>
      </c>
      <c r="D2554">
        <v>47792</v>
      </c>
      <c r="E2554">
        <v>0</v>
      </c>
      <c r="F2554">
        <v>1</v>
      </c>
      <c r="G2554">
        <v>0</v>
      </c>
      <c r="H2554">
        <v>0</v>
      </c>
      <c r="I2554" t="s">
        <v>505</v>
      </c>
      <c r="O2554">
        <v>2022103007</v>
      </c>
      <c r="P2554">
        <v>355</v>
      </c>
      <c r="Q2554">
        <v>44991</v>
      </c>
      <c r="R2554">
        <v>1</v>
      </c>
      <c r="S2554">
        <v>0</v>
      </c>
      <c r="T2554">
        <v>0</v>
      </c>
      <c r="U2554">
        <v>0</v>
      </c>
      <c r="V2554" t="s">
        <v>351</v>
      </c>
    </row>
    <row r="2555" spans="1:22" x14ac:dyDescent="0.35">
      <c r="A2555">
        <v>2553</v>
      </c>
      <c r="B2555">
        <v>2022110606</v>
      </c>
      <c r="C2555">
        <v>2097</v>
      </c>
      <c r="D2555">
        <v>47792</v>
      </c>
      <c r="E2555">
        <v>1</v>
      </c>
      <c r="F2555">
        <v>0</v>
      </c>
      <c r="G2555">
        <v>0</v>
      </c>
      <c r="H2555">
        <v>0</v>
      </c>
      <c r="I2555" t="s">
        <v>505</v>
      </c>
      <c r="O2555">
        <v>2022103007</v>
      </c>
      <c r="P2555">
        <v>1706</v>
      </c>
      <c r="Q2555">
        <v>44991</v>
      </c>
      <c r="R2555">
        <v>0</v>
      </c>
      <c r="S2555">
        <v>1</v>
      </c>
      <c r="T2555">
        <v>0</v>
      </c>
      <c r="U2555">
        <v>0</v>
      </c>
      <c r="V2555" t="s">
        <v>351</v>
      </c>
    </row>
    <row r="2556" spans="1:22" x14ac:dyDescent="0.35">
      <c r="A2556">
        <v>2554</v>
      </c>
      <c r="B2556">
        <v>2022103012</v>
      </c>
      <c r="C2556">
        <v>952</v>
      </c>
      <c r="D2556">
        <v>41341</v>
      </c>
      <c r="E2556">
        <v>0</v>
      </c>
      <c r="F2556">
        <v>1</v>
      </c>
      <c r="G2556">
        <v>0</v>
      </c>
      <c r="H2556">
        <v>0</v>
      </c>
      <c r="I2556" t="s">
        <v>506</v>
      </c>
      <c r="O2556">
        <v>2022110605</v>
      </c>
      <c r="P2556">
        <v>884</v>
      </c>
      <c r="Q2556">
        <v>44991</v>
      </c>
      <c r="R2556">
        <v>1</v>
      </c>
      <c r="S2556">
        <v>0</v>
      </c>
      <c r="T2556">
        <v>0</v>
      </c>
      <c r="U2556">
        <v>0</v>
      </c>
      <c r="V2556" t="s">
        <v>351</v>
      </c>
    </row>
    <row r="2557" spans="1:22" x14ac:dyDescent="0.35">
      <c r="A2557">
        <v>2555</v>
      </c>
      <c r="B2557">
        <v>2022103012</v>
      </c>
      <c r="C2557">
        <v>1961</v>
      </c>
      <c r="D2557">
        <v>41341</v>
      </c>
      <c r="E2557">
        <v>0</v>
      </c>
      <c r="F2557">
        <v>1</v>
      </c>
      <c r="G2557">
        <v>0</v>
      </c>
      <c r="H2557">
        <v>0</v>
      </c>
      <c r="I2557" t="s">
        <v>506</v>
      </c>
      <c r="O2557">
        <v>2022110605</v>
      </c>
      <c r="P2557">
        <v>2214</v>
      </c>
      <c r="Q2557">
        <v>44991</v>
      </c>
      <c r="R2557">
        <v>0</v>
      </c>
      <c r="S2557">
        <v>1</v>
      </c>
      <c r="T2557">
        <v>0</v>
      </c>
      <c r="U2557">
        <v>0</v>
      </c>
      <c r="V2557" t="s">
        <v>351</v>
      </c>
    </row>
    <row r="2558" spans="1:22" x14ac:dyDescent="0.35">
      <c r="A2558">
        <v>2556</v>
      </c>
      <c r="B2558">
        <v>2022103012</v>
      </c>
      <c r="C2558">
        <v>2440</v>
      </c>
      <c r="D2558">
        <v>41341</v>
      </c>
      <c r="E2558">
        <v>1</v>
      </c>
      <c r="F2558">
        <v>0</v>
      </c>
      <c r="G2558">
        <v>0</v>
      </c>
      <c r="H2558">
        <v>0</v>
      </c>
      <c r="I2558" t="s">
        <v>506</v>
      </c>
      <c r="O2558">
        <v>2022102400</v>
      </c>
      <c r="P2558">
        <v>348</v>
      </c>
      <c r="Q2558">
        <v>44837</v>
      </c>
      <c r="R2558">
        <v>0</v>
      </c>
      <c r="S2558">
        <v>1</v>
      </c>
      <c r="T2558">
        <v>0</v>
      </c>
      <c r="U2558">
        <v>0</v>
      </c>
      <c r="V2558" t="s">
        <v>352</v>
      </c>
    </row>
    <row r="2559" spans="1:22" x14ac:dyDescent="0.35">
      <c r="A2559">
        <v>2557</v>
      </c>
      <c r="B2559">
        <v>2022110606</v>
      </c>
      <c r="C2559">
        <v>3122</v>
      </c>
      <c r="D2559">
        <v>41341</v>
      </c>
      <c r="E2559">
        <v>0</v>
      </c>
      <c r="F2559">
        <v>0</v>
      </c>
      <c r="G2559">
        <v>0</v>
      </c>
      <c r="H2559">
        <v>1</v>
      </c>
      <c r="I2559" t="s">
        <v>506</v>
      </c>
      <c r="O2559">
        <v>2022102400</v>
      </c>
      <c r="P2559">
        <v>3376</v>
      </c>
      <c r="Q2559">
        <v>44837</v>
      </c>
      <c r="R2559">
        <v>0</v>
      </c>
      <c r="S2559">
        <v>1</v>
      </c>
      <c r="T2559">
        <v>0</v>
      </c>
      <c r="U2559">
        <v>0</v>
      </c>
      <c r="V2559" t="s">
        <v>352</v>
      </c>
    </row>
    <row r="2560" spans="1:22" x14ac:dyDescent="0.35">
      <c r="A2560">
        <v>2558</v>
      </c>
      <c r="B2560">
        <v>2022103012</v>
      </c>
      <c r="C2560">
        <v>973</v>
      </c>
      <c r="D2560">
        <v>53490</v>
      </c>
      <c r="E2560">
        <v>1</v>
      </c>
      <c r="F2560">
        <v>0</v>
      </c>
      <c r="G2560">
        <v>0</v>
      </c>
      <c r="H2560">
        <v>0</v>
      </c>
      <c r="I2560" t="s">
        <v>507</v>
      </c>
      <c r="O2560">
        <v>2022103007</v>
      </c>
      <c r="P2560">
        <v>1706</v>
      </c>
      <c r="Q2560">
        <v>44837</v>
      </c>
      <c r="R2560">
        <v>1</v>
      </c>
      <c r="S2560">
        <v>0</v>
      </c>
      <c r="T2560">
        <v>0</v>
      </c>
      <c r="U2560">
        <v>0</v>
      </c>
      <c r="V2560" t="s">
        <v>352</v>
      </c>
    </row>
    <row r="2561" spans="1:22" x14ac:dyDescent="0.35">
      <c r="A2561">
        <v>2559</v>
      </c>
      <c r="B2561">
        <v>2022103012</v>
      </c>
      <c r="C2561">
        <v>2461</v>
      </c>
      <c r="D2561">
        <v>53490</v>
      </c>
      <c r="E2561">
        <v>1</v>
      </c>
      <c r="F2561">
        <v>0</v>
      </c>
      <c r="G2561">
        <v>0</v>
      </c>
      <c r="H2561">
        <v>0</v>
      </c>
      <c r="I2561" t="s">
        <v>507</v>
      </c>
      <c r="O2561">
        <v>2022110605</v>
      </c>
      <c r="P2561">
        <v>398</v>
      </c>
      <c r="Q2561">
        <v>44837</v>
      </c>
      <c r="R2561">
        <v>0</v>
      </c>
      <c r="S2561">
        <v>1</v>
      </c>
      <c r="T2561">
        <v>0</v>
      </c>
      <c r="U2561">
        <v>0</v>
      </c>
      <c r="V2561" t="s">
        <v>352</v>
      </c>
    </row>
    <row r="2562" spans="1:22" x14ac:dyDescent="0.35">
      <c r="A2562">
        <v>2560</v>
      </c>
      <c r="B2562">
        <v>2022103012</v>
      </c>
      <c r="C2562">
        <v>2524</v>
      </c>
      <c r="D2562">
        <v>53490</v>
      </c>
      <c r="E2562">
        <v>0</v>
      </c>
      <c r="F2562">
        <v>1</v>
      </c>
      <c r="G2562">
        <v>0</v>
      </c>
      <c r="H2562">
        <v>0</v>
      </c>
      <c r="I2562" t="s">
        <v>507</v>
      </c>
      <c r="O2562">
        <v>2022110605</v>
      </c>
      <c r="P2562">
        <v>905</v>
      </c>
      <c r="Q2562">
        <v>44837</v>
      </c>
      <c r="R2562">
        <v>1</v>
      </c>
      <c r="S2562">
        <v>0</v>
      </c>
      <c r="T2562">
        <v>0</v>
      </c>
      <c r="U2562">
        <v>0</v>
      </c>
      <c r="V2562" t="s">
        <v>352</v>
      </c>
    </row>
    <row r="2563" spans="1:22" x14ac:dyDescent="0.35">
      <c r="A2563">
        <v>2561</v>
      </c>
      <c r="B2563">
        <v>2022103012</v>
      </c>
      <c r="C2563">
        <v>1039</v>
      </c>
      <c r="D2563">
        <v>53459</v>
      </c>
      <c r="E2563">
        <v>1</v>
      </c>
      <c r="F2563">
        <v>0</v>
      </c>
      <c r="G2563">
        <v>0</v>
      </c>
      <c r="H2563">
        <v>0</v>
      </c>
      <c r="I2563" t="s">
        <v>508</v>
      </c>
      <c r="O2563">
        <v>2022102400</v>
      </c>
      <c r="P2563">
        <v>348</v>
      </c>
      <c r="Q2563">
        <v>52445</v>
      </c>
      <c r="R2563">
        <v>0</v>
      </c>
      <c r="S2563">
        <v>1</v>
      </c>
      <c r="T2563">
        <v>0</v>
      </c>
      <c r="U2563">
        <v>1</v>
      </c>
      <c r="V2563" t="s">
        <v>353</v>
      </c>
    </row>
    <row r="2564" spans="1:22" x14ac:dyDescent="0.35">
      <c r="A2564">
        <v>2562</v>
      </c>
      <c r="B2564">
        <v>2022110606</v>
      </c>
      <c r="C2564">
        <v>151</v>
      </c>
      <c r="D2564">
        <v>53459</v>
      </c>
      <c r="E2564">
        <v>1</v>
      </c>
      <c r="F2564">
        <v>0</v>
      </c>
      <c r="G2564">
        <v>0</v>
      </c>
      <c r="H2564">
        <v>0</v>
      </c>
      <c r="I2564" t="s">
        <v>508</v>
      </c>
      <c r="O2564">
        <v>2022102400</v>
      </c>
      <c r="P2564">
        <v>410</v>
      </c>
      <c r="Q2564">
        <v>45345</v>
      </c>
      <c r="R2564">
        <v>1</v>
      </c>
      <c r="S2564">
        <v>0</v>
      </c>
      <c r="T2564">
        <v>0</v>
      </c>
      <c r="U2564">
        <v>0</v>
      </c>
      <c r="V2564" t="s">
        <v>354</v>
      </c>
    </row>
    <row r="2565" spans="1:22" x14ac:dyDescent="0.35">
      <c r="A2565">
        <v>2563</v>
      </c>
      <c r="B2565">
        <v>2022103012</v>
      </c>
      <c r="C2565">
        <v>1097</v>
      </c>
      <c r="D2565">
        <v>52647</v>
      </c>
      <c r="E2565">
        <v>0</v>
      </c>
      <c r="F2565">
        <v>0</v>
      </c>
      <c r="G2565">
        <v>0</v>
      </c>
      <c r="H2565">
        <v>1</v>
      </c>
      <c r="I2565" t="s">
        <v>509</v>
      </c>
      <c r="O2565">
        <v>2022103002</v>
      </c>
      <c r="P2565">
        <v>151</v>
      </c>
      <c r="Q2565">
        <v>45345</v>
      </c>
      <c r="R2565">
        <v>1</v>
      </c>
      <c r="S2565">
        <v>0</v>
      </c>
      <c r="T2565">
        <v>0</v>
      </c>
      <c r="U2565">
        <v>0</v>
      </c>
      <c r="V2565" t="s">
        <v>354</v>
      </c>
    </row>
    <row r="2566" spans="1:22" x14ac:dyDescent="0.35">
      <c r="A2566">
        <v>2564</v>
      </c>
      <c r="B2566">
        <v>2022103012</v>
      </c>
      <c r="C2566">
        <v>1919</v>
      </c>
      <c r="D2566">
        <v>52647</v>
      </c>
      <c r="E2566">
        <v>1</v>
      </c>
      <c r="F2566">
        <v>0</v>
      </c>
      <c r="G2566">
        <v>0</v>
      </c>
      <c r="H2566">
        <v>0</v>
      </c>
      <c r="I2566" t="s">
        <v>509</v>
      </c>
      <c r="O2566">
        <v>2022103002</v>
      </c>
      <c r="P2566">
        <v>269</v>
      </c>
      <c r="Q2566">
        <v>45345</v>
      </c>
      <c r="R2566">
        <v>1</v>
      </c>
      <c r="S2566">
        <v>0</v>
      </c>
      <c r="T2566">
        <v>0</v>
      </c>
      <c r="U2566">
        <v>0</v>
      </c>
      <c r="V2566" t="s">
        <v>354</v>
      </c>
    </row>
    <row r="2567" spans="1:22" x14ac:dyDescent="0.35">
      <c r="A2567">
        <v>2565</v>
      </c>
      <c r="B2567">
        <v>2022103012</v>
      </c>
      <c r="C2567">
        <v>2524</v>
      </c>
      <c r="D2567">
        <v>52647</v>
      </c>
      <c r="E2567">
        <v>1</v>
      </c>
      <c r="F2567">
        <v>0</v>
      </c>
      <c r="G2567">
        <v>0</v>
      </c>
      <c r="H2567">
        <v>0</v>
      </c>
      <c r="I2567" t="s">
        <v>509</v>
      </c>
      <c r="O2567">
        <v>2022103002</v>
      </c>
      <c r="P2567">
        <v>620</v>
      </c>
      <c r="Q2567">
        <v>45345</v>
      </c>
      <c r="R2567">
        <v>1</v>
      </c>
      <c r="S2567">
        <v>0</v>
      </c>
      <c r="T2567">
        <v>0</v>
      </c>
      <c r="U2567">
        <v>0</v>
      </c>
      <c r="V2567" t="s">
        <v>354</v>
      </c>
    </row>
    <row r="2568" spans="1:22" x14ac:dyDescent="0.35">
      <c r="A2568">
        <v>2566</v>
      </c>
      <c r="B2568">
        <v>2022110606</v>
      </c>
      <c r="C2568">
        <v>194</v>
      </c>
      <c r="D2568">
        <v>52647</v>
      </c>
      <c r="E2568">
        <v>1</v>
      </c>
      <c r="F2568">
        <v>0</v>
      </c>
      <c r="G2568">
        <v>0</v>
      </c>
      <c r="H2568">
        <v>0</v>
      </c>
      <c r="I2568" t="s">
        <v>509</v>
      </c>
      <c r="O2568">
        <v>2022110601</v>
      </c>
      <c r="P2568">
        <v>1713</v>
      </c>
      <c r="Q2568">
        <v>45345</v>
      </c>
      <c r="R2568">
        <v>1</v>
      </c>
      <c r="S2568">
        <v>0</v>
      </c>
      <c r="T2568">
        <v>0</v>
      </c>
      <c r="U2568">
        <v>0</v>
      </c>
      <c r="V2568" t="s">
        <v>354</v>
      </c>
    </row>
    <row r="2569" spans="1:22" x14ac:dyDescent="0.35">
      <c r="A2569">
        <v>2567</v>
      </c>
      <c r="B2569">
        <v>2022110606</v>
      </c>
      <c r="C2569">
        <v>1081</v>
      </c>
      <c r="D2569">
        <v>52647</v>
      </c>
      <c r="E2569">
        <v>1</v>
      </c>
      <c r="F2569">
        <v>0</v>
      </c>
      <c r="G2569">
        <v>0</v>
      </c>
      <c r="H2569">
        <v>0</v>
      </c>
      <c r="I2569" t="s">
        <v>509</v>
      </c>
      <c r="O2569">
        <v>2022110601</v>
      </c>
      <c r="P2569">
        <v>1950</v>
      </c>
      <c r="Q2569">
        <v>45345</v>
      </c>
      <c r="R2569">
        <v>0</v>
      </c>
      <c r="S2569">
        <v>0</v>
      </c>
      <c r="T2569">
        <v>0</v>
      </c>
      <c r="U2569">
        <v>1</v>
      </c>
      <c r="V2569" t="s">
        <v>354</v>
      </c>
    </row>
    <row r="2570" spans="1:22" x14ac:dyDescent="0.35">
      <c r="A2570">
        <v>2568</v>
      </c>
      <c r="B2570">
        <v>2022110606</v>
      </c>
      <c r="C2570">
        <v>1438</v>
      </c>
      <c r="D2570">
        <v>52647</v>
      </c>
      <c r="E2570">
        <v>0</v>
      </c>
      <c r="F2570">
        <v>1</v>
      </c>
      <c r="G2570">
        <v>0</v>
      </c>
      <c r="H2570">
        <v>0</v>
      </c>
      <c r="I2570" t="s">
        <v>509</v>
      </c>
      <c r="O2570">
        <v>2022102400</v>
      </c>
      <c r="P2570">
        <v>513</v>
      </c>
      <c r="Q2570">
        <v>54513</v>
      </c>
      <c r="R2570">
        <v>1</v>
      </c>
      <c r="S2570">
        <v>0</v>
      </c>
      <c r="T2570">
        <v>0</v>
      </c>
      <c r="U2570">
        <v>0</v>
      </c>
      <c r="V2570" t="s">
        <v>355</v>
      </c>
    </row>
    <row r="2571" spans="1:22" x14ac:dyDescent="0.35">
      <c r="A2571">
        <v>2569</v>
      </c>
      <c r="B2571">
        <v>2022110606</v>
      </c>
      <c r="C2571">
        <v>1555</v>
      </c>
      <c r="D2571">
        <v>52647</v>
      </c>
      <c r="E2571">
        <v>0</v>
      </c>
      <c r="F2571">
        <v>1</v>
      </c>
      <c r="G2571">
        <v>0</v>
      </c>
      <c r="H2571">
        <v>0</v>
      </c>
      <c r="I2571" t="s">
        <v>509</v>
      </c>
      <c r="O2571">
        <v>2022103002</v>
      </c>
      <c r="P2571">
        <v>106</v>
      </c>
      <c r="Q2571">
        <v>54513</v>
      </c>
      <c r="R2571">
        <v>1</v>
      </c>
      <c r="S2571">
        <v>0</v>
      </c>
      <c r="T2571">
        <v>0</v>
      </c>
      <c r="U2571">
        <v>0</v>
      </c>
      <c r="V2571" t="s">
        <v>355</v>
      </c>
    </row>
    <row r="2572" spans="1:22" x14ac:dyDescent="0.35">
      <c r="A2572">
        <v>2570</v>
      </c>
      <c r="B2572">
        <v>2022110606</v>
      </c>
      <c r="C2572">
        <v>1656</v>
      </c>
      <c r="D2572">
        <v>52647</v>
      </c>
      <c r="E2572">
        <v>0</v>
      </c>
      <c r="F2572">
        <v>1</v>
      </c>
      <c r="G2572">
        <v>0</v>
      </c>
      <c r="H2572">
        <v>0</v>
      </c>
      <c r="I2572" t="s">
        <v>509</v>
      </c>
      <c r="O2572">
        <v>2022103002</v>
      </c>
      <c r="P2572">
        <v>1054</v>
      </c>
      <c r="Q2572">
        <v>54513</v>
      </c>
      <c r="R2572">
        <v>0</v>
      </c>
      <c r="S2572">
        <v>1</v>
      </c>
      <c r="T2572">
        <v>0</v>
      </c>
      <c r="U2572">
        <v>0</v>
      </c>
      <c r="V2572" t="s">
        <v>355</v>
      </c>
    </row>
    <row r="2573" spans="1:22" x14ac:dyDescent="0.35">
      <c r="A2573">
        <v>2571</v>
      </c>
      <c r="B2573">
        <v>2022110606</v>
      </c>
      <c r="C2573">
        <v>3250</v>
      </c>
      <c r="D2573">
        <v>52647</v>
      </c>
      <c r="E2573">
        <v>0</v>
      </c>
      <c r="F2573">
        <v>0</v>
      </c>
      <c r="G2573">
        <v>0</v>
      </c>
      <c r="H2573">
        <v>1</v>
      </c>
      <c r="I2573" t="s">
        <v>509</v>
      </c>
      <c r="O2573">
        <v>2022103002</v>
      </c>
      <c r="P2573">
        <v>2354</v>
      </c>
      <c r="Q2573">
        <v>54513</v>
      </c>
      <c r="R2573">
        <v>1</v>
      </c>
      <c r="S2573">
        <v>0</v>
      </c>
      <c r="T2573">
        <v>0</v>
      </c>
      <c r="U2573">
        <v>0</v>
      </c>
      <c r="V2573" t="s">
        <v>355</v>
      </c>
    </row>
    <row r="2574" spans="1:22" x14ac:dyDescent="0.35">
      <c r="A2574">
        <v>2572</v>
      </c>
      <c r="B2574">
        <v>2022103012</v>
      </c>
      <c r="C2574">
        <v>1162</v>
      </c>
      <c r="D2574">
        <v>37075</v>
      </c>
      <c r="E2574">
        <v>1</v>
      </c>
      <c r="F2574">
        <v>0</v>
      </c>
      <c r="G2574">
        <v>0</v>
      </c>
      <c r="H2574">
        <v>0</v>
      </c>
      <c r="I2574" t="s">
        <v>510</v>
      </c>
      <c r="O2574">
        <v>2022103002</v>
      </c>
      <c r="P2574">
        <v>2663</v>
      </c>
      <c r="Q2574">
        <v>54513</v>
      </c>
      <c r="R2574">
        <v>1</v>
      </c>
      <c r="S2574">
        <v>0</v>
      </c>
      <c r="T2574">
        <v>0</v>
      </c>
      <c r="U2574">
        <v>0</v>
      </c>
      <c r="V2574" t="s">
        <v>355</v>
      </c>
    </row>
    <row r="2575" spans="1:22" x14ac:dyDescent="0.35">
      <c r="A2575">
        <v>2573</v>
      </c>
      <c r="B2575">
        <v>2022103012</v>
      </c>
      <c r="C2575">
        <v>1581</v>
      </c>
      <c r="D2575">
        <v>37075</v>
      </c>
      <c r="E2575">
        <v>0</v>
      </c>
      <c r="F2575">
        <v>1</v>
      </c>
      <c r="G2575">
        <v>0</v>
      </c>
      <c r="H2575">
        <v>0</v>
      </c>
      <c r="I2575" t="s">
        <v>510</v>
      </c>
      <c r="O2575">
        <v>2022103002</v>
      </c>
      <c r="P2575">
        <v>3444</v>
      </c>
      <c r="Q2575">
        <v>54513</v>
      </c>
      <c r="R2575">
        <v>0</v>
      </c>
      <c r="S2575">
        <v>1</v>
      </c>
      <c r="T2575">
        <v>0</v>
      </c>
      <c r="U2575">
        <v>0</v>
      </c>
      <c r="V2575" t="s">
        <v>355</v>
      </c>
    </row>
    <row r="2576" spans="1:22" x14ac:dyDescent="0.35">
      <c r="A2576">
        <v>2574</v>
      </c>
      <c r="B2576">
        <v>2022103012</v>
      </c>
      <c r="C2576">
        <v>1982</v>
      </c>
      <c r="D2576">
        <v>37075</v>
      </c>
      <c r="E2576">
        <v>0</v>
      </c>
      <c r="F2576">
        <v>0</v>
      </c>
      <c r="G2576">
        <v>0</v>
      </c>
      <c r="H2576">
        <v>1</v>
      </c>
      <c r="I2576" t="s">
        <v>510</v>
      </c>
      <c r="O2576">
        <v>2022110601</v>
      </c>
      <c r="P2576">
        <v>1950</v>
      </c>
      <c r="Q2576">
        <v>54513</v>
      </c>
      <c r="R2576">
        <v>1</v>
      </c>
      <c r="S2576">
        <v>0</v>
      </c>
      <c r="T2576">
        <v>0</v>
      </c>
      <c r="U2576">
        <v>0</v>
      </c>
      <c r="V2576" t="s">
        <v>355</v>
      </c>
    </row>
    <row r="2577" spans="1:22" x14ac:dyDescent="0.35">
      <c r="A2577">
        <v>2575</v>
      </c>
      <c r="B2577">
        <v>2022110606</v>
      </c>
      <c r="C2577">
        <v>760</v>
      </c>
      <c r="D2577">
        <v>37075</v>
      </c>
      <c r="E2577">
        <v>0</v>
      </c>
      <c r="F2577">
        <v>0</v>
      </c>
      <c r="G2577">
        <v>0</v>
      </c>
      <c r="H2577">
        <v>1</v>
      </c>
      <c r="I2577" t="s">
        <v>510</v>
      </c>
      <c r="O2577">
        <v>2022102400</v>
      </c>
      <c r="P2577">
        <v>588</v>
      </c>
      <c r="Q2577">
        <v>54586</v>
      </c>
      <c r="R2577">
        <v>1</v>
      </c>
      <c r="S2577">
        <v>0</v>
      </c>
      <c r="T2577">
        <v>0</v>
      </c>
      <c r="U2577">
        <v>0</v>
      </c>
      <c r="V2577" t="s">
        <v>356</v>
      </c>
    </row>
    <row r="2578" spans="1:22" x14ac:dyDescent="0.35">
      <c r="A2578">
        <v>2576</v>
      </c>
      <c r="B2578">
        <v>2022110606</v>
      </c>
      <c r="C2578">
        <v>3340</v>
      </c>
      <c r="D2578">
        <v>37075</v>
      </c>
      <c r="E2578">
        <v>1</v>
      </c>
      <c r="F2578">
        <v>0</v>
      </c>
      <c r="G2578">
        <v>0</v>
      </c>
      <c r="H2578">
        <v>0</v>
      </c>
      <c r="I2578" t="s">
        <v>510</v>
      </c>
      <c r="O2578">
        <v>2022103007</v>
      </c>
      <c r="P2578">
        <v>986</v>
      </c>
      <c r="Q2578">
        <v>54586</v>
      </c>
      <c r="R2578">
        <v>1</v>
      </c>
      <c r="S2578">
        <v>0</v>
      </c>
      <c r="T2578">
        <v>0</v>
      </c>
      <c r="U2578">
        <v>0</v>
      </c>
      <c r="V2578" t="s">
        <v>356</v>
      </c>
    </row>
    <row r="2579" spans="1:22" x14ac:dyDescent="0.35">
      <c r="A2579">
        <v>2577</v>
      </c>
      <c r="B2579">
        <v>2022103012</v>
      </c>
      <c r="C2579">
        <v>1162</v>
      </c>
      <c r="D2579">
        <v>46232</v>
      </c>
      <c r="E2579">
        <v>0</v>
      </c>
      <c r="F2579">
        <v>0</v>
      </c>
      <c r="G2579">
        <v>0</v>
      </c>
      <c r="H2579">
        <v>1</v>
      </c>
      <c r="I2579" t="s">
        <v>511</v>
      </c>
      <c r="O2579">
        <v>2022103007</v>
      </c>
      <c r="P2579">
        <v>3046</v>
      </c>
      <c r="Q2579">
        <v>54586</v>
      </c>
      <c r="R2579">
        <v>1</v>
      </c>
      <c r="S2579">
        <v>0</v>
      </c>
      <c r="T2579">
        <v>0</v>
      </c>
      <c r="U2579">
        <v>0</v>
      </c>
      <c r="V2579" t="s">
        <v>356</v>
      </c>
    </row>
    <row r="2580" spans="1:22" x14ac:dyDescent="0.35">
      <c r="A2580">
        <v>2578</v>
      </c>
      <c r="B2580">
        <v>2022103012</v>
      </c>
      <c r="C2580">
        <v>3046</v>
      </c>
      <c r="D2580">
        <v>46232</v>
      </c>
      <c r="E2580">
        <v>0</v>
      </c>
      <c r="F2580">
        <v>1</v>
      </c>
      <c r="G2580">
        <v>0</v>
      </c>
      <c r="H2580">
        <v>0</v>
      </c>
      <c r="I2580" t="s">
        <v>511</v>
      </c>
      <c r="O2580">
        <v>2022103007</v>
      </c>
      <c r="P2580">
        <v>3143</v>
      </c>
      <c r="Q2580">
        <v>54586</v>
      </c>
      <c r="R2580">
        <v>1</v>
      </c>
      <c r="S2580">
        <v>0</v>
      </c>
      <c r="T2580">
        <v>0</v>
      </c>
      <c r="U2580">
        <v>0</v>
      </c>
      <c r="V2580" t="s">
        <v>356</v>
      </c>
    </row>
    <row r="2581" spans="1:22" x14ac:dyDescent="0.35">
      <c r="A2581">
        <v>2579</v>
      </c>
      <c r="B2581">
        <v>2022103012</v>
      </c>
      <c r="C2581">
        <v>1919</v>
      </c>
      <c r="D2581">
        <v>54488</v>
      </c>
      <c r="E2581">
        <v>0</v>
      </c>
      <c r="F2581">
        <v>0</v>
      </c>
      <c r="G2581">
        <v>0</v>
      </c>
      <c r="H2581">
        <v>1</v>
      </c>
      <c r="I2581" t="s">
        <v>512</v>
      </c>
      <c r="O2581">
        <v>2022110605</v>
      </c>
      <c r="P2581">
        <v>2267</v>
      </c>
      <c r="Q2581">
        <v>54586</v>
      </c>
      <c r="R2581">
        <v>0</v>
      </c>
      <c r="S2581">
        <v>0</v>
      </c>
      <c r="T2581">
        <v>0</v>
      </c>
      <c r="U2581">
        <v>1</v>
      </c>
      <c r="V2581" t="s">
        <v>356</v>
      </c>
    </row>
    <row r="2582" spans="1:22" x14ac:dyDescent="0.35">
      <c r="A2582">
        <v>2580</v>
      </c>
      <c r="B2582">
        <v>2022103012</v>
      </c>
      <c r="C2582">
        <v>2310</v>
      </c>
      <c r="D2582">
        <v>45215</v>
      </c>
      <c r="E2582">
        <v>0</v>
      </c>
      <c r="F2582">
        <v>1</v>
      </c>
      <c r="G2582">
        <v>0</v>
      </c>
      <c r="H2582">
        <v>0</v>
      </c>
      <c r="I2582" t="s">
        <v>513</v>
      </c>
      <c r="O2582">
        <v>2022102400</v>
      </c>
      <c r="P2582">
        <v>678</v>
      </c>
      <c r="Q2582">
        <v>43522</v>
      </c>
      <c r="R2582">
        <v>0</v>
      </c>
      <c r="S2582">
        <v>1</v>
      </c>
      <c r="T2582">
        <v>0</v>
      </c>
      <c r="U2582">
        <v>0</v>
      </c>
      <c r="V2582" t="s">
        <v>357</v>
      </c>
    </row>
    <row r="2583" spans="1:22" x14ac:dyDescent="0.35">
      <c r="A2583">
        <v>2581</v>
      </c>
      <c r="B2583">
        <v>2022103012</v>
      </c>
      <c r="C2583">
        <v>3046</v>
      </c>
      <c r="D2583">
        <v>52462</v>
      </c>
      <c r="E2583">
        <v>0</v>
      </c>
      <c r="F2583">
        <v>0</v>
      </c>
      <c r="G2583">
        <v>0</v>
      </c>
      <c r="H2583">
        <v>1</v>
      </c>
      <c r="I2583" t="s">
        <v>514</v>
      </c>
      <c r="O2583">
        <v>2022102400</v>
      </c>
      <c r="P2583">
        <v>2959</v>
      </c>
      <c r="Q2583">
        <v>43522</v>
      </c>
      <c r="R2583">
        <v>1</v>
      </c>
      <c r="S2583">
        <v>0</v>
      </c>
      <c r="T2583">
        <v>0</v>
      </c>
      <c r="U2583">
        <v>0</v>
      </c>
      <c r="V2583" t="s">
        <v>357</v>
      </c>
    </row>
    <row r="2584" spans="1:22" x14ac:dyDescent="0.35">
      <c r="A2584">
        <v>2582</v>
      </c>
      <c r="B2584">
        <v>2022110606</v>
      </c>
      <c r="C2584">
        <v>2281</v>
      </c>
      <c r="D2584">
        <v>52462</v>
      </c>
      <c r="E2584">
        <v>0</v>
      </c>
      <c r="F2584">
        <v>0</v>
      </c>
      <c r="G2584">
        <v>0</v>
      </c>
      <c r="H2584">
        <v>1</v>
      </c>
      <c r="I2584" t="s">
        <v>514</v>
      </c>
      <c r="O2584">
        <v>2022103007</v>
      </c>
      <c r="P2584">
        <v>259</v>
      </c>
      <c r="Q2584">
        <v>43522</v>
      </c>
      <c r="R2584">
        <v>1</v>
      </c>
      <c r="S2584">
        <v>0</v>
      </c>
      <c r="T2584">
        <v>0</v>
      </c>
      <c r="U2584">
        <v>0</v>
      </c>
      <c r="V2584" t="s">
        <v>357</v>
      </c>
    </row>
    <row r="2585" spans="1:22" x14ac:dyDescent="0.35">
      <c r="A2585">
        <v>2583</v>
      </c>
      <c r="B2585">
        <v>2022103012</v>
      </c>
      <c r="C2585">
        <v>3403</v>
      </c>
      <c r="D2585">
        <v>53649</v>
      </c>
      <c r="E2585">
        <v>1</v>
      </c>
      <c r="F2585">
        <v>0</v>
      </c>
      <c r="G2585">
        <v>0</v>
      </c>
      <c r="H2585">
        <v>0</v>
      </c>
      <c r="I2585" t="s">
        <v>515</v>
      </c>
      <c r="O2585">
        <v>2022110605</v>
      </c>
      <c r="P2585">
        <v>174</v>
      </c>
      <c r="Q2585">
        <v>43522</v>
      </c>
      <c r="R2585">
        <v>1</v>
      </c>
      <c r="S2585">
        <v>0</v>
      </c>
      <c r="T2585">
        <v>0</v>
      </c>
      <c r="U2585">
        <v>0</v>
      </c>
      <c r="V2585" t="s">
        <v>357</v>
      </c>
    </row>
    <row r="2586" spans="1:22" x14ac:dyDescent="0.35">
      <c r="A2586">
        <v>2584</v>
      </c>
      <c r="B2586">
        <v>2022110603</v>
      </c>
      <c r="C2586">
        <v>1624</v>
      </c>
      <c r="D2586">
        <v>53649</v>
      </c>
      <c r="E2586">
        <v>1</v>
      </c>
      <c r="F2586">
        <v>0</v>
      </c>
      <c r="G2586">
        <v>0</v>
      </c>
      <c r="H2586">
        <v>0</v>
      </c>
      <c r="I2586" t="s">
        <v>515</v>
      </c>
      <c r="O2586">
        <v>2022102400</v>
      </c>
      <c r="P2586">
        <v>678</v>
      </c>
      <c r="Q2586">
        <v>52991</v>
      </c>
      <c r="R2586">
        <v>0</v>
      </c>
      <c r="S2586">
        <v>1</v>
      </c>
      <c r="T2586">
        <v>0</v>
      </c>
      <c r="U2586">
        <v>0</v>
      </c>
      <c r="V2586" t="s">
        <v>358</v>
      </c>
    </row>
    <row r="2587" spans="1:22" x14ac:dyDescent="0.35">
      <c r="A2587">
        <v>2585</v>
      </c>
      <c r="B2587">
        <v>2022110603</v>
      </c>
      <c r="C2587">
        <v>2806</v>
      </c>
      <c r="D2587">
        <v>53649</v>
      </c>
      <c r="E2587">
        <v>0</v>
      </c>
      <c r="F2587">
        <v>1</v>
      </c>
      <c r="G2587">
        <v>0</v>
      </c>
      <c r="H2587">
        <v>0</v>
      </c>
      <c r="I2587" t="s">
        <v>515</v>
      </c>
      <c r="O2587">
        <v>2022102400</v>
      </c>
      <c r="P2587">
        <v>3670</v>
      </c>
      <c r="Q2587">
        <v>52991</v>
      </c>
      <c r="R2587">
        <v>0</v>
      </c>
      <c r="S2587">
        <v>1</v>
      </c>
      <c r="T2587">
        <v>0</v>
      </c>
      <c r="U2587">
        <v>0</v>
      </c>
      <c r="V2587" t="s">
        <v>358</v>
      </c>
    </row>
    <row r="2588" spans="1:22" x14ac:dyDescent="0.35">
      <c r="A2588">
        <v>2586</v>
      </c>
      <c r="B2588">
        <v>2022110603</v>
      </c>
      <c r="C2588">
        <v>3477</v>
      </c>
      <c r="D2588">
        <v>53649</v>
      </c>
      <c r="E2588">
        <v>0</v>
      </c>
      <c r="F2588">
        <v>1</v>
      </c>
      <c r="G2588">
        <v>0</v>
      </c>
      <c r="H2588">
        <v>0</v>
      </c>
      <c r="I2588" t="s">
        <v>515</v>
      </c>
      <c r="O2588">
        <v>2022103007</v>
      </c>
      <c r="P2588">
        <v>2777</v>
      </c>
      <c r="Q2588">
        <v>52991</v>
      </c>
      <c r="R2588">
        <v>0</v>
      </c>
      <c r="S2588">
        <v>1</v>
      </c>
      <c r="T2588">
        <v>0</v>
      </c>
      <c r="U2588">
        <v>0</v>
      </c>
      <c r="V2588" t="s">
        <v>358</v>
      </c>
    </row>
    <row r="2589" spans="1:22" x14ac:dyDescent="0.35">
      <c r="A2589">
        <v>2587</v>
      </c>
      <c r="B2589">
        <v>2022103100</v>
      </c>
      <c r="C2589">
        <v>744</v>
      </c>
      <c r="D2589">
        <v>46098</v>
      </c>
      <c r="E2589">
        <v>1</v>
      </c>
      <c r="F2589">
        <v>0</v>
      </c>
      <c r="G2589">
        <v>0</v>
      </c>
      <c r="H2589">
        <v>0</v>
      </c>
      <c r="I2589" t="s">
        <v>516</v>
      </c>
      <c r="O2589">
        <v>2022103007</v>
      </c>
      <c r="P2589">
        <v>3086</v>
      </c>
      <c r="Q2589">
        <v>52991</v>
      </c>
      <c r="R2589">
        <v>0</v>
      </c>
      <c r="S2589">
        <v>1</v>
      </c>
      <c r="T2589">
        <v>0</v>
      </c>
      <c r="U2589">
        <v>0</v>
      </c>
      <c r="V2589" t="s">
        <v>358</v>
      </c>
    </row>
    <row r="2590" spans="1:22" x14ac:dyDescent="0.35">
      <c r="A2590">
        <v>2588</v>
      </c>
      <c r="B2590">
        <v>2022103100</v>
      </c>
      <c r="C2590">
        <v>2341</v>
      </c>
      <c r="D2590">
        <v>46098</v>
      </c>
      <c r="E2590">
        <v>0</v>
      </c>
      <c r="F2590">
        <v>1</v>
      </c>
      <c r="G2590">
        <v>0</v>
      </c>
      <c r="H2590">
        <v>0</v>
      </c>
      <c r="I2590" t="s">
        <v>516</v>
      </c>
      <c r="O2590">
        <v>2022102400</v>
      </c>
      <c r="P2590">
        <v>781</v>
      </c>
      <c r="Q2590">
        <v>46077</v>
      </c>
      <c r="R2590">
        <v>1</v>
      </c>
      <c r="S2590">
        <v>0</v>
      </c>
      <c r="T2590">
        <v>0</v>
      </c>
      <c r="U2590">
        <v>0</v>
      </c>
      <c r="V2590" t="s">
        <v>359</v>
      </c>
    </row>
    <row r="2591" spans="1:22" x14ac:dyDescent="0.35">
      <c r="A2591">
        <v>2589</v>
      </c>
      <c r="B2591">
        <v>2022103100</v>
      </c>
      <c r="C2591">
        <v>1127</v>
      </c>
      <c r="D2591">
        <v>53498</v>
      </c>
      <c r="E2591">
        <v>0</v>
      </c>
      <c r="F2591">
        <v>1</v>
      </c>
      <c r="G2591">
        <v>0</v>
      </c>
      <c r="H2591">
        <v>0</v>
      </c>
      <c r="I2591" t="s">
        <v>517</v>
      </c>
      <c r="O2591">
        <v>2022102400</v>
      </c>
      <c r="P2591">
        <v>823</v>
      </c>
      <c r="Q2591">
        <v>46077</v>
      </c>
      <c r="R2591">
        <v>1</v>
      </c>
      <c r="S2591">
        <v>0</v>
      </c>
      <c r="T2591">
        <v>0</v>
      </c>
      <c r="U2591">
        <v>0</v>
      </c>
      <c r="V2591" t="s">
        <v>359</v>
      </c>
    </row>
    <row r="2592" spans="1:22" x14ac:dyDescent="0.35">
      <c r="A2592">
        <v>2590</v>
      </c>
      <c r="B2592">
        <v>2022103100</v>
      </c>
      <c r="C2592">
        <v>1150</v>
      </c>
      <c r="D2592">
        <v>53498</v>
      </c>
      <c r="E2592">
        <v>0</v>
      </c>
      <c r="F2592">
        <v>1</v>
      </c>
      <c r="G2592">
        <v>0</v>
      </c>
      <c r="H2592">
        <v>0</v>
      </c>
      <c r="I2592" t="s">
        <v>517</v>
      </c>
      <c r="O2592">
        <v>2022102400</v>
      </c>
      <c r="P2592">
        <v>887</v>
      </c>
      <c r="Q2592">
        <v>46077</v>
      </c>
      <c r="R2592">
        <v>1</v>
      </c>
      <c r="S2592">
        <v>0</v>
      </c>
      <c r="T2592">
        <v>0</v>
      </c>
      <c r="U2592">
        <v>0</v>
      </c>
      <c r="V2592" t="s">
        <v>359</v>
      </c>
    </row>
    <row r="2593" spans="1:22" x14ac:dyDescent="0.35">
      <c r="A2593">
        <v>2591</v>
      </c>
      <c r="B2593">
        <v>2022103100</v>
      </c>
      <c r="C2593">
        <v>3111</v>
      </c>
      <c r="D2593">
        <v>53498</v>
      </c>
      <c r="E2593">
        <v>1</v>
      </c>
      <c r="F2593">
        <v>0</v>
      </c>
      <c r="G2593">
        <v>0</v>
      </c>
      <c r="H2593">
        <v>0</v>
      </c>
      <c r="I2593" t="s">
        <v>517</v>
      </c>
      <c r="O2593">
        <v>2022102400</v>
      </c>
      <c r="P2593">
        <v>1142</v>
      </c>
      <c r="Q2593">
        <v>46077</v>
      </c>
      <c r="R2593">
        <v>1</v>
      </c>
      <c r="S2593">
        <v>0</v>
      </c>
      <c r="T2593">
        <v>0</v>
      </c>
      <c r="U2593">
        <v>0</v>
      </c>
      <c r="V2593" t="s">
        <v>359</v>
      </c>
    </row>
    <row r="2594" spans="1:22" x14ac:dyDescent="0.35">
      <c r="A2594">
        <v>2592</v>
      </c>
      <c r="B2594">
        <v>2022103100</v>
      </c>
      <c r="C2594">
        <v>1150</v>
      </c>
      <c r="D2594">
        <v>52473</v>
      </c>
      <c r="E2594">
        <v>0</v>
      </c>
      <c r="F2594">
        <v>1</v>
      </c>
      <c r="G2594">
        <v>0</v>
      </c>
      <c r="H2594">
        <v>0</v>
      </c>
      <c r="I2594" t="s">
        <v>518</v>
      </c>
      <c r="O2594">
        <v>2022102400</v>
      </c>
      <c r="P2594">
        <v>1375</v>
      </c>
      <c r="Q2594">
        <v>46077</v>
      </c>
      <c r="R2594">
        <v>0</v>
      </c>
      <c r="S2594">
        <v>1</v>
      </c>
      <c r="T2594">
        <v>0</v>
      </c>
      <c r="U2594">
        <v>0</v>
      </c>
      <c r="V2594" t="s">
        <v>359</v>
      </c>
    </row>
    <row r="2595" spans="1:22" x14ac:dyDescent="0.35">
      <c r="A2595">
        <v>2593</v>
      </c>
      <c r="B2595">
        <v>2022103100</v>
      </c>
      <c r="C2595">
        <v>2214</v>
      </c>
      <c r="D2595">
        <v>52473</v>
      </c>
      <c r="E2595">
        <v>1</v>
      </c>
      <c r="F2595">
        <v>0</v>
      </c>
      <c r="G2595">
        <v>0</v>
      </c>
      <c r="H2595">
        <v>0</v>
      </c>
      <c r="I2595" t="s">
        <v>518</v>
      </c>
      <c r="O2595">
        <v>2022102400</v>
      </c>
      <c r="P2595">
        <v>3119</v>
      </c>
      <c r="Q2595">
        <v>46077</v>
      </c>
      <c r="R2595">
        <v>1</v>
      </c>
      <c r="S2595">
        <v>0</v>
      </c>
      <c r="T2595">
        <v>0</v>
      </c>
      <c r="U2595">
        <v>0</v>
      </c>
      <c r="V2595" t="s">
        <v>359</v>
      </c>
    </row>
    <row r="2596" spans="1:22" x14ac:dyDescent="0.35">
      <c r="A2596">
        <v>2594</v>
      </c>
      <c r="B2596">
        <v>2022103100</v>
      </c>
      <c r="C2596">
        <v>2974</v>
      </c>
      <c r="D2596">
        <v>52473</v>
      </c>
      <c r="E2596">
        <v>1</v>
      </c>
      <c r="F2596">
        <v>0</v>
      </c>
      <c r="G2596">
        <v>0</v>
      </c>
      <c r="H2596">
        <v>0</v>
      </c>
      <c r="I2596" t="s">
        <v>518</v>
      </c>
      <c r="O2596">
        <v>2022102400</v>
      </c>
      <c r="P2596">
        <v>3580</v>
      </c>
      <c r="Q2596">
        <v>46077</v>
      </c>
      <c r="R2596">
        <v>0</v>
      </c>
      <c r="S2596">
        <v>1</v>
      </c>
      <c r="T2596">
        <v>0</v>
      </c>
      <c r="U2596">
        <v>0</v>
      </c>
      <c r="V2596" t="s">
        <v>359</v>
      </c>
    </row>
    <row r="2597" spans="1:22" x14ac:dyDescent="0.35">
      <c r="A2597">
        <v>2595</v>
      </c>
      <c r="B2597">
        <v>2022103100</v>
      </c>
      <c r="C2597">
        <v>3064</v>
      </c>
      <c r="D2597">
        <v>52473</v>
      </c>
      <c r="E2597">
        <v>1</v>
      </c>
      <c r="F2597">
        <v>0</v>
      </c>
      <c r="G2597">
        <v>0</v>
      </c>
      <c r="H2597">
        <v>0</v>
      </c>
      <c r="I2597" t="s">
        <v>518</v>
      </c>
      <c r="O2597">
        <v>2022103002</v>
      </c>
      <c r="P2597">
        <v>2765</v>
      </c>
      <c r="Q2597">
        <v>46077</v>
      </c>
      <c r="R2597">
        <v>1</v>
      </c>
      <c r="S2597">
        <v>0</v>
      </c>
      <c r="T2597">
        <v>0</v>
      </c>
      <c r="U2597">
        <v>0</v>
      </c>
      <c r="V2597" t="s">
        <v>359</v>
      </c>
    </row>
    <row r="2598" spans="1:22" x14ac:dyDescent="0.35">
      <c r="A2598">
        <v>2596</v>
      </c>
      <c r="B2598">
        <v>2022103100</v>
      </c>
      <c r="C2598">
        <v>3360</v>
      </c>
      <c r="D2598">
        <v>52473</v>
      </c>
      <c r="E2598">
        <v>0</v>
      </c>
      <c r="F2598">
        <v>1</v>
      </c>
      <c r="G2598">
        <v>0</v>
      </c>
      <c r="H2598">
        <v>0</v>
      </c>
      <c r="I2598" t="s">
        <v>518</v>
      </c>
      <c r="O2598">
        <v>2022103002</v>
      </c>
      <c r="P2598">
        <v>3486</v>
      </c>
      <c r="Q2598">
        <v>46077</v>
      </c>
      <c r="R2598">
        <v>1</v>
      </c>
      <c r="S2598">
        <v>0</v>
      </c>
      <c r="T2598">
        <v>0</v>
      </c>
      <c r="U2598">
        <v>0</v>
      </c>
      <c r="V2598" t="s">
        <v>359</v>
      </c>
    </row>
    <row r="2599" spans="1:22" x14ac:dyDescent="0.35">
      <c r="A2599">
        <v>2597</v>
      </c>
      <c r="B2599">
        <v>2022110602</v>
      </c>
      <c r="C2599">
        <v>946</v>
      </c>
      <c r="D2599">
        <v>52473</v>
      </c>
      <c r="E2599">
        <v>1</v>
      </c>
      <c r="F2599">
        <v>0</v>
      </c>
      <c r="G2599">
        <v>0</v>
      </c>
      <c r="H2599">
        <v>0</v>
      </c>
      <c r="I2599" t="s">
        <v>518</v>
      </c>
      <c r="O2599">
        <v>2022103002</v>
      </c>
      <c r="P2599">
        <v>3867</v>
      </c>
      <c r="Q2599">
        <v>46077</v>
      </c>
      <c r="R2599">
        <v>1</v>
      </c>
      <c r="S2599">
        <v>0</v>
      </c>
      <c r="T2599">
        <v>0</v>
      </c>
      <c r="U2599">
        <v>0</v>
      </c>
      <c r="V2599" t="s">
        <v>359</v>
      </c>
    </row>
    <row r="2600" spans="1:22" x14ac:dyDescent="0.35">
      <c r="A2600">
        <v>2598</v>
      </c>
      <c r="B2600">
        <v>2022103100</v>
      </c>
      <c r="C2600">
        <v>1237</v>
      </c>
      <c r="D2600">
        <v>53540</v>
      </c>
      <c r="E2600">
        <v>0</v>
      </c>
      <c r="F2600">
        <v>1</v>
      </c>
      <c r="G2600">
        <v>0</v>
      </c>
      <c r="H2600">
        <v>0</v>
      </c>
      <c r="I2600" t="s">
        <v>519</v>
      </c>
      <c r="O2600">
        <v>2022103002</v>
      </c>
      <c r="P2600">
        <v>3989</v>
      </c>
      <c r="Q2600">
        <v>46077</v>
      </c>
      <c r="R2600">
        <v>0</v>
      </c>
      <c r="S2600">
        <v>0</v>
      </c>
      <c r="T2600">
        <v>0</v>
      </c>
      <c r="U2600">
        <v>1</v>
      </c>
      <c r="V2600" t="s">
        <v>359</v>
      </c>
    </row>
    <row r="2601" spans="1:22" x14ac:dyDescent="0.35">
      <c r="A2601">
        <v>2599</v>
      </c>
      <c r="B2601">
        <v>2022103100</v>
      </c>
      <c r="C2601">
        <v>2193</v>
      </c>
      <c r="D2601">
        <v>53540</v>
      </c>
      <c r="E2601">
        <v>0</v>
      </c>
      <c r="F2601">
        <v>1</v>
      </c>
      <c r="G2601">
        <v>0</v>
      </c>
      <c r="H2601">
        <v>0</v>
      </c>
      <c r="I2601" t="s">
        <v>519</v>
      </c>
      <c r="O2601">
        <v>2022103002</v>
      </c>
      <c r="P2601">
        <v>4010</v>
      </c>
      <c r="Q2601">
        <v>46077</v>
      </c>
      <c r="R2601">
        <v>0</v>
      </c>
      <c r="S2601">
        <v>1</v>
      </c>
      <c r="T2601">
        <v>0</v>
      </c>
      <c r="U2601">
        <v>0</v>
      </c>
      <c r="V2601" t="s">
        <v>359</v>
      </c>
    </row>
    <row r="2602" spans="1:22" x14ac:dyDescent="0.35">
      <c r="A2602">
        <v>2600</v>
      </c>
      <c r="B2602">
        <v>2022103100</v>
      </c>
      <c r="C2602">
        <v>1488</v>
      </c>
      <c r="D2602">
        <v>41227</v>
      </c>
      <c r="E2602">
        <v>1</v>
      </c>
      <c r="F2602">
        <v>0</v>
      </c>
      <c r="G2602">
        <v>0</v>
      </c>
      <c r="H2602">
        <v>0</v>
      </c>
      <c r="I2602" t="s">
        <v>520</v>
      </c>
      <c r="O2602">
        <v>2022110700</v>
      </c>
      <c r="P2602">
        <v>378</v>
      </c>
      <c r="Q2602">
        <v>46077</v>
      </c>
      <c r="R2602">
        <v>0</v>
      </c>
      <c r="S2602">
        <v>1</v>
      </c>
      <c r="T2602">
        <v>0</v>
      </c>
      <c r="U2602">
        <v>0</v>
      </c>
      <c r="V2602" t="s">
        <v>359</v>
      </c>
    </row>
    <row r="2603" spans="1:22" x14ac:dyDescent="0.35">
      <c r="A2603">
        <v>2601</v>
      </c>
      <c r="B2603">
        <v>2022103100</v>
      </c>
      <c r="C2603">
        <v>2768</v>
      </c>
      <c r="D2603">
        <v>41227</v>
      </c>
      <c r="E2603">
        <v>0</v>
      </c>
      <c r="F2603">
        <v>1</v>
      </c>
      <c r="G2603">
        <v>0</v>
      </c>
      <c r="H2603">
        <v>0</v>
      </c>
      <c r="I2603" t="s">
        <v>520</v>
      </c>
      <c r="O2603">
        <v>2022110700</v>
      </c>
      <c r="P2603">
        <v>403</v>
      </c>
      <c r="Q2603">
        <v>46077</v>
      </c>
      <c r="R2603">
        <v>0</v>
      </c>
      <c r="S2603">
        <v>1</v>
      </c>
      <c r="T2603">
        <v>0</v>
      </c>
      <c r="U2603">
        <v>0</v>
      </c>
      <c r="V2603" t="s">
        <v>359</v>
      </c>
    </row>
    <row r="2604" spans="1:22" x14ac:dyDescent="0.35">
      <c r="A2604">
        <v>2602</v>
      </c>
      <c r="B2604">
        <v>2022103100</v>
      </c>
      <c r="C2604">
        <v>1509</v>
      </c>
      <c r="D2604">
        <v>53455</v>
      </c>
      <c r="E2604">
        <v>1</v>
      </c>
      <c r="F2604">
        <v>0</v>
      </c>
      <c r="G2604">
        <v>0</v>
      </c>
      <c r="H2604">
        <v>0</v>
      </c>
      <c r="I2604" t="s">
        <v>521</v>
      </c>
      <c r="O2604">
        <v>2022110700</v>
      </c>
      <c r="P2604">
        <v>2612</v>
      </c>
      <c r="Q2604">
        <v>46077</v>
      </c>
      <c r="R2604">
        <v>1</v>
      </c>
      <c r="S2604">
        <v>0</v>
      </c>
      <c r="T2604">
        <v>0</v>
      </c>
      <c r="U2604">
        <v>0</v>
      </c>
      <c r="V2604" t="s">
        <v>359</v>
      </c>
    </row>
    <row r="2605" spans="1:22" x14ac:dyDescent="0.35">
      <c r="A2605">
        <v>2603</v>
      </c>
      <c r="B2605">
        <v>2022103100</v>
      </c>
      <c r="C2605">
        <v>2051</v>
      </c>
      <c r="D2605">
        <v>46215</v>
      </c>
      <c r="E2605">
        <v>1</v>
      </c>
      <c r="F2605">
        <v>0</v>
      </c>
      <c r="G2605">
        <v>0</v>
      </c>
      <c r="H2605">
        <v>0</v>
      </c>
      <c r="I2605" t="s">
        <v>522</v>
      </c>
      <c r="O2605">
        <v>2022102400</v>
      </c>
      <c r="P2605">
        <v>932</v>
      </c>
      <c r="Q2605">
        <v>41595</v>
      </c>
      <c r="R2605">
        <v>1</v>
      </c>
      <c r="S2605">
        <v>0</v>
      </c>
      <c r="T2605">
        <v>0</v>
      </c>
      <c r="U2605">
        <v>0</v>
      </c>
      <c r="V2605" t="s">
        <v>360</v>
      </c>
    </row>
    <row r="2606" spans="1:22" x14ac:dyDescent="0.35">
      <c r="A2606">
        <v>2604</v>
      </c>
      <c r="B2606">
        <v>2022103100</v>
      </c>
      <c r="C2606">
        <v>2494</v>
      </c>
      <c r="D2606">
        <v>46215</v>
      </c>
      <c r="E2606">
        <v>1</v>
      </c>
      <c r="F2606">
        <v>0</v>
      </c>
      <c r="G2606">
        <v>0</v>
      </c>
      <c r="H2606">
        <v>0</v>
      </c>
      <c r="I2606" t="s">
        <v>522</v>
      </c>
      <c r="O2606">
        <v>2022102400</v>
      </c>
      <c r="P2606">
        <v>1375</v>
      </c>
      <c r="Q2606">
        <v>41595</v>
      </c>
      <c r="R2606">
        <v>0</v>
      </c>
      <c r="S2606">
        <v>1</v>
      </c>
      <c r="T2606">
        <v>0</v>
      </c>
      <c r="U2606">
        <v>0</v>
      </c>
      <c r="V2606" t="s">
        <v>360</v>
      </c>
    </row>
    <row r="2607" spans="1:22" x14ac:dyDescent="0.35">
      <c r="A2607">
        <v>2605</v>
      </c>
      <c r="B2607">
        <v>2022103100</v>
      </c>
      <c r="C2607">
        <v>2570</v>
      </c>
      <c r="D2607">
        <v>46215</v>
      </c>
      <c r="E2607">
        <v>0</v>
      </c>
      <c r="F2607">
        <v>1</v>
      </c>
      <c r="G2607">
        <v>0</v>
      </c>
      <c r="H2607">
        <v>0</v>
      </c>
      <c r="I2607" t="s">
        <v>522</v>
      </c>
      <c r="O2607">
        <v>2022102400</v>
      </c>
      <c r="P2607">
        <v>1280</v>
      </c>
      <c r="Q2607">
        <v>46212</v>
      </c>
      <c r="R2607">
        <v>1</v>
      </c>
      <c r="S2607">
        <v>0</v>
      </c>
      <c r="T2607">
        <v>0</v>
      </c>
      <c r="U2607">
        <v>0</v>
      </c>
      <c r="V2607" t="s">
        <v>361</v>
      </c>
    </row>
    <row r="2608" spans="1:22" x14ac:dyDescent="0.35">
      <c r="A2608">
        <v>2606</v>
      </c>
      <c r="B2608">
        <v>2022103100</v>
      </c>
      <c r="C2608">
        <v>2193</v>
      </c>
      <c r="D2608">
        <v>53050</v>
      </c>
      <c r="E2608">
        <v>0</v>
      </c>
      <c r="F2608">
        <v>1</v>
      </c>
      <c r="G2608">
        <v>0</v>
      </c>
      <c r="H2608">
        <v>0</v>
      </c>
      <c r="I2608" t="s">
        <v>523</v>
      </c>
      <c r="O2608">
        <v>2022102400</v>
      </c>
      <c r="P2608">
        <v>2082</v>
      </c>
      <c r="Q2608">
        <v>46212</v>
      </c>
      <c r="R2608">
        <v>1</v>
      </c>
      <c r="S2608">
        <v>0</v>
      </c>
      <c r="T2608">
        <v>0</v>
      </c>
      <c r="U2608">
        <v>0</v>
      </c>
      <c r="V2608" t="s">
        <v>361</v>
      </c>
    </row>
    <row r="2609" spans="1:22" x14ac:dyDescent="0.35">
      <c r="A2609">
        <v>2607</v>
      </c>
      <c r="B2609">
        <v>2022103100</v>
      </c>
      <c r="C2609">
        <v>2214</v>
      </c>
      <c r="D2609">
        <v>53050</v>
      </c>
      <c r="E2609">
        <v>0</v>
      </c>
      <c r="F2609">
        <v>1</v>
      </c>
      <c r="G2609">
        <v>0</v>
      </c>
      <c r="H2609">
        <v>0</v>
      </c>
      <c r="I2609" t="s">
        <v>523</v>
      </c>
      <c r="O2609">
        <v>2022102400</v>
      </c>
      <c r="P2609">
        <v>2492</v>
      </c>
      <c r="Q2609">
        <v>46212</v>
      </c>
      <c r="R2609">
        <v>0</v>
      </c>
      <c r="S2609">
        <v>0</v>
      </c>
      <c r="T2609">
        <v>0</v>
      </c>
      <c r="U2609">
        <v>1</v>
      </c>
      <c r="V2609" t="s">
        <v>361</v>
      </c>
    </row>
    <row r="2610" spans="1:22" x14ac:dyDescent="0.35">
      <c r="A2610">
        <v>2608</v>
      </c>
      <c r="B2610">
        <v>2022110602</v>
      </c>
      <c r="C2610">
        <v>3624</v>
      </c>
      <c r="D2610">
        <v>53050</v>
      </c>
      <c r="E2610">
        <v>0</v>
      </c>
      <c r="F2610">
        <v>1</v>
      </c>
      <c r="G2610">
        <v>0</v>
      </c>
      <c r="H2610">
        <v>0</v>
      </c>
      <c r="I2610" t="s">
        <v>523</v>
      </c>
      <c r="O2610">
        <v>2022102400</v>
      </c>
      <c r="P2610">
        <v>2622</v>
      </c>
      <c r="Q2610">
        <v>46212</v>
      </c>
      <c r="R2610">
        <v>0</v>
      </c>
      <c r="S2610">
        <v>1</v>
      </c>
      <c r="T2610">
        <v>0</v>
      </c>
      <c r="U2610">
        <v>0</v>
      </c>
      <c r="V2610" t="s">
        <v>361</v>
      </c>
    </row>
    <row r="2611" spans="1:22" x14ac:dyDescent="0.35">
      <c r="A2611">
        <v>2609</v>
      </c>
      <c r="B2611">
        <v>2022103100</v>
      </c>
      <c r="C2611">
        <v>3254</v>
      </c>
      <c r="D2611">
        <v>48588</v>
      </c>
      <c r="E2611">
        <v>0</v>
      </c>
      <c r="F2611">
        <v>1</v>
      </c>
      <c r="G2611">
        <v>0</v>
      </c>
      <c r="H2611">
        <v>0</v>
      </c>
      <c r="I2611" t="s">
        <v>524</v>
      </c>
      <c r="O2611">
        <v>2022102400</v>
      </c>
      <c r="P2611">
        <v>2985</v>
      </c>
      <c r="Q2611">
        <v>46212</v>
      </c>
      <c r="R2611">
        <v>1</v>
      </c>
      <c r="S2611">
        <v>0</v>
      </c>
      <c r="T2611">
        <v>0</v>
      </c>
      <c r="U2611">
        <v>0</v>
      </c>
      <c r="V2611" t="s">
        <v>361</v>
      </c>
    </row>
    <row r="2612" spans="1:22" x14ac:dyDescent="0.35">
      <c r="A2612">
        <v>2610</v>
      </c>
      <c r="B2612">
        <v>2022103100</v>
      </c>
      <c r="C2612">
        <v>3596</v>
      </c>
      <c r="D2612">
        <v>54496</v>
      </c>
      <c r="E2612">
        <v>1</v>
      </c>
      <c r="F2612">
        <v>0</v>
      </c>
      <c r="G2612">
        <v>0</v>
      </c>
      <c r="H2612">
        <v>0</v>
      </c>
      <c r="I2612" t="s">
        <v>525</v>
      </c>
      <c r="O2612">
        <v>2022102400</v>
      </c>
      <c r="P2612">
        <v>3649</v>
      </c>
      <c r="Q2612">
        <v>46212</v>
      </c>
      <c r="R2612">
        <v>0</v>
      </c>
      <c r="S2612">
        <v>1</v>
      </c>
      <c r="T2612">
        <v>0</v>
      </c>
      <c r="U2612">
        <v>0</v>
      </c>
      <c r="V2612" t="s">
        <v>361</v>
      </c>
    </row>
    <row r="2613" spans="1:22" x14ac:dyDescent="0.35">
      <c r="A2613">
        <v>2611</v>
      </c>
      <c r="B2613">
        <v>2022110300</v>
      </c>
      <c r="C2613">
        <v>221</v>
      </c>
      <c r="D2613">
        <v>53894</v>
      </c>
      <c r="E2613">
        <v>0</v>
      </c>
      <c r="F2613">
        <v>1</v>
      </c>
      <c r="G2613">
        <v>0</v>
      </c>
      <c r="H2613">
        <v>0</v>
      </c>
      <c r="I2613" t="s">
        <v>526</v>
      </c>
      <c r="O2613">
        <v>2022103007</v>
      </c>
      <c r="P2613">
        <v>65</v>
      </c>
      <c r="Q2613">
        <v>46212</v>
      </c>
      <c r="R2613">
        <v>0</v>
      </c>
      <c r="S2613">
        <v>1</v>
      </c>
      <c r="T2613">
        <v>0</v>
      </c>
      <c r="U2613">
        <v>0</v>
      </c>
      <c r="V2613" t="s">
        <v>361</v>
      </c>
    </row>
    <row r="2614" spans="1:22" x14ac:dyDescent="0.35">
      <c r="A2614">
        <v>2612</v>
      </c>
      <c r="B2614">
        <v>2022110300</v>
      </c>
      <c r="C2614">
        <v>1409</v>
      </c>
      <c r="D2614">
        <v>53894</v>
      </c>
      <c r="E2614">
        <v>1</v>
      </c>
      <c r="F2614">
        <v>0</v>
      </c>
      <c r="G2614">
        <v>0</v>
      </c>
      <c r="H2614">
        <v>0</v>
      </c>
      <c r="I2614" t="s">
        <v>526</v>
      </c>
      <c r="O2614">
        <v>2022103007</v>
      </c>
      <c r="P2614">
        <v>1246</v>
      </c>
      <c r="Q2614">
        <v>46212</v>
      </c>
      <c r="R2614">
        <v>0</v>
      </c>
      <c r="S2614">
        <v>1</v>
      </c>
      <c r="T2614">
        <v>0</v>
      </c>
      <c r="U2614">
        <v>0</v>
      </c>
      <c r="V2614" t="s">
        <v>361</v>
      </c>
    </row>
    <row r="2615" spans="1:22" x14ac:dyDescent="0.35">
      <c r="A2615">
        <v>2613</v>
      </c>
      <c r="B2615">
        <v>2022110300</v>
      </c>
      <c r="C2615">
        <v>1430</v>
      </c>
      <c r="D2615">
        <v>53894</v>
      </c>
      <c r="E2615">
        <v>0</v>
      </c>
      <c r="F2615">
        <v>1</v>
      </c>
      <c r="G2615">
        <v>0</v>
      </c>
      <c r="H2615">
        <v>0</v>
      </c>
      <c r="I2615" t="s">
        <v>526</v>
      </c>
      <c r="O2615">
        <v>2022110605</v>
      </c>
      <c r="P2615">
        <v>247</v>
      </c>
      <c r="Q2615">
        <v>46212</v>
      </c>
      <c r="R2615">
        <v>0</v>
      </c>
      <c r="S2615">
        <v>1</v>
      </c>
      <c r="T2615">
        <v>0</v>
      </c>
      <c r="U2615">
        <v>0</v>
      </c>
      <c r="V2615" t="s">
        <v>361</v>
      </c>
    </row>
    <row r="2616" spans="1:22" x14ac:dyDescent="0.35">
      <c r="A2616">
        <v>2614</v>
      </c>
      <c r="B2616">
        <v>2022110300</v>
      </c>
      <c r="C2616">
        <v>1534</v>
      </c>
      <c r="D2616">
        <v>53894</v>
      </c>
      <c r="E2616">
        <v>1</v>
      </c>
      <c r="F2616">
        <v>0</v>
      </c>
      <c r="G2616">
        <v>0</v>
      </c>
      <c r="H2616">
        <v>0</v>
      </c>
      <c r="I2616" t="s">
        <v>526</v>
      </c>
      <c r="O2616">
        <v>2022110605</v>
      </c>
      <c r="P2616">
        <v>398</v>
      </c>
      <c r="Q2616">
        <v>46212</v>
      </c>
      <c r="R2616">
        <v>1</v>
      </c>
      <c r="S2616">
        <v>0</v>
      </c>
      <c r="T2616">
        <v>0</v>
      </c>
      <c r="U2616">
        <v>0</v>
      </c>
      <c r="V2616" t="s">
        <v>361</v>
      </c>
    </row>
    <row r="2617" spans="1:22" x14ac:dyDescent="0.35">
      <c r="A2617">
        <v>2615</v>
      </c>
      <c r="B2617">
        <v>2022110300</v>
      </c>
      <c r="C2617">
        <v>2332</v>
      </c>
      <c r="D2617">
        <v>53894</v>
      </c>
      <c r="E2617">
        <v>0</v>
      </c>
      <c r="F2617">
        <v>0</v>
      </c>
      <c r="G2617">
        <v>0</v>
      </c>
      <c r="H2617">
        <v>1</v>
      </c>
      <c r="I2617" t="s">
        <v>526</v>
      </c>
      <c r="O2617">
        <v>2022110605</v>
      </c>
      <c r="P2617">
        <v>634</v>
      </c>
      <c r="Q2617">
        <v>46212</v>
      </c>
      <c r="R2617">
        <v>0</v>
      </c>
      <c r="S2617">
        <v>1</v>
      </c>
      <c r="T2617">
        <v>0</v>
      </c>
      <c r="U2617">
        <v>0</v>
      </c>
      <c r="V2617" t="s">
        <v>361</v>
      </c>
    </row>
    <row r="2618" spans="1:22" x14ac:dyDescent="0.35">
      <c r="A2618">
        <v>2616</v>
      </c>
      <c r="B2618">
        <v>2022110300</v>
      </c>
      <c r="C2618">
        <v>843</v>
      </c>
      <c r="D2618">
        <v>44825</v>
      </c>
      <c r="E2618">
        <v>1</v>
      </c>
      <c r="F2618">
        <v>0</v>
      </c>
      <c r="G2618">
        <v>0</v>
      </c>
      <c r="H2618">
        <v>0</v>
      </c>
      <c r="I2618" t="s">
        <v>527</v>
      </c>
      <c r="O2618">
        <v>2022110605</v>
      </c>
      <c r="P2618">
        <v>655</v>
      </c>
      <c r="Q2618">
        <v>46212</v>
      </c>
      <c r="R2618">
        <v>0</v>
      </c>
      <c r="S2618">
        <v>1</v>
      </c>
      <c r="T2618">
        <v>0</v>
      </c>
      <c r="U2618">
        <v>0</v>
      </c>
      <c r="V2618" t="s">
        <v>361</v>
      </c>
    </row>
    <row r="2619" spans="1:22" x14ac:dyDescent="0.35">
      <c r="A2619">
        <v>2617</v>
      </c>
      <c r="B2619">
        <v>2022110300</v>
      </c>
      <c r="C2619">
        <v>1430</v>
      </c>
      <c r="D2619">
        <v>44825</v>
      </c>
      <c r="E2619">
        <v>0</v>
      </c>
      <c r="F2619">
        <v>0</v>
      </c>
      <c r="G2619">
        <v>0</v>
      </c>
      <c r="H2619">
        <v>1</v>
      </c>
      <c r="I2619" t="s">
        <v>527</v>
      </c>
      <c r="O2619">
        <v>2022110605</v>
      </c>
      <c r="P2619">
        <v>1203</v>
      </c>
      <c r="Q2619">
        <v>46212</v>
      </c>
      <c r="R2619">
        <v>1</v>
      </c>
      <c r="S2619">
        <v>0</v>
      </c>
      <c r="T2619">
        <v>0</v>
      </c>
      <c r="U2619">
        <v>0</v>
      </c>
      <c r="V2619" t="s">
        <v>361</v>
      </c>
    </row>
    <row r="2620" spans="1:22" x14ac:dyDescent="0.35">
      <c r="A2620">
        <v>2618</v>
      </c>
      <c r="B2620">
        <v>2022110300</v>
      </c>
      <c r="C2620">
        <v>2479</v>
      </c>
      <c r="D2620">
        <v>44825</v>
      </c>
      <c r="E2620">
        <v>0</v>
      </c>
      <c r="F2620">
        <v>1</v>
      </c>
      <c r="G2620">
        <v>0</v>
      </c>
      <c r="H2620">
        <v>0</v>
      </c>
      <c r="I2620" t="s">
        <v>527</v>
      </c>
      <c r="O2620">
        <v>2022110605</v>
      </c>
      <c r="P2620">
        <v>2288</v>
      </c>
      <c r="Q2620">
        <v>46212</v>
      </c>
      <c r="R2620">
        <v>1</v>
      </c>
      <c r="S2620">
        <v>0</v>
      </c>
      <c r="T2620">
        <v>0</v>
      </c>
      <c r="U2620">
        <v>0</v>
      </c>
      <c r="V2620" t="s">
        <v>361</v>
      </c>
    </row>
    <row r="2621" spans="1:22" x14ac:dyDescent="0.35">
      <c r="A2621">
        <v>2619</v>
      </c>
      <c r="B2621">
        <v>2022110300</v>
      </c>
      <c r="C2621">
        <v>2905</v>
      </c>
      <c r="D2621">
        <v>44825</v>
      </c>
      <c r="E2621">
        <v>0</v>
      </c>
      <c r="F2621">
        <v>0</v>
      </c>
      <c r="G2621">
        <v>0</v>
      </c>
      <c r="H2621">
        <v>1</v>
      </c>
      <c r="I2621" t="s">
        <v>527</v>
      </c>
      <c r="O2621">
        <v>2022102400</v>
      </c>
      <c r="P2621">
        <v>1280</v>
      </c>
      <c r="Q2621">
        <v>44866</v>
      </c>
      <c r="R2621">
        <v>0</v>
      </c>
      <c r="S2621">
        <v>0</v>
      </c>
      <c r="T2621">
        <v>0</v>
      </c>
      <c r="U2621">
        <v>1</v>
      </c>
      <c r="V2621" t="s">
        <v>362</v>
      </c>
    </row>
    <row r="2622" spans="1:22" x14ac:dyDescent="0.35">
      <c r="A2622">
        <v>2620</v>
      </c>
      <c r="B2622">
        <v>2022110300</v>
      </c>
      <c r="C2622">
        <v>1208</v>
      </c>
      <c r="D2622">
        <v>55043</v>
      </c>
      <c r="E2622">
        <v>0</v>
      </c>
      <c r="F2622">
        <v>1</v>
      </c>
      <c r="G2622">
        <v>0</v>
      </c>
      <c r="H2622">
        <v>0</v>
      </c>
      <c r="I2622" t="s">
        <v>528</v>
      </c>
      <c r="O2622">
        <v>2022102400</v>
      </c>
      <c r="P2622">
        <v>1301</v>
      </c>
      <c r="Q2622">
        <v>44866</v>
      </c>
      <c r="R2622">
        <v>0</v>
      </c>
      <c r="S2622">
        <v>1</v>
      </c>
      <c r="T2622">
        <v>0</v>
      </c>
      <c r="U2622">
        <v>0</v>
      </c>
      <c r="V2622" t="s">
        <v>362</v>
      </c>
    </row>
    <row r="2623" spans="1:22" x14ac:dyDescent="0.35">
      <c r="A2623">
        <v>2621</v>
      </c>
      <c r="B2623">
        <v>2022110300</v>
      </c>
      <c r="C2623">
        <v>1454</v>
      </c>
      <c r="D2623">
        <v>53502</v>
      </c>
      <c r="E2623">
        <v>1</v>
      </c>
      <c r="F2623">
        <v>0</v>
      </c>
      <c r="G2623">
        <v>0</v>
      </c>
      <c r="H2623">
        <v>0</v>
      </c>
      <c r="I2623" t="s">
        <v>529</v>
      </c>
      <c r="O2623">
        <v>2022102400</v>
      </c>
      <c r="P2623">
        <v>1473</v>
      </c>
      <c r="Q2623">
        <v>44866</v>
      </c>
      <c r="R2623">
        <v>1</v>
      </c>
      <c r="S2623">
        <v>0</v>
      </c>
      <c r="T2623">
        <v>0</v>
      </c>
      <c r="U2623">
        <v>0</v>
      </c>
      <c r="V2623" t="s">
        <v>362</v>
      </c>
    </row>
    <row r="2624" spans="1:22" x14ac:dyDescent="0.35">
      <c r="A2624">
        <v>2622</v>
      </c>
      <c r="B2624">
        <v>2022110300</v>
      </c>
      <c r="C2624">
        <v>2851</v>
      </c>
      <c r="D2624">
        <v>53502</v>
      </c>
      <c r="E2624">
        <v>1</v>
      </c>
      <c r="F2624">
        <v>0</v>
      </c>
      <c r="G2624">
        <v>0</v>
      </c>
      <c r="H2624">
        <v>0</v>
      </c>
      <c r="I2624" t="s">
        <v>529</v>
      </c>
      <c r="O2624">
        <v>2022110605</v>
      </c>
      <c r="P2624">
        <v>905</v>
      </c>
      <c r="Q2624">
        <v>44866</v>
      </c>
      <c r="R2624">
        <v>0</v>
      </c>
      <c r="S2624">
        <v>1</v>
      </c>
      <c r="T2624">
        <v>0</v>
      </c>
      <c r="U2624">
        <v>0</v>
      </c>
      <c r="V2624" t="s">
        <v>362</v>
      </c>
    </row>
    <row r="2625" spans="1:22" x14ac:dyDescent="0.35">
      <c r="A2625">
        <v>2623</v>
      </c>
      <c r="B2625">
        <v>2022110300</v>
      </c>
      <c r="C2625">
        <v>1650</v>
      </c>
      <c r="D2625">
        <v>46672</v>
      </c>
      <c r="E2625">
        <v>0</v>
      </c>
      <c r="F2625">
        <v>0</v>
      </c>
      <c r="G2625">
        <v>0</v>
      </c>
      <c r="H2625">
        <v>1</v>
      </c>
      <c r="I2625" t="s">
        <v>530</v>
      </c>
      <c r="O2625">
        <v>2022102400</v>
      </c>
      <c r="P2625">
        <v>1375</v>
      </c>
      <c r="Q2625">
        <v>52458</v>
      </c>
      <c r="R2625">
        <v>0</v>
      </c>
      <c r="S2625">
        <v>0</v>
      </c>
      <c r="T2625">
        <v>0</v>
      </c>
      <c r="U2625">
        <v>1</v>
      </c>
      <c r="V2625" t="s">
        <v>363</v>
      </c>
    </row>
    <row r="2626" spans="1:22" x14ac:dyDescent="0.35">
      <c r="A2626">
        <v>2624</v>
      </c>
      <c r="B2626">
        <v>2022110300</v>
      </c>
      <c r="C2626">
        <v>2761</v>
      </c>
      <c r="D2626">
        <v>46672</v>
      </c>
      <c r="E2626">
        <v>0</v>
      </c>
      <c r="F2626">
        <v>1</v>
      </c>
      <c r="G2626">
        <v>0</v>
      </c>
      <c r="H2626">
        <v>0</v>
      </c>
      <c r="I2626" t="s">
        <v>530</v>
      </c>
      <c r="O2626">
        <v>2022110601</v>
      </c>
      <c r="P2626">
        <v>1950</v>
      </c>
      <c r="Q2626">
        <v>52458</v>
      </c>
      <c r="R2626">
        <v>0</v>
      </c>
      <c r="S2626">
        <v>1</v>
      </c>
      <c r="T2626">
        <v>0</v>
      </c>
      <c r="U2626">
        <v>0</v>
      </c>
      <c r="V2626" t="s">
        <v>363</v>
      </c>
    </row>
    <row r="2627" spans="1:22" x14ac:dyDescent="0.35">
      <c r="A2627">
        <v>2625</v>
      </c>
      <c r="B2627">
        <v>2022110300</v>
      </c>
      <c r="C2627">
        <v>2164</v>
      </c>
      <c r="D2627">
        <v>35452</v>
      </c>
      <c r="E2627">
        <v>1</v>
      </c>
      <c r="F2627">
        <v>0</v>
      </c>
      <c r="G2627">
        <v>0</v>
      </c>
      <c r="H2627">
        <v>0</v>
      </c>
      <c r="I2627" t="s">
        <v>531</v>
      </c>
      <c r="O2627">
        <v>2022102400</v>
      </c>
      <c r="P2627">
        <v>1515</v>
      </c>
      <c r="Q2627">
        <v>35466</v>
      </c>
      <c r="R2627">
        <v>1</v>
      </c>
      <c r="S2627">
        <v>0</v>
      </c>
      <c r="T2627">
        <v>0</v>
      </c>
      <c r="U2627">
        <v>0</v>
      </c>
      <c r="V2627" t="s">
        <v>364</v>
      </c>
    </row>
    <row r="2628" spans="1:22" x14ac:dyDescent="0.35">
      <c r="A2628">
        <v>2626</v>
      </c>
      <c r="B2628">
        <v>2022110600</v>
      </c>
      <c r="C2628">
        <v>590</v>
      </c>
      <c r="D2628">
        <v>42559</v>
      </c>
      <c r="E2628">
        <v>0</v>
      </c>
      <c r="F2628">
        <v>1</v>
      </c>
      <c r="G2628">
        <v>0</v>
      </c>
      <c r="H2628">
        <v>0</v>
      </c>
      <c r="I2628" t="s">
        <v>532</v>
      </c>
      <c r="O2628">
        <v>2022102400</v>
      </c>
      <c r="P2628">
        <v>3334</v>
      </c>
      <c r="Q2628">
        <v>35466</v>
      </c>
      <c r="R2628">
        <v>1</v>
      </c>
      <c r="S2628">
        <v>0</v>
      </c>
      <c r="T2628">
        <v>0</v>
      </c>
      <c r="U2628">
        <v>0</v>
      </c>
      <c r="V2628" t="s">
        <v>364</v>
      </c>
    </row>
    <row r="2629" spans="1:22" x14ac:dyDescent="0.35">
      <c r="A2629">
        <v>2627</v>
      </c>
      <c r="B2629">
        <v>2022110600</v>
      </c>
      <c r="C2629">
        <v>2337</v>
      </c>
      <c r="D2629">
        <v>42559</v>
      </c>
      <c r="E2629">
        <v>0</v>
      </c>
      <c r="F2629">
        <v>1</v>
      </c>
      <c r="G2629">
        <v>0</v>
      </c>
      <c r="H2629">
        <v>0</v>
      </c>
      <c r="I2629" t="s">
        <v>532</v>
      </c>
      <c r="O2629">
        <v>2022102400</v>
      </c>
      <c r="P2629">
        <v>1515</v>
      </c>
      <c r="Q2629">
        <v>43700</v>
      </c>
      <c r="R2629">
        <v>0</v>
      </c>
      <c r="S2629">
        <v>0</v>
      </c>
      <c r="T2629">
        <v>0</v>
      </c>
      <c r="U2629">
        <v>1</v>
      </c>
      <c r="V2629" t="s">
        <v>365</v>
      </c>
    </row>
    <row r="2630" spans="1:22" x14ac:dyDescent="0.35">
      <c r="A2630">
        <v>2628</v>
      </c>
      <c r="B2630">
        <v>2022110600</v>
      </c>
      <c r="C2630">
        <v>3298</v>
      </c>
      <c r="D2630">
        <v>42559</v>
      </c>
      <c r="E2630">
        <v>0</v>
      </c>
      <c r="F2630">
        <v>1</v>
      </c>
      <c r="G2630">
        <v>0</v>
      </c>
      <c r="H2630">
        <v>0</v>
      </c>
      <c r="I2630" t="s">
        <v>532</v>
      </c>
      <c r="O2630">
        <v>2022102400</v>
      </c>
      <c r="P2630">
        <v>2187</v>
      </c>
      <c r="Q2630">
        <v>43700</v>
      </c>
      <c r="R2630">
        <v>1</v>
      </c>
      <c r="S2630">
        <v>0</v>
      </c>
      <c r="T2630">
        <v>0</v>
      </c>
      <c r="U2630">
        <v>0</v>
      </c>
      <c r="V2630" t="s">
        <v>365</v>
      </c>
    </row>
    <row r="2631" spans="1:22" x14ac:dyDescent="0.35">
      <c r="A2631">
        <v>2629</v>
      </c>
      <c r="B2631">
        <v>2022110600</v>
      </c>
      <c r="C2631">
        <v>894</v>
      </c>
      <c r="D2631">
        <v>54547</v>
      </c>
      <c r="E2631">
        <v>0</v>
      </c>
      <c r="F2631">
        <v>1</v>
      </c>
      <c r="G2631">
        <v>0</v>
      </c>
      <c r="H2631">
        <v>0</v>
      </c>
      <c r="I2631" t="s">
        <v>533</v>
      </c>
      <c r="O2631">
        <v>2022102400</v>
      </c>
      <c r="P2631">
        <v>2281</v>
      </c>
      <c r="Q2631">
        <v>43700</v>
      </c>
      <c r="R2631">
        <v>0</v>
      </c>
      <c r="S2631">
        <v>1</v>
      </c>
      <c r="T2631">
        <v>0</v>
      </c>
      <c r="U2631">
        <v>0</v>
      </c>
      <c r="V2631" t="s">
        <v>365</v>
      </c>
    </row>
    <row r="2632" spans="1:22" x14ac:dyDescent="0.35">
      <c r="A2632">
        <v>2630</v>
      </c>
      <c r="B2632">
        <v>2022110600</v>
      </c>
      <c r="C2632">
        <v>2245</v>
      </c>
      <c r="D2632">
        <v>54547</v>
      </c>
      <c r="E2632">
        <v>1</v>
      </c>
      <c r="F2632">
        <v>0</v>
      </c>
      <c r="G2632">
        <v>0</v>
      </c>
      <c r="H2632">
        <v>0</v>
      </c>
      <c r="I2632" t="s">
        <v>533</v>
      </c>
      <c r="O2632">
        <v>2022102400</v>
      </c>
      <c r="P2632">
        <v>2492</v>
      </c>
      <c r="Q2632">
        <v>44944</v>
      </c>
      <c r="R2632">
        <v>0</v>
      </c>
      <c r="S2632">
        <v>1</v>
      </c>
      <c r="T2632">
        <v>0</v>
      </c>
      <c r="U2632">
        <v>0</v>
      </c>
      <c r="V2632" t="s">
        <v>366</v>
      </c>
    </row>
    <row r="2633" spans="1:22" x14ac:dyDescent="0.35">
      <c r="A2633">
        <v>2631</v>
      </c>
      <c r="B2633">
        <v>2022110600</v>
      </c>
      <c r="C2633">
        <v>2017</v>
      </c>
      <c r="D2633">
        <v>43791</v>
      </c>
      <c r="E2633">
        <v>1</v>
      </c>
      <c r="F2633">
        <v>0</v>
      </c>
      <c r="G2633">
        <v>0</v>
      </c>
      <c r="H2633">
        <v>0</v>
      </c>
      <c r="I2633" t="s">
        <v>534</v>
      </c>
      <c r="O2633">
        <v>2022102400</v>
      </c>
      <c r="P2633">
        <v>2537</v>
      </c>
      <c r="Q2633">
        <v>44944</v>
      </c>
      <c r="R2633">
        <v>1</v>
      </c>
      <c r="S2633">
        <v>0</v>
      </c>
      <c r="T2633">
        <v>0</v>
      </c>
      <c r="U2633">
        <v>0</v>
      </c>
      <c r="V2633" t="s">
        <v>366</v>
      </c>
    </row>
    <row r="2634" spans="1:22" x14ac:dyDescent="0.35">
      <c r="A2634">
        <v>2632</v>
      </c>
      <c r="B2634">
        <v>2022110600</v>
      </c>
      <c r="C2634">
        <v>2162</v>
      </c>
      <c r="D2634">
        <v>43791</v>
      </c>
      <c r="E2634">
        <v>0</v>
      </c>
      <c r="F2634">
        <v>1</v>
      </c>
      <c r="G2634">
        <v>0</v>
      </c>
      <c r="H2634">
        <v>0</v>
      </c>
      <c r="I2634" t="s">
        <v>534</v>
      </c>
      <c r="O2634">
        <v>2022102400</v>
      </c>
      <c r="P2634">
        <v>2558</v>
      </c>
      <c r="Q2634">
        <v>44944</v>
      </c>
      <c r="R2634">
        <v>0</v>
      </c>
      <c r="S2634">
        <v>1</v>
      </c>
      <c r="T2634">
        <v>0</v>
      </c>
      <c r="U2634">
        <v>0</v>
      </c>
      <c r="V2634" t="s">
        <v>366</v>
      </c>
    </row>
    <row r="2635" spans="1:22" x14ac:dyDescent="0.35">
      <c r="A2635">
        <v>2633</v>
      </c>
      <c r="B2635">
        <v>2022110600</v>
      </c>
      <c r="C2635">
        <v>2832</v>
      </c>
      <c r="D2635">
        <v>43791</v>
      </c>
      <c r="E2635">
        <v>1</v>
      </c>
      <c r="F2635">
        <v>0</v>
      </c>
      <c r="G2635">
        <v>0</v>
      </c>
      <c r="H2635">
        <v>0</v>
      </c>
      <c r="I2635" t="s">
        <v>534</v>
      </c>
      <c r="O2635">
        <v>2022103007</v>
      </c>
      <c r="P2635">
        <v>2296</v>
      </c>
      <c r="Q2635">
        <v>44944</v>
      </c>
      <c r="R2635">
        <v>1</v>
      </c>
      <c r="S2635">
        <v>0</v>
      </c>
      <c r="T2635">
        <v>0</v>
      </c>
      <c r="U2635">
        <v>0</v>
      </c>
      <c r="V2635" t="s">
        <v>366</v>
      </c>
    </row>
    <row r="2636" spans="1:22" x14ac:dyDescent="0.35">
      <c r="A2636">
        <v>2634</v>
      </c>
      <c r="B2636">
        <v>2022110600</v>
      </c>
      <c r="C2636">
        <v>2400</v>
      </c>
      <c r="D2636">
        <v>52594</v>
      </c>
      <c r="E2636">
        <v>0</v>
      </c>
      <c r="F2636">
        <v>1</v>
      </c>
      <c r="G2636">
        <v>0</v>
      </c>
      <c r="H2636">
        <v>0</v>
      </c>
      <c r="I2636" t="s">
        <v>535</v>
      </c>
      <c r="O2636">
        <v>2022110605</v>
      </c>
      <c r="P2636">
        <v>1446</v>
      </c>
      <c r="Q2636">
        <v>44944</v>
      </c>
      <c r="R2636">
        <v>1</v>
      </c>
      <c r="S2636">
        <v>0</v>
      </c>
      <c r="T2636">
        <v>0</v>
      </c>
      <c r="U2636">
        <v>0</v>
      </c>
      <c r="V2636" t="s">
        <v>366</v>
      </c>
    </row>
    <row r="2637" spans="1:22" x14ac:dyDescent="0.35">
      <c r="A2637">
        <v>2635</v>
      </c>
      <c r="B2637">
        <v>2022110600</v>
      </c>
      <c r="C2637">
        <v>3598</v>
      </c>
      <c r="D2637">
        <v>52272</v>
      </c>
      <c r="E2637">
        <v>0</v>
      </c>
      <c r="F2637">
        <v>0</v>
      </c>
      <c r="G2637">
        <v>0</v>
      </c>
      <c r="H2637">
        <v>1</v>
      </c>
      <c r="I2637" t="s">
        <v>536</v>
      </c>
      <c r="O2637">
        <v>2022110605</v>
      </c>
      <c r="P2637">
        <v>2048</v>
      </c>
      <c r="Q2637">
        <v>44944</v>
      </c>
      <c r="R2637">
        <v>0</v>
      </c>
      <c r="S2637">
        <v>1</v>
      </c>
      <c r="T2637">
        <v>0</v>
      </c>
      <c r="U2637">
        <v>0</v>
      </c>
      <c r="V2637" t="s">
        <v>366</v>
      </c>
    </row>
    <row r="2638" spans="1:22" x14ac:dyDescent="0.35">
      <c r="A2638">
        <v>2636</v>
      </c>
      <c r="B2638">
        <v>2022110601</v>
      </c>
      <c r="C2638">
        <v>739</v>
      </c>
      <c r="D2638">
        <v>46501</v>
      </c>
      <c r="E2638">
        <v>0</v>
      </c>
      <c r="F2638">
        <v>1</v>
      </c>
      <c r="G2638">
        <v>0</v>
      </c>
      <c r="H2638">
        <v>0</v>
      </c>
      <c r="I2638" t="s">
        <v>537</v>
      </c>
      <c r="O2638">
        <v>2022102400</v>
      </c>
      <c r="P2638">
        <v>2622</v>
      </c>
      <c r="Q2638">
        <v>37308</v>
      </c>
      <c r="R2638">
        <v>0</v>
      </c>
      <c r="S2638">
        <v>1</v>
      </c>
      <c r="T2638">
        <v>0</v>
      </c>
      <c r="U2638">
        <v>0</v>
      </c>
      <c r="V2638" t="s">
        <v>367</v>
      </c>
    </row>
    <row r="2639" spans="1:22" x14ac:dyDescent="0.35">
      <c r="A2639">
        <v>2637</v>
      </c>
      <c r="B2639">
        <v>2022110601</v>
      </c>
      <c r="C2639">
        <v>1391</v>
      </c>
      <c r="D2639">
        <v>42390</v>
      </c>
      <c r="E2639">
        <v>1</v>
      </c>
      <c r="F2639">
        <v>0</v>
      </c>
      <c r="G2639">
        <v>0</v>
      </c>
      <c r="H2639">
        <v>0</v>
      </c>
      <c r="I2639" t="s">
        <v>538</v>
      </c>
      <c r="O2639">
        <v>2022102400</v>
      </c>
      <c r="P2639">
        <v>2938</v>
      </c>
      <c r="Q2639">
        <v>37308</v>
      </c>
      <c r="R2639">
        <v>0</v>
      </c>
      <c r="S2639">
        <v>1</v>
      </c>
      <c r="T2639">
        <v>0</v>
      </c>
      <c r="U2639">
        <v>0</v>
      </c>
      <c r="V2639" t="s">
        <v>367</v>
      </c>
    </row>
    <row r="2640" spans="1:22" x14ac:dyDescent="0.35">
      <c r="A2640">
        <v>2638</v>
      </c>
      <c r="B2640">
        <v>2022110601</v>
      </c>
      <c r="C2640">
        <v>3309</v>
      </c>
      <c r="D2640">
        <v>43321</v>
      </c>
      <c r="E2640">
        <v>0</v>
      </c>
      <c r="F2640">
        <v>1</v>
      </c>
      <c r="G2640">
        <v>0</v>
      </c>
      <c r="H2640">
        <v>0</v>
      </c>
      <c r="I2640" t="s">
        <v>539</v>
      </c>
      <c r="O2640">
        <v>2022102400</v>
      </c>
      <c r="P2640">
        <v>2985</v>
      </c>
      <c r="Q2640">
        <v>37308</v>
      </c>
      <c r="R2640">
        <v>0</v>
      </c>
      <c r="S2640">
        <v>1</v>
      </c>
      <c r="T2640">
        <v>0</v>
      </c>
      <c r="U2640">
        <v>0</v>
      </c>
      <c r="V2640" t="s">
        <v>367</v>
      </c>
    </row>
    <row r="2641" spans="1:22" x14ac:dyDescent="0.35">
      <c r="A2641">
        <v>2639</v>
      </c>
      <c r="B2641">
        <v>2022110602</v>
      </c>
      <c r="C2641">
        <v>230</v>
      </c>
      <c r="D2641">
        <v>52592</v>
      </c>
      <c r="E2641">
        <v>0</v>
      </c>
      <c r="F2641">
        <v>1</v>
      </c>
      <c r="G2641">
        <v>0</v>
      </c>
      <c r="H2641">
        <v>0</v>
      </c>
      <c r="I2641" t="s">
        <v>540</v>
      </c>
      <c r="O2641">
        <v>2022102400</v>
      </c>
      <c r="P2641">
        <v>3376</v>
      </c>
      <c r="Q2641">
        <v>37308</v>
      </c>
      <c r="R2641">
        <v>0</v>
      </c>
      <c r="S2641">
        <v>1</v>
      </c>
      <c r="T2641">
        <v>0</v>
      </c>
      <c r="U2641">
        <v>0</v>
      </c>
      <c r="V2641" t="s">
        <v>367</v>
      </c>
    </row>
    <row r="2642" spans="1:22" x14ac:dyDescent="0.35">
      <c r="A2642">
        <v>2640</v>
      </c>
      <c r="B2642">
        <v>2022110602</v>
      </c>
      <c r="C2642">
        <v>2517</v>
      </c>
      <c r="D2642">
        <v>52592</v>
      </c>
      <c r="E2642">
        <v>0</v>
      </c>
      <c r="F2642">
        <v>1</v>
      </c>
      <c r="G2642">
        <v>0</v>
      </c>
      <c r="H2642">
        <v>0</v>
      </c>
      <c r="I2642" t="s">
        <v>540</v>
      </c>
      <c r="O2642">
        <v>2022102400</v>
      </c>
      <c r="P2642">
        <v>3397</v>
      </c>
      <c r="Q2642">
        <v>37308</v>
      </c>
      <c r="R2642">
        <v>1</v>
      </c>
      <c r="S2642">
        <v>0</v>
      </c>
      <c r="T2642">
        <v>0</v>
      </c>
      <c r="U2642">
        <v>0</v>
      </c>
      <c r="V2642" t="s">
        <v>367</v>
      </c>
    </row>
    <row r="2643" spans="1:22" x14ac:dyDescent="0.35">
      <c r="A2643">
        <v>2641</v>
      </c>
      <c r="B2643">
        <v>2022110602</v>
      </c>
      <c r="C2643">
        <v>2638</v>
      </c>
      <c r="D2643">
        <v>52592</v>
      </c>
      <c r="E2643">
        <v>0</v>
      </c>
      <c r="F2643">
        <v>1</v>
      </c>
      <c r="G2643">
        <v>0</v>
      </c>
      <c r="H2643">
        <v>0</v>
      </c>
      <c r="I2643" t="s">
        <v>540</v>
      </c>
      <c r="O2643">
        <v>2022102400</v>
      </c>
      <c r="P2643">
        <v>3670</v>
      </c>
      <c r="Q2643">
        <v>37308</v>
      </c>
      <c r="R2643">
        <v>0</v>
      </c>
      <c r="S2643">
        <v>1</v>
      </c>
      <c r="T2643">
        <v>0</v>
      </c>
      <c r="U2643">
        <v>0</v>
      </c>
      <c r="V2643" t="s">
        <v>367</v>
      </c>
    </row>
    <row r="2644" spans="1:22" x14ac:dyDescent="0.35">
      <c r="A2644">
        <v>2642</v>
      </c>
      <c r="B2644">
        <v>2022110602</v>
      </c>
      <c r="C2644">
        <v>2970</v>
      </c>
      <c r="D2644">
        <v>52592</v>
      </c>
      <c r="E2644">
        <v>0</v>
      </c>
      <c r="F2644">
        <v>1</v>
      </c>
      <c r="G2644">
        <v>0</v>
      </c>
      <c r="H2644">
        <v>0</v>
      </c>
      <c r="I2644" t="s">
        <v>540</v>
      </c>
      <c r="O2644">
        <v>2022103007</v>
      </c>
      <c r="P2644">
        <v>3169</v>
      </c>
      <c r="Q2644">
        <v>37308</v>
      </c>
      <c r="R2644">
        <v>1</v>
      </c>
      <c r="S2644">
        <v>0</v>
      </c>
      <c r="T2644">
        <v>0</v>
      </c>
      <c r="U2644">
        <v>0</v>
      </c>
      <c r="V2644" t="s">
        <v>367</v>
      </c>
    </row>
    <row r="2645" spans="1:22" x14ac:dyDescent="0.35">
      <c r="A2645">
        <v>2643</v>
      </c>
      <c r="B2645">
        <v>2022110602</v>
      </c>
      <c r="C2645">
        <v>657</v>
      </c>
      <c r="D2645">
        <v>53595</v>
      </c>
      <c r="E2645">
        <v>1</v>
      </c>
      <c r="F2645">
        <v>0</v>
      </c>
      <c r="G2645">
        <v>0</v>
      </c>
      <c r="H2645">
        <v>0</v>
      </c>
      <c r="I2645" t="s">
        <v>541</v>
      </c>
      <c r="O2645">
        <v>2022110605</v>
      </c>
      <c r="P2645">
        <v>247</v>
      </c>
      <c r="Q2645">
        <v>37308</v>
      </c>
      <c r="R2645">
        <v>1</v>
      </c>
      <c r="S2645">
        <v>0</v>
      </c>
      <c r="T2645">
        <v>0</v>
      </c>
      <c r="U2645">
        <v>0</v>
      </c>
      <c r="V2645" t="s">
        <v>367</v>
      </c>
    </row>
    <row r="2646" spans="1:22" x14ac:dyDescent="0.35">
      <c r="A2646">
        <v>2644</v>
      </c>
      <c r="B2646">
        <v>2022110602</v>
      </c>
      <c r="C2646">
        <v>2659</v>
      </c>
      <c r="D2646">
        <v>54654</v>
      </c>
      <c r="E2646">
        <v>1</v>
      </c>
      <c r="F2646">
        <v>0</v>
      </c>
      <c r="G2646">
        <v>0</v>
      </c>
      <c r="H2646">
        <v>0</v>
      </c>
      <c r="I2646" t="s">
        <v>542</v>
      </c>
      <c r="O2646">
        <v>2022110605</v>
      </c>
      <c r="P2646">
        <v>1401</v>
      </c>
      <c r="Q2646">
        <v>37308</v>
      </c>
      <c r="R2646">
        <v>1</v>
      </c>
      <c r="S2646">
        <v>0</v>
      </c>
      <c r="T2646">
        <v>0</v>
      </c>
      <c r="U2646">
        <v>0</v>
      </c>
      <c r="V2646" t="s">
        <v>367</v>
      </c>
    </row>
    <row r="2647" spans="1:22" x14ac:dyDescent="0.35">
      <c r="A2647">
        <v>2645</v>
      </c>
      <c r="B2647">
        <v>2022110602</v>
      </c>
      <c r="C2647">
        <v>3492</v>
      </c>
      <c r="D2647">
        <v>54654</v>
      </c>
      <c r="E2647">
        <v>1</v>
      </c>
      <c r="F2647">
        <v>0</v>
      </c>
      <c r="G2647">
        <v>0</v>
      </c>
      <c r="H2647">
        <v>0</v>
      </c>
      <c r="I2647" t="s">
        <v>542</v>
      </c>
      <c r="O2647">
        <v>2022110605</v>
      </c>
      <c r="P2647">
        <v>1446</v>
      </c>
      <c r="Q2647">
        <v>37308</v>
      </c>
      <c r="R2647">
        <v>0</v>
      </c>
      <c r="S2647">
        <v>1</v>
      </c>
      <c r="T2647">
        <v>0</v>
      </c>
      <c r="U2647">
        <v>0</v>
      </c>
      <c r="V2647" t="s">
        <v>367</v>
      </c>
    </row>
    <row r="2648" spans="1:22" x14ac:dyDescent="0.35">
      <c r="A2648">
        <v>2646</v>
      </c>
      <c r="B2648">
        <v>2022110602</v>
      </c>
      <c r="C2648">
        <v>3424</v>
      </c>
      <c r="D2648">
        <v>48495</v>
      </c>
      <c r="E2648">
        <v>1</v>
      </c>
      <c r="F2648">
        <v>0</v>
      </c>
      <c r="G2648">
        <v>0</v>
      </c>
      <c r="H2648">
        <v>0</v>
      </c>
      <c r="I2648" t="s">
        <v>543</v>
      </c>
      <c r="O2648">
        <v>2022110605</v>
      </c>
      <c r="P2648">
        <v>2214</v>
      </c>
      <c r="Q2648">
        <v>37308</v>
      </c>
      <c r="R2648">
        <v>0</v>
      </c>
      <c r="S2648">
        <v>1</v>
      </c>
      <c r="T2648">
        <v>0</v>
      </c>
      <c r="U2648">
        <v>0</v>
      </c>
      <c r="V2648" t="s">
        <v>367</v>
      </c>
    </row>
    <row r="2649" spans="1:22" x14ac:dyDescent="0.35">
      <c r="A2649">
        <v>2647</v>
      </c>
      <c r="B2649">
        <v>2022110602</v>
      </c>
      <c r="C2649">
        <v>3471</v>
      </c>
      <c r="D2649">
        <v>48495</v>
      </c>
      <c r="E2649">
        <v>0</v>
      </c>
      <c r="F2649">
        <v>1</v>
      </c>
      <c r="G2649">
        <v>0</v>
      </c>
      <c r="H2649">
        <v>0</v>
      </c>
      <c r="I2649" t="s">
        <v>543</v>
      </c>
      <c r="O2649">
        <v>2022102400</v>
      </c>
      <c r="P2649">
        <v>3188</v>
      </c>
      <c r="Q2649">
        <v>46153</v>
      </c>
      <c r="R2649">
        <v>1</v>
      </c>
      <c r="S2649">
        <v>0</v>
      </c>
      <c r="T2649">
        <v>0</v>
      </c>
      <c r="U2649">
        <v>0</v>
      </c>
      <c r="V2649" t="s">
        <v>368</v>
      </c>
    </row>
    <row r="2650" spans="1:22" x14ac:dyDescent="0.35">
      <c r="A2650">
        <v>2648</v>
      </c>
      <c r="B2650">
        <v>2022110602</v>
      </c>
      <c r="C2650">
        <v>3471</v>
      </c>
      <c r="D2650">
        <v>53587</v>
      </c>
      <c r="E2650">
        <v>0</v>
      </c>
      <c r="F2650">
        <v>1</v>
      </c>
      <c r="G2650">
        <v>0</v>
      </c>
      <c r="H2650">
        <v>0</v>
      </c>
      <c r="I2650" t="s">
        <v>544</v>
      </c>
      <c r="O2650">
        <v>2022102400</v>
      </c>
      <c r="P2650">
        <v>3580</v>
      </c>
      <c r="Q2650">
        <v>46153</v>
      </c>
      <c r="R2650">
        <v>0</v>
      </c>
      <c r="S2650">
        <v>1</v>
      </c>
      <c r="T2650">
        <v>0</v>
      </c>
      <c r="U2650">
        <v>0</v>
      </c>
      <c r="V2650" t="s">
        <v>368</v>
      </c>
    </row>
    <row r="2651" spans="1:22" x14ac:dyDescent="0.35">
      <c r="A2651">
        <v>2649</v>
      </c>
      <c r="B2651">
        <v>2022110602</v>
      </c>
      <c r="C2651">
        <v>3492</v>
      </c>
      <c r="D2651">
        <v>54585</v>
      </c>
      <c r="E2651">
        <v>0</v>
      </c>
      <c r="F2651">
        <v>0</v>
      </c>
      <c r="G2651">
        <v>0</v>
      </c>
      <c r="H2651">
        <v>1</v>
      </c>
      <c r="I2651" t="s">
        <v>545</v>
      </c>
      <c r="O2651">
        <v>2022103002</v>
      </c>
      <c r="P2651">
        <v>641</v>
      </c>
      <c r="Q2651">
        <v>46153</v>
      </c>
      <c r="R2651">
        <v>1</v>
      </c>
      <c r="S2651">
        <v>0</v>
      </c>
      <c r="T2651">
        <v>0</v>
      </c>
      <c r="U2651">
        <v>0</v>
      </c>
      <c r="V2651" t="s">
        <v>368</v>
      </c>
    </row>
    <row r="2652" spans="1:22" x14ac:dyDescent="0.35">
      <c r="A2652">
        <v>2650</v>
      </c>
      <c r="B2652">
        <v>2022110602</v>
      </c>
      <c r="C2652">
        <v>3603</v>
      </c>
      <c r="D2652">
        <v>52797</v>
      </c>
      <c r="E2652">
        <v>0</v>
      </c>
      <c r="F2652">
        <v>1</v>
      </c>
      <c r="G2652">
        <v>0</v>
      </c>
      <c r="H2652">
        <v>0</v>
      </c>
      <c r="I2652" t="s">
        <v>546</v>
      </c>
      <c r="O2652">
        <v>2022103002</v>
      </c>
      <c r="P2652">
        <v>1354</v>
      </c>
      <c r="Q2652">
        <v>46153</v>
      </c>
      <c r="R2652">
        <v>1</v>
      </c>
      <c r="S2652">
        <v>0</v>
      </c>
      <c r="T2652">
        <v>0</v>
      </c>
      <c r="U2652">
        <v>0</v>
      </c>
      <c r="V2652" t="s">
        <v>368</v>
      </c>
    </row>
    <row r="2653" spans="1:22" x14ac:dyDescent="0.35">
      <c r="A2653">
        <v>2651</v>
      </c>
      <c r="B2653">
        <v>2022110602</v>
      </c>
      <c r="C2653">
        <v>3680</v>
      </c>
      <c r="D2653">
        <v>52797</v>
      </c>
      <c r="E2653">
        <v>1</v>
      </c>
      <c r="F2653">
        <v>0</v>
      </c>
      <c r="G2653">
        <v>0</v>
      </c>
      <c r="H2653">
        <v>0</v>
      </c>
      <c r="I2653" t="s">
        <v>546</v>
      </c>
      <c r="O2653">
        <v>2022102700</v>
      </c>
      <c r="P2653">
        <v>996</v>
      </c>
      <c r="Q2653">
        <v>40096</v>
      </c>
      <c r="R2653">
        <v>0</v>
      </c>
      <c r="S2653">
        <v>1</v>
      </c>
      <c r="T2653">
        <v>0</v>
      </c>
      <c r="U2653">
        <v>0</v>
      </c>
      <c r="V2653" t="s">
        <v>369</v>
      </c>
    </row>
    <row r="2654" spans="1:22" x14ac:dyDescent="0.35">
      <c r="A2654">
        <v>2652</v>
      </c>
      <c r="B2654">
        <v>2022110602</v>
      </c>
      <c r="C2654">
        <v>3760</v>
      </c>
      <c r="D2654">
        <v>52797</v>
      </c>
      <c r="E2654">
        <v>1</v>
      </c>
      <c r="F2654">
        <v>0</v>
      </c>
      <c r="G2654">
        <v>0</v>
      </c>
      <c r="H2654">
        <v>0</v>
      </c>
      <c r="I2654" t="s">
        <v>546</v>
      </c>
      <c r="O2654">
        <v>2022102700</v>
      </c>
      <c r="P2654">
        <v>2581</v>
      </c>
      <c r="Q2654">
        <v>40096</v>
      </c>
      <c r="R2654">
        <v>1</v>
      </c>
      <c r="S2654">
        <v>0</v>
      </c>
      <c r="T2654">
        <v>0</v>
      </c>
      <c r="U2654">
        <v>0</v>
      </c>
      <c r="V2654" t="s">
        <v>369</v>
      </c>
    </row>
    <row r="2655" spans="1:22" x14ac:dyDescent="0.35">
      <c r="A2655">
        <v>2653</v>
      </c>
      <c r="B2655">
        <v>2022110602</v>
      </c>
      <c r="C2655">
        <v>3624</v>
      </c>
      <c r="D2655">
        <v>38852</v>
      </c>
      <c r="E2655">
        <v>0</v>
      </c>
      <c r="F2655">
        <v>1</v>
      </c>
      <c r="G2655">
        <v>0</v>
      </c>
      <c r="H2655">
        <v>0</v>
      </c>
      <c r="I2655" t="s">
        <v>547</v>
      </c>
      <c r="O2655">
        <v>2022102700</v>
      </c>
      <c r="P2655">
        <v>1086</v>
      </c>
      <c r="Q2655">
        <v>43354</v>
      </c>
      <c r="R2655">
        <v>0</v>
      </c>
      <c r="S2655">
        <v>0</v>
      </c>
      <c r="T2655">
        <v>0</v>
      </c>
      <c r="U2655">
        <v>1</v>
      </c>
      <c r="V2655" t="s">
        <v>370</v>
      </c>
    </row>
    <row r="2656" spans="1:22" x14ac:dyDescent="0.35">
      <c r="A2656">
        <v>2654</v>
      </c>
      <c r="B2656">
        <v>2022110603</v>
      </c>
      <c r="C2656">
        <v>229</v>
      </c>
      <c r="D2656">
        <v>52863</v>
      </c>
      <c r="E2656">
        <v>1</v>
      </c>
      <c r="F2656">
        <v>0</v>
      </c>
      <c r="G2656">
        <v>0</v>
      </c>
      <c r="H2656">
        <v>0</v>
      </c>
      <c r="I2656" t="s">
        <v>548</v>
      </c>
      <c r="O2656">
        <v>2022102700</v>
      </c>
      <c r="P2656">
        <v>2757</v>
      </c>
      <c r="Q2656">
        <v>43354</v>
      </c>
      <c r="R2656">
        <v>1</v>
      </c>
      <c r="S2656">
        <v>0</v>
      </c>
      <c r="T2656">
        <v>0</v>
      </c>
      <c r="U2656">
        <v>0</v>
      </c>
      <c r="V2656" t="s">
        <v>370</v>
      </c>
    </row>
    <row r="2657" spans="1:22" x14ac:dyDescent="0.35">
      <c r="A2657">
        <v>2655</v>
      </c>
      <c r="B2657">
        <v>2022110603</v>
      </c>
      <c r="C2657">
        <v>1146</v>
      </c>
      <c r="D2657">
        <v>52863</v>
      </c>
      <c r="E2657">
        <v>0</v>
      </c>
      <c r="F2657">
        <v>1</v>
      </c>
      <c r="G2657">
        <v>0</v>
      </c>
      <c r="H2657">
        <v>0</v>
      </c>
      <c r="I2657" t="s">
        <v>548</v>
      </c>
      <c r="O2657">
        <v>2022110609</v>
      </c>
      <c r="P2657">
        <v>829</v>
      </c>
      <c r="Q2657">
        <v>43354</v>
      </c>
      <c r="R2657">
        <v>1</v>
      </c>
      <c r="S2657">
        <v>0</v>
      </c>
      <c r="T2657">
        <v>0</v>
      </c>
      <c r="U2657">
        <v>0</v>
      </c>
      <c r="V2657" t="s">
        <v>370</v>
      </c>
    </row>
    <row r="2658" spans="1:22" x14ac:dyDescent="0.35">
      <c r="A2658">
        <v>2656</v>
      </c>
      <c r="B2658">
        <v>2022110603</v>
      </c>
      <c r="C2658">
        <v>1552</v>
      </c>
      <c r="D2658">
        <v>52863</v>
      </c>
      <c r="E2658">
        <v>0</v>
      </c>
      <c r="F2658">
        <v>1</v>
      </c>
      <c r="G2658">
        <v>0</v>
      </c>
      <c r="H2658">
        <v>0</v>
      </c>
      <c r="I2658" t="s">
        <v>548</v>
      </c>
      <c r="O2658">
        <v>2022110609</v>
      </c>
      <c r="P2658">
        <v>2736</v>
      </c>
      <c r="Q2658">
        <v>43354</v>
      </c>
      <c r="R2658">
        <v>0</v>
      </c>
      <c r="S2658">
        <v>1</v>
      </c>
      <c r="T2658">
        <v>0</v>
      </c>
      <c r="U2658">
        <v>0</v>
      </c>
      <c r="V2658" t="s">
        <v>370</v>
      </c>
    </row>
    <row r="2659" spans="1:22" x14ac:dyDescent="0.35">
      <c r="A2659">
        <v>2657</v>
      </c>
      <c r="B2659">
        <v>2022110603</v>
      </c>
      <c r="C2659">
        <v>1573</v>
      </c>
      <c r="D2659">
        <v>52863</v>
      </c>
      <c r="E2659">
        <v>0</v>
      </c>
      <c r="F2659">
        <v>1</v>
      </c>
      <c r="G2659">
        <v>0</v>
      </c>
      <c r="H2659">
        <v>0</v>
      </c>
      <c r="I2659" t="s">
        <v>548</v>
      </c>
      <c r="O2659">
        <v>2022102700</v>
      </c>
      <c r="P2659">
        <v>2314</v>
      </c>
      <c r="Q2659">
        <v>45063</v>
      </c>
      <c r="R2659">
        <v>0</v>
      </c>
      <c r="S2659">
        <v>1</v>
      </c>
      <c r="T2659">
        <v>0</v>
      </c>
      <c r="U2659">
        <v>0</v>
      </c>
      <c r="V2659" t="s">
        <v>371</v>
      </c>
    </row>
    <row r="2660" spans="1:22" x14ac:dyDescent="0.35">
      <c r="A2660">
        <v>2658</v>
      </c>
      <c r="B2660">
        <v>2022110603</v>
      </c>
      <c r="C2660">
        <v>1603</v>
      </c>
      <c r="D2660">
        <v>52863</v>
      </c>
      <c r="E2660">
        <v>1</v>
      </c>
      <c r="F2660">
        <v>0</v>
      </c>
      <c r="G2660">
        <v>0</v>
      </c>
      <c r="H2660">
        <v>0</v>
      </c>
      <c r="I2660" t="s">
        <v>548</v>
      </c>
      <c r="O2660">
        <v>2022102700</v>
      </c>
      <c r="P2660">
        <v>3806</v>
      </c>
      <c r="Q2660">
        <v>45063</v>
      </c>
      <c r="R2660">
        <v>0</v>
      </c>
      <c r="S2660">
        <v>0</v>
      </c>
      <c r="T2660">
        <v>0</v>
      </c>
      <c r="U2660">
        <v>1</v>
      </c>
      <c r="V2660" t="s">
        <v>371</v>
      </c>
    </row>
    <row r="2661" spans="1:22" x14ac:dyDescent="0.35">
      <c r="A2661">
        <v>2659</v>
      </c>
      <c r="B2661">
        <v>2022110603</v>
      </c>
      <c r="C2661">
        <v>2654</v>
      </c>
      <c r="D2661">
        <v>52863</v>
      </c>
      <c r="E2661">
        <v>0</v>
      </c>
      <c r="F2661">
        <v>1</v>
      </c>
      <c r="G2661">
        <v>0</v>
      </c>
      <c r="H2661">
        <v>0</v>
      </c>
      <c r="I2661" t="s">
        <v>548</v>
      </c>
      <c r="O2661">
        <v>2022102700</v>
      </c>
      <c r="P2661">
        <v>2356</v>
      </c>
      <c r="Q2661">
        <v>46699</v>
      </c>
      <c r="R2661">
        <v>1</v>
      </c>
      <c r="S2661">
        <v>0</v>
      </c>
      <c r="T2661">
        <v>0</v>
      </c>
      <c r="U2661">
        <v>0</v>
      </c>
      <c r="V2661" t="s">
        <v>372</v>
      </c>
    </row>
    <row r="2662" spans="1:22" x14ac:dyDescent="0.35">
      <c r="A2662">
        <v>2660</v>
      </c>
      <c r="B2662">
        <v>2022110603</v>
      </c>
      <c r="C2662">
        <v>486</v>
      </c>
      <c r="D2662">
        <v>46099</v>
      </c>
      <c r="E2662">
        <v>1</v>
      </c>
      <c r="F2662">
        <v>0</v>
      </c>
      <c r="G2662">
        <v>0</v>
      </c>
      <c r="H2662">
        <v>0</v>
      </c>
      <c r="I2662" t="s">
        <v>549</v>
      </c>
      <c r="O2662">
        <v>2022102700</v>
      </c>
      <c r="P2662">
        <v>3214</v>
      </c>
      <c r="Q2662">
        <v>46699</v>
      </c>
      <c r="R2662">
        <v>1</v>
      </c>
      <c r="S2662">
        <v>0</v>
      </c>
      <c r="T2662">
        <v>0</v>
      </c>
      <c r="U2662">
        <v>0</v>
      </c>
      <c r="V2662" t="s">
        <v>372</v>
      </c>
    </row>
    <row r="2663" spans="1:22" x14ac:dyDescent="0.35">
      <c r="A2663">
        <v>2661</v>
      </c>
      <c r="B2663">
        <v>2022110603</v>
      </c>
      <c r="C2663">
        <v>2349</v>
      </c>
      <c r="D2663">
        <v>46099</v>
      </c>
      <c r="E2663">
        <v>1</v>
      </c>
      <c r="F2663">
        <v>0</v>
      </c>
      <c r="G2663">
        <v>0</v>
      </c>
      <c r="H2663">
        <v>0</v>
      </c>
      <c r="I2663" t="s">
        <v>549</v>
      </c>
      <c r="O2663">
        <v>2022103000</v>
      </c>
      <c r="P2663">
        <v>532</v>
      </c>
      <c r="Q2663">
        <v>46156</v>
      </c>
      <c r="R2663">
        <v>0</v>
      </c>
      <c r="S2663">
        <v>1</v>
      </c>
      <c r="T2663">
        <v>0</v>
      </c>
      <c r="U2663">
        <v>0</v>
      </c>
      <c r="V2663" t="s">
        <v>373</v>
      </c>
    </row>
    <row r="2664" spans="1:22" x14ac:dyDescent="0.35">
      <c r="A2664">
        <v>2662</v>
      </c>
      <c r="B2664">
        <v>2022110603</v>
      </c>
      <c r="C2664">
        <v>585</v>
      </c>
      <c r="D2664">
        <v>53458</v>
      </c>
      <c r="E2664">
        <v>0</v>
      </c>
      <c r="F2664">
        <v>1</v>
      </c>
      <c r="G2664">
        <v>0</v>
      </c>
      <c r="H2664">
        <v>0</v>
      </c>
      <c r="I2664" t="s">
        <v>550</v>
      </c>
      <c r="O2664">
        <v>2022110604</v>
      </c>
      <c r="P2664">
        <v>2843</v>
      </c>
      <c r="Q2664">
        <v>46156</v>
      </c>
      <c r="R2664">
        <v>0</v>
      </c>
      <c r="S2664">
        <v>1</v>
      </c>
      <c r="T2664">
        <v>0</v>
      </c>
      <c r="U2664">
        <v>0</v>
      </c>
      <c r="V2664" t="s">
        <v>373</v>
      </c>
    </row>
    <row r="2665" spans="1:22" x14ac:dyDescent="0.35">
      <c r="A2665">
        <v>2663</v>
      </c>
      <c r="B2665">
        <v>2022110603</v>
      </c>
      <c r="C2665">
        <v>967</v>
      </c>
      <c r="D2665">
        <v>48241</v>
      </c>
      <c r="E2665">
        <v>1</v>
      </c>
      <c r="F2665">
        <v>0</v>
      </c>
      <c r="G2665">
        <v>0</v>
      </c>
      <c r="H2665">
        <v>0</v>
      </c>
      <c r="I2665" t="s">
        <v>551</v>
      </c>
      <c r="O2665">
        <v>2022103000</v>
      </c>
      <c r="P2665">
        <v>779</v>
      </c>
      <c r="Q2665">
        <v>48308</v>
      </c>
      <c r="R2665">
        <v>1</v>
      </c>
      <c r="S2665">
        <v>0</v>
      </c>
      <c r="T2665">
        <v>0</v>
      </c>
      <c r="U2665">
        <v>0</v>
      </c>
      <c r="V2665" t="s">
        <v>374</v>
      </c>
    </row>
    <row r="2666" spans="1:22" x14ac:dyDescent="0.35">
      <c r="A2666">
        <v>2664</v>
      </c>
      <c r="B2666">
        <v>2022110603</v>
      </c>
      <c r="C2666">
        <v>1217</v>
      </c>
      <c r="D2666">
        <v>53953</v>
      </c>
      <c r="E2666">
        <v>1</v>
      </c>
      <c r="F2666">
        <v>0</v>
      </c>
      <c r="G2666">
        <v>0</v>
      </c>
      <c r="H2666">
        <v>0</v>
      </c>
      <c r="I2666" t="s">
        <v>552</v>
      </c>
      <c r="O2666">
        <v>2022103000</v>
      </c>
      <c r="P2666">
        <v>837</v>
      </c>
      <c r="Q2666">
        <v>54529</v>
      </c>
      <c r="R2666">
        <v>1</v>
      </c>
      <c r="S2666">
        <v>0</v>
      </c>
      <c r="T2666">
        <v>0</v>
      </c>
      <c r="U2666">
        <v>0</v>
      </c>
      <c r="V2666" t="s">
        <v>375</v>
      </c>
    </row>
    <row r="2667" spans="1:22" x14ac:dyDescent="0.35">
      <c r="A2667">
        <v>2665</v>
      </c>
      <c r="B2667">
        <v>2022110603</v>
      </c>
      <c r="C2667">
        <v>1898</v>
      </c>
      <c r="D2667">
        <v>53953</v>
      </c>
      <c r="E2667">
        <v>1</v>
      </c>
      <c r="F2667">
        <v>0</v>
      </c>
      <c r="G2667">
        <v>0</v>
      </c>
      <c r="H2667">
        <v>0</v>
      </c>
      <c r="I2667" t="s">
        <v>552</v>
      </c>
      <c r="O2667">
        <v>2022103000</v>
      </c>
      <c r="P2667">
        <v>968</v>
      </c>
      <c r="Q2667">
        <v>53668</v>
      </c>
      <c r="R2667">
        <v>0</v>
      </c>
      <c r="S2667">
        <v>1</v>
      </c>
      <c r="T2667">
        <v>0</v>
      </c>
      <c r="U2667">
        <v>0</v>
      </c>
      <c r="V2667" t="s">
        <v>376</v>
      </c>
    </row>
    <row r="2668" spans="1:22" x14ac:dyDescent="0.35">
      <c r="A2668">
        <v>2666</v>
      </c>
      <c r="B2668">
        <v>2022110603</v>
      </c>
      <c r="C2668">
        <v>1969</v>
      </c>
      <c r="D2668">
        <v>53953</v>
      </c>
      <c r="E2668">
        <v>1</v>
      </c>
      <c r="F2668">
        <v>0</v>
      </c>
      <c r="G2668">
        <v>0</v>
      </c>
      <c r="H2668">
        <v>0</v>
      </c>
      <c r="I2668" t="s">
        <v>552</v>
      </c>
      <c r="O2668">
        <v>2022103000</v>
      </c>
      <c r="P2668">
        <v>1888</v>
      </c>
      <c r="Q2668">
        <v>53668</v>
      </c>
      <c r="R2668">
        <v>0</v>
      </c>
      <c r="S2668">
        <v>1</v>
      </c>
      <c r="T2668">
        <v>0</v>
      </c>
      <c r="U2668">
        <v>0</v>
      </c>
      <c r="V2668" t="s">
        <v>376</v>
      </c>
    </row>
    <row r="2669" spans="1:22" x14ac:dyDescent="0.35">
      <c r="A2669">
        <v>2667</v>
      </c>
      <c r="B2669">
        <v>2022110603</v>
      </c>
      <c r="C2669">
        <v>1333</v>
      </c>
      <c r="D2669">
        <v>47918</v>
      </c>
      <c r="E2669">
        <v>0</v>
      </c>
      <c r="F2669">
        <v>1</v>
      </c>
      <c r="G2669">
        <v>0</v>
      </c>
      <c r="H2669">
        <v>0</v>
      </c>
      <c r="I2669" t="s">
        <v>553</v>
      </c>
      <c r="O2669">
        <v>2022103000</v>
      </c>
      <c r="P2669">
        <v>3661</v>
      </c>
      <c r="Q2669">
        <v>53668</v>
      </c>
      <c r="R2669">
        <v>0</v>
      </c>
      <c r="S2669">
        <v>1</v>
      </c>
      <c r="T2669">
        <v>0</v>
      </c>
      <c r="U2669">
        <v>0</v>
      </c>
      <c r="V2669" t="s">
        <v>376</v>
      </c>
    </row>
    <row r="2670" spans="1:22" x14ac:dyDescent="0.35">
      <c r="A2670">
        <v>2668</v>
      </c>
      <c r="B2670">
        <v>2022110603</v>
      </c>
      <c r="C2670">
        <v>3156</v>
      </c>
      <c r="D2670">
        <v>47918</v>
      </c>
      <c r="E2670">
        <v>1</v>
      </c>
      <c r="F2670">
        <v>0</v>
      </c>
      <c r="G2670">
        <v>0</v>
      </c>
      <c r="H2670">
        <v>0</v>
      </c>
      <c r="I2670" t="s">
        <v>553</v>
      </c>
      <c r="O2670">
        <v>2022103000</v>
      </c>
      <c r="P2670">
        <v>968</v>
      </c>
      <c r="Q2670">
        <v>54580</v>
      </c>
      <c r="R2670">
        <v>0</v>
      </c>
      <c r="S2670">
        <v>1</v>
      </c>
      <c r="T2670">
        <v>0</v>
      </c>
      <c r="U2670">
        <v>0</v>
      </c>
      <c r="V2670" t="s">
        <v>377</v>
      </c>
    </row>
    <row r="2671" spans="1:22" x14ac:dyDescent="0.35">
      <c r="A2671">
        <v>2669</v>
      </c>
      <c r="B2671">
        <v>2022110603</v>
      </c>
      <c r="C2671">
        <v>2717</v>
      </c>
      <c r="D2671">
        <v>52650</v>
      </c>
      <c r="E2671">
        <v>0</v>
      </c>
      <c r="F2671">
        <v>1</v>
      </c>
      <c r="G2671">
        <v>0</v>
      </c>
      <c r="H2671">
        <v>0</v>
      </c>
      <c r="I2671" t="s">
        <v>554</v>
      </c>
      <c r="O2671">
        <v>2022103000</v>
      </c>
      <c r="P2671">
        <v>1152</v>
      </c>
      <c r="Q2671">
        <v>46700</v>
      </c>
      <c r="R2671">
        <v>1</v>
      </c>
      <c r="S2671">
        <v>0</v>
      </c>
      <c r="T2671">
        <v>0</v>
      </c>
      <c r="U2671">
        <v>0</v>
      </c>
      <c r="V2671" t="s">
        <v>378</v>
      </c>
    </row>
    <row r="2672" spans="1:22" x14ac:dyDescent="0.35">
      <c r="A2672">
        <v>2670</v>
      </c>
      <c r="B2672">
        <v>2022110604</v>
      </c>
      <c r="C2672">
        <v>1404</v>
      </c>
      <c r="D2672">
        <v>47817</v>
      </c>
      <c r="E2672">
        <v>0</v>
      </c>
      <c r="F2672">
        <v>1</v>
      </c>
      <c r="G2672">
        <v>0</v>
      </c>
      <c r="H2672">
        <v>0</v>
      </c>
      <c r="I2672" t="s">
        <v>555</v>
      </c>
      <c r="O2672">
        <v>2022103000</v>
      </c>
      <c r="P2672">
        <v>3788</v>
      </c>
      <c r="Q2672">
        <v>46700</v>
      </c>
      <c r="R2672">
        <v>0</v>
      </c>
      <c r="S2672">
        <v>0</v>
      </c>
      <c r="T2672">
        <v>0</v>
      </c>
      <c r="U2672">
        <v>1</v>
      </c>
      <c r="V2672" t="s">
        <v>378</v>
      </c>
    </row>
    <row r="2673" spans="1:22" x14ac:dyDescent="0.35">
      <c r="A2673">
        <v>2671</v>
      </c>
      <c r="B2673">
        <v>2022110604</v>
      </c>
      <c r="C2673">
        <v>2649</v>
      </c>
      <c r="D2673">
        <v>47817</v>
      </c>
      <c r="E2673">
        <v>0</v>
      </c>
      <c r="F2673">
        <v>0</v>
      </c>
      <c r="G2673">
        <v>0</v>
      </c>
      <c r="H2673">
        <v>1</v>
      </c>
      <c r="I2673" t="s">
        <v>555</v>
      </c>
      <c r="O2673">
        <v>2022103000</v>
      </c>
      <c r="P2673">
        <v>3830</v>
      </c>
      <c r="Q2673">
        <v>46700</v>
      </c>
      <c r="R2673">
        <v>1</v>
      </c>
      <c r="S2673">
        <v>0</v>
      </c>
      <c r="T2673">
        <v>0</v>
      </c>
      <c r="U2673">
        <v>0</v>
      </c>
      <c r="V2673" t="s">
        <v>378</v>
      </c>
    </row>
    <row r="2674" spans="1:22" x14ac:dyDescent="0.35">
      <c r="A2674">
        <v>2672</v>
      </c>
      <c r="B2674">
        <v>2022110604</v>
      </c>
      <c r="C2674">
        <v>1620</v>
      </c>
      <c r="D2674">
        <v>54535</v>
      </c>
      <c r="E2674">
        <v>0</v>
      </c>
      <c r="F2674">
        <v>0</v>
      </c>
      <c r="G2674">
        <v>0</v>
      </c>
      <c r="H2674">
        <v>1</v>
      </c>
      <c r="I2674" t="s">
        <v>556</v>
      </c>
      <c r="O2674">
        <v>2022110604</v>
      </c>
      <c r="P2674">
        <v>1620</v>
      </c>
      <c r="Q2674">
        <v>46700</v>
      </c>
      <c r="R2674">
        <v>1</v>
      </c>
      <c r="S2674">
        <v>0</v>
      </c>
      <c r="T2674">
        <v>0</v>
      </c>
      <c r="U2674">
        <v>0</v>
      </c>
      <c r="V2674" t="s">
        <v>378</v>
      </c>
    </row>
    <row r="2675" spans="1:22" x14ac:dyDescent="0.35">
      <c r="A2675">
        <v>2673</v>
      </c>
      <c r="B2675">
        <v>2022110604</v>
      </c>
      <c r="C2675">
        <v>2583</v>
      </c>
      <c r="D2675">
        <v>55105</v>
      </c>
      <c r="E2675">
        <v>0</v>
      </c>
      <c r="F2675">
        <v>1</v>
      </c>
      <c r="G2675">
        <v>0</v>
      </c>
      <c r="H2675">
        <v>0</v>
      </c>
      <c r="I2675" t="s">
        <v>557</v>
      </c>
      <c r="O2675">
        <v>2022103000</v>
      </c>
      <c r="P2675">
        <v>1809</v>
      </c>
      <c r="Q2675">
        <v>46175</v>
      </c>
      <c r="R2675">
        <v>1</v>
      </c>
      <c r="S2675">
        <v>0</v>
      </c>
      <c r="T2675">
        <v>0</v>
      </c>
      <c r="U2675">
        <v>0</v>
      </c>
      <c r="V2675" t="s">
        <v>379</v>
      </c>
    </row>
    <row r="2676" spans="1:22" x14ac:dyDescent="0.35">
      <c r="A2676">
        <v>2674</v>
      </c>
      <c r="B2676">
        <v>2022110604</v>
      </c>
      <c r="C2676">
        <v>3466</v>
      </c>
      <c r="D2676">
        <v>55105</v>
      </c>
      <c r="E2676">
        <v>0</v>
      </c>
      <c r="F2676">
        <v>1</v>
      </c>
      <c r="G2676">
        <v>0</v>
      </c>
      <c r="H2676">
        <v>0</v>
      </c>
      <c r="I2676" t="s">
        <v>557</v>
      </c>
      <c r="O2676">
        <v>2022103000</v>
      </c>
      <c r="P2676">
        <v>2447</v>
      </c>
      <c r="Q2676">
        <v>46175</v>
      </c>
      <c r="R2676">
        <v>0</v>
      </c>
      <c r="S2676">
        <v>0</v>
      </c>
      <c r="T2676">
        <v>0</v>
      </c>
      <c r="U2676">
        <v>1</v>
      </c>
      <c r="V2676" t="s">
        <v>379</v>
      </c>
    </row>
    <row r="2677" spans="1:22" x14ac:dyDescent="0.35">
      <c r="A2677">
        <v>2675</v>
      </c>
      <c r="B2677">
        <v>2022110604</v>
      </c>
      <c r="C2677">
        <v>2583</v>
      </c>
      <c r="D2677">
        <v>54640</v>
      </c>
      <c r="E2677">
        <v>0</v>
      </c>
      <c r="F2677">
        <v>1</v>
      </c>
      <c r="G2677">
        <v>0</v>
      </c>
      <c r="H2677">
        <v>0</v>
      </c>
      <c r="I2677" t="s">
        <v>558</v>
      </c>
      <c r="O2677">
        <v>2022103000</v>
      </c>
      <c r="P2677">
        <v>3593</v>
      </c>
      <c r="Q2677">
        <v>46175</v>
      </c>
      <c r="R2677">
        <v>0</v>
      </c>
      <c r="S2677">
        <v>0</v>
      </c>
      <c r="T2677">
        <v>0</v>
      </c>
      <c r="U2677">
        <v>1</v>
      </c>
      <c r="V2677" t="s">
        <v>379</v>
      </c>
    </row>
    <row r="2678" spans="1:22" x14ac:dyDescent="0.35">
      <c r="A2678">
        <v>2676</v>
      </c>
      <c r="B2678">
        <v>2022110605</v>
      </c>
      <c r="C2678">
        <v>329</v>
      </c>
      <c r="D2678">
        <v>53450</v>
      </c>
      <c r="E2678">
        <v>1</v>
      </c>
      <c r="F2678">
        <v>0</v>
      </c>
      <c r="G2678">
        <v>0</v>
      </c>
      <c r="H2678">
        <v>0</v>
      </c>
      <c r="I2678" t="s">
        <v>559</v>
      </c>
      <c r="O2678">
        <v>2022103000</v>
      </c>
      <c r="P2678">
        <v>3661</v>
      </c>
      <c r="Q2678">
        <v>46175</v>
      </c>
      <c r="R2678">
        <v>1</v>
      </c>
      <c r="S2678">
        <v>0</v>
      </c>
      <c r="T2678">
        <v>0</v>
      </c>
      <c r="U2678">
        <v>0</v>
      </c>
      <c r="V2678" t="s">
        <v>379</v>
      </c>
    </row>
    <row r="2679" spans="1:22" x14ac:dyDescent="0.35">
      <c r="A2679">
        <v>2677</v>
      </c>
      <c r="B2679">
        <v>2022110605</v>
      </c>
      <c r="C2679">
        <v>545</v>
      </c>
      <c r="D2679">
        <v>53450</v>
      </c>
      <c r="E2679">
        <v>1</v>
      </c>
      <c r="F2679">
        <v>0</v>
      </c>
      <c r="G2679">
        <v>0</v>
      </c>
      <c r="H2679">
        <v>0</v>
      </c>
      <c r="I2679" t="s">
        <v>559</v>
      </c>
      <c r="O2679">
        <v>2022103000</v>
      </c>
      <c r="P2679">
        <v>2771</v>
      </c>
      <c r="Q2679">
        <v>42030</v>
      </c>
      <c r="R2679">
        <v>1</v>
      </c>
      <c r="S2679">
        <v>0</v>
      </c>
      <c r="T2679">
        <v>0</v>
      </c>
      <c r="U2679">
        <v>0</v>
      </c>
      <c r="V2679" t="s">
        <v>380</v>
      </c>
    </row>
    <row r="2680" spans="1:22" x14ac:dyDescent="0.35">
      <c r="A2680">
        <v>2678</v>
      </c>
      <c r="B2680">
        <v>2022110605</v>
      </c>
      <c r="C2680">
        <v>1030</v>
      </c>
      <c r="D2680">
        <v>53450</v>
      </c>
      <c r="E2680">
        <v>1</v>
      </c>
      <c r="F2680">
        <v>0</v>
      </c>
      <c r="G2680">
        <v>0</v>
      </c>
      <c r="H2680">
        <v>1</v>
      </c>
      <c r="I2680" t="s">
        <v>559</v>
      </c>
      <c r="O2680">
        <v>2022103000</v>
      </c>
      <c r="P2680">
        <v>3593</v>
      </c>
      <c r="Q2680">
        <v>42030</v>
      </c>
      <c r="R2680">
        <v>0</v>
      </c>
      <c r="S2680">
        <v>0</v>
      </c>
      <c r="T2680">
        <v>0</v>
      </c>
      <c r="U2680">
        <v>1</v>
      </c>
      <c r="V2680" t="s">
        <v>380</v>
      </c>
    </row>
    <row r="2681" spans="1:22" x14ac:dyDescent="0.35">
      <c r="A2681">
        <v>2679</v>
      </c>
      <c r="B2681">
        <v>2022110605</v>
      </c>
      <c r="C2681">
        <v>3126</v>
      </c>
      <c r="D2681">
        <v>53450</v>
      </c>
      <c r="E2681">
        <v>1</v>
      </c>
      <c r="F2681">
        <v>0</v>
      </c>
      <c r="G2681">
        <v>0</v>
      </c>
      <c r="H2681">
        <v>0</v>
      </c>
      <c r="I2681" t="s">
        <v>559</v>
      </c>
      <c r="O2681">
        <v>2022103001</v>
      </c>
      <c r="P2681">
        <v>938</v>
      </c>
      <c r="Q2681">
        <v>46124</v>
      </c>
      <c r="R2681">
        <v>0</v>
      </c>
      <c r="S2681">
        <v>1</v>
      </c>
      <c r="T2681">
        <v>0</v>
      </c>
      <c r="U2681">
        <v>0</v>
      </c>
      <c r="V2681" t="s">
        <v>381</v>
      </c>
    </row>
    <row r="2682" spans="1:22" x14ac:dyDescent="0.35">
      <c r="A2682">
        <v>2680</v>
      </c>
      <c r="B2682">
        <v>2022110605</v>
      </c>
      <c r="C2682">
        <v>3794</v>
      </c>
      <c r="D2682">
        <v>53450</v>
      </c>
      <c r="E2682">
        <v>1</v>
      </c>
      <c r="F2682">
        <v>0</v>
      </c>
      <c r="G2682">
        <v>0</v>
      </c>
      <c r="H2682">
        <v>0</v>
      </c>
      <c r="I2682" t="s">
        <v>559</v>
      </c>
      <c r="O2682">
        <v>2022103001</v>
      </c>
      <c r="P2682">
        <v>1200</v>
      </c>
      <c r="Q2682">
        <v>46135</v>
      </c>
      <c r="R2682">
        <v>0</v>
      </c>
      <c r="S2682">
        <v>1</v>
      </c>
      <c r="T2682">
        <v>0</v>
      </c>
      <c r="U2682">
        <v>0</v>
      </c>
      <c r="V2682" t="s">
        <v>382</v>
      </c>
    </row>
    <row r="2683" spans="1:22" x14ac:dyDescent="0.35">
      <c r="A2683">
        <v>2681</v>
      </c>
      <c r="B2683">
        <v>2022110605</v>
      </c>
      <c r="C2683">
        <v>3822</v>
      </c>
      <c r="D2683">
        <v>53450</v>
      </c>
      <c r="E2683">
        <v>0</v>
      </c>
      <c r="F2683">
        <v>1</v>
      </c>
      <c r="G2683">
        <v>0</v>
      </c>
      <c r="H2683">
        <v>0</v>
      </c>
      <c r="I2683" t="s">
        <v>559</v>
      </c>
      <c r="O2683">
        <v>2022103001</v>
      </c>
      <c r="P2683">
        <v>2222</v>
      </c>
      <c r="Q2683">
        <v>46135</v>
      </c>
      <c r="R2683">
        <v>0</v>
      </c>
      <c r="S2683">
        <v>1</v>
      </c>
      <c r="T2683">
        <v>0</v>
      </c>
      <c r="U2683">
        <v>0</v>
      </c>
      <c r="V2683" t="s">
        <v>382</v>
      </c>
    </row>
    <row r="2684" spans="1:22" x14ac:dyDescent="0.35">
      <c r="A2684">
        <v>2682</v>
      </c>
      <c r="B2684">
        <v>2022110605</v>
      </c>
      <c r="C2684">
        <v>3861</v>
      </c>
      <c r="D2684">
        <v>52468</v>
      </c>
      <c r="E2684">
        <v>1</v>
      </c>
      <c r="F2684">
        <v>0</v>
      </c>
      <c r="G2684">
        <v>0</v>
      </c>
      <c r="H2684">
        <v>0</v>
      </c>
      <c r="I2684" t="s">
        <v>560</v>
      </c>
      <c r="O2684">
        <v>2022103001</v>
      </c>
      <c r="P2684">
        <v>2890</v>
      </c>
      <c r="Q2684">
        <v>46135</v>
      </c>
      <c r="R2684">
        <v>0</v>
      </c>
      <c r="S2684">
        <v>1</v>
      </c>
      <c r="T2684">
        <v>0</v>
      </c>
      <c r="U2684">
        <v>0</v>
      </c>
      <c r="V2684" t="s">
        <v>382</v>
      </c>
    </row>
    <row r="2685" spans="1:22" x14ac:dyDescent="0.35">
      <c r="A2685">
        <v>2683</v>
      </c>
      <c r="B2685">
        <v>2022110606</v>
      </c>
      <c r="C2685">
        <v>447</v>
      </c>
      <c r="D2685">
        <v>53575</v>
      </c>
      <c r="E2685">
        <v>1</v>
      </c>
      <c r="F2685">
        <v>0</v>
      </c>
      <c r="G2685">
        <v>0</v>
      </c>
      <c r="H2685">
        <v>0</v>
      </c>
      <c r="I2685" t="s">
        <v>561</v>
      </c>
      <c r="O2685">
        <v>2022103001</v>
      </c>
      <c r="P2685">
        <v>3173</v>
      </c>
      <c r="Q2685">
        <v>46135</v>
      </c>
      <c r="R2685">
        <v>1</v>
      </c>
      <c r="S2685">
        <v>0</v>
      </c>
      <c r="T2685">
        <v>0</v>
      </c>
      <c r="U2685">
        <v>0</v>
      </c>
      <c r="V2685" t="s">
        <v>382</v>
      </c>
    </row>
    <row r="2686" spans="1:22" x14ac:dyDescent="0.35">
      <c r="A2686">
        <v>2684</v>
      </c>
      <c r="B2686">
        <v>2022110606</v>
      </c>
      <c r="C2686">
        <v>517</v>
      </c>
      <c r="D2686">
        <v>53575</v>
      </c>
      <c r="E2686">
        <v>1</v>
      </c>
      <c r="F2686">
        <v>0</v>
      </c>
      <c r="G2686">
        <v>0</v>
      </c>
      <c r="H2686">
        <v>0</v>
      </c>
      <c r="I2686" t="s">
        <v>561</v>
      </c>
      <c r="O2686">
        <v>2022110600</v>
      </c>
      <c r="P2686">
        <v>3053</v>
      </c>
      <c r="Q2686">
        <v>46135</v>
      </c>
      <c r="R2686">
        <v>1</v>
      </c>
      <c r="S2686">
        <v>0</v>
      </c>
      <c r="T2686">
        <v>0</v>
      </c>
      <c r="U2686">
        <v>0</v>
      </c>
      <c r="V2686" t="s">
        <v>382</v>
      </c>
    </row>
    <row r="2687" spans="1:22" x14ac:dyDescent="0.35">
      <c r="A2687">
        <v>2685</v>
      </c>
      <c r="B2687">
        <v>2022110606</v>
      </c>
      <c r="C2687">
        <v>683</v>
      </c>
      <c r="D2687">
        <v>42395</v>
      </c>
      <c r="E2687">
        <v>0</v>
      </c>
      <c r="F2687">
        <v>0</v>
      </c>
      <c r="G2687">
        <v>0</v>
      </c>
      <c r="H2687">
        <v>1</v>
      </c>
      <c r="I2687" t="s">
        <v>562</v>
      </c>
      <c r="O2687">
        <v>2022110600</v>
      </c>
      <c r="P2687">
        <v>3197</v>
      </c>
      <c r="Q2687">
        <v>46135</v>
      </c>
      <c r="R2687">
        <v>0</v>
      </c>
      <c r="S2687">
        <v>1</v>
      </c>
      <c r="T2687">
        <v>0</v>
      </c>
      <c r="U2687">
        <v>0</v>
      </c>
      <c r="V2687" t="s">
        <v>382</v>
      </c>
    </row>
    <row r="2688" spans="1:22" x14ac:dyDescent="0.35">
      <c r="A2688">
        <v>2686</v>
      </c>
      <c r="B2688">
        <v>2022110606</v>
      </c>
      <c r="C2688">
        <v>704</v>
      </c>
      <c r="D2688">
        <v>47964</v>
      </c>
      <c r="E2688">
        <v>1</v>
      </c>
      <c r="F2688">
        <v>0</v>
      </c>
      <c r="G2688">
        <v>0</v>
      </c>
      <c r="H2688">
        <v>0</v>
      </c>
      <c r="I2688" t="s">
        <v>563</v>
      </c>
      <c r="O2688">
        <v>2022103001</v>
      </c>
      <c r="P2688">
        <v>1486</v>
      </c>
      <c r="Q2688">
        <v>53437</v>
      </c>
      <c r="R2688">
        <v>0</v>
      </c>
      <c r="S2688">
        <v>1</v>
      </c>
      <c r="T2688">
        <v>0</v>
      </c>
      <c r="U2688">
        <v>0</v>
      </c>
      <c r="V2688" t="s">
        <v>383</v>
      </c>
    </row>
    <row r="2689" spans="1:22" x14ac:dyDescent="0.35">
      <c r="A2689">
        <v>2687</v>
      </c>
      <c r="B2689">
        <v>2022110606</v>
      </c>
      <c r="C2689">
        <v>1060</v>
      </c>
      <c r="D2689">
        <v>47964</v>
      </c>
      <c r="E2689">
        <v>0</v>
      </c>
      <c r="F2689">
        <v>0</v>
      </c>
      <c r="G2689">
        <v>0</v>
      </c>
      <c r="H2689">
        <v>1</v>
      </c>
      <c r="I2689" t="s">
        <v>563</v>
      </c>
      <c r="O2689">
        <v>2022110602</v>
      </c>
      <c r="P2689">
        <v>1771</v>
      </c>
      <c r="Q2689">
        <v>53437</v>
      </c>
      <c r="R2689">
        <v>1</v>
      </c>
      <c r="S2689">
        <v>0</v>
      </c>
      <c r="T2689">
        <v>0</v>
      </c>
      <c r="U2689">
        <v>0</v>
      </c>
      <c r="V2689" t="s">
        <v>383</v>
      </c>
    </row>
    <row r="2690" spans="1:22" x14ac:dyDescent="0.35">
      <c r="A2690">
        <v>2688</v>
      </c>
      <c r="B2690">
        <v>2022110606</v>
      </c>
      <c r="C2690">
        <v>1438</v>
      </c>
      <c r="D2690">
        <v>47964</v>
      </c>
      <c r="E2690">
        <v>0</v>
      </c>
      <c r="F2690">
        <v>0</v>
      </c>
      <c r="G2690">
        <v>0</v>
      </c>
      <c r="H2690">
        <v>1</v>
      </c>
      <c r="I2690" t="s">
        <v>563</v>
      </c>
      <c r="O2690">
        <v>2022110602</v>
      </c>
      <c r="P2690">
        <v>2907</v>
      </c>
      <c r="Q2690">
        <v>53437</v>
      </c>
      <c r="R2690">
        <v>1</v>
      </c>
      <c r="S2690">
        <v>0</v>
      </c>
      <c r="T2690">
        <v>0</v>
      </c>
      <c r="U2690">
        <v>0</v>
      </c>
      <c r="V2690" t="s">
        <v>383</v>
      </c>
    </row>
    <row r="2691" spans="1:22" x14ac:dyDescent="0.35">
      <c r="A2691">
        <v>2689</v>
      </c>
      <c r="B2691">
        <v>2022110606</v>
      </c>
      <c r="C2691">
        <v>3122</v>
      </c>
      <c r="D2691">
        <v>47964</v>
      </c>
      <c r="E2691">
        <v>0</v>
      </c>
      <c r="F2691">
        <v>1</v>
      </c>
      <c r="G2691">
        <v>0</v>
      </c>
      <c r="H2691">
        <v>0</v>
      </c>
      <c r="I2691" t="s">
        <v>563</v>
      </c>
      <c r="O2691">
        <v>2022103001</v>
      </c>
      <c r="P2691">
        <v>1528</v>
      </c>
      <c r="Q2691">
        <v>43441</v>
      </c>
      <c r="R2691">
        <v>0</v>
      </c>
      <c r="S2691">
        <v>1</v>
      </c>
      <c r="T2691">
        <v>0</v>
      </c>
      <c r="U2691">
        <v>0</v>
      </c>
      <c r="V2691" t="s">
        <v>384</v>
      </c>
    </row>
    <row r="2692" spans="1:22" x14ac:dyDescent="0.35">
      <c r="A2692">
        <v>2690</v>
      </c>
      <c r="B2692">
        <v>2022110606</v>
      </c>
      <c r="C2692">
        <v>3185</v>
      </c>
      <c r="D2692">
        <v>47964</v>
      </c>
      <c r="E2692">
        <v>0</v>
      </c>
      <c r="F2692">
        <v>0</v>
      </c>
      <c r="G2692">
        <v>0</v>
      </c>
      <c r="H2692">
        <v>1</v>
      </c>
      <c r="I2692" t="s">
        <v>563</v>
      </c>
      <c r="O2692">
        <v>2022103001</v>
      </c>
      <c r="P2692">
        <v>2496</v>
      </c>
      <c r="Q2692">
        <v>43441</v>
      </c>
      <c r="R2692">
        <v>1</v>
      </c>
      <c r="S2692">
        <v>0</v>
      </c>
      <c r="T2692">
        <v>1</v>
      </c>
      <c r="U2692">
        <v>0</v>
      </c>
      <c r="V2692" t="s">
        <v>384</v>
      </c>
    </row>
    <row r="2693" spans="1:22" x14ac:dyDescent="0.35">
      <c r="A2693">
        <v>2691</v>
      </c>
      <c r="B2693">
        <v>2022110606</v>
      </c>
      <c r="C2693">
        <v>3229</v>
      </c>
      <c r="D2693">
        <v>47964</v>
      </c>
      <c r="E2693">
        <v>0</v>
      </c>
      <c r="F2693">
        <v>1</v>
      </c>
      <c r="G2693">
        <v>0</v>
      </c>
      <c r="H2693">
        <v>0</v>
      </c>
      <c r="I2693" t="s">
        <v>563</v>
      </c>
      <c r="O2693">
        <v>2022103001</v>
      </c>
      <c r="P2693">
        <v>4332</v>
      </c>
      <c r="Q2693">
        <v>43441</v>
      </c>
      <c r="R2693">
        <v>1</v>
      </c>
      <c r="S2693">
        <v>0</v>
      </c>
      <c r="T2693">
        <v>0</v>
      </c>
      <c r="U2693">
        <v>0</v>
      </c>
      <c r="V2693" t="s">
        <v>384</v>
      </c>
    </row>
    <row r="2694" spans="1:22" x14ac:dyDescent="0.35">
      <c r="A2694">
        <v>2692</v>
      </c>
      <c r="B2694">
        <v>2022110606</v>
      </c>
      <c r="C2694">
        <v>1438</v>
      </c>
      <c r="D2694">
        <v>54554</v>
      </c>
      <c r="E2694">
        <v>0</v>
      </c>
      <c r="F2694">
        <v>1</v>
      </c>
      <c r="G2694">
        <v>0</v>
      </c>
      <c r="H2694">
        <v>0</v>
      </c>
      <c r="I2694" t="s">
        <v>564</v>
      </c>
      <c r="O2694">
        <v>2022110602</v>
      </c>
      <c r="P2694">
        <v>3064</v>
      </c>
      <c r="Q2694">
        <v>43441</v>
      </c>
      <c r="R2694">
        <v>0</v>
      </c>
      <c r="S2694">
        <v>1</v>
      </c>
      <c r="T2694">
        <v>0</v>
      </c>
      <c r="U2694">
        <v>0</v>
      </c>
      <c r="V2694" t="s">
        <v>384</v>
      </c>
    </row>
    <row r="2695" spans="1:22" x14ac:dyDescent="0.35">
      <c r="A2695">
        <v>2693</v>
      </c>
      <c r="B2695">
        <v>2022110606</v>
      </c>
      <c r="C2695">
        <v>2281</v>
      </c>
      <c r="D2695">
        <v>54554</v>
      </c>
      <c r="E2695">
        <v>0</v>
      </c>
      <c r="F2695">
        <v>1</v>
      </c>
      <c r="G2695">
        <v>0</v>
      </c>
      <c r="H2695">
        <v>0</v>
      </c>
      <c r="I2695" t="s">
        <v>564</v>
      </c>
      <c r="O2695">
        <v>2022103001</v>
      </c>
      <c r="P2695">
        <v>2554</v>
      </c>
      <c r="Q2695">
        <v>46680</v>
      </c>
      <c r="R2695">
        <v>0</v>
      </c>
      <c r="S2695">
        <v>1</v>
      </c>
      <c r="T2695">
        <v>0</v>
      </c>
      <c r="U2695">
        <v>0</v>
      </c>
      <c r="V2695" t="s">
        <v>385</v>
      </c>
    </row>
    <row r="2696" spans="1:22" x14ac:dyDescent="0.35">
      <c r="A2696">
        <v>2694</v>
      </c>
      <c r="B2696">
        <v>2022110606</v>
      </c>
      <c r="C2696">
        <v>3229</v>
      </c>
      <c r="D2696">
        <v>54554</v>
      </c>
      <c r="E2696">
        <v>0</v>
      </c>
      <c r="F2696">
        <v>1</v>
      </c>
      <c r="G2696">
        <v>0</v>
      </c>
      <c r="H2696">
        <v>0</v>
      </c>
      <c r="I2696" t="s">
        <v>564</v>
      </c>
      <c r="O2696">
        <v>2022110602</v>
      </c>
      <c r="P2696">
        <v>1114</v>
      </c>
      <c r="Q2696">
        <v>46680</v>
      </c>
      <c r="R2696">
        <v>1</v>
      </c>
      <c r="S2696">
        <v>0</v>
      </c>
      <c r="T2696">
        <v>0</v>
      </c>
      <c r="U2696">
        <v>0</v>
      </c>
      <c r="V2696" t="s">
        <v>385</v>
      </c>
    </row>
    <row r="2697" spans="1:22" x14ac:dyDescent="0.35">
      <c r="A2697">
        <v>2695</v>
      </c>
      <c r="B2697">
        <v>2022110606</v>
      </c>
      <c r="C2697">
        <v>3185</v>
      </c>
      <c r="D2697">
        <v>43308</v>
      </c>
      <c r="E2697">
        <v>0</v>
      </c>
      <c r="F2697">
        <v>0</v>
      </c>
      <c r="G2697">
        <v>0</v>
      </c>
      <c r="H2697">
        <v>1</v>
      </c>
      <c r="I2697" t="s">
        <v>565</v>
      </c>
      <c r="O2697">
        <v>2022110602</v>
      </c>
      <c r="P2697">
        <v>2517</v>
      </c>
      <c r="Q2697">
        <v>46680</v>
      </c>
      <c r="R2697">
        <v>0</v>
      </c>
      <c r="S2697">
        <v>1</v>
      </c>
      <c r="T2697">
        <v>0</v>
      </c>
      <c r="U2697">
        <v>0</v>
      </c>
      <c r="V2697" t="s">
        <v>385</v>
      </c>
    </row>
    <row r="2698" spans="1:22" x14ac:dyDescent="0.35">
      <c r="A2698">
        <v>2696</v>
      </c>
      <c r="B2698">
        <v>2022110606</v>
      </c>
      <c r="C2698">
        <v>3295</v>
      </c>
      <c r="D2698">
        <v>43308</v>
      </c>
      <c r="E2698">
        <v>1</v>
      </c>
      <c r="F2698">
        <v>0</v>
      </c>
      <c r="G2698">
        <v>0</v>
      </c>
      <c r="H2698">
        <v>0</v>
      </c>
      <c r="I2698" t="s">
        <v>565</v>
      </c>
      <c r="O2698">
        <v>2022110602</v>
      </c>
      <c r="P2698">
        <v>3450</v>
      </c>
      <c r="Q2698">
        <v>46680</v>
      </c>
      <c r="R2698">
        <v>1</v>
      </c>
      <c r="S2698">
        <v>0</v>
      </c>
      <c r="T2698">
        <v>0</v>
      </c>
      <c r="U2698">
        <v>0</v>
      </c>
      <c r="V2698" t="s">
        <v>385</v>
      </c>
    </row>
    <row r="2699" spans="1:22" x14ac:dyDescent="0.35">
      <c r="A2699">
        <v>2697</v>
      </c>
      <c r="B2699">
        <v>2022110607</v>
      </c>
      <c r="C2699">
        <v>132</v>
      </c>
      <c r="D2699">
        <v>52641</v>
      </c>
      <c r="E2699">
        <v>1</v>
      </c>
      <c r="F2699">
        <v>0</v>
      </c>
      <c r="G2699">
        <v>0</v>
      </c>
      <c r="H2699">
        <v>0</v>
      </c>
      <c r="I2699" t="s">
        <v>566</v>
      </c>
      <c r="O2699">
        <v>2022103001</v>
      </c>
      <c r="P2699">
        <v>2793</v>
      </c>
      <c r="Q2699">
        <v>42901</v>
      </c>
      <c r="R2699">
        <v>1</v>
      </c>
      <c r="S2699">
        <v>0</v>
      </c>
      <c r="T2699">
        <v>0</v>
      </c>
      <c r="U2699">
        <v>0</v>
      </c>
      <c r="V2699" t="s">
        <v>386</v>
      </c>
    </row>
    <row r="2700" spans="1:22" x14ac:dyDescent="0.35">
      <c r="A2700">
        <v>2698</v>
      </c>
      <c r="B2700">
        <v>2022110607</v>
      </c>
      <c r="C2700">
        <v>940</v>
      </c>
      <c r="D2700">
        <v>52641</v>
      </c>
      <c r="E2700">
        <v>1</v>
      </c>
      <c r="F2700">
        <v>0</v>
      </c>
      <c r="G2700">
        <v>0</v>
      </c>
      <c r="H2700">
        <v>0</v>
      </c>
      <c r="I2700" t="s">
        <v>566</v>
      </c>
      <c r="O2700">
        <v>2022103001</v>
      </c>
      <c r="P2700">
        <v>3306</v>
      </c>
      <c r="Q2700">
        <v>48301</v>
      </c>
      <c r="R2700">
        <v>1</v>
      </c>
      <c r="S2700">
        <v>0</v>
      </c>
      <c r="T2700">
        <v>0</v>
      </c>
      <c r="U2700">
        <v>0</v>
      </c>
      <c r="V2700" t="s">
        <v>387</v>
      </c>
    </row>
    <row r="2701" spans="1:22" x14ac:dyDescent="0.35">
      <c r="A2701">
        <v>2699</v>
      </c>
      <c r="B2701">
        <v>2022110607</v>
      </c>
      <c r="C2701">
        <v>227</v>
      </c>
      <c r="D2701">
        <v>46329</v>
      </c>
      <c r="E2701">
        <v>0</v>
      </c>
      <c r="F2701">
        <v>1</v>
      </c>
      <c r="G2701">
        <v>0</v>
      </c>
      <c r="H2701">
        <v>0</v>
      </c>
      <c r="I2701" t="s">
        <v>567</v>
      </c>
      <c r="O2701">
        <v>2022110600</v>
      </c>
      <c r="P2701">
        <v>1440</v>
      </c>
      <c r="Q2701">
        <v>48301</v>
      </c>
      <c r="R2701">
        <v>1</v>
      </c>
      <c r="S2701">
        <v>0</v>
      </c>
      <c r="T2701">
        <v>0</v>
      </c>
      <c r="U2701">
        <v>0</v>
      </c>
      <c r="V2701" t="s">
        <v>387</v>
      </c>
    </row>
    <row r="2702" spans="1:22" x14ac:dyDescent="0.35">
      <c r="A2702">
        <v>2700</v>
      </c>
      <c r="B2702">
        <v>2022110607</v>
      </c>
      <c r="C2702">
        <v>940</v>
      </c>
      <c r="D2702">
        <v>46329</v>
      </c>
      <c r="E2702">
        <v>0</v>
      </c>
      <c r="F2702">
        <v>1</v>
      </c>
      <c r="G2702">
        <v>0</v>
      </c>
      <c r="H2702">
        <v>0</v>
      </c>
      <c r="I2702" t="s">
        <v>567</v>
      </c>
      <c r="O2702">
        <v>2022110600</v>
      </c>
      <c r="P2702">
        <v>2569</v>
      </c>
      <c r="Q2702">
        <v>48301</v>
      </c>
      <c r="R2702">
        <v>0</v>
      </c>
      <c r="S2702">
        <v>1</v>
      </c>
      <c r="T2702">
        <v>0</v>
      </c>
      <c r="U2702">
        <v>0</v>
      </c>
      <c r="V2702" t="s">
        <v>387</v>
      </c>
    </row>
    <row r="2703" spans="1:22" x14ac:dyDescent="0.35">
      <c r="A2703">
        <v>2701</v>
      </c>
      <c r="B2703">
        <v>2022110607</v>
      </c>
      <c r="C2703">
        <v>540</v>
      </c>
      <c r="D2703">
        <v>38559</v>
      </c>
      <c r="E2703">
        <v>1</v>
      </c>
      <c r="F2703">
        <v>0</v>
      </c>
      <c r="G2703">
        <v>0</v>
      </c>
      <c r="H2703">
        <v>0</v>
      </c>
      <c r="I2703" t="s">
        <v>568</v>
      </c>
      <c r="O2703">
        <v>2022110600</v>
      </c>
      <c r="P2703">
        <v>3409</v>
      </c>
      <c r="Q2703">
        <v>48301</v>
      </c>
      <c r="R2703">
        <v>0</v>
      </c>
      <c r="S2703">
        <v>1</v>
      </c>
      <c r="T2703">
        <v>0</v>
      </c>
      <c r="U2703">
        <v>0</v>
      </c>
      <c r="V2703" t="s">
        <v>387</v>
      </c>
    </row>
    <row r="2704" spans="1:22" x14ac:dyDescent="0.35">
      <c r="A2704">
        <v>2702</v>
      </c>
      <c r="B2704">
        <v>2022110607</v>
      </c>
      <c r="C2704">
        <v>2217</v>
      </c>
      <c r="D2704">
        <v>38559</v>
      </c>
      <c r="E2704">
        <v>0</v>
      </c>
      <c r="F2704">
        <v>1</v>
      </c>
      <c r="G2704">
        <v>0</v>
      </c>
      <c r="H2704">
        <v>0</v>
      </c>
      <c r="I2704" t="s">
        <v>568</v>
      </c>
      <c r="O2704">
        <v>2022103001</v>
      </c>
      <c r="P2704">
        <v>3650</v>
      </c>
      <c r="Q2704">
        <v>54503</v>
      </c>
      <c r="R2704">
        <v>1</v>
      </c>
      <c r="S2704">
        <v>0</v>
      </c>
      <c r="T2704">
        <v>0</v>
      </c>
      <c r="U2704">
        <v>0</v>
      </c>
      <c r="V2704" t="s">
        <v>388</v>
      </c>
    </row>
    <row r="2705" spans="1:22" x14ac:dyDescent="0.35">
      <c r="A2705">
        <v>2703</v>
      </c>
      <c r="B2705">
        <v>2022110607</v>
      </c>
      <c r="C2705">
        <v>2367</v>
      </c>
      <c r="D2705">
        <v>38559</v>
      </c>
      <c r="E2705">
        <v>0</v>
      </c>
      <c r="F2705">
        <v>1</v>
      </c>
      <c r="G2705">
        <v>0</v>
      </c>
      <c r="H2705">
        <v>0</v>
      </c>
      <c r="I2705" t="s">
        <v>568</v>
      </c>
      <c r="O2705">
        <v>2022110600</v>
      </c>
      <c r="P2705">
        <v>3388</v>
      </c>
      <c r="Q2705">
        <v>54503</v>
      </c>
      <c r="R2705">
        <v>0</v>
      </c>
      <c r="S2705">
        <v>1</v>
      </c>
      <c r="T2705">
        <v>0</v>
      </c>
      <c r="U2705">
        <v>0</v>
      </c>
      <c r="V2705" t="s">
        <v>388</v>
      </c>
    </row>
    <row r="2706" spans="1:22" x14ac:dyDescent="0.35">
      <c r="A2706">
        <v>2704</v>
      </c>
      <c r="B2706">
        <v>2022110607</v>
      </c>
      <c r="C2706">
        <v>737</v>
      </c>
      <c r="D2706">
        <v>39998</v>
      </c>
      <c r="E2706">
        <v>0</v>
      </c>
      <c r="F2706">
        <v>1</v>
      </c>
      <c r="G2706">
        <v>0</v>
      </c>
      <c r="H2706">
        <v>0</v>
      </c>
      <c r="I2706" t="s">
        <v>569</v>
      </c>
      <c r="O2706">
        <v>2022103001</v>
      </c>
      <c r="P2706">
        <v>4261</v>
      </c>
      <c r="Q2706">
        <v>53611</v>
      </c>
      <c r="R2706">
        <v>0</v>
      </c>
      <c r="S2706">
        <v>1</v>
      </c>
      <c r="T2706">
        <v>0</v>
      </c>
      <c r="U2706">
        <v>0</v>
      </c>
      <c r="V2706" t="s">
        <v>389</v>
      </c>
    </row>
    <row r="2707" spans="1:22" x14ac:dyDescent="0.35">
      <c r="A2707">
        <v>2705</v>
      </c>
      <c r="B2707">
        <v>2022110607</v>
      </c>
      <c r="C2707">
        <v>1016</v>
      </c>
      <c r="D2707">
        <v>39998</v>
      </c>
      <c r="E2707">
        <v>0</v>
      </c>
      <c r="F2707">
        <v>1</v>
      </c>
      <c r="G2707">
        <v>0</v>
      </c>
      <c r="H2707">
        <v>0</v>
      </c>
      <c r="I2707" t="s">
        <v>569</v>
      </c>
      <c r="O2707">
        <v>2022110600</v>
      </c>
      <c r="P2707">
        <v>1913</v>
      </c>
      <c r="Q2707">
        <v>53611</v>
      </c>
      <c r="R2707">
        <v>0</v>
      </c>
      <c r="S2707">
        <v>1</v>
      </c>
      <c r="T2707">
        <v>0</v>
      </c>
      <c r="U2707">
        <v>0</v>
      </c>
      <c r="V2707" t="s">
        <v>389</v>
      </c>
    </row>
    <row r="2708" spans="1:22" x14ac:dyDescent="0.35">
      <c r="A2708">
        <v>2706</v>
      </c>
      <c r="B2708">
        <v>2022110607</v>
      </c>
      <c r="C2708">
        <v>2058</v>
      </c>
      <c r="D2708">
        <v>39998</v>
      </c>
      <c r="E2708">
        <v>0</v>
      </c>
      <c r="F2708">
        <v>0</v>
      </c>
      <c r="G2708">
        <v>0</v>
      </c>
      <c r="H2708">
        <v>1</v>
      </c>
      <c r="I2708" t="s">
        <v>569</v>
      </c>
      <c r="O2708">
        <v>2022103002</v>
      </c>
      <c r="P2708">
        <v>106</v>
      </c>
      <c r="Q2708">
        <v>52571</v>
      </c>
      <c r="R2708">
        <v>0</v>
      </c>
      <c r="S2708">
        <v>0</v>
      </c>
      <c r="T2708">
        <v>0</v>
      </c>
      <c r="U2708">
        <v>1</v>
      </c>
      <c r="V2708" t="s">
        <v>390</v>
      </c>
    </row>
    <row r="2709" spans="1:22" x14ac:dyDescent="0.35">
      <c r="A2709">
        <v>2707</v>
      </c>
      <c r="B2709">
        <v>2022110607</v>
      </c>
      <c r="C2709">
        <v>3671</v>
      </c>
      <c r="D2709">
        <v>39998</v>
      </c>
      <c r="E2709">
        <v>0</v>
      </c>
      <c r="F2709">
        <v>1</v>
      </c>
      <c r="G2709">
        <v>0</v>
      </c>
      <c r="H2709">
        <v>0</v>
      </c>
      <c r="I2709" t="s">
        <v>569</v>
      </c>
      <c r="O2709">
        <v>2022103002</v>
      </c>
      <c r="P2709">
        <v>1054</v>
      </c>
      <c r="Q2709">
        <v>52563</v>
      </c>
      <c r="R2709">
        <v>0</v>
      </c>
      <c r="S2709">
        <v>1</v>
      </c>
      <c r="T2709">
        <v>0</v>
      </c>
      <c r="U2709">
        <v>0</v>
      </c>
      <c r="V2709" t="s">
        <v>391</v>
      </c>
    </row>
    <row r="2710" spans="1:22" x14ac:dyDescent="0.35">
      <c r="A2710">
        <v>2708</v>
      </c>
      <c r="B2710">
        <v>2022110607</v>
      </c>
      <c r="C2710">
        <v>1100</v>
      </c>
      <c r="D2710">
        <v>53679</v>
      </c>
      <c r="E2710">
        <v>1</v>
      </c>
      <c r="F2710">
        <v>0</v>
      </c>
      <c r="G2710">
        <v>0</v>
      </c>
      <c r="H2710">
        <v>0</v>
      </c>
      <c r="I2710" t="s">
        <v>570</v>
      </c>
      <c r="O2710">
        <v>2022103002</v>
      </c>
      <c r="P2710">
        <v>3423</v>
      </c>
      <c r="Q2710">
        <v>52563</v>
      </c>
      <c r="R2710">
        <v>0</v>
      </c>
      <c r="S2710">
        <v>1</v>
      </c>
      <c r="T2710">
        <v>0</v>
      </c>
      <c r="U2710">
        <v>0</v>
      </c>
      <c r="V2710" t="s">
        <v>391</v>
      </c>
    </row>
    <row r="2711" spans="1:22" x14ac:dyDescent="0.35">
      <c r="A2711">
        <v>2709</v>
      </c>
      <c r="B2711">
        <v>2022110607</v>
      </c>
      <c r="C2711">
        <v>1121</v>
      </c>
      <c r="D2711">
        <v>53679</v>
      </c>
      <c r="E2711">
        <v>0</v>
      </c>
      <c r="F2711">
        <v>0</v>
      </c>
      <c r="G2711">
        <v>0</v>
      </c>
      <c r="H2711">
        <v>1</v>
      </c>
      <c r="I2711" t="s">
        <v>570</v>
      </c>
      <c r="O2711">
        <v>2022110601</v>
      </c>
      <c r="P2711">
        <v>2336</v>
      </c>
      <c r="Q2711">
        <v>52563</v>
      </c>
      <c r="R2711">
        <v>0</v>
      </c>
      <c r="S2711">
        <v>1</v>
      </c>
      <c r="T2711">
        <v>0</v>
      </c>
      <c r="U2711">
        <v>0</v>
      </c>
      <c r="V2711" t="s">
        <v>391</v>
      </c>
    </row>
    <row r="2712" spans="1:22" x14ac:dyDescent="0.35">
      <c r="A2712">
        <v>2710</v>
      </c>
      <c r="B2712">
        <v>2022110607</v>
      </c>
      <c r="C2712">
        <v>1166</v>
      </c>
      <c r="D2712">
        <v>52497</v>
      </c>
      <c r="E2712">
        <v>0</v>
      </c>
      <c r="F2712">
        <v>1</v>
      </c>
      <c r="G2712">
        <v>0</v>
      </c>
      <c r="H2712">
        <v>0</v>
      </c>
      <c r="I2712" t="s">
        <v>571</v>
      </c>
      <c r="O2712">
        <v>2022110601</v>
      </c>
      <c r="P2712">
        <v>2595</v>
      </c>
      <c r="Q2712">
        <v>52563</v>
      </c>
      <c r="R2712">
        <v>1</v>
      </c>
      <c r="S2712">
        <v>0</v>
      </c>
      <c r="T2712">
        <v>0</v>
      </c>
      <c r="U2712">
        <v>0</v>
      </c>
      <c r="V2712" t="s">
        <v>391</v>
      </c>
    </row>
    <row r="2713" spans="1:22" x14ac:dyDescent="0.35">
      <c r="A2713">
        <v>2711</v>
      </c>
      <c r="B2713">
        <v>2022110607</v>
      </c>
      <c r="C2713">
        <v>1209</v>
      </c>
      <c r="D2713">
        <v>54583</v>
      </c>
      <c r="E2713">
        <v>0</v>
      </c>
      <c r="F2713">
        <v>1</v>
      </c>
      <c r="G2713">
        <v>0</v>
      </c>
      <c r="H2713">
        <v>0</v>
      </c>
      <c r="I2713" t="s">
        <v>572</v>
      </c>
      <c r="O2713">
        <v>2022103002</v>
      </c>
      <c r="P2713">
        <v>1099</v>
      </c>
      <c r="Q2713">
        <v>54504</v>
      </c>
      <c r="R2713">
        <v>1</v>
      </c>
      <c r="S2713">
        <v>0</v>
      </c>
      <c r="T2713">
        <v>0</v>
      </c>
      <c r="U2713">
        <v>0</v>
      </c>
      <c r="V2713" t="s">
        <v>392</v>
      </c>
    </row>
    <row r="2714" spans="1:22" x14ac:dyDescent="0.35">
      <c r="A2714">
        <v>2712</v>
      </c>
      <c r="B2714">
        <v>2022110607</v>
      </c>
      <c r="C2714">
        <v>2536</v>
      </c>
      <c r="D2714">
        <v>54583</v>
      </c>
      <c r="E2714">
        <v>1</v>
      </c>
      <c r="F2714">
        <v>0</v>
      </c>
      <c r="G2714">
        <v>0</v>
      </c>
      <c r="H2714">
        <v>0</v>
      </c>
      <c r="I2714" t="s">
        <v>572</v>
      </c>
      <c r="O2714">
        <v>2022110601</v>
      </c>
      <c r="P2714">
        <v>1625</v>
      </c>
      <c r="Q2714">
        <v>54504</v>
      </c>
      <c r="R2714">
        <v>1</v>
      </c>
      <c r="S2714">
        <v>0</v>
      </c>
      <c r="T2714">
        <v>0</v>
      </c>
      <c r="U2714">
        <v>0</v>
      </c>
      <c r="V2714" t="s">
        <v>392</v>
      </c>
    </row>
    <row r="2715" spans="1:22" x14ac:dyDescent="0.35">
      <c r="A2715">
        <v>2713</v>
      </c>
      <c r="B2715">
        <v>2022110607</v>
      </c>
      <c r="C2715">
        <v>2688</v>
      </c>
      <c r="D2715">
        <v>54583</v>
      </c>
      <c r="E2715">
        <v>0</v>
      </c>
      <c r="F2715">
        <v>1</v>
      </c>
      <c r="G2715">
        <v>0</v>
      </c>
      <c r="H2715">
        <v>0</v>
      </c>
      <c r="I2715" t="s">
        <v>572</v>
      </c>
      <c r="O2715">
        <v>2022103002</v>
      </c>
      <c r="P2715">
        <v>1614</v>
      </c>
      <c r="Q2715">
        <v>53513</v>
      </c>
      <c r="R2715">
        <v>0</v>
      </c>
      <c r="S2715">
        <v>1</v>
      </c>
      <c r="T2715">
        <v>0</v>
      </c>
      <c r="U2715">
        <v>0</v>
      </c>
      <c r="V2715" t="s">
        <v>393</v>
      </c>
    </row>
    <row r="2716" spans="1:22" x14ac:dyDescent="0.35">
      <c r="A2716">
        <v>2714</v>
      </c>
      <c r="B2716">
        <v>2022110607</v>
      </c>
      <c r="C2716">
        <v>3237</v>
      </c>
      <c r="D2716">
        <v>54583</v>
      </c>
      <c r="E2716">
        <v>1</v>
      </c>
      <c r="F2716">
        <v>0</v>
      </c>
      <c r="G2716">
        <v>0</v>
      </c>
      <c r="H2716">
        <v>0</v>
      </c>
      <c r="I2716" t="s">
        <v>572</v>
      </c>
      <c r="O2716">
        <v>2022103002</v>
      </c>
      <c r="P2716">
        <v>2249</v>
      </c>
      <c r="Q2716">
        <v>54641</v>
      </c>
      <c r="R2716">
        <v>0</v>
      </c>
      <c r="S2716">
        <v>1</v>
      </c>
      <c r="T2716">
        <v>0</v>
      </c>
      <c r="U2716">
        <v>0</v>
      </c>
      <c r="V2716" t="s">
        <v>394</v>
      </c>
    </row>
    <row r="2717" spans="1:22" x14ac:dyDescent="0.35">
      <c r="A2717">
        <v>2715</v>
      </c>
      <c r="B2717">
        <v>2022110607</v>
      </c>
      <c r="C2717">
        <v>1230</v>
      </c>
      <c r="D2717">
        <v>43361</v>
      </c>
      <c r="E2717">
        <v>0</v>
      </c>
      <c r="F2717">
        <v>1</v>
      </c>
      <c r="G2717">
        <v>0</v>
      </c>
      <c r="H2717">
        <v>0</v>
      </c>
      <c r="I2717" t="s">
        <v>573</v>
      </c>
      <c r="O2717">
        <v>2022103002</v>
      </c>
      <c r="P2717">
        <v>2591</v>
      </c>
      <c r="Q2717">
        <v>54641</v>
      </c>
      <c r="R2717">
        <v>0</v>
      </c>
      <c r="S2717">
        <v>1</v>
      </c>
      <c r="T2717">
        <v>0</v>
      </c>
      <c r="U2717">
        <v>0</v>
      </c>
      <c r="V2717" t="s">
        <v>394</v>
      </c>
    </row>
    <row r="2718" spans="1:22" x14ac:dyDescent="0.35">
      <c r="A2718">
        <v>2716</v>
      </c>
      <c r="B2718">
        <v>2022110607</v>
      </c>
      <c r="C2718">
        <v>3157</v>
      </c>
      <c r="D2718">
        <v>43361</v>
      </c>
      <c r="E2718">
        <v>1</v>
      </c>
      <c r="F2718">
        <v>0</v>
      </c>
      <c r="G2718">
        <v>0</v>
      </c>
      <c r="H2718">
        <v>0</v>
      </c>
      <c r="I2718" t="s">
        <v>573</v>
      </c>
      <c r="O2718">
        <v>2022103002</v>
      </c>
      <c r="P2718">
        <v>2891</v>
      </c>
      <c r="Q2718">
        <v>54641</v>
      </c>
      <c r="R2718">
        <v>0</v>
      </c>
      <c r="S2718">
        <v>1</v>
      </c>
      <c r="T2718">
        <v>0</v>
      </c>
      <c r="U2718">
        <v>0</v>
      </c>
      <c r="V2718" t="s">
        <v>394</v>
      </c>
    </row>
    <row r="2719" spans="1:22" x14ac:dyDescent="0.35">
      <c r="A2719">
        <v>2717</v>
      </c>
      <c r="B2719">
        <v>2022110607</v>
      </c>
      <c r="C2719">
        <v>2688</v>
      </c>
      <c r="D2719">
        <v>53554</v>
      </c>
      <c r="E2719">
        <v>0</v>
      </c>
      <c r="F2719">
        <v>1</v>
      </c>
      <c r="G2719">
        <v>0</v>
      </c>
      <c r="H2719">
        <v>0</v>
      </c>
      <c r="I2719" t="s">
        <v>574</v>
      </c>
      <c r="O2719">
        <v>2022103002</v>
      </c>
      <c r="P2719">
        <v>3065</v>
      </c>
      <c r="Q2719">
        <v>54641</v>
      </c>
      <c r="R2719">
        <v>0</v>
      </c>
      <c r="S2719">
        <v>1</v>
      </c>
      <c r="T2719">
        <v>0</v>
      </c>
      <c r="U2719">
        <v>0</v>
      </c>
      <c r="V2719" t="s">
        <v>394</v>
      </c>
    </row>
    <row r="2720" spans="1:22" x14ac:dyDescent="0.35">
      <c r="A2720">
        <v>2718</v>
      </c>
      <c r="B2720">
        <v>2022110608</v>
      </c>
      <c r="C2720">
        <v>1003</v>
      </c>
      <c r="D2720">
        <v>46674</v>
      </c>
      <c r="E2720">
        <v>1</v>
      </c>
      <c r="F2720">
        <v>0</v>
      </c>
      <c r="G2720">
        <v>0</v>
      </c>
      <c r="H2720">
        <v>0</v>
      </c>
      <c r="I2720" t="s">
        <v>575</v>
      </c>
      <c r="O2720">
        <v>2022103002</v>
      </c>
      <c r="P2720">
        <v>3065</v>
      </c>
      <c r="Q2720">
        <v>52490</v>
      </c>
      <c r="R2720">
        <v>0</v>
      </c>
      <c r="S2720">
        <v>1</v>
      </c>
      <c r="T2720">
        <v>0</v>
      </c>
      <c r="U2720">
        <v>0</v>
      </c>
      <c r="V2720" t="s">
        <v>395</v>
      </c>
    </row>
    <row r="2721" spans="1:22" x14ac:dyDescent="0.35">
      <c r="A2721">
        <v>2719</v>
      </c>
      <c r="B2721">
        <v>2022110608</v>
      </c>
      <c r="C2721">
        <v>1382</v>
      </c>
      <c r="D2721">
        <v>43986</v>
      </c>
      <c r="E2721">
        <v>0</v>
      </c>
      <c r="F2721">
        <v>0</v>
      </c>
      <c r="G2721">
        <v>0</v>
      </c>
      <c r="H2721">
        <v>1</v>
      </c>
      <c r="I2721" t="s">
        <v>576</v>
      </c>
      <c r="O2721">
        <v>2022103002</v>
      </c>
      <c r="P2721">
        <v>3614</v>
      </c>
      <c r="Q2721">
        <v>52490</v>
      </c>
      <c r="R2721">
        <v>0</v>
      </c>
      <c r="S2721">
        <v>1</v>
      </c>
      <c r="T2721">
        <v>0</v>
      </c>
      <c r="U2721">
        <v>0</v>
      </c>
      <c r="V2721" t="s">
        <v>395</v>
      </c>
    </row>
    <row r="2722" spans="1:22" x14ac:dyDescent="0.35">
      <c r="A2722">
        <v>2720</v>
      </c>
      <c r="B2722">
        <v>2022110608</v>
      </c>
      <c r="C2722">
        <v>3661</v>
      </c>
      <c r="D2722">
        <v>44873</v>
      </c>
      <c r="E2722">
        <v>1</v>
      </c>
      <c r="F2722">
        <v>0</v>
      </c>
      <c r="G2722">
        <v>0</v>
      </c>
      <c r="H2722">
        <v>0</v>
      </c>
      <c r="I2722" t="s">
        <v>577</v>
      </c>
      <c r="O2722">
        <v>2022103002</v>
      </c>
      <c r="P2722">
        <v>3423</v>
      </c>
      <c r="Q2722">
        <v>54781</v>
      </c>
      <c r="R2722">
        <v>0</v>
      </c>
      <c r="S2722">
        <v>1</v>
      </c>
      <c r="T2722">
        <v>0</v>
      </c>
      <c r="U2722">
        <v>0</v>
      </c>
      <c r="V2722" t="s">
        <v>396</v>
      </c>
    </row>
    <row r="2723" spans="1:22" x14ac:dyDescent="0.35">
      <c r="A2723">
        <v>2721</v>
      </c>
      <c r="B2723">
        <v>2022110608</v>
      </c>
      <c r="C2723">
        <v>3827</v>
      </c>
      <c r="D2723">
        <v>44873</v>
      </c>
      <c r="E2723">
        <v>1</v>
      </c>
      <c r="F2723">
        <v>0</v>
      </c>
      <c r="G2723">
        <v>0</v>
      </c>
      <c r="H2723">
        <v>0</v>
      </c>
      <c r="I2723" t="s">
        <v>577</v>
      </c>
      <c r="O2723">
        <v>2022110601</v>
      </c>
      <c r="P2723">
        <v>304</v>
      </c>
      <c r="Q2723">
        <v>54781</v>
      </c>
      <c r="R2723">
        <v>1</v>
      </c>
      <c r="S2723">
        <v>0</v>
      </c>
      <c r="T2723">
        <v>0</v>
      </c>
      <c r="U2723">
        <v>0</v>
      </c>
      <c r="V2723" t="s">
        <v>396</v>
      </c>
    </row>
    <row r="2724" spans="1:22" x14ac:dyDescent="0.35">
      <c r="A2724">
        <v>2722</v>
      </c>
      <c r="B2724">
        <v>2022110609</v>
      </c>
      <c r="C2724">
        <v>701</v>
      </c>
      <c r="D2724">
        <v>42816</v>
      </c>
      <c r="E2724">
        <v>0</v>
      </c>
      <c r="F2724">
        <v>1</v>
      </c>
      <c r="G2724">
        <v>0</v>
      </c>
      <c r="H2724">
        <v>0</v>
      </c>
      <c r="I2724" t="s">
        <v>578</v>
      </c>
      <c r="O2724">
        <v>2022110601</v>
      </c>
      <c r="P2724">
        <v>1027</v>
      </c>
      <c r="Q2724">
        <v>54781</v>
      </c>
      <c r="R2724">
        <v>1</v>
      </c>
      <c r="S2724">
        <v>0</v>
      </c>
      <c r="T2724">
        <v>0</v>
      </c>
      <c r="U2724">
        <v>0</v>
      </c>
      <c r="V2724" t="s">
        <v>396</v>
      </c>
    </row>
    <row r="2725" spans="1:22" x14ac:dyDescent="0.35">
      <c r="A2725">
        <v>2723</v>
      </c>
      <c r="B2725">
        <v>2022110609</v>
      </c>
      <c r="C2725">
        <v>1503</v>
      </c>
      <c r="D2725">
        <v>42816</v>
      </c>
      <c r="E2725">
        <v>0</v>
      </c>
      <c r="F2725">
        <v>1</v>
      </c>
      <c r="G2725">
        <v>0</v>
      </c>
      <c r="H2725">
        <v>0</v>
      </c>
      <c r="I2725" t="s">
        <v>578</v>
      </c>
      <c r="O2725">
        <v>2022110601</v>
      </c>
      <c r="P2725">
        <v>2224</v>
      </c>
      <c r="Q2725">
        <v>54781</v>
      </c>
      <c r="R2725">
        <v>1</v>
      </c>
      <c r="S2725">
        <v>0</v>
      </c>
      <c r="T2725">
        <v>0</v>
      </c>
      <c r="U2725">
        <v>0</v>
      </c>
      <c r="V2725" t="s">
        <v>396</v>
      </c>
    </row>
    <row r="2726" spans="1:22" x14ac:dyDescent="0.35">
      <c r="A2726">
        <v>2724</v>
      </c>
      <c r="B2726">
        <v>2022110609</v>
      </c>
      <c r="C2726">
        <v>3796</v>
      </c>
      <c r="D2726">
        <v>42816</v>
      </c>
      <c r="E2726">
        <v>1</v>
      </c>
      <c r="F2726">
        <v>0</v>
      </c>
      <c r="G2726">
        <v>0</v>
      </c>
      <c r="H2726">
        <v>0</v>
      </c>
      <c r="I2726" t="s">
        <v>578</v>
      </c>
      <c r="O2726">
        <v>2022110601</v>
      </c>
      <c r="P2726">
        <v>2269</v>
      </c>
      <c r="Q2726">
        <v>54781</v>
      </c>
      <c r="R2726">
        <v>1</v>
      </c>
      <c r="S2726">
        <v>0</v>
      </c>
      <c r="T2726">
        <v>0</v>
      </c>
      <c r="U2726">
        <v>0</v>
      </c>
      <c r="V2726" t="s">
        <v>396</v>
      </c>
    </row>
    <row r="2727" spans="1:22" x14ac:dyDescent="0.35">
      <c r="A2727">
        <v>2725</v>
      </c>
      <c r="B2727">
        <v>2022110609</v>
      </c>
      <c r="C2727">
        <v>3841</v>
      </c>
      <c r="D2727">
        <v>42816</v>
      </c>
      <c r="E2727">
        <v>0</v>
      </c>
      <c r="F2727">
        <v>1</v>
      </c>
      <c r="G2727">
        <v>0</v>
      </c>
      <c r="H2727">
        <v>0</v>
      </c>
      <c r="I2727" t="s">
        <v>578</v>
      </c>
      <c r="O2727">
        <v>2022110601</v>
      </c>
      <c r="P2727">
        <v>2336</v>
      </c>
      <c r="Q2727">
        <v>54781</v>
      </c>
      <c r="R2727">
        <v>1</v>
      </c>
      <c r="S2727">
        <v>0</v>
      </c>
      <c r="T2727">
        <v>0</v>
      </c>
      <c r="U2727">
        <v>0</v>
      </c>
      <c r="V2727" t="s">
        <v>396</v>
      </c>
    </row>
    <row r="2728" spans="1:22" x14ac:dyDescent="0.35">
      <c r="A2728">
        <v>2726</v>
      </c>
      <c r="B2728">
        <v>2022110609</v>
      </c>
      <c r="C2728">
        <v>879</v>
      </c>
      <c r="D2728">
        <v>46132</v>
      </c>
      <c r="E2728">
        <v>0</v>
      </c>
      <c r="F2728">
        <v>1</v>
      </c>
      <c r="G2728">
        <v>0</v>
      </c>
      <c r="H2728">
        <v>0</v>
      </c>
      <c r="I2728" t="s">
        <v>579</v>
      </c>
      <c r="O2728">
        <v>2022103002</v>
      </c>
      <c r="P2728">
        <v>3444</v>
      </c>
      <c r="Q2728">
        <v>44925</v>
      </c>
      <c r="R2728">
        <v>0</v>
      </c>
      <c r="S2728">
        <v>1</v>
      </c>
      <c r="T2728">
        <v>0</v>
      </c>
      <c r="U2728">
        <v>0</v>
      </c>
      <c r="V2728" t="s">
        <v>397</v>
      </c>
    </row>
    <row r="2729" spans="1:22" x14ac:dyDescent="0.35">
      <c r="A2729">
        <v>2727</v>
      </c>
      <c r="B2729">
        <v>2022110609</v>
      </c>
      <c r="C2729">
        <v>2428</v>
      </c>
      <c r="D2729">
        <v>46132</v>
      </c>
      <c r="E2729">
        <v>0</v>
      </c>
      <c r="F2729">
        <v>0</v>
      </c>
      <c r="G2729">
        <v>0</v>
      </c>
      <c r="H2729">
        <v>1</v>
      </c>
      <c r="I2729" t="s">
        <v>579</v>
      </c>
      <c r="O2729">
        <v>2022110601</v>
      </c>
      <c r="P2729">
        <v>1625</v>
      </c>
      <c r="Q2729">
        <v>44925</v>
      </c>
      <c r="R2729">
        <v>0</v>
      </c>
      <c r="S2729">
        <v>1</v>
      </c>
      <c r="T2729">
        <v>0</v>
      </c>
      <c r="U2729">
        <v>0</v>
      </c>
      <c r="V2729" t="s">
        <v>397</v>
      </c>
    </row>
    <row r="2730" spans="1:22" x14ac:dyDescent="0.35">
      <c r="A2730">
        <v>2728</v>
      </c>
      <c r="B2730">
        <v>2022110609</v>
      </c>
      <c r="C2730">
        <v>2696</v>
      </c>
      <c r="D2730">
        <v>46132</v>
      </c>
      <c r="E2730">
        <v>1</v>
      </c>
      <c r="F2730">
        <v>0</v>
      </c>
      <c r="G2730">
        <v>0</v>
      </c>
      <c r="H2730">
        <v>0</v>
      </c>
      <c r="I2730" t="s">
        <v>579</v>
      </c>
      <c r="O2730">
        <v>2022110601</v>
      </c>
      <c r="P2730">
        <v>1929</v>
      </c>
      <c r="Q2730">
        <v>44925</v>
      </c>
      <c r="R2730">
        <v>1</v>
      </c>
      <c r="S2730">
        <v>0</v>
      </c>
      <c r="T2730">
        <v>0</v>
      </c>
      <c r="U2730">
        <v>0</v>
      </c>
      <c r="V2730" t="s">
        <v>397</v>
      </c>
    </row>
    <row r="2731" spans="1:22" x14ac:dyDescent="0.35">
      <c r="A2731">
        <v>2729</v>
      </c>
      <c r="B2731">
        <v>2022110609</v>
      </c>
      <c r="C2731">
        <v>979</v>
      </c>
      <c r="D2731">
        <v>47877</v>
      </c>
      <c r="E2731">
        <v>0</v>
      </c>
      <c r="F2731">
        <v>1</v>
      </c>
      <c r="G2731">
        <v>0</v>
      </c>
      <c r="H2731">
        <v>0</v>
      </c>
      <c r="I2731" t="s">
        <v>580</v>
      </c>
      <c r="O2731">
        <v>2022103002</v>
      </c>
      <c r="P2731">
        <v>3567</v>
      </c>
      <c r="Q2731">
        <v>54632</v>
      </c>
      <c r="R2731">
        <v>0</v>
      </c>
      <c r="S2731">
        <v>0</v>
      </c>
      <c r="T2731">
        <v>0</v>
      </c>
      <c r="U2731">
        <v>1</v>
      </c>
      <c r="V2731" t="s">
        <v>398</v>
      </c>
    </row>
    <row r="2732" spans="1:22" x14ac:dyDescent="0.35">
      <c r="A2732">
        <v>2730</v>
      </c>
      <c r="B2732">
        <v>2022110609</v>
      </c>
      <c r="C2732">
        <v>1024</v>
      </c>
      <c r="D2732">
        <v>47822</v>
      </c>
      <c r="E2732">
        <v>1</v>
      </c>
      <c r="F2732">
        <v>0</v>
      </c>
      <c r="G2732">
        <v>0</v>
      </c>
      <c r="H2732">
        <v>0</v>
      </c>
      <c r="I2732" t="s">
        <v>581</v>
      </c>
      <c r="O2732">
        <v>2022103002</v>
      </c>
      <c r="P2732">
        <v>3898</v>
      </c>
      <c r="Q2732">
        <v>42443</v>
      </c>
      <c r="R2732">
        <v>0</v>
      </c>
      <c r="S2732">
        <v>1</v>
      </c>
      <c r="T2732">
        <v>0</v>
      </c>
      <c r="U2732">
        <v>0</v>
      </c>
      <c r="V2732" t="s">
        <v>399</v>
      </c>
    </row>
    <row r="2733" spans="1:22" x14ac:dyDescent="0.35">
      <c r="A2733">
        <v>2731</v>
      </c>
      <c r="B2733">
        <v>2022110609</v>
      </c>
      <c r="C2733">
        <v>1410</v>
      </c>
      <c r="D2733">
        <v>47822</v>
      </c>
      <c r="E2733">
        <v>1</v>
      </c>
      <c r="F2733">
        <v>0</v>
      </c>
      <c r="G2733">
        <v>0</v>
      </c>
      <c r="H2733">
        <v>0</v>
      </c>
      <c r="I2733" t="s">
        <v>581</v>
      </c>
      <c r="O2733">
        <v>2022103002</v>
      </c>
      <c r="P2733">
        <v>4010</v>
      </c>
      <c r="Q2733">
        <v>42443</v>
      </c>
      <c r="R2733">
        <v>0</v>
      </c>
      <c r="S2733">
        <v>1</v>
      </c>
      <c r="T2733">
        <v>0</v>
      </c>
      <c r="U2733">
        <v>0</v>
      </c>
      <c r="V2733" t="s">
        <v>399</v>
      </c>
    </row>
    <row r="2734" spans="1:22" x14ac:dyDescent="0.35">
      <c r="A2734">
        <v>2732</v>
      </c>
      <c r="B2734">
        <v>2022110609</v>
      </c>
      <c r="C2734">
        <v>1431</v>
      </c>
      <c r="D2734">
        <v>47822</v>
      </c>
      <c r="E2734">
        <v>1</v>
      </c>
      <c r="F2734">
        <v>0</v>
      </c>
      <c r="G2734">
        <v>0</v>
      </c>
      <c r="H2734">
        <v>0</v>
      </c>
      <c r="I2734" t="s">
        <v>581</v>
      </c>
      <c r="O2734">
        <v>2022103002</v>
      </c>
      <c r="P2734">
        <v>3898</v>
      </c>
      <c r="Q2734">
        <v>41599</v>
      </c>
      <c r="R2734">
        <v>0</v>
      </c>
      <c r="S2734">
        <v>1</v>
      </c>
      <c r="T2734">
        <v>0</v>
      </c>
      <c r="U2734">
        <v>0</v>
      </c>
      <c r="V2734" t="s">
        <v>400</v>
      </c>
    </row>
    <row r="2735" spans="1:22" x14ac:dyDescent="0.35">
      <c r="A2735">
        <v>2733</v>
      </c>
      <c r="B2735">
        <v>2022110609</v>
      </c>
      <c r="C2735">
        <v>2428</v>
      </c>
      <c r="D2735">
        <v>47822</v>
      </c>
      <c r="E2735">
        <v>1</v>
      </c>
      <c r="F2735">
        <v>0</v>
      </c>
      <c r="G2735">
        <v>0</v>
      </c>
      <c r="H2735">
        <v>0</v>
      </c>
      <c r="I2735" t="s">
        <v>581</v>
      </c>
      <c r="O2735">
        <v>2022110601</v>
      </c>
      <c r="P2735">
        <v>373</v>
      </c>
      <c r="Q2735">
        <v>41599</v>
      </c>
      <c r="R2735">
        <v>1</v>
      </c>
      <c r="S2735">
        <v>0</v>
      </c>
      <c r="T2735">
        <v>0</v>
      </c>
      <c r="U2735">
        <v>0</v>
      </c>
      <c r="V2735" t="s">
        <v>400</v>
      </c>
    </row>
    <row r="2736" spans="1:22" x14ac:dyDescent="0.35">
      <c r="A2736">
        <v>2734</v>
      </c>
      <c r="B2736">
        <v>2022110609</v>
      </c>
      <c r="C2736">
        <v>1667</v>
      </c>
      <c r="D2736">
        <v>52492</v>
      </c>
      <c r="E2736">
        <v>1</v>
      </c>
      <c r="F2736">
        <v>0</v>
      </c>
      <c r="G2736">
        <v>0</v>
      </c>
      <c r="H2736">
        <v>0</v>
      </c>
      <c r="I2736" t="s">
        <v>582</v>
      </c>
      <c r="O2736">
        <v>2022103002</v>
      </c>
      <c r="P2736">
        <v>3989</v>
      </c>
      <c r="Q2736">
        <v>54639</v>
      </c>
      <c r="R2736">
        <v>1</v>
      </c>
      <c r="S2736">
        <v>0</v>
      </c>
      <c r="T2736">
        <v>0</v>
      </c>
      <c r="U2736">
        <v>0</v>
      </c>
      <c r="V2736" t="s">
        <v>401</v>
      </c>
    </row>
    <row r="2737" spans="1:22" x14ac:dyDescent="0.35">
      <c r="A2737">
        <v>2735</v>
      </c>
      <c r="B2737">
        <v>2022110609</v>
      </c>
      <c r="C2737">
        <v>3060</v>
      </c>
      <c r="D2737">
        <v>52492</v>
      </c>
      <c r="E2737">
        <v>0</v>
      </c>
      <c r="F2737">
        <v>1</v>
      </c>
      <c r="G2737">
        <v>0</v>
      </c>
      <c r="H2737">
        <v>0</v>
      </c>
      <c r="I2737" t="s">
        <v>582</v>
      </c>
      <c r="O2737">
        <v>2022103003</v>
      </c>
      <c r="P2737">
        <v>435</v>
      </c>
      <c r="Q2737">
        <v>52464</v>
      </c>
      <c r="R2737">
        <v>1</v>
      </c>
      <c r="S2737">
        <v>0</v>
      </c>
      <c r="T2737">
        <v>0</v>
      </c>
      <c r="U2737">
        <v>0</v>
      </c>
      <c r="V2737" t="s">
        <v>402</v>
      </c>
    </row>
    <row r="2738" spans="1:22" x14ac:dyDescent="0.35">
      <c r="A2738">
        <v>2736</v>
      </c>
      <c r="B2738">
        <v>2022110610</v>
      </c>
      <c r="C2738">
        <v>716</v>
      </c>
      <c r="D2738">
        <v>46846</v>
      </c>
      <c r="E2738">
        <v>1</v>
      </c>
      <c r="F2738">
        <v>0</v>
      </c>
      <c r="G2738">
        <v>0</v>
      </c>
      <c r="H2738">
        <v>0</v>
      </c>
      <c r="I2738" t="s">
        <v>583</v>
      </c>
      <c r="O2738">
        <v>2022103003</v>
      </c>
      <c r="P2738">
        <v>1129</v>
      </c>
      <c r="Q2738">
        <v>52464</v>
      </c>
      <c r="R2738">
        <v>0</v>
      </c>
      <c r="S2738">
        <v>1</v>
      </c>
      <c r="T2738">
        <v>0</v>
      </c>
      <c r="U2738">
        <v>0</v>
      </c>
      <c r="V2738" t="s">
        <v>402</v>
      </c>
    </row>
    <row r="2739" spans="1:22" x14ac:dyDescent="0.35">
      <c r="A2739">
        <v>2737</v>
      </c>
      <c r="B2739">
        <v>2022110610</v>
      </c>
      <c r="C2739">
        <v>3572</v>
      </c>
      <c r="D2739">
        <v>46846</v>
      </c>
      <c r="E2739">
        <v>0</v>
      </c>
      <c r="F2739">
        <v>1</v>
      </c>
      <c r="G2739">
        <v>0</v>
      </c>
      <c r="H2739">
        <v>0</v>
      </c>
      <c r="I2739" t="s">
        <v>583</v>
      </c>
      <c r="O2739">
        <v>2022103003</v>
      </c>
      <c r="P2739">
        <v>3128</v>
      </c>
      <c r="Q2739">
        <v>52464</v>
      </c>
      <c r="R2739">
        <v>1</v>
      </c>
      <c r="S2739">
        <v>0</v>
      </c>
      <c r="T2739">
        <v>0</v>
      </c>
      <c r="U2739">
        <v>0</v>
      </c>
      <c r="V2739" t="s">
        <v>402</v>
      </c>
    </row>
    <row r="2740" spans="1:22" x14ac:dyDescent="0.35">
      <c r="A2740">
        <v>2738</v>
      </c>
      <c r="B2740">
        <v>2022110610</v>
      </c>
      <c r="C2740">
        <v>3912</v>
      </c>
      <c r="D2740">
        <v>46846</v>
      </c>
      <c r="E2740">
        <v>0</v>
      </c>
      <c r="F2740">
        <v>1</v>
      </c>
      <c r="G2740">
        <v>0</v>
      </c>
      <c r="H2740">
        <v>0</v>
      </c>
      <c r="I2740" t="s">
        <v>583</v>
      </c>
      <c r="O2740">
        <v>2022110601</v>
      </c>
      <c r="P2740">
        <v>1518</v>
      </c>
      <c r="Q2740">
        <v>52464</v>
      </c>
      <c r="R2740">
        <v>0</v>
      </c>
      <c r="S2740">
        <v>1</v>
      </c>
      <c r="T2740">
        <v>0</v>
      </c>
      <c r="U2740">
        <v>0</v>
      </c>
      <c r="V2740" t="s">
        <v>402</v>
      </c>
    </row>
    <row r="2741" spans="1:22" x14ac:dyDescent="0.35">
      <c r="A2741">
        <v>2739</v>
      </c>
      <c r="B2741">
        <v>2022110610</v>
      </c>
      <c r="C2741">
        <v>1023</v>
      </c>
      <c r="D2741">
        <v>52585</v>
      </c>
      <c r="E2741">
        <v>0</v>
      </c>
      <c r="F2741">
        <v>1</v>
      </c>
      <c r="G2741">
        <v>0</v>
      </c>
      <c r="H2741">
        <v>0</v>
      </c>
      <c r="I2741" t="s">
        <v>584</v>
      </c>
      <c r="O2741">
        <v>2022110601</v>
      </c>
      <c r="P2741">
        <v>2437</v>
      </c>
      <c r="Q2741">
        <v>52464</v>
      </c>
      <c r="R2741">
        <v>1</v>
      </c>
      <c r="S2741">
        <v>0</v>
      </c>
      <c r="T2741">
        <v>0</v>
      </c>
      <c r="U2741">
        <v>0</v>
      </c>
      <c r="V2741" t="s">
        <v>402</v>
      </c>
    </row>
    <row r="2742" spans="1:22" x14ac:dyDescent="0.35">
      <c r="A2742">
        <v>2740</v>
      </c>
      <c r="B2742">
        <v>2022110610</v>
      </c>
      <c r="C2742">
        <v>2750</v>
      </c>
      <c r="D2742">
        <v>52585</v>
      </c>
      <c r="E2742">
        <v>0</v>
      </c>
      <c r="F2742">
        <v>1</v>
      </c>
      <c r="G2742">
        <v>0</v>
      </c>
      <c r="H2742">
        <v>0</v>
      </c>
      <c r="I2742" t="s">
        <v>584</v>
      </c>
      <c r="O2742">
        <v>2022110601</v>
      </c>
      <c r="P2742">
        <v>3245</v>
      </c>
      <c r="Q2742">
        <v>52464</v>
      </c>
      <c r="R2742">
        <v>1</v>
      </c>
      <c r="S2742">
        <v>0</v>
      </c>
      <c r="T2742">
        <v>0</v>
      </c>
      <c r="U2742">
        <v>0</v>
      </c>
      <c r="V2742" t="s">
        <v>402</v>
      </c>
    </row>
    <row r="2743" spans="1:22" x14ac:dyDescent="0.35">
      <c r="A2743">
        <v>2741</v>
      </c>
      <c r="B2743">
        <v>2022110610</v>
      </c>
      <c r="C2743">
        <v>1023</v>
      </c>
      <c r="D2743">
        <v>47867</v>
      </c>
      <c r="E2743">
        <v>0</v>
      </c>
      <c r="F2743">
        <v>1</v>
      </c>
      <c r="G2743">
        <v>0</v>
      </c>
      <c r="H2743">
        <v>0</v>
      </c>
      <c r="I2743" t="s">
        <v>585</v>
      </c>
      <c r="O2743">
        <v>2022103003</v>
      </c>
      <c r="P2743">
        <v>750</v>
      </c>
      <c r="Q2743">
        <v>53957</v>
      </c>
      <c r="R2743">
        <v>1</v>
      </c>
      <c r="S2743">
        <v>0</v>
      </c>
      <c r="T2743">
        <v>0</v>
      </c>
      <c r="U2743">
        <v>0</v>
      </c>
      <c r="V2743" t="s">
        <v>403</v>
      </c>
    </row>
    <row r="2744" spans="1:22" x14ac:dyDescent="0.35">
      <c r="A2744">
        <v>2742</v>
      </c>
      <c r="B2744">
        <v>2022110610</v>
      </c>
      <c r="C2744">
        <v>2374</v>
      </c>
      <c r="D2744">
        <v>47867</v>
      </c>
      <c r="E2744">
        <v>0</v>
      </c>
      <c r="F2744">
        <v>1</v>
      </c>
      <c r="G2744">
        <v>0</v>
      </c>
      <c r="H2744">
        <v>0</v>
      </c>
      <c r="I2744" t="s">
        <v>585</v>
      </c>
      <c r="O2744">
        <v>2022103003</v>
      </c>
      <c r="P2744">
        <v>1241</v>
      </c>
      <c r="Q2744">
        <v>53542</v>
      </c>
      <c r="R2744">
        <v>1</v>
      </c>
      <c r="S2744">
        <v>0</v>
      </c>
      <c r="T2744">
        <v>0</v>
      </c>
      <c r="U2744">
        <v>0</v>
      </c>
      <c r="V2744" t="s">
        <v>404</v>
      </c>
    </row>
    <row r="2745" spans="1:22" x14ac:dyDescent="0.35">
      <c r="A2745">
        <v>2743</v>
      </c>
      <c r="B2745">
        <v>2022110610</v>
      </c>
      <c r="C2745">
        <v>2959</v>
      </c>
      <c r="D2745">
        <v>47867</v>
      </c>
      <c r="E2745">
        <v>0</v>
      </c>
      <c r="F2745">
        <v>1</v>
      </c>
      <c r="G2745">
        <v>0</v>
      </c>
      <c r="H2745">
        <v>0</v>
      </c>
      <c r="I2745" t="s">
        <v>585</v>
      </c>
      <c r="O2745">
        <v>2022103003</v>
      </c>
      <c r="P2745">
        <v>3372</v>
      </c>
      <c r="Q2745">
        <v>53542</v>
      </c>
      <c r="R2745">
        <v>1</v>
      </c>
      <c r="S2745">
        <v>0</v>
      </c>
      <c r="T2745">
        <v>0</v>
      </c>
      <c r="U2745">
        <v>0</v>
      </c>
      <c r="V2745" t="s">
        <v>404</v>
      </c>
    </row>
    <row r="2746" spans="1:22" x14ac:dyDescent="0.35">
      <c r="A2746">
        <v>2744</v>
      </c>
      <c r="B2746">
        <v>2022110610</v>
      </c>
      <c r="C2746">
        <v>3742</v>
      </c>
      <c r="D2746">
        <v>47867</v>
      </c>
      <c r="E2746">
        <v>1</v>
      </c>
      <c r="F2746">
        <v>0</v>
      </c>
      <c r="G2746">
        <v>0</v>
      </c>
      <c r="H2746">
        <v>0</v>
      </c>
      <c r="I2746" t="s">
        <v>585</v>
      </c>
      <c r="O2746">
        <v>2022103003</v>
      </c>
      <c r="P2746">
        <v>3393</v>
      </c>
      <c r="Q2746">
        <v>53542</v>
      </c>
      <c r="R2746">
        <v>0</v>
      </c>
      <c r="S2746">
        <v>1</v>
      </c>
      <c r="T2746">
        <v>0</v>
      </c>
      <c r="U2746">
        <v>0</v>
      </c>
      <c r="V2746" t="s">
        <v>404</v>
      </c>
    </row>
    <row r="2747" spans="1:22" x14ac:dyDescent="0.35">
      <c r="A2747">
        <v>2745</v>
      </c>
      <c r="B2747">
        <v>2022110610</v>
      </c>
      <c r="C2747">
        <v>4581</v>
      </c>
      <c r="D2747">
        <v>47867</v>
      </c>
      <c r="E2747">
        <v>1</v>
      </c>
      <c r="F2747">
        <v>0</v>
      </c>
      <c r="G2747">
        <v>0</v>
      </c>
      <c r="H2747">
        <v>0</v>
      </c>
      <c r="I2747" t="s">
        <v>585</v>
      </c>
      <c r="O2747">
        <v>2022103003</v>
      </c>
      <c r="P2747">
        <v>3754</v>
      </c>
      <c r="Q2747">
        <v>53542</v>
      </c>
      <c r="R2747">
        <v>1</v>
      </c>
      <c r="S2747">
        <v>0</v>
      </c>
      <c r="T2747">
        <v>0</v>
      </c>
      <c r="U2747">
        <v>0</v>
      </c>
      <c r="V2747" t="s">
        <v>404</v>
      </c>
    </row>
    <row r="2748" spans="1:22" x14ac:dyDescent="0.35">
      <c r="A2748">
        <v>2746</v>
      </c>
      <c r="B2748">
        <v>2022110610</v>
      </c>
      <c r="C2748">
        <v>1066</v>
      </c>
      <c r="D2748">
        <v>54486</v>
      </c>
      <c r="E2748">
        <v>0</v>
      </c>
      <c r="F2748">
        <v>0</v>
      </c>
      <c r="G2748">
        <v>0</v>
      </c>
      <c r="H2748">
        <v>1</v>
      </c>
      <c r="I2748" t="s">
        <v>586</v>
      </c>
      <c r="O2748">
        <v>2022103003</v>
      </c>
      <c r="P2748">
        <v>3775</v>
      </c>
      <c r="Q2748">
        <v>53542</v>
      </c>
      <c r="R2748">
        <v>0</v>
      </c>
      <c r="S2748">
        <v>1</v>
      </c>
      <c r="T2748">
        <v>0</v>
      </c>
      <c r="U2748">
        <v>0</v>
      </c>
      <c r="V2748" t="s">
        <v>404</v>
      </c>
    </row>
    <row r="2749" spans="1:22" x14ac:dyDescent="0.35">
      <c r="A2749">
        <v>2747</v>
      </c>
      <c r="B2749">
        <v>2022110610</v>
      </c>
      <c r="C2749">
        <v>1419</v>
      </c>
      <c r="D2749">
        <v>54486</v>
      </c>
      <c r="E2749">
        <v>0</v>
      </c>
      <c r="F2749">
        <v>1</v>
      </c>
      <c r="G2749">
        <v>0</v>
      </c>
      <c r="H2749">
        <v>0</v>
      </c>
      <c r="I2749" t="s">
        <v>586</v>
      </c>
      <c r="O2749">
        <v>2022110603</v>
      </c>
      <c r="P2749">
        <v>832</v>
      </c>
      <c r="Q2749">
        <v>53542</v>
      </c>
      <c r="R2749">
        <v>0</v>
      </c>
      <c r="S2749">
        <v>1</v>
      </c>
      <c r="T2749">
        <v>0</v>
      </c>
      <c r="U2749">
        <v>0</v>
      </c>
      <c r="V2749" t="s">
        <v>404</v>
      </c>
    </row>
    <row r="2750" spans="1:22" x14ac:dyDescent="0.35">
      <c r="A2750">
        <v>2748</v>
      </c>
      <c r="B2750">
        <v>2022110610</v>
      </c>
      <c r="C2750">
        <v>1440</v>
      </c>
      <c r="D2750">
        <v>46618</v>
      </c>
      <c r="E2750">
        <v>0</v>
      </c>
      <c r="F2750">
        <v>1</v>
      </c>
      <c r="G2750">
        <v>0</v>
      </c>
      <c r="H2750">
        <v>0</v>
      </c>
      <c r="I2750" t="s">
        <v>587</v>
      </c>
      <c r="O2750">
        <v>2022110603</v>
      </c>
      <c r="P2750">
        <v>875</v>
      </c>
      <c r="Q2750">
        <v>53542</v>
      </c>
      <c r="R2750">
        <v>1</v>
      </c>
      <c r="S2750">
        <v>0</v>
      </c>
      <c r="T2750">
        <v>0</v>
      </c>
      <c r="U2750">
        <v>0</v>
      </c>
      <c r="V2750" t="s">
        <v>404</v>
      </c>
    </row>
    <row r="2751" spans="1:22" x14ac:dyDescent="0.35">
      <c r="A2751">
        <v>2749</v>
      </c>
      <c r="B2751">
        <v>2022110610</v>
      </c>
      <c r="C2751">
        <v>1485</v>
      </c>
      <c r="D2751">
        <v>46618</v>
      </c>
      <c r="E2751">
        <v>1</v>
      </c>
      <c r="F2751">
        <v>0</v>
      </c>
      <c r="G2751">
        <v>0</v>
      </c>
      <c r="H2751">
        <v>0</v>
      </c>
      <c r="I2751" t="s">
        <v>587</v>
      </c>
      <c r="O2751">
        <v>2022110603</v>
      </c>
      <c r="P2751">
        <v>1312</v>
      </c>
      <c r="Q2751">
        <v>53542</v>
      </c>
      <c r="R2751">
        <v>1</v>
      </c>
      <c r="S2751">
        <v>0</v>
      </c>
      <c r="T2751">
        <v>0</v>
      </c>
      <c r="U2751">
        <v>0</v>
      </c>
      <c r="V2751" t="s">
        <v>404</v>
      </c>
    </row>
    <row r="2752" spans="1:22" x14ac:dyDescent="0.35">
      <c r="A2752">
        <v>2750</v>
      </c>
      <c r="B2752">
        <v>2022110610</v>
      </c>
      <c r="C2752">
        <v>2750</v>
      </c>
      <c r="D2752">
        <v>43326</v>
      </c>
      <c r="E2752">
        <v>0</v>
      </c>
      <c r="F2752">
        <v>1</v>
      </c>
      <c r="G2752">
        <v>0</v>
      </c>
      <c r="H2752">
        <v>0</v>
      </c>
      <c r="I2752" t="s">
        <v>588</v>
      </c>
      <c r="O2752">
        <v>2022110603</v>
      </c>
      <c r="P2752">
        <v>1378</v>
      </c>
      <c r="Q2752">
        <v>53542</v>
      </c>
      <c r="R2752">
        <v>0</v>
      </c>
      <c r="S2752">
        <v>1</v>
      </c>
      <c r="T2752">
        <v>0</v>
      </c>
      <c r="U2752">
        <v>0</v>
      </c>
      <c r="V2752" t="s">
        <v>404</v>
      </c>
    </row>
    <row r="2753" spans="1:22" x14ac:dyDescent="0.35">
      <c r="A2753">
        <v>2751</v>
      </c>
      <c r="B2753">
        <v>2022110610</v>
      </c>
      <c r="C2753">
        <v>4303</v>
      </c>
      <c r="D2753">
        <v>53900</v>
      </c>
      <c r="E2753">
        <v>1</v>
      </c>
      <c r="F2753">
        <v>0</v>
      </c>
      <c r="G2753">
        <v>0</v>
      </c>
      <c r="H2753">
        <v>0</v>
      </c>
      <c r="I2753" t="s">
        <v>589</v>
      </c>
      <c r="O2753">
        <v>2022110603</v>
      </c>
      <c r="P2753">
        <v>2304</v>
      </c>
      <c r="Q2753">
        <v>53542</v>
      </c>
      <c r="R2753">
        <v>0</v>
      </c>
      <c r="S2753">
        <v>1</v>
      </c>
      <c r="T2753">
        <v>0</v>
      </c>
      <c r="U2753">
        <v>0</v>
      </c>
      <c r="V2753" t="s">
        <v>404</v>
      </c>
    </row>
    <row r="2754" spans="1:22" x14ac:dyDescent="0.35">
      <c r="A2754">
        <v>2752</v>
      </c>
      <c r="B2754">
        <v>2022110700</v>
      </c>
      <c r="C2754">
        <v>80</v>
      </c>
      <c r="D2754">
        <v>42361</v>
      </c>
      <c r="E2754">
        <v>1</v>
      </c>
      <c r="F2754">
        <v>0</v>
      </c>
      <c r="G2754">
        <v>0</v>
      </c>
      <c r="H2754">
        <v>0</v>
      </c>
      <c r="I2754" t="s">
        <v>590</v>
      </c>
      <c r="O2754">
        <v>2022110603</v>
      </c>
      <c r="P2754">
        <v>2930</v>
      </c>
      <c r="Q2754">
        <v>53542</v>
      </c>
      <c r="R2754">
        <v>0</v>
      </c>
      <c r="S2754">
        <v>1</v>
      </c>
      <c r="T2754">
        <v>0</v>
      </c>
      <c r="U2754">
        <v>0</v>
      </c>
      <c r="V2754" t="s">
        <v>404</v>
      </c>
    </row>
    <row r="2755" spans="1:22" x14ac:dyDescent="0.35">
      <c r="A2755">
        <v>2753</v>
      </c>
      <c r="B2755">
        <v>2022110700</v>
      </c>
      <c r="C2755">
        <v>443</v>
      </c>
      <c r="D2755">
        <v>48027</v>
      </c>
      <c r="E2755">
        <v>0</v>
      </c>
      <c r="F2755">
        <v>1</v>
      </c>
      <c r="G2755">
        <v>0</v>
      </c>
      <c r="H2755">
        <v>0</v>
      </c>
      <c r="I2755" t="s">
        <v>591</v>
      </c>
      <c r="O2755">
        <v>2022110603</v>
      </c>
      <c r="P2755">
        <v>3106</v>
      </c>
      <c r="Q2755">
        <v>53542</v>
      </c>
      <c r="R2755">
        <v>0</v>
      </c>
      <c r="S2755">
        <v>1</v>
      </c>
      <c r="T2755">
        <v>0</v>
      </c>
      <c r="U2755">
        <v>0</v>
      </c>
      <c r="V2755" t="s">
        <v>404</v>
      </c>
    </row>
    <row r="2756" spans="1:22" x14ac:dyDescent="0.35">
      <c r="A2756">
        <v>2754</v>
      </c>
      <c r="B2756">
        <v>2022110700</v>
      </c>
      <c r="C2756">
        <v>2944</v>
      </c>
      <c r="D2756">
        <v>48027</v>
      </c>
      <c r="E2756">
        <v>1</v>
      </c>
      <c r="F2756">
        <v>0</v>
      </c>
      <c r="G2756">
        <v>0</v>
      </c>
      <c r="H2756">
        <v>0</v>
      </c>
      <c r="I2756" t="s">
        <v>591</v>
      </c>
      <c r="O2756">
        <v>2022103003</v>
      </c>
      <c r="P2756">
        <v>1241</v>
      </c>
      <c r="Q2756">
        <v>54467</v>
      </c>
      <c r="R2756">
        <v>0</v>
      </c>
      <c r="S2756">
        <v>1</v>
      </c>
      <c r="T2756">
        <v>0</v>
      </c>
      <c r="U2756">
        <v>0</v>
      </c>
      <c r="V2756" t="s">
        <v>405</v>
      </c>
    </row>
    <row r="2757" spans="1:22" x14ac:dyDescent="0.35">
      <c r="A2757">
        <v>2755</v>
      </c>
      <c r="B2757">
        <v>2022110700</v>
      </c>
      <c r="C2757">
        <v>3174</v>
      </c>
      <c r="D2757">
        <v>48027</v>
      </c>
      <c r="E2757">
        <v>0</v>
      </c>
      <c r="F2757">
        <v>0</v>
      </c>
      <c r="G2757">
        <v>0</v>
      </c>
      <c r="H2757">
        <v>1</v>
      </c>
      <c r="I2757" t="s">
        <v>591</v>
      </c>
      <c r="O2757">
        <v>2022110603</v>
      </c>
      <c r="P2757">
        <v>2168</v>
      </c>
      <c r="Q2757">
        <v>54467</v>
      </c>
      <c r="R2757">
        <v>0</v>
      </c>
      <c r="S2757">
        <v>1</v>
      </c>
      <c r="T2757">
        <v>0</v>
      </c>
      <c r="U2757">
        <v>0</v>
      </c>
      <c r="V2757" t="s">
        <v>405</v>
      </c>
    </row>
    <row r="2758" spans="1:22" x14ac:dyDescent="0.35">
      <c r="A2758">
        <v>2756</v>
      </c>
      <c r="B2758">
        <v>2022110700</v>
      </c>
      <c r="C2758">
        <v>3686</v>
      </c>
      <c r="D2758">
        <v>48027</v>
      </c>
      <c r="E2758">
        <v>1</v>
      </c>
      <c r="F2758">
        <v>0</v>
      </c>
      <c r="G2758">
        <v>0</v>
      </c>
      <c r="H2758">
        <v>0</v>
      </c>
      <c r="I2758" t="s">
        <v>591</v>
      </c>
      <c r="O2758">
        <v>2022103003</v>
      </c>
      <c r="P2758">
        <v>1530</v>
      </c>
      <c r="Q2758">
        <v>44887</v>
      </c>
      <c r="R2758">
        <v>1</v>
      </c>
      <c r="S2758">
        <v>0</v>
      </c>
      <c r="T2758">
        <v>0</v>
      </c>
      <c r="U2758">
        <v>0</v>
      </c>
      <c r="V2758" t="s">
        <v>406</v>
      </c>
    </row>
    <row r="2759" spans="1:22" x14ac:dyDescent="0.35">
      <c r="A2759">
        <v>2757</v>
      </c>
      <c r="B2759">
        <v>2022110700</v>
      </c>
      <c r="C2759">
        <v>3707</v>
      </c>
      <c r="D2759">
        <v>48027</v>
      </c>
      <c r="E2759">
        <v>1</v>
      </c>
      <c r="F2759">
        <v>0</v>
      </c>
      <c r="G2759">
        <v>0</v>
      </c>
      <c r="H2759">
        <v>0</v>
      </c>
      <c r="I2759" t="s">
        <v>591</v>
      </c>
      <c r="O2759">
        <v>2022110601</v>
      </c>
      <c r="P2759">
        <v>3583</v>
      </c>
      <c r="Q2759">
        <v>44887</v>
      </c>
      <c r="R2759">
        <v>0</v>
      </c>
      <c r="S2759">
        <v>1</v>
      </c>
      <c r="T2759">
        <v>0</v>
      </c>
      <c r="U2759">
        <v>0</v>
      </c>
      <c r="V2759" t="s">
        <v>406</v>
      </c>
    </row>
    <row r="2760" spans="1:22" x14ac:dyDescent="0.35">
      <c r="A2760">
        <v>2758</v>
      </c>
      <c r="B2760">
        <v>2022110700</v>
      </c>
      <c r="C2760">
        <v>1692</v>
      </c>
      <c r="D2760">
        <v>54479</v>
      </c>
      <c r="E2760">
        <v>1</v>
      </c>
      <c r="F2760">
        <v>0</v>
      </c>
      <c r="G2760">
        <v>0</v>
      </c>
      <c r="H2760">
        <v>0</v>
      </c>
      <c r="I2760" t="s">
        <v>592</v>
      </c>
      <c r="O2760">
        <v>2022103003</v>
      </c>
      <c r="P2760">
        <v>2349</v>
      </c>
      <c r="Q2760">
        <v>47864</v>
      </c>
      <c r="R2760">
        <v>0</v>
      </c>
      <c r="S2760">
        <v>1</v>
      </c>
      <c r="T2760">
        <v>0</v>
      </c>
      <c r="U2760">
        <v>0</v>
      </c>
      <c r="V2760" t="s">
        <v>407</v>
      </c>
    </row>
    <row r="2761" spans="1:22" x14ac:dyDescent="0.35">
      <c r="A2761">
        <v>2759</v>
      </c>
      <c r="B2761">
        <v>2022110700</v>
      </c>
      <c r="C2761">
        <v>2993</v>
      </c>
      <c r="D2761">
        <v>52482</v>
      </c>
      <c r="E2761">
        <v>1</v>
      </c>
      <c r="F2761">
        <v>0</v>
      </c>
      <c r="G2761">
        <v>0</v>
      </c>
      <c r="H2761">
        <v>0</v>
      </c>
      <c r="I2761" t="s">
        <v>593</v>
      </c>
      <c r="O2761">
        <v>2022103003</v>
      </c>
      <c r="P2761">
        <v>2922</v>
      </c>
      <c r="Q2761">
        <v>47864</v>
      </c>
      <c r="R2761">
        <v>1</v>
      </c>
      <c r="S2761">
        <v>0</v>
      </c>
      <c r="T2761">
        <v>0</v>
      </c>
      <c r="U2761">
        <v>0</v>
      </c>
      <c r="V2761" t="s">
        <v>407</v>
      </c>
    </row>
    <row r="2762" spans="1:22" x14ac:dyDescent="0.35">
      <c r="A2762">
        <v>2760</v>
      </c>
      <c r="B2762">
        <v>2022110700</v>
      </c>
      <c r="C2762">
        <v>3630</v>
      </c>
      <c r="D2762">
        <v>52482</v>
      </c>
      <c r="E2762">
        <v>0</v>
      </c>
      <c r="F2762">
        <v>1</v>
      </c>
      <c r="G2762">
        <v>0</v>
      </c>
      <c r="H2762">
        <v>0</v>
      </c>
      <c r="I2762" t="s">
        <v>593</v>
      </c>
      <c r="O2762">
        <v>2022110603</v>
      </c>
      <c r="P2762">
        <v>462</v>
      </c>
      <c r="Q2762">
        <v>47864</v>
      </c>
      <c r="R2762">
        <v>1</v>
      </c>
      <c r="S2762">
        <v>0</v>
      </c>
      <c r="T2762">
        <v>0</v>
      </c>
      <c r="U2762">
        <v>0</v>
      </c>
      <c r="V2762" t="s">
        <v>407</v>
      </c>
    </row>
    <row r="2763" spans="1:22" x14ac:dyDescent="0.35">
      <c r="A2763">
        <v>2761</v>
      </c>
      <c r="B2763">
        <v>2022110700</v>
      </c>
      <c r="C2763">
        <v>3740</v>
      </c>
      <c r="D2763">
        <v>48537</v>
      </c>
      <c r="E2763">
        <v>1</v>
      </c>
      <c r="F2763">
        <v>0</v>
      </c>
      <c r="G2763">
        <v>0</v>
      </c>
      <c r="H2763">
        <v>0</v>
      </c>
      <c r="I2763" t="s">
        <v>594</v>
      </c>
      <c r="O2763">
        <v>2022110603</v>
      </c>
      <c r="P2763">
        <v>718</v>
      </c>
      <c r="Q2763">
        <v>47864</v>
      </c>
      <c r="R2763">
        <v>0</v>
      </c>
      <c r="S2763">
        <v>1</v>
      </c>
      <c r="T2763">
        <v>0</v>
      </c>
      <c r="U2763">
        <v>0</v>
      </c>
      <c r="V2763" t="s">
        <v>407</v>
      </c>
    </row>
    <row r="2764" spans="1:22" x14ac:dyDescent="0.35">
      <c r="O2764">
        <v>2022110603</v>
      </c>
      <c r="P2764">
        <v>1969</v>
      </c>
      <c r="Q2764">
        <v>47864</v>
      </c>
      <c r="R2764">
        <v>0</v>
      </c>
      <c r="S2764">
        <v>1</v>
      </c>
      <c r="T2764">
        <v>0</v>
      </c>
      <c r="U2764">
        <v>0</v>
      </c>
      <c r="V2764" t="s">
        <v>407</v>
      </c>
    </row>
    <row r="2765" spans="1:22" x14ac:dyDescent="0.35">
      <c r="O2765">
        <v>2022103003</v>
      </c>
      <c r="P2765">
        <v>2349</v>
      </c>
      <c r="Q2765">
        <v>53501</v>
      </c>
      <c r="R2765">
        <v>0</v>
      </c>
      <c r="S2765">
        <v>1</v>
      </c>
      <c r="T2765">
        <v>0</v>
      </c>
      <c r="U2765">
        <v>0</v>
      </c>
      <c r="V2765" t="s">
        <v>408</v>
      </c>
    </row>
    <row r="2766" spans="1:22" x14ac:dyDescent="0.35">
      <c r="O2766">
        <v>2022110603</v>
      </c>
      <c r="P2766">
        <v>1312</v>
      </c>
      <c r="Q2766">
        <v>53501</v>
      </c>
      <c r="R2766">
        <v>0</v>
      </c>
      <c r="S2766">
        <v>1</v>
      </c>
      <c r="T2766">
        <v>0</v>
      </c>
      <c r="U2766">
        <v>0</v>
      </c>
      <c r="V2766" t="s">
        <v>408</v>
      </c>
    </row>
    <row r="2767" spans="1:22" x14ac:dyDescent="0.35">
      <c r="O2767">
        <v>2022110603</v>
      </c>
      <c r="P2767">
        <v>2349</v>
      </c>
      <c r="Q2767">
        <v>53501</v>
      </c>
      <c r="R2767">
        <v>0</v>
      </c>
      <c r="S2767">
        <v>0</v>
      </c>
      <c r="T2767">
        <v>0</v>
      </c>
      <c r="U2767">
        <v>1</v>
      </c>
      <c r="V2767" t="s">
        <v>408</v>
      </c>
    </row>
    <row r="2768" spans="1:22" x14ac:dyDescent="0.35">
      <c r="O2768">
        <v>2022110603</v>
      </c>
      <c r="P2768">
        <v>3156</v>
      </c>
      <c r="Q2768">
        <v>53501</v>
      </c>
      <c r="R2768">
        <v>0</v>
      </c>
      <c r="S2768">
        <v>0</v>
      </c>
      <c r="T2768">
        <v>0</v>
      </c>
      <c r="U2768">
        <v>1</v>
      </c>
      <c r="V2768" t="s">
        <v>408</v>
      </c>
    </row>
    <row r="2769" spans="15:22" x14ac:dyDescent="0.35">
      <c r="O2769">
        <v>2022103003</v>
      </c>
      <c r="P2769">
        <v>2632</v>
      </c>
      <c r="Q2769">
        <v>54936</v>
      </c>
      <c r="R2769">
        <v>0</v>
      </c>
      <c r="S2769">
        <v>0</v>
      </c>
      <c r="T2769">
        <v>0</v>
      </c>
      <c r="U2769">
        <v>1</v>
      </c>
      <c r="V2769" t="s">
        <v>409</v>
      </c>
    </row>
    <row r="2770" spans="15:22" x14ac:dyDescent="0.35">
      <c r="O2770">
        <v>2022103003</v>
      </c>
      <c r="P2770">
        <v>3215</v>
      </c>
      <c r="Q2770">
        <v>54936</v>
      </c>
      <c r="R2770">
        <v>1</v>
      </c>
      <c r="S2770">
        <v>0</v>
      </c>
      <c r="T2770">
        <v>0</v>
      </c>
      <c r="U2770">
        <v>0</v>
      </c>
      <c r="V2770" t="s">
        <v>409</v>
      </c>
    </row>
    <row r="2771" spans="15:22" x14ac:dyDescent="0.35">
      <c r="O2771">
        <v>2022110601</v>
      </c>
      <c r="P2771">
        <v>128</v>
      </c>
      <c r="Q2771">
        <v>54936</v>
      </c>
      <c r="R2771">
        <v>0</v>
      </c>
      <c r="S2771">
        <v>0</v>
      </c>
      <c r="T2771">
        <v>0</v>
      </c>
      <c r="U2771">
        <v>1</v>
      </c>
      <c r="V2771" t="s">
        <v>409</v>
      </c>
    </row>
    <row r="2772" spans="15:22" x14ac:dyDescent="0.35">
      <c r="O2772">
        <v>2022110601</v>
      </c>
      <c r="P2772">
        <v>760</v>
      </c>
      <c r="Q2772">
        <v>54936</v>
      </c>
      <c r="R2772">
        <v>1</v>
      </c>
      <c r="S2772">
        <v>0</v>
      </c>
      <c r="T2772">
        <v>0</v>
      </c>
      <c r="U2772">
        <v>0</v>
      </c>
      <c r="V2772" t="s">
        <v>409</v>
      </c>
    </row>
    <row r="2773" spans="15:22" x14ac:dyDescent="0.35">
      <c r="O2773">
        <v>2022110601</v>
      </c>
      <c r="P2773">
        <v>1539</v>
      </c>
      <c r="Q2773">
        <v>54936</v>
      </c>
      <c r="R2773">
        <v>1</v>
      </c>
      <c r="S2773">
        <v>0</v>
      </c>
      <c r="T2773">
        <v>0</v>
      </c>
      <c r="U2773">
        <v>0</v>
      </c>
      <c r="V2773" t="s">
        <v>409</v>
      </c>
    </row>
    <row r="2774" spans="15:22" x14ac:dyDescent="0.35">
      <c r="O2774">
        <v>2022103003</v>
      </c>
      <c r="P2774">
        <v>3775</v>
      </c>
      <c r="Q2774">
        <v>47975</v>
      </c>
      <c r="R2774">
        <v>1</v>
      </c>
      <c r="S2774">
        <v>0</v>
      </c>
      <c r="T2774">
        <v>0</v>
      </c>
      <c r="U2774">
        <v>0</v>
      </c>
      <c r="V2774" t="s">
        <v>410</v>
      </c>
    </row>
    <row r="2775" spans="15:22" x14ac:dyDescent="0.35">
      <c r="O2775">
        <v>2022103003</v>
      </c>
      <c r="P2775">
        <v>3832</v>
      </c>
      <c r="Q2775">
        <v>47975</v>
      </c>
      <c r="R2775">
        <v>0</v>
      </c>
      <c r="S2775">
        <v>0</v>
      </c>
      <c r="T2775">
        <v>0</v>
      </c>
      <c r="U2775">
        <v>1</v>
      </c>
      <c r="V2775" t="s">
        <v>410</v>
      </c>
    </row>
    <row r="2776" spans="15:22" x14ac:dyDescent="0.35">
      <c r="O2776">
        <v>2022103003</v>
      </c>
      <c r="P2776">
        <v>3853</v>
      </c>
      <c r="Q2776">
        <v>47975</v>
      </c>
      <c r="R2776">
        <v>1</v>
      </c>
      <c r="S2776">
        <v>0</v>
      </c>
      <c r="T2776">
        <v>0</v>
      </c>
      <c r="U2776">
        <v>0</v>
      </c>
      <c r="V2776" t="s">
        <v>410</v>
      </c>
    </row>
    <row r="2777" spans="15:22" x14ac:dyDescent="0.35">
      <c r="O2777">
        <v>2022103004</v>
      </c>
      <c r="P2777">
        <v>236</v>
      </c>
      <c r="Q2777">
        <v>54500</v>
      </c>
      <c r="R2777">
        <v>1</v>
      </c>
      <c r="S2777">
        <v>0</v>
      </c>
      <c r="T2777">
        <v>0</v>
      </c>
      <c r="U2777">
        <v>0</v>
      </c>
      <c r="V2777" t="s">
        <v>411</v>
      </c>
    </row>
    <row r="2778" spans="15:22" x14ac:dyDescent="0.35">
      <c r="O2778">
        <v>2022103004</v>
      </c>
      <c r="P2778">
        <v>307</v>
      </c>
      <c r="Q2778">
        <v>54500</v>
      </c>
      <c r="R2778">
        <v>1</v>
      </c>
      <c r="S2778">
        <v>0</v>
      </c>
      <c r="T2778">
        <v>0</v>
      </c>
      <c r="U2778">
        <v>0</v>
      </c>
      <c r="V2778" t="s">
        <v>411</v>
      </c>
    </row>
    <row r="2779" spans="15:22" x14ac:dyDescent="0.35">
      <c r="O2779">
        <v>2022110610</v>
      </c>
      <c r="P2779">
        <v>857</v>
      </c>
      <c r="Q2779">
        <v>54500</v>
      </c>
      <c r="R2779">
        <v>1</v>
      </c>
      <c r="S2779">
        <v>0</v>
      </c>
      <c r="T2779">
        <v>0</v>
      </c>
      <c r="U2779">
        <v>0</v>
      </c>
      <c r="V2779" t="s">
        <v>411</v>
      </c>
    </row>
    <row r="2780" spans="15:22" x14ac:dyDescent="0.35">
      <c r="O2780">
        <v>2022103004</v>
      </c>
      <c r="P2780">
        <v>504</v>
      </c>
      <c r="Q2780">
        <v>44869</v>
      </c>
      <c r="R2780">
        <v>0</v>
      </c>
      <c r="S2780">
        <v>1</v>
      </c>
      <c r="T2780">
        <v>0</v>
      </c>
      <c r="U2780">
        <v>0</v>
      </c>
      <c r="V2780" t="s">
        <v>412</v>
      </c>
    </row>
    <row r="2781" spans="15:22" x14ac:dyDescent="0.35">
      <c r="O2781">
        <v>2022103004</v>
      </c>
      <c r="P2781">
        <v>525</v>
      </c>
      <c r="Q2781">
        <v>44869</v>
      </c>
      <c r="R2781">
        <v>0</v>
      </c>
      <c r="S2781">
        <v>1</v>
      </c>
      <c r="T2781">
        <v>0</v>
      </c>
      <c r="U2781">
        <v>0</v>
      </c>
      <c r="V2781" t="s">
        <v>412</v>
      </c>
    </row>
    <row r="2782" spans="15:22" x14ac:dyDescent="0.35">
      <c r="O2782">
        <v>2022103004</v>
      </c>
      <c r="P2782">
        <v>2241</v>
      </c>
      <c r="Q2782">
        <v>44869</v>
      </c>
      <c r="R2782">
        <v>1</v>
      </c>
      <c r="S2782">
        <v>0</v>
      </c>
      <c r="T2782">
        <v>0</v>
      </c>
      <c r="U2782">
        <v>0</v>
      </c>
      <c r="V2782" t="s">
        <v>412</v>
      </c>
    </row>
    <row r="2783" spans="15:22" x14ac:dyDescent="0.35">
      <c r="O2783">
        <v>2022110610</v>
      </c>
      <c r="P2783">
        <v>327</v>
      </c>
      <c r="Q2783">
        <v>44869</v>
      </c>
      <c r="R2783">
        <v>1</v>
      </c>
      <c r="S2783">
        <v>0</v>
      </c>
      <c r="T2783">
        <v>0</v>
      </c>
      <c r="U2783">
        <v>0</v>
      </c>
      <c r="V2783" t="s">
        <v>412</v>
      </c>
    </row>
    <row r="2784" spans="15:22" x14ac:dyDescent="0.35">
      <c r="O2784">
        <v>2022103004</v>
      </c>
      <c r="P2784">
        <v>894</v>
      </c>
      <c r="Q2784">
        <v>46796</v>
      </c>
      <c r="R2784">
        <v>0</v>
      </c>
      <c r="S2784">
        <v>1</v>
      </c>
      <c r="T2784">
        <v>0</v>
      </c>
      <c r="U2784">
        <v>0</v>
      </c>
      <c r="V2784" t="s">
        <v>413</v>
      </c>
    </row>
    <row r="2785" spans="15:22" x14ac:dyDescent="0.35">
      <c r="O2785">
        <v>2022103004</v>
      </c>
      <c r="P2785">
        <v>2041</v>
      </c>
      <c r="Q2785">
        <v>46796</v>
      </c>
      <c r="R2785">
        <v>0</v>
      </c>
      <c r="S2785">
        <v>1</v>
      </c>
      <c r="T2785">
        <v>0</v>
      </c>
      <c r="U2785">
        <v>0</v>
      </c>
      <c r="V2785" t="s">
        <v>413</v>
      </c>
    </row>
    <row r="2786" spans="15:22" x14ac:dyDescent="0.35">
      <c r="O2786">
        <v>2022103004</v>
      </c>
      <c r="P2786">
        <v>1051</v>
      </c>
      <c r="Q2786">
        <v>44922</v>
      </c>
      <c r="R2786">
        <v>1</v>
      </c>
      <c r="S2786">
        <v>0</v>
      </c>
      <c r="T2786">
        <v>0</v>
      </c>
      <c r="U2786">
        <v>0</v>
      </c>
      <c r="V2786" t="s">
        <v>414</v>
      </c>
    </row>
    <row r="2787" spans="15:22" x14ac:dyDescent="0.35">
      <c r="O2787">
        <v>2022103004</v>
      </c>
      <c r="P2787">
        <v>1955</v>
      </c>
      <c r="Q2787">
        <v>44922</v>
      </c>
      <c r="R2787">
        <v>1</v>
      </c>
      <c r="S2787">
        <v>0</v>
      </c>
      <c r="T2787">
        <v>0</v>
      </c>
      <c r="U2787">
        <v>0</v>
      </c>
      <c r="V2787" t="s">
        <v>414</v>
      </c>
    </row>
    <row r="2788" spans="15:22" x14ac:dyDescent="0.35">
      <c r="O2788">
        <v>2022110300</v>
      </c>
      <c r="P2788">
        <v>2761</v>
      </c>
      <c r="Q2788">
        <v>44922</v>
      </c>
      <c r="R2788">
        <v>0</v>
      </c>
      <c r="S2788">
        <v>1</v>
      </c>
      <c r="T2788">
        <v>0</v>
      </c>
      <c r="U2788">
        <v>0</v>
      </c>
      <c r="V2788" t="s">
        <v>414</v>
      </c>
    </row>
    <row r="2789" spans="15:22" x14ac:dyDescent="0.35">
      <c r="O2789">
        <v>2022103004</v>
      </c>
      <c r="P2789">
        <v>1504</v>
      </c>
      <c r="Q2789">
        <v>43395</v>
      </c>
      <c r="R2789">
        <v>1</v>
      </c>
      <c r="S2789">
        <v>0</v>
      </c>
      <c r="T2789">
        <v>0</v>
      </c>
      <c r="U2789">
        <v>0</v>
      </c>
      <c r="V2789" t="s">
        <v>415</v>
      </c>
    </row>
    <row r="2790" spans="15:22" x14ac:dyDescent="0.35">
      <c r="O2790">
        <v>2022103004</v>
      </c>
      <c r="P2790">
        <v>2041</v>
      </c>
      <c r="Q2790">
        <v>43395</v>
      </c>
      <c r="R2790">
        <v>0</v>
      </c>
      <c r="S2790">
        <v>1</v>
      </c>
      <c r="T2790">
        <v>0</v>
      </c>
      <c r="U2790">
        <v>0</v>
      </c>
      <c r="V2790" t="s">
        <v>415</v>
      </c>
    </row>
    <row r="2791" spans="15:22" x14ac:dyDescent="0.35">
      <c r="O2791">
        <v>2022103004</v>
      </c>
      <c r="P2791">
        <v>2345</v>
      </c>
      <c r="Q2791">
        <v>43395</v>
      </c>
      <c r="R2791">
        <v>1</v>
      </c>
      <c r="S2791">
        <v>0</v>
      </c>
      <c r="T2791">
        <v>0</v>
      </c>
      <c r="U2791">
        <v>0</v>
      </c>
      <c r="V2791" t="s">
        <v>415</v>
      </c>
    </row>
    <row r="2792" spans="15:22" x14ac:dyDescent="0.35">
      <c r="O2792">
        <v>2022103004</v>
      </c>
      <c r="P2792">
        <v>2366</v>
      </c>
      <c r="Q2792">
        <v>43395</v>
      </c>
      <c r="R2792">
        <v>1</v>
      </c>
      <c r="S2792">
        <v>0</v>
      </c>
      <c r="T2792">
        <v>0</v>
      </c>
      <c r="U2792">
        <v>0</v>
      </c>
      <c r="V2792" t="s">
        <v>415</v>
      </c>
    </row>
    <row r="2793" spans="15:22" x14ac:dyDescent="0.35">
      <c r="O2793">
        <v>2022103004</v>
      </c>
      <c r="P2793">
        <v>2532</v>
      </c>
      <c r="Q2793">
        <v>43395</v>
      </c>
      <c r="R2793">
        <v>1</v>
      </c>
      <c r="S2793">
        <v>0</v>
      </c>
      <c r="T2793">
        <v>0</v>
      </c>
      <c r="U2793">
        <v>0</v>
      </c>
      <c r="V2793" t="s">
        <v>415</v>
      </c>
    </row>
    <row r="2794" spans="15:22" x14ac:dyDescent="0.35">
      <c r="O2794">
        <v>2022110300</v>
      </c>
      <c r="P2794">
        <v>3122</v>
      </c>
      <c r="Q2794">
        <v>43395</v>
      </c>
      <c r="R2794">
        <v>0</v>
      </c>
      <c r="S2794">
        <v>1</v>
      </c>
      <c r="T2794">
        <v>0</v>
      </c>
      <c r="U2794">
        <v>0</v>
      </c>
      <c r="V2794" t="s">
        <v>415</v>
      </c>
    </row>
    <row r="2795" spans="15:22" x14ac:dyDescent="0.35">
      <c r="O2795">
        <v>2022110300</v>
      </c>
      <c r="P2795">
        <v>3407</v>
      </c>
      <c r="Q2795">
        <v>43395</v>
      </c>
      <c r="R2795">
        <v>0</v>
      </c>
      <c r="S2795">
        <v>0</v>
      </c>
      <c r="T2795">
        <v>0</v>
      </c>
      <c r="U2795">
        <v>1</v>
      </c>
      <c r="V2795" t="s">
        <v>415</v>
      </c>
    </row>
    <row r="2796" spans="15:22" x14ac:dyDescent="0.35">
      <c r="O2796">
        <v>2022103004</v>
      </c>
      <c r="P2796">
        <v>1615</v>
      </c>
      <c r="Q2796">
        <v>46229</v>
      </c>
      <c r="R2796">
        <v>1</v>
      </c>
      <c r="S2796">
        <v>0</v>
      </c>
      <c r="T2796">
        <v>0</v>
      </c>
      <c r="U2796">
        <v>0</v>
      </c>
      <c r="V2796" t="s">
        <v>416</v>
      </c>
    </row>
    <row r="2797" spans="15:22" x14ac:dyDescent="0.35">
      <c r="O2797">
        <v>2022103004</v>
      </c>
      <c r="P2797">
        <v>2926</v>
      </c>
      <c r="Q2797">
        <v>46229</v>
      </c>
      <c r="R2797">
        <v>0</v>
      </c>
      <c r="S2797">
        <v>1</v>
      </c>
      <c r="T2797">
        <v>0</v>
      </c>
      <c r="U2797">
        <v>0</v>
      </c>
      <c r="V2797" t="s">
        <v>416</v>
      </c>
    </row>
    <row r="2798" spans="15:22" x14ac:dyDescent="0.35">
      <c r="O2798">
        <v>2022110300</v>
      </c>
      <c r="P2798">
        <v>2035</v>
      </c>
      <c r="Q2798">
        <v>46229</v>
      </c>
      <c r="R2798">
        <v>1</v>
      </c>
      <c r="S2798">
        <v>0</v>
      </c>
      <c r="T2798">
        <v>0</v>
      </c>
      <c r="U2798">
        <v>0</v>
      </c>
      <c r="V2798" t="s">
        <v>416</v>
      </c>
    </row>
    <row r="2799" spans="15:22" x14ac:dyDescent="0.35">
      <c r="O2799">
        <v>2022103004</v>
      </c>
      <c r="P2799">
        <v>2387</v>
      </c>
      <c r="Q2799">
        <v>46122</v>
      </c>
      <c r="R2799">
        <v>1</v>
      </c>
      <c r="S2799">
        <v>0</v>
      </c>
      <c r="T2799">
        <v>0</v>
      </c>
      <c r="U2799">
        <v>0</v>
      </c>
      <c r="V2799" t="s">
        <v>417</v>
      </c>
    </row>
    <row r="2800" spans="15:22" x14ac:dyDescent="0.35">
      <c r="O2800">
        <v>2022103004</v>
      </c>
      <c r="P2800">
        <v>2448</v>
      </c>
      <c r="Q2800">
        <v>46122</v>
      </c>
      <c r="R2800">
        <v>0</v>
      </c>
      <c r="S2800">
        <v>1</v>
      </c>
      <c r="T2800">
        <v>0</v>
      </c>
      <c r="U2800">
        <v>0</v>
      </c>
      <c r="V2800" t="s">
        <v>417</v>
      </c>
    </row>
    <row r="2801" spans="15:22" x14ac:dyDescent="0.35">
      <c r="O2801">
        <v>2022103004</v>
      </c>
      <c r="P2801">
        <v>2469</v>
      </c>
      <c r="Q2801">
        <v>46122</v>
      </c>
      <c r="R2801">
        <v>1</v>
      </c>
      <c r="S2801">
        <v>0</v>
      </c>
      <c r="T2801">
        <v>0</v>
      </c>
      <c r="U2801">
        <v>0</v>
      </c>
      <c r="V2801" t="s">
        <v>417</v>
      </c>
    </row>
    <row r="2802" spans="15:22" x14ac:dyDescent="0.35">
      <c r="O2802">
        <v>2022103004</v>
      </c>
      <c r="P2802">
        <v>2490</v>
      </c>
      <c r="Q2802">
        <v>46122</v>
      </c>
      <c r="R2802">
        <v>1</v>
      </c>
      <c r="S2802">
        <v>0</v>
      </c>
      <c r="T2802">
        <v>0</v>
      </c>
      <c r="U2802">
        <v>0</v>
      </c>
      <c r="V2802" t="s">
        <v>417</v>
      </c>
    </row>
    <row r="2803" spans="15:22" x14ac:dyDescent="0.35">
      <c r="O2803">
        <v>2022103004</v>
      </c>
      <c r="P2803">
        <v>2761</v>
      </c>
      <c r="Q2803">
        <v>46122</v>
      </c>
      <c r="R2803">
        <v>1</v>
      </c>
      <c r="S2803">
        <v>0</v>
      </c>
      <c r="T2803">
        <v>0</v>
      </c>
      <c r="U2803">
        <v>0</v>
      </c>
      <c r="V2803" t="s">
        <v>417</v>
      </c>
    </row>
    <row r="2804" spans="15:22" x14ac:dyDescent="0.35">
      <c r="O2804">
        <v>2022110300</v>
      </c>
      <c r="P2804">
        <v>2035</v>
      </c>
      <c r="Q2804">
        <v>46122</v>
      </c>
      <c r="R2804">
        <v>0</v>
      </c>
      <c r="S2804">
        <v>1</v>
      </c>
      <c r="T2804">
        <v>0</v>
      </c>
      <c r="U2804">
        <v>0</v>
      </c>
      <c r="V2804" t="s">
        <v>417</v>
      </c>
    </row>
    <row r="2805" spans="15:22" x14ac:dyDescent="0.35">
      <c r="O2805">
        <v>2022110300</v>
      </c>
      <c r="P2805">
        <v>3122</v>
      </c>
      <c r="Q2805">
        <v>46122</v>
      </c>
      <c r="R2805">
        <v>1</v>
      </c>
      <c r="S2805">
        <v>0</v>
      </c>
      <c r="T2805">
        <v>0</v>
      </c>
      <c r="U2805">
        <v>0</v>
      </c>
      <c r="V2805" t="s">
        <v>417</v>
      </c>
    </row>
    <row r="2806" spans="15:22" x14ac:dyDescent="0.35">
      <c r="O2806">
        <v>2022103004</v>
      </c>
      <c r="P2806">
        <v>2511</v>
      </c>
      <c r="Q2806">
        <v>53624</v>
      </c>
      <c r="R2806">
        <v>1</v>
      </c>
      <c r="S2806">
        <v>0</v>
      </c>
      <c r="T2806">
        <v>0</v>
      </c>
      <c r="U2806">
        <v>0</v>
      </c>
      <c r="V2806" t="s">
        <v>418</v>
      </c>
    </row>
    <row r="2807" spans="15:22" x14ac:dyDescent="0.35">
      <c r="O2807">
        <v>2022103004</v>
      </c>
      <c r="P2807">
        <v>2947</v>
      </c>
      <c r="Q2807">
        <v>42771</v>
      </c>
      <c r="R2807">
        <v>0</v>
      </c>
      <c r="S2807">
        <v>1</v>
      </c>
      <c r="T2807">
        <v>0</v>
      </c>
      <c r="U2807">
        <v>0</v>
      </c>
      <c r="V2807" t="s">
        <v>419</v>
      </c>
    </row>
    <row r="2808" spans="15:22" x14ac:dyDescent="0.35">
      <c r="O2808">
        <v>2022103004</v>
      </c>
      <c r="P2808">
        <v>3008</v>
      </c>
      <c r="Q2808">
        <v>47837</v>
      </c>
      <c r="R2808">
        <v>1</v>
      </c>
      <c r="S2808">
        <v>0</v>
      </c>
      <c r="T2808">
        <v>0</v>
      </c>
      <c r="U2808">
        <v>0</v>
      </c>
      <c r="V2808" t="s">
        <v>420</v>
      </c>
    </row>
    <row r="2809" spans="15:22" x14ac:dyDescent="0.35">
      <c r="O2809">
        <v>2022103005</v>
      </c>
      <c r="P2809">
        <v>79</v>
      </c>
      <c r="Q2809">
        <v>46521</v>
      </c>
      <c r="R2809">
        <v>0</v>
      </c>
      <c r="S2809">
        <v>1</v>
      </c>
      <c r="T2809">
        <v>0</v>
      </c>
      <c r="U2809">
        <v>0</v>
      </c>
      <c r="V2809" t="s">
        <v>421</v>
      </c>
    </row>
    <row r="2810" spans="15:22" x14ac:dyDescent="0.35">
      <c r="O2810">
        <v>2022103005</v>
      </c>
      <c r="P2810">
        <v>3623</v>
      </c>
      <c r="Q2810">
        <v>46521</v>
      </c>
      <c r="R2810">
        <v>0</v>
      </c>
      <c r="S2810">
        <v>0</v>
      </c>
      <c r="T2810">
        <v>0</v>
      </c>
      <c r="U2810">
        <v>1</v>
      </c>
      <c r="V2810" t="s">
        <v>421</v>
      </c>
    </row>
    <row r="2811" spans="15:22" x14ac:dyDescent="0.35">
      <c r="O2811">
        <v>2022110608</v>
      </c>
      <c r="P2811">
        <v>3155</v>
      </c>
      <c r="Q2811">
        <v>46521</v>
      </c>
      <c r="R2811">
        <v>1</v>
      </c>
      <c r="S2811">
        <v>0</v>
      </c>
      <c r="T2811">
        <v>0</v>
      </c>
      <c r="U2811">
        <v>0</v>
      </c>
      <c r="V2811" t="s">
        <v>421</v>
      </c>
    </row>
    <row r="2812" spans="15:22" x14ac:dyDescent="0.35">
      <c r="O2812">
        <v>2022103005</v>
      </c>
      <c r="P2812">
        <v>142</v>
      </c>
      <c r="Q2812">
        <v>49410</v>
      </c>
      <c r="R2812">
        <v>1</v>
      </c>
      <c r="S2812">
        <v>0</v>
      </c>
      <c r="T2812">
        <v>0</v>
      </c>
      <c r="U2812">
        <v>0</v>
      </c>
      <c r="V2812" t="s">
        <v>422</v>
      </c>
    </row>
    <row r="2813" spans="15:22" x14ac:dyDescent="0.35">
      <c r="O2813">
        <v>2022103005</v>
      </c>
      <c r="P2813">
        <v>2730</v>
      </c>
      <c r="Q2813">
        <v>49410</v>
      </c>
      <c r="R2813">
        <v>1</v>
      </c>
      <c r="S2813">
        <v>0</v>
      </c>
      <c r="T2813">
        <v>0</v>
      </c>
      <c r="U2813">
        <v>0</v>
      </c>
      <c r="V2813" t="s">
        <v>422</v>
      </c>
    </row>
    <row r="2814" spans="15:22" x14ac:dyDescent="0.35">
      <c r="O2814">
        <v>2022103005</v>
      </c>
      <c r="P2814">
        <v>3623</v>
      </c>
      <c r="Q2814">
        <v>49410</v>
      </c>
      <c r="R2814">
        <v>1</v>
      </c>
      <c r="S2814">
        <v>0</v>
      </c>
      <c r="T2814">
        <v>0</v>
      </c>
      <c r="U2814">
        <v>0</v>
      </c>
      <c r="V2814" t="s">
        <v>422</v>
      </c>
    </row>
    <row r="2815" spans="15:22" x14ac:dyDescent="0.35">
      <c r="O2815">
        <v>2022110608</v>
      </c>
      <c r="P2815">
        <v>949</v>
      </c>
      <c r="Q2815">
        <v>49410</v>
      </c>
      <c r="R2815">
        <v>1</v>
      </c>
      <c r="S2815">
        <v>0</v>
      </c>
      <c r="T2815">
        <v>0</v>
      </c>
      <c r="U2815">
        <v>0</v>
      </c>
      <c r="V2815" t="s">
        <v>422</v>
      </c>
    </row>
    <row r="2816" spans="15:22" x14ac:dyDescent="0.35">
      <c r="O2816">
        <v>2022110608</v>
      </c>
      <c r="P2816">
        <v>2517</v>
      </c>
      <c r="Q2816">
        <v>49410</v>
      </c>
      <c r="R2816">
        <v>0</v>
      </c>
      <c r="S2816">
        <v>0</v>
      </c>
      <c r="T2816">
        <v>0</v>
      </c>
      <c r="U2816">
        <v>1</v>
      </c>
      <c r="V2816" t="s">
        <v>422</v>
      </c>
    </row>
    <row r="2817" spans="15:22" x14ac:dyDescent="0.35">
      <c r="O2817">
        <v>2022110608</v>
      </c>
      <c r="P2817">
        <v>2814</v>
      </c>
      <c r="Q2817">
        <v>49410</v>
      </c>
      <c r="R2817">
        <v>1</v>
      </c>
      <c r="S2817">
        <v>0</v>
      </c>
      <c r="T2817">
        <v>0</v>
      </c>
      <c r="U2817">
        <v>0</v>
      </c>
      <c r="V2817" t="s">
        <v>422</v>
      </c>
    </row>
    <row r="2818" spans="15:22" x14ac:dyDescent="0.35">
      <c r="O2818">
        <v>2022110608</v>
      </c>
      <c r="P2818">
        <v>3351</v>
      </c>
      <c r="Q2818">
        <v>49410</v>
      </c>
      <c r="R2818">
        <v>1</v>
      </c>
      <c r="S2818">
        <v>0</v>
      </c>
      <c r="T2818">
        <v>0</v>
      </c>
      <c r="U2818">
        <v>0</v>
      </c>
      <c r="V2818" t="s">
        <v>422</v>
      </c>
    </row>
    <row r="2819" spans="15:22" x14ac:dyDescent="0.35">
      <c r="O2819">
        <v>2022103005</v>
      </c>
      <c r="P2819">
        <v>163</v>
      </c>
      <c r="Q2819">
        <v>43938</v>
      </c>
      <c r="R2819">
        <v>1</v>
      </c>
      <c r="S2819">
        <v>0</v>
      </c>
      <c r="T2819">
        <v>0</v>
      </c>
      <c r="U2819">
        <v>0</v>
      </c>
      <c r="V2819" t="s">
        <v>423</v>
      </c>
    </row>
    <row r="2820" spans="15:22" x14ac:dyDescent="0.35">
      <c r="O2820">
        <v>2022103005</v>
      </c>
      <c r="P2820">
        <v>361</v>
      </c>
      <c r="Q2820">
        <v>46165</v>
      </c>
      <c r="R2820">
        <v>1</v>
      </c>
      <c r="S2820">
        <v>0</v>
      </c>
      <c r="T2820">
        <v>0</v>
      </c>
      <c r="U2820">
        <v>0</v>
      </c>
      <c r="V2820" t="s">
        <v>424</v>
      </c>
    </row>
    <row r="2821" spans="15:22" x14ac:dyDescent="0.35">
      <c r="O2821">
        <v>2022103005</v>
      </c>
      <c r="P2821">
        <v>1764</v>
      </c>
      <c r="Q2821">
        <v>46165</v>
      </c>
      <c r="R2821">
        <v>0</v>
      </c>
      <c r="S2821">
        <v>1</v>
      </c>
      <c r="T2821">
        <v>0</v>
      </c>
      <c r="U2821">
        <v>0</v>
      </c>
      <c r="V2821" t="s">
        <v>424</v>
      </c>
    </row>
    <row r="2822" spans="15:22" x14ac:dyDescent="0.35">
      <c r="O2822">
        <v>2022103005</v>
      </c>
      <c r="P2822">
        <v>3358</v>
      </c>
      <c r="Q2822">
        <v>46165</v>
      </c>
      <c r="R2822">
        <v>0</v>
      </c>
      <c r="S2822">
        <v>1</v>
      </c>
      <c r="T2822">
        <v>0</v>
      </c>
      <c r="U2822">
        <v>0</v>
      </c>
      <c r="V2822" t="s">
        <v>424</v>
      </c>
    </row>
    <row r="2823" spans="15:22" x14ac:dyDescent="0.35">
      <c r="O2823">
        <v>2022110607</v>
      </c>
      <c r="P2823">
        <v>1121</v>
      </c>
      <c r="Q2823">
        <v>46165</v>
      </c>
      <c r="R2823">
        <v>0</v>
      </c>
      <c r="S2823">
        <v>1</v>
      </c>
      <c r="T2823">
        <v>0</v>
      </c>
      <c r="U2823">
        <v>0</v>
      </c>
      <c r="V2823" t="s">
        <v>424</v>
      </c>
    </row>
    <row r="2824" spans="15:22" x14ac:dyDescent="0.35">
      <c r="O2824">
        <v>2022110607</v>
      </c>
      <c r="P2824">
        <v>1166</v>
      </c>
      <c r="Q2824">
        <v>46165</v>
      </c>
      <c r="R2824">
        <v>0</v>
      </c>
      <c r="S2824">
        <v>1</v>
      </c>
      <c r="T2824">
        <v>0</v>
      </c>
      <c r="U2824">
        <v>0</v>
      </c>
      <c r="V2824" t="s">
        <v>424</v>
      </c>
    </row>
    <row r="2825" spans="15:22" x14ac:dyDescent="0.35">
      <c r="O2825">
        <v>2022110607</v>
      </c>
      <c r="P2825">
        <v>1491</v>
      </c>
      <c r="Q2825">
        <v>46165</v>
      </c>
      <c r="R2825">
        <v>1</v>
      </c>
      <c r="S2825">
        <v>0</v>
      </c>
      <c r="T2825">
        <v>0</v>
      </c>
      <c r="U2825">
        <v>0</v>
      </c>
      <c r="V2825" t="s">
        <v>424</v>
      </c>
    </row>
    <row r="2826" spans="15:22" x14ac:dyDescent="0.35">
      <c r="O2826">
        <v>2022110607</v>
      </c>
      <c r="P2826">
        <v>2367</v>
      </c>
      <c r="Q2826">
        <v>46165</v>
      </c>
      <c r="R2826">
        <v>0</v>
      </c>
      <c r="S2826">
        <v>1</v>
      </c>
      <c r="T2826">
        <v>0</v>
      </c>
      <c r="U2826">
        <v>0</v>
      </c>
      <c r="V2826" t="s">
        <v>424</v>
      </c>
    </row>
    <row r="2827" spans="15:22" x14ac:dyDescent="0.35">
      <c r="O2827">
        <v>2022103005</v>
      </c>
      <c r="P2827">
        <v>361</v>
      </c>
      <c r="Q2827">
        <v>42388</v>
      </c>
      <c r="R2827">
        <v>0</v>
      </c>
      <c r="S2827">
        <v>1</v>
      </c>
      <c r="T2827">
        <v>0</v>
      </c>
      <c r="U2827">
        <v>0</v>
      </c>
      <c r="V2827" t="s">
        <v>425</v>
      </c>
    </row>
    <row r="2828" spans="15:22" x14ac:dyDescent="0.35">
      <c r="O2828">
        <v>2022103005</v>
      </c>
      <c r="P2828">
        <v>1372</v>
      </c>
      <c r="Q2828">
        <v>42388</v>
      </c>
      <c r="R2828">
        <v>1</v>
      </c>
      <c r="S2828">
        <v>0</v>
      </c>
      <c r="T2828">
        <v>0</v>
      </c>
      <c r="U2828">
        <v>0</v>
      </c>
      <c r="V2828" t="s">
        <v>425</v>
      </c>
    </row>
    <row r="2829" spans="15:22" x14ac:dyDescent="0.35">
      <c r="O2829">
        <v>2022110607</v>
      </c>
      <c r="P2829">
        <v>540</v>
      </c>
      <c r="Q2829">
        <v>42388</v>
      </c>
      <c r="R2829">
        <v>0</v>
      </c>
      <c r="S2829">
        <v>0</v>
      </c>
      <c r="T2829">
        <v>0</v>
      </c>
      <c r="U2829">
        <v>1</v>
      </c>
      <c r="V2829" t="s">
        <v>425</v>
      </c>
    </row>
    <row r="2830" spans="15:22" x14ac:dyDescent="0.35">
      <c r="O2830">
        <v>2022110607</v>
      </c>
      <c r="P2830">
        <v>1100</v>
      </c>
      <c r="Q2830">
        <v>42388</v>
      </c>
      <c r="R2830">
        <v>0</v>
      </c>
      <c r="S2830">
        <v>1</v>
      </c>
      <c r="T2830">
        <v>0</v>
      </c>
      <c r="U2830">
        <v>0</v>
      </c>
      <c r="V2830" t="s">
        <v>425</v>
      </c>
    </row>
    <row r="2831" spans="15:22" x14ac:dyDescent="0.35">
      <c r="O2831">
        <v>2022110607</v>
      </c>
      <c r="P2831">
        <v>1418</v>
      </c>
      <c r="Q2831">
        <v>42388</v>
      </c>
      <c r="R2831">
        <v>1</v>
      </c>
      <c r="S2831">
        <v>0</v>
      </c>
      <c r="T2831">
        <v>0</v>
      </c>
      <c r="U2831">
        <v>0</v>
      </c>
      <c r="V2831" t="s">
        <v>425</v>
      </c>
    </row>
    <row r="2832" spans="15:22" x14ac:dyDescent="0.35">
      <c r="O2832">
        <v>2022103005</v>
      </c>
      <c r="P2832">
        <v>430</v>
      </c>
      <c r="Q2832">
        <v>52525</v>
      </c>
      <c r="R2832">
        <v>1</v>
      </c>
      <c r="S2832">
        <v>0</v>
      </c>
      <c r="T2832">
        <v>0</v>
      </c>
      <c r="U2832">
        <v>0</v>
      </c>
      <c r="V2832" t="s">
        <v>426</v>
      </c>
    </row>
    <row r="2833" spans="15:22" x14ac:dyDescent="0.35">
      <c r="O2833">
        <v>2022103005</v>
      </c>
      <c r="P2833">
        <v>451</v>
      </c>
      <c r="Q2833">
        <v>52525</v>
      </c>
      <c r="R2833">
        <v>1</v>
      </c>
      <c r="S2833">
        <v>0</v>
      </c>
      <c r="T2833">
        <v>0</v>
      </c>
      <c r="U2833">
        <v>0</v>
      </c>
      <c r="V2833" t="s">
        <v>426</v>
      </c>
    </row>
    <row r="2834" spans="15:22" x14ac:dyDescent="0.35">
      <c r="O2834">
        <v>2022103005</v>
      </c>
      <c r="P2834">
        <v>1788</v>
      </c>
      <c r="Q2834">
        <v>52525</v>
      </c>
      <c r="R2834">
        <v>1</v>
      </c>
      <c r="S2834">
        <v>0</v>
      </c>
      <c r="T2834">
        <v>0</v>
      </c>
      <c r="U2834">
        <v>0</v>
      </c>
      <c r="V2834" t="s">
        <v>426</v>
      </c>
    </row>
    <row r="2835" spans="15:22" x14ac:dyDescent="0.35">
      <c r="O2835">
        <v>2022103005</v>
      </c>
      <c r="P2835">
        <v>789</v>
      </c>
      <c r="Q2835">
        <v>37078</v>
      </c>
      <c r="R2835">
        <v>1</v>
      </c>
      <c r="S2835">
        <v>0</v>
      </c>
      <c r="T2835">
        <v>0</v>
      </c>
      <c r="U2835">
        <v>0</v>
      </c>
      <c r="V2835" t="s">
        <v>427</v>
      </c>
    </row>
    <row r="2836" spans="15:22" x14ac:dyDescent="0.35">
      <c r="O2836">
        <v>2022103005</v>
      </c>
      <c r="P2836">
        <v>838</v>
      </c>
      <c r="Q2836">
        <v>42465</v>
      </c>
      <c r="R2836">
        <v>1</v>
      </c>
      <c r="S2836">
        <v>0</v>
      </c>
      <c r="T2836">
        <v>0</v>
      </c>
      <c r="U2836">
        <v>0</v>
      </c>
      <c r="V2836" t="s">
        <v>428</v>
      </c>
    </row>
    <row r="2837" spans="15:22" x14ac:dyDescent="0.35">
      <c r="O2837">
        <v>2022103005</v>
      </c>
      <c r="P2837">
        <v>1764</v>
      </c>
      <c r="Q2837">
        <v>42465</v>
      </c>
      <c r="R2837">
        <v>1</v>
      </c>
      <c r="S2837">
        <v>0</v>
      </c>
      <c r="T2837">
        <v>0</v>
      </c>
      <c r="U2837">
        <v>0</v>
      </c>
      <c r="V2837" t="s">
        <v>428</v>
      </c>
    </row>
    <row r="2838" spans="15:22" x14ac:dyDescent="0.35">
      <c r="O2838">
        <v>2022110607</v>
      </c>
      <c r="P2838">
        <v>354</v>
      </c>
      <c r="Q2838">
        <v>42465</v>
      </c>
      <c r="R2838">
        <v>1</v>
      </c>
      <c r="S2838">
        <v>0</v>
      </c>
      <c r="T2838">
        <v>0</v>
      </c>
      <c r="U2838">
        <v>0</v>
      </c>
      <c r="V2838" t="s">
        <v>428</v>
      </c>
    </row>
    <row r="2839" spans="15:22" x14ac:dyDescent="0.35">
      <c r="O2839">
        <v>2022110607</v>
      </c>
      <c r="P2839">
        <v>1100</v>
      </c>
      <c r="Q2839">
        <v>42465</v>
      </c>
      <c r="R2839">
        <v>0</v>
      </c>
      <c r="S2839">
        <v>0</v>
      </c>
      <c r="T2839">
        <v>0</v>
      </c>
      <c r="U2839">
        <v>1</v>
      </c>
      <c r="V2839" t="s">
        <v>428</v>
      </c>
    </row>
    <row r="2840" spans="15:22" x14ac:dyDescent="0.35">
      <c r="O2840">
        <v>2022110607</v>
      </c>
      <c r="P2840">
        <v>1121</v>
      </c>
      <c r="Q2840">
        <v>42465</v>
      </c>
      <c r="R2840">
        <v>1</v>
      </c>
      <c r="S2840">
        <v>0</v>
      </c>
      <c r="T2840">
        <v>0</v>
      </c>
      <c r="U2840">
        <v>0</v>
      </c>
      <c r="V2840" t="s">
        <v>428</v>
      </c>
    </row>
    <row r="2841" spans="15:22" x14ac:dyDescent="0.35">
      <c r="O2841">
        <v>2022110607</v>
      </c>
      <c r="P2841">
        <v>2217</v>
      </c>
      <c r="Q2841">
        <v>42465</v>
      </c>
      <c r="R2841">
        <v>1</v>
      </c>
      <c r="S2841">
        <v>0</v>
      </c>
      <c r="T2841">
        <v>0</v>
      </c>
      <c r="U2841">
        <v>0</v>
      </c>
      <c r="V2841" t="s">
        <v>428</v>
      </c>
    </row>
    <row r="2842" spans="15:22" x14ac:dyDescent="0.35">
      <c r="O2842">
        <v>2022110607</v>
      </c>
      <c r="P2842">
        <v>2388</v>
      </c>
      <c r="Q2842">
        <v>42465</v>
      </c>
      <c r="R2842">
        <v>0</v>
      </c>
      <c r="S2842">
        <v>1</v>
      </c>
      <c r="T2842">
        <v>0</v>
      </c>
      <c r="U2842">
        <v>0</v>
      </c>
      <c r="V2842" t="s">
        <v>428</v>
      </c>
    </row>
    <row r="2843" spans="15:22" x14ac:dyDescent="0.35">
      <c r="O2843">
        <v>2022103005</v>
      </c>
      <c r="P2843">
        <v>999</v>
      </c>
      <c r="Q2843">
        <v>53639</v>
      </c>
      <c r="R2843">
        <v>1</v>
      </c>
      <c r="S2843">
        <v>0</v>
      </c>
      <c r="T2843">
        <v>0</v>
      </c>
      <c r="U2843">
        <v>0</v>
      </c>
      <c r="V2843" t="s">
        <v>429</v>
      </c>
    </row>
    <row r="2844" spans="15:22" x14ac:dyDescent="0.35">
      <c r="O2844">
        <v>2022110608</v>
      </c>
      <c r="P2844">
        <v>3197</v>
      </c>
      <c r="Q2844">
        <v>53639</v>
      </c>
      <c r="R2844">
        <v>1</v>
      </c>
      <c r="S2844">
        <v>0</v>
      </c>
      <c r="T2844">
        <v>0</v>
      </c>
      <c r="U2844">
        <v>0</v>
      </c>
      <c r="V2844" t="s">
        <v>429</v>
      </c>
    </row>
    <row r="2845" spans="15:22" x14ac:dyDescent="0.35">
      <c r="O2845">
        <v>2022103005</v>
      </c>
      <c r="P2845">
        <v>1113</v>
      </c>
      <c r="Q2845">
        <v>47816</v>
      </c>
      <c r="R2845">
        <v>1</v>
      </c>
      <c r="S2845">
        <v>0</v>
      </c>
      <c r="T2845">
        <v>0</v>
      </c>
      <c r="U2845">
        <v>0</v>
      </c>
      <c r="V2845" t="s">
        <v>430</v>
      </c>
    </row>
    <row r="2846" spans="15:22" x14ac:dyDescent="0.35">
      <c r="O2846">
        <v>2022103005</v>
      </c>
      <c r="P2846">
        <v>1177</v>
      </c>
      <c r="Q2846">
        <v>54565</v>
      </c>
      <c r="R2846">
        <v>1</v>
      </c>
      <c r="S2846">
        <v>0</v>
      </c>
      <c r="T2846">
        <v>0</v>
      </c>
      <c r="U2846">
        <v>0</v>
      </c>
      <c r="V2846" t="s">
        <v>431</v>
      </c>
    </row>
    <row r="2847" spans="15:22" x14ac:dyDescent="0.35">
      <c r="O2847">
        <v>2022110608</v>
      </c>
      <c r="P2847">
        <v>949</v>
      </c>
      <c r="Q2847">
        <v>54565</v>
      </c>
      <c r="R2847">
        <v>0</v>
      </c>
      <c r="S2847">
        <v>1</v>
      </c>
      <c r="T2847">
        <v>0</v>
      </c>
      <c r="U2847">
        <v>0</v>
      </c>
      <c r="V2847" t="s">
        <v>431</v>
      </c>
    </row>
    <row r="2848" spans="15:22" x14ac:dyDescent="0.35">
      <c r="O2848">
        <v>2022103005</v>
      </c>
      <c r="P2848">
        <v>1638</v>
      </c>
      <c r="Q2848">
        <v>42427</v>
      </c>
      <c r="R2848">
        <v>1</v>
      </c>
      <c r="S2848">
        <v>0</v>
      </c>
      <c r="T2848">
        <v>0</v>
      </c>
      <c r="U2848">
        <v>0</v>
      </c>
      <c r="V2848" t="s">
        <v>432</v>
      </c>
    </row>
    <row r="2849" spans="15:22" x14ac:dyDescent="0.35">
      <c r="O2849">
        <v>2022103005</v>
      </c>
      <c r="P2849">
        <v>3825</v>
      </c>
      <c r="Q2849">
        <v>42427</v>
      </c>
      <c r="R2849">
        <v>1</v>
      </c>
      <c r="S2849">
        <v>0</v>
      </c>
      <c r="T2849">
        <v>0</v>
      </c>
      <c r="U2849">
        <v>0</v>
      </c>
      <c r="V2849" t="s">
        <v>432</v>
      </c>
    </row>
    <row r="2850" spans="15:22" x14ac:dyDescent="0.35">
      <c r="O2850">
        <v>2022110607</v>
      </c>
      <c r="P2850">
        <v>875</v>
      </c>
      <c r="Q2850">
        <v>42427</v>
      </c>
      <c r="R2850">
        <v>1</v>
      </c>
      <c r="S2850">
        <v>0</v>
      </c>
      <c r="T2850">
        <v>0</v>
      </c>
      <c r="U2850">
        <v>0</v>
      </c>
      <c r="V2850" t="s">
        <v>432</v>
      </c>
    </row>
    <row r="2851" spans="15:22" x14ac:dyDescent="0.35">
      <c r="O2851">
        <v>2022110607</v>
      </c>
      <c r="P2851">
        <v>1209</v>
      </c>
      <c r="Q2851">
        <v>42427</v>
      </c>
      <c r="R2851">
        <v>1</v>
      </c>
      <c r="S2851">
        <v>0</v>
      </c>
      <c r="T2851">
        <v>0</v>
      </c>
      <c r="U2851">
        <v>0</v>
      </c>
      <c r="V2851" t="s">
        <v>432</v>
      </c>
    </row>
    <row r="2852" spans="15:22" x14ac:dyDescent="0.35">
      <c r="O2852">
        <v>2022110607</v>
      </c>
      <c r="P2852">
        <v>1919</v>
      </c>
      <c r="Q2852">
        <v>42427</v>
      </c>
      <c r="R2852">
        <v>1</v>
      </c>
      <c r="S2852">
        <v>0</v>
      </c>
      <c r="T2852">
        <v>0</v>
      </c>
      <c r="U2852">
        <v>0</v>
      </c>
      <c r="V2852" t="s">
        <v>432</v>
      </c>
    </row>
    <row r="2853" spans="15:22" x14ac:dyDescent="0.35">
      <c r="O2853">
        <v>2022110607</v>
      </c>
      <c r="P2853">
        <v>2288</v>
      </c>
      <c r="Q2853">
        <v>42427</v>
      </c>
      <c r="R2853">
        <v>1</v>
      </c>
      <c r="S2853">
        <v>0</v>
      </c>
      <c r="T2853">
        <v>0</v>
      </c>
      <c r="U2853">
        <v>0</v>
      </c>
      <c r="V2853" t="s">
        <v>432</v>
      </c>
    </row>
    <row r="2854" spans="15:22" x14ac:dyDescent="0.35">
      <c r="O2854">
        <v>2022110607</v>
      </c>
      <c r="P2854">
        <v>2557</v>
      </c>
      <c r="Q2854">
        <v>42427</v>
      </c>
      <c r="R2854">
        <v>1</v>
      </c>
      <c r="S2854">
        <v>0</v>
      </c>
      <c r="T2854">
        <v>0</v>
      </c>
      <c r="U2854">
        <v>0</v>
      </c>
      <c r="V2854" t="s">
        <v>432</v>
      </c>
    </row>
    <row r="2855" spans="15:22" x14ac:dyDescent="0.35">
      <c r="O2855">
        <v>2022110607</v>
      </c>
      <c r="P2855">
        <v>2731</v>
      </c>
      <c r="Q2855">
        <v>42427</v>
      </c>
      <c r="R2855">
        <v>1</v>
      </c>
      <c r="S2855">
        <v>0</v>
      </c>
      <c r="T2855">
        <v>0</v>
      </c>
      <c r="U2855">
        <v>0</v>
      </c>
      <c r="V2855" t="s">
        <v>432</v>
      </c>
    </row>
    <row r="2856" spans="15:22" x14ac:dyDescent="0.35">
      <c r="O2856">
        <v>2022110607</v>
      </c>
      <c r="P2856">
        <v>2806</v>
      </c>
      <c r="Q2856">
        <v>42427</v>
      </c>
      <c r="R2856">
        <v>1</v>
      </c>
      <c r="S2856">
        <v>0</v>
      </c>
      <c r="T2856">
        <v>0</v>
      </c>
      <c r="U2856">
        <v>0</v>
      </c>
      <c r="V2856" t="s">
        <v>432</v>
      </c>
    </row>
    <row r="2857" spans="15:22" x14ac:dyDescent="0.35">
      <c r="O2857">
        <v>2022110607</v>
      </c>
      <c r="P2857">
        <v>3384</v>
      </c>
      <c r="Q2857">
        <v>42427</v>
      </c>
      <c r="R2857">
        <v>0</v>
      </c>
      <c r="S2857">
        <v>1</v>
      </c>
      <c r="T2857">
        <v>0</v>
      </c>
      <c r="U2857">
        <v>0</v>
      </c>
      <c r="V2857" t="s">
        <v>432</v>
      </c>
    </row>
    <row r="2858" spans="15:22" x14ac:dyDescent="0.35">
      <c r="O2858">
        <v>2022103005</v>
      </c>
      <c r="P2858">
        <v>2258</v>
      </c>
      <c r="Q2858">
        <v>44867</v>
      </c>
      <c r="R2858">
        <v>1</v>
      </c>
      <c r="S2858">
        <v>0</v>
      </c>
      <c r="T2858">
        <v>0</v>
      </c>
      <c r="U2858">
        <v>0</v>
      </c>
      <c r="V2858" t="s">
        <v>433</v>
      </c>
    </row>
    <row r="2859" spans="15:22" x14ac:dyDescent="0.35">
      <c r="O2859">
        <v>2022103005</v>
      </c>
      <c r="P2859">
        <v>2258</v>
      </c>
      <c r="Q2859">
        <v>46652</v>
      </c>
      <c r="R2859">
        <v>0</v>
      </c>
      <c r="S2859">
        <v>1</v>
      </c>
      <c r="T2859">
        <v>0</v>
      </c>
      <c r="U2859">
        <v>0</v>
      </c>
      <c r="V2859" t="s">
        <v>434</v>
      </c>
    </row>
    <row r="2860" spans="15:22" x14ac:dyDescent="0.35">
      <c r="O2860">
        <v>2022103005</v>
      </c>
      <c r="P2860">
        <v>2478</v>
      </c>
      <c r="Q2860">
        <v>52538</v>
      </c>
      <c r="R2860">
        <v>1</v>
      </c>
      <c r="S2860">
        <v>0</v>
      </c>
      <c r="T2860">
        <v>0</v>
      </c>
      <c r="U2860">
        <v>0</v>
      </c>
      <c r="V2860" t="s">
        <v>435</v>
      </c>
    </row>
    <row r="2861" spans="15:22" x14ac:dyDescent="0.35">
      <c r="O2861">
        <v>2022110607</v>
      </c>
      <c r="P2861">
        <v>304</v>
      </c>
      <c r="Q2861">
        <v>52538</v>
      </c>
      <c r="R2861">
        <v>1</v>
      </c>
      <c r="S2861">
        <v>0</v>
      </c>
      <c r="T2861">
        <v>0</v>
      </c>
      <c r="U2861">
        <v>0</v>
      </c>
      <c r="V2861" t="s">
        <v>435</v>
      </c>
    </row>
    <row r="2862" spans="15:22" x14ac:dyDescent="0.35">
      <c r="O2862">
        <v>2022110607</v>
      </c>
      <c r="P2862">
        <v>1230</v>
      </c>
      <c r="Q2862">
        <v>52538</v>
      </c>
      <c r="R2862">
        <v>0</v>
      </c>
      <c r="S2862">
        <v>1</v>
      </c>
      <c r="T2862">
        <v>0</v>
      </c>
      <c r="U2862">
        <v>0</v>
      </c>
      <c r="V2862" t="s">
        <v>435</v>
      </c>
    </row>
    <row r="2863" spans="15:22" x14ac:dyDescent="0.35">
      <c r="O2863">
        <v>2022110607</v>
      </c>
      <c r="P2863">
        <v>2688</v>
      </c>
      <c r="Q2863">
        <v>52538</v>
      </c>
      <c r="R2863">
        <v>0</v>
      </c>
      <c r="S2863">
        <v>0</v>
      </c>
      <c r="T2863">
        <v>0</v>
      </c>
      <c r="U2863">
        <v>1</v>
      </c>
      <c r="V2863" t="s">
        <v>435</v>
      </c>
    </row>
    <row r="2864" spans="15:22" x14ac:dyDescent="0.35">
      <c r="O2864">
        <v>2022103005</v>
      </c>
      <c r="P2864">
        <v>2528</v>
      </c>
      <c r="Q2864">
        <v>53519</v>
      </c>
      <c r="R2864">
        <v>1</v>
      </c>
      <c r="S2864">
        <v>0</v>
      </c>
      <c r="T2864">
        <v>0</v>
      </c>
      <c r="U2864">
        <v>0</v>
      </c>
      <c r="V2864" t="s">
        <v>436</v>
      </c>
    </row>
    <row r="2865" spans="15:22" x14ac:dyDescent="0.35">
      <c r="O2865">
        <v>2022103005</v>
      </c>
      <c r="P2865">
        <v>2730</v>
      </c>
      <c r="Q2865">
        <v>48473</v>
      </c>
      <c r="R2865">
        <v>0</v>
      </c>
      <c r="S2865">
        <v>0</v>
      </c>
      <c r="T2865">
        <v>0</v>
      </c>
      <c r="U2865">
        <v>1</v>
      </c>
      <c r="V2865" t="s">
        <v>437</v>
      </c>
    </row>
    <row r="2866" spans="15:22" x14ac:dyDescent="0.35">
      <c r="O2866">
        <v>2022110608</v>
      </c>
      <c r="P2866">
        <v>2635</v>
      </c>
      <c r="Q2866">
        <v>48473</v>
      </c>
      <c r="R2866">
        <v>0</v>
      </c>
      <c r="S2866">
        <v>1</v>
      </c>
      <c r="T2866">
        <v>0</v>
      </c>
      <c r="U2866">
        <v>0</v>
      </c>
      <c r="V2866" t="s">
        <v>437</v>
      </c>
    </row>
    <row r="2867" spans="15:22" x14ac:dyDescent="0.35">
      <c r="O2867">
        <v>2022110608</v>
      </c>
      <c r="P2867">
        <v>2814</v>
      </c>
      <c r="Q2867">
        <v>48473</v>
      </c>
      <c r="R2867">
        <v>0</v>
      </c>
      <c r="S2867">
        <v>1</v>
      </c>
      <c r="T2867">
        <v>0</v>
      </c>
      <c r="U2867">
        <v>0</v>
      </c>
      <c r="V2867" t="s">
        <v>437</v>
      </c>
    </row>
    <row r="2868" spans="15:22" x14ac:dyDescent="0.35">
      <c r="O2868">
        <v>2022103005</v>
      </c>
      <c r="P2868">
        <v>3289</v>
      </c>
      <c r="Q2868">
        <v>42431</v>
      </c>
      <c r="R2868">
        <v>1</v>
      </c>
      <c r="S2868">
        <v>0</v>
      </c>
      <c r="T2868">
        <v>0</v>
      </c>
      <c r="U2868">
        <v>0</v>
      </c>
      <c r="V2868" t="s">
        <v>438</v>
      </c>
    </row>
    <row r="2869" spans="15:22" x14ac:dyDescent="0.35">
      <c r="O2869">
        <v>2022103005</v>
      </c>
      <c r="P2869">
        <v>3358</v>
      </c>
      <c r="Q2869">
        <v>42431</v>
      </c>
      <c r="R2869">
        <v>0</v>
      </c>
      <c r="S2869">
        <v>1</v>
      </c>
      <c r="T2869">
        <v>0</v>
      </c>
      <c r="U2869">
        <v>0</v>
      </c>
      <c r="V2869" t="s">
        <v>438</v>
      </c>
    </row>
    <row r="2870" spans="15:22" x14ac:dyDescent="0.35">
      <c r="O2870">
        <v>2022110607</v>
      </c>
      <c r="P2870">
        <v>1512</v>
      </c>
      <c r="Q2870">
        <v>42431</v>
      </c>
      <c r="R2870">
        <v>1</v>
      </c>
      <c r="S2870">
        <v>0</v>
      </c>
      <c r="T2870">
        <v>0</v>
      </c>
      <c r="U2870">
        <v>0</v>
      </c>
      <c r="V2870" t="s">
        <v>438</v>
      </c>
    </row>
    <row r="2871" spans="15:22" x14ac:dyDescent="0.35">
      <c r="O2871">
        <v>2022110607</v>
      </c>
      <c r="P2871">
        <v>1919</v>
      </c>
      <c r="Q2871">
        <v>42431</v>
      </c>
      <c r="R2871">
        <v>0</v>
      </c>
      <c r="S2871">
        <v>1</v>
      </c>
      <c r="T2871">
        <v>0</v>
      </c>
      <c r="U2871">
        <v>0</v>
      </c>
      <c r="V2871" t="s">
        <v>438</v>
      </c>
    </row>
    <row r="2872" spans="15:22" x14ac:dyDescent="0.35">
      <c r="O2872">
        <v>2022110607</v>
      </c>
      <c r="P2872">
        <v>2238</v>
      </c>
      <c r="Q2872">
        <v>42431</v>
      </c>
      <c r="R2872">
        <v>1</v>
      </c>
      <c r="S2872">
        <v>0</v>
      </c>
      <c r="T2872">
        <v>0</v>
      </c>
      <c r="U2872">
        <v>0</v>
      </c>
      <c r="V2872" t="s">
        <v>438</v>
      </c>
    </row>
    <row r="2873" spans="15:22" x14ac:dyDescent="0.35">
      <c r="O2873">
        <v>2022110607</v>
      </c>
      <c r="P2873">
        <v>2388</v>
      </c>
      <c r="Q2873">
        <v>42431</v>
      </c>
      <c r="R2873">
        <v>0</v>
      </c>
      <c r="S2873">
        <v>1</v>
      </c>
      <c r="T2873">
        <v>0</v>
      </c>
      <c r="U2873">
        <v>0</v>
      </c>
      <c r="V2873" t="s">
        <v>438</v>
      </c>
    </row>
    <row r="2874" spans="15:22" x14ac:dyDescent="0.35">
      <c r="O2874">
        <v>2022110607</v>
      </c>
      <c r="P2874">
        <v>2688</v>
      </c>
      <c r="Q2874">
        <v>42431</v>
      </c>
      <c r="R2874">
        <v>0</v>
      </c>
      <c r="S2874">
        <v>0</v>
      </c>
      <c r="T2874">
        <v>0</v>
      </c>
      <c r="U2874">
        <v>1</v>
      </c>
      <c r="V2874" t="s">
        <v>438</v>
      </c>
    </row>
    <row r="2875" spans="15:22" x14ac:dyDescent="0.35">
      <c r="O2875">
        <v>2022110607</v>
      </c>
      <c r="P2875">
        <v>3384</v>
      </c>
      <c r="Q2875">
        <v>42431</v>
      </c>
      <c r="R2875">
        <v>0</v>
      </c>
      <c r="S2875">
        <v>1</v>
      </c>
      <c r="T2875">
        <v>0</v>
      </c>
      <c r="U2875">
        <v>0</v>
      </c>
      <c r="V2875" t="s">
        <v>438</v>
      </c>
    </row>
    <row r="2876" spans="15:22" x14ac:dyDescent="0.35">
      <c r="O2876">
        <v>2022103006</v>
      </c>
      <c r="P2876">
        <v>56</v>
      </c>
      <c r="Q2876">
        <v>54514</v>
      </c>
      <c r="R2876">
        <v>1</v>
      </c>
      <c r="S2876">
        <v>0</v>
      </c>
      <c r="T2876">
        <v>0</v>
      </c>
      <c r="U2876">
        <v>0</v>
      </c>
      <c r="V2876" t="s">
        <v>439</v>
      </c>
    </row>
    <row r="2877" spans="15:22" x14ac:dyDescent="0.35">
      <c r="O2877">
        <v>2022103006</v>
      </c>
      <c r="P2877">
        <v>1549</v>
      </c>
      <c r="Q2877">
        <v>54514</v>
      </c>
      <c r="R2877">
        <v>0</v>
      </c>
      <c r="S2877">
        <v>0</v>
      </c>
      <c r="T2877">
        <v>0</v>
      </c>
      <c r="U2877">
        <v>1</v>
      </c>
      <c r="V2877" t="s">
        <v>439</v>
      </c>
    </row>
    <row r="2878" spans="15:22" x14ac:dyDescent="0.35">
      <c r="O2878">
        <v>2022103006</v>
      </c>
      <c r="P2878">
        <v>276</v>
      </c>
      <c r="Q2878">
        <v>46197</v>
      </c>
      <c r="R2878">
        <v>1</v>
      </c>
      <c r="S2878">
        <v>0</v>
      </c>
      <c r="T2878">
        <v>0</v>
      </c>
      <c r="U2878">
        <v>0</v>
      </c>
      <c r="V2878" t="s">
        <v>440</v>
      </c>
    </row>
    <row r="2879" spans="15:22" x14ac:dyDescent="0.35">
      <c r="O2879">
        <v>2022110700</v>
      </c>
      <c r="P2879">
        <v>3174</v>
      </c>
      <c r="Q2879">
        <v>46197</v>
      </c>
      <c r="R2879">
        <v>1</v>
      </c>
      <c r="S2879">
        <v>0</v>
      </c>
      <c r="T2879">
        <v>0</v>
      </c>
      <c r="U2879">
        <v>0</v>
      </c>
      <c r="V2879" t="s">
        <v>440</v>
      </c>
    </row>
    <row r="2880" spans="15:22" x14ac:dyDescent="0.35">
      <c r="O2880">
        <v>2022103006</v>
      </c>
      <c r="P2880">
        <v>874</v>
      </c>
      <c r="Q2880">
        <v>53505</v>
      </c>
      <c r="R2880">
        <v>0</v>
      </c>
      <c r="S2880">
        <v>1</v>
      </c>
      <c r="T2880">
        <v>0</v>
      </c>
      <c r="U2880">
        <v>0</v>
      </c>
      <c r="V2880" t="s">
        <v>441</v>
      </c>
    </row>
    <row r="2881" spans="15:22" x14ac:dyDescent="0.35">
      <c r="O2881">
        <v>2022103006</v>
      </c>
      <c r="P2881">
        <v>1483</v>
      </c>
      <c r="Q2881">
        <v>53505</v>
      </c>
      <c r="R2881">
        <v>0</v>
      </c>
      <c r="S2881">
        <v>1</v>
      </c>
      <c r="T2881">
        <v>0</v>
      </c>
      <c r="U2881">
        <v>0</v>
      </c>
      <c r="V2881" t="s">
        <v>441</v>
      </c>
    </row>
    <row r="2882" spans="15:22" x14ac:dyDescent="0.35">
      <c r="O2882">
        <v>2022110700</v>
      </c>
      <c r="P2882">
        <v>2131</v>
      </c>
      <c r="Q2882">
        <v>53505</v>
      </c>
      <c r="R2882">
        <v>1</v>
      </c>
      <c r="S2882">
        <v>0</v>
      </c>
      <c r="T2882">
        <v>0</v>
      </c>
      <c r="U2882">
        <v>0</v>
      </c>
      <c r="V2882" t="s">
        <v>441</v>
      </c>
    </row>
    <row r="2883" spans="15:22" x14ac:dyDescent="0.35">
      <c r="O2883">
        <v>2022103006</v>
      </c>
      <c r="P2883">
        <v>1112</v>
      </c>
      <c r="Q2883">
        <v>53457</v>
      </c>
      <c r="R2883">
        <v>0</v>
      </c>
      <c r="S2883">
        <v>1</v>
      </c>
      <c r="T2883">
        <v>0</v>
      </c>
      <c r="U2883">
        <v>0</v>
      </c>
      <c r="V2883" t="s">
        <v>442</v>
      </c>
    </row>
    <row r="2884" spans="15:22" x14ac:dyDescent="0.35">
      <c r="O2884">
        <v>2022110700</v>
      </c>
      <c r="P2884">
        <v>493</v>
      </c>
      <c r="Q2884">
        <v>53457</v>
      </c>
      <c r="R2884">
        <v>1</v>
      </c>
      <c r="S2884">
        <v>0</v>
      </c>
      <c r="T2884">
        <v>0</v>
      </c>
      <c r="U2884">
        <v>0</v>
      </c>
      <c r="V2884" t="s">
        <v>442</v>
      </c>
    </row>
    <row r="2885" spans="15:22" x14ac:dyDescent="0.35">
      <c r="O2885">
        <v>2022110700</v>
      </c>
      <c r="P2885">
        <v>1435</v>
      </c>
      <c r="Q2885">
        <v>53457</v>
      </c>
      <c r="R2885">
        <v>1</v>
      </c>
      <c r="S2885">
        <v>0</v>
      </c>
      <c r="T2885">
        <v>0</v>
      </c>
      <c r="U2885">
        <v>0</v>
      </c>
      <c r="V2885" t="s">
        <v>442</v>
      </c>
    </row>
    <row r="2886" spans="15:22" x14ac:dyDescent="0.35">
      <c r="O2886">
        <v>2022103006</v>
      </c>
      <c r="P2886">
        <v>1112</v>
      </c>
      <c r="Q2886">
        <v>38607</v>
      </c>
      <c r="R2886">
        <v>0</v>
      </c>
      <c r="S2886">
        <v>1</v>
      </c>
      <c r="T2886">
        <v>0</v>
      </c>
      <c r="U2886">
        <v>0</v>
      </c>
      <c r="V2886" t="s">
        <v>443</v>
      </c>
    </row>
    <row r="2887" spans="15:22" x14ac:dyDescent="0.35">
      <c r="O2887">
        <v>2022110700</v>
      </c>
      <c r="P2887">
        <v>242</v>
      </c>
      <c r="Q2887">
        <v>38607</v>
      </c>
      <c r="R2887">
        <v>1</v>
      </c>
      <c r="S2887">
        <v>0</v>
      </c>
      <c r="T2887">
        <v>0</v>
      </c>
      <c r="U2887">
        <v>0</v>
      </c>
      <c r="V2887" t="s">
        <v>443</v>
      </c>
    </row>
    <row r="2888" spans="15:22" x14ac:dyDescent="0.35">
      <c r="O2888">
        <v>2022110700</v>
      </c>
      <c r="P2888">
        <v>443</v>
      </c>
      <c r="Q2888">
        <v>38607</v>
      </c>
      <c r="R2888">
        <v>0</v>
      </c>
      <c r="S2888">
        <v>1</v>
      </c>
      <c r="T2888">
        <v>0</v>
      </c>
      <c r="U2888">
        <v>0</v>
      </c>
      <c r="V2888" t="s">
        <v>443</v>
      </c>
    </row>
    <row r="2889" spans="15:22" x14ac:dyDescent="0.35">
      <c r="O2889">
        <v>2022110700</v>
      </c>
      <c r="P2889">
        <v>612</v>
      </c>
      <c r="Q2889">
        <v>38607</v>
      </c>
      <c r="R2889">
        <v>1</v>
      </c>
      <c r="S2889">
        <v>0</v>
      </c>
      <c r="T2889">
        <v>0</v>
      </c>
      <c r="U2889">
        <v>0</v>
      </c>
      <c r="V2889" t="s">
        <v>443</v>
      </c>
    </row>
    <row r="2890" spans="15:22" x14ac:dyDescent="0.35">
      <c r="O2890">
        <v>2022110700</v>
      </c>
      <c r="P2890">
        <v>929</v>
      </c>
      <c r="Q2890">
        <v>38607</v>
      </c>
      <c r="R2890">
        <v>1</v>
      </c>
      <c r="S2890">
        <v>0</v>
      </c>
      <c r="T2890">
        <v>0</v>
      </c>
      <c r="U2890">
        <v>0</v>
      </c>
      <c r="V2890" t="s">
        <v>443</v>
      </c>
    </row>
    <row r="2891" spans="15:22" x14ac:dyDescent="0.35">
      <c r="O2891">
        <v>2022110700</v>
      </c>
      <c r="P2891">
        <v>2286</v>
      </c>
      <c r="Q2891">
        <v>38607</v>
      </c>
      <c r="R2891">
        <v>0</v>
      </c>
      <c r="S2891">
        <v>1</v>
      </c>
      <c r="T2891">
        <v>0</v>
      </c>
      <c r="U2891">
        <v>0</v>
      </c>
      <c r="V2891" t="s">
        <v>443</v>
      </c>
    </row>
    <row r="2892" spans="15:22" x14ac:dyDescent="0.35">
      <c r="O2892">
        <v>2022103006</v>
      </c>
      <c r="P2892">
        <v>2208</v>
      </c>
      <c r="Q2892">
        <v>46187</v>
      </c>
      <c r="R2892">
        <v>1</v>
      </c>
      <c r="S2892">
        <v>0</v>
      </c>
      <c r="T2892">
        <v>0</v>
      </c>
      <c r="U2892">
        <v>0</v>
      </c>
      <c r="V2892" t="s">
        <v>444</v>
      </c>
    </row>
    <row r="2893" spans="15:22" x14ac:dyDescent="0.35">
      <c r="O2893">
        <v>2022110604</v>
      </c>
      <c r="P2893">
        <v>3314</v>
      </c>
      <c r="Q2893">
        <v>46187</v>
      </c>
      <c r="R2893">
        <v>0</v>
      </c>
      <c r="S2893">
        <v>0</v>
      </c>
      <c r="T2893">
        <v>0</v>
      </c>
      <c r="U2893">
        <v>1</v>
      </c>
      <c r="V2893" t="s">
        <v>444</v>
      </c>
    </row>
    <row r="2894" spans="15:22" x14ac:dyDescent="0.35">
      <c r="O2894">
        <v>2022103006</v>
      </c>
      <c r="P2894">
        <v>2440</v>
      </c>
      <c r="Q2894">
        <v>54591</v>
      </c>
      <c r="R2894">
        <v>0</v>
      </c>
      <c r="S2894">
        <v>1</v>
      </c>
      <c r="T2894">
        <v>0</v>
      </c>
      <c r="U2894">
        <v>0</v>
      </c>
      <c r="V2894" t="s">
        <v>445</v>
      </c>
    </row>
    <row r="2895" spans="15:22" x14ac:dyDescent="0.35">
      <c r="O2895">
        <v>2022110604</v>
      </c>
      <c r="P2895">
        <v>1283</v>
      </c>
      <c r="Q2895">
        <v>54591</v>
      </c>
      <c r="R2895">
        <v>1</v>
      </c>
      <c r="S2895">
        <v>0</v>
      </c>
      <c r="T2895">
        <v>0</v>
      </c>
      <c r="U2895">
        <v>0</v>
      </c>
      <c r="V2895" t="s">
        <v>445</v>
      </c>
    </row>
    <row r="2896" spans="15:22" x14ac:dyDescent="0.35">
      <c r="O2896">
        <v>2022110604</v>
      </c>
      <c r="P2896">
        <v>2583</v>
      </c>
      <c r="Q2896">
        <v>54591</v>
      </c>
      <c r="R2896">
        <v>0</v>
      </c>
      <c r="S2896">
        <v>0</v>
      </c>
      <c r="T2896">
        <v>0</v>
      </c>
      <c r="U2896">
        <v>1</v>
      </c>
      <c r="V2896" t="s">
        <v>445</v>
      </c>
    </row>
    <row r="2897" spans="15:22" x14ac:dyDescent="0.35">
      <c r="O2897">
        <v>2022110604</v>
      </c>
      <c r="P2897">
        <v>3466</v>
      </c>
      <c r="Q2897">
        <v>54591</v>
      </c>
      <c r="R2897">
        <v>0</v>
      </c>
      <c r="S2897">
        <v>1</v>
      </c>
      <c r="T2897">
        <v>0</v>
      </c>
      <c r="U2897">
        <v>0</v>
      </c>
      <c r="V2897" t="s">
        <v>445</v>
      </c>
    </row>
    <row r="2898" spans="15:22" x14ac:dyDescent="0.35">
      <c r="O2898">
        <v>2022110604</v>
      </c>
      <c r="P2898">
        <v>3681</v>
      </c>
      <c r="Q2898">
        <v>54591</v>
      </c>
      <c r="R2898">
        <v>0</v>
      </c>
      <c r="S2898">
        <v>1</v>
      </c>
      <c r="T2898">
        <v>0</v>
      </c>
      <c r="U2898">
        <v>0</v>
      </c>
      <c r="V2898" t="s">
        <v>445</v>
      </c>
    </row>
    <row r="2899" spans="15:22" x14ac:dyDescent="0.35">
      <c r="O2899">
        <v>2022103006</v>
      </c>
      <c r="P2899">
        <v>3070</v>
      </c>
      <c r="Q2899">
        <v>53472</v>
      </c>
      <c r="R2899">
        <v>0</v>
      </c>
      <c r="S2899">
        <v>1</v>
      </c>
      <c r="T2899">
        <v>0</v>
      </c>
      <c r="U2899">
        <v>0</v>
      </c>
      <c r="V2899" t="s">
        <v>446</v>
      </c>
    </row>
    <row r="2900" spans="15:22" x14ac:dyDescent="0.35">
      <c r="O2900">
        <v>2022110604</v>
      </c>
      <c r="P2900">
        <v>2649</v>
      </c>
      <c r="Q2900">
        <v>53472</v>
      </c>
      <c r="R2900">
        <v>0</v>
      </c>
      <c r="S2900">
        <v>0</v>
      </c>
      <c r="T2900">
        <v>0</v>
      </c>
      <c r="U2900">
        <v>1</v>
      </c>
      <c r="V2900" t="s">
        <v>446</v>
      </c>
    </row>
    <row r="2901" spans="15:22" x14ac:dyDescent="0.35">
      <c r="O2901">
        <v>2022110604</v>
      </c>
      <c r="P2901">
        <v>3424</v>
      </c>
      <c r="Q2901">
        <v>53472</v>
      </c>
      <c r="R2901">
        <v>0</v>
      </c>
      <c r="S2901">
        <v>0</v>
      </c>
      <c r="T2901">
        <v>0</v>
      </c>
      <c r="U2901">
        <v>1</v>
      </c>
      <c r="V2901" t="s">
        <v>446</v>
      </c>
    </row>
    <row r="2902" spans="15:22" x14ac:dyDescent="0.35">
      <c r="O2902">
        <v>2022103006</v>
      </c>
      <c r="P2902">
        <v>3149</v>
      </c>
      <c r="Q2902">
        <v>53508</v>
      </c>
      <c r="R2902">
        <v>0</v>
      </c>
      <c r="S2902">
        <v>0</v>
      </c>
      <c r="T2902">
        <v>0</v>
      </c>
      <c r="U2902">
        <v>1</v>
      </c>
      <c r="V2902" t="s">
        <v>447</v>
      </c>
    </row>
    <row r="2903" spans="15:22" x14ac:dyDescent="0.35">
      <c r="O2903">
        <v>2022110604</v>
      </c>
      <c r="P2903">
        <v>1233</v>
      </c>
      <c r="Q2903">
        <v>53508</v>
      </c>
      <c r="R2903">
        <v>1</v>
      </c>
      <c r="S2903">
        <v>0</v>
      </c>
      <c r="T2903">
        <v>0</v>
      </c>
      <c r="U2903">
        <v>0</v>
      </c>
      <c r="V2903" t="s">
        <v>447</v>
      </c>
    </row>
    <row r="2904" spans="15:22" x14ac:dyDescent="0.35">
      <c r="O2904">
        <v>2022103007</v>
      </c>
      <c r="P2904">
        <v>355</v>
      </c>
      <c r="Q2904">
        <v>43435</v>
      </c>
      <c r="R2904">
        <v>0</v>
      </c>
      <c r="S2904">
        <v>1</v>
      </c>
      <c r="T2904">
        <v>0</v>
      </c>
      <c r="U2904">
        <v>0</v>
      </c>
      <c r="V2904" t="s">
        <v>448</v>
      </c>
    </row>
    <row r="2905" spans="15:22" x14ac:dyDescent="0.35">
      <c r="O2905">
        <v>2022110605</v>
      </c>
      <c r="P2905">
        <v>2267</v>
      </c>
      <c r="Q2905">
        <v>43435</v>
      </c>
      <c r="R2905">
        <v>0</v>
      </c>
      <c r="S2905">
        <v>1</v>
      </c>
      <c r="T2905">
        <v>0</v>
      </c>
      <c r="U2905">
        <v>0</v>
      </c>
      <c r="V2905" t="s">
        <v>448</v>
      </c>
    </row>
    <row r="2906" spans="15:22" x14ac:dyDescent="0.35">
      <c r="O2906">
        <v>2022110605</v>
      </c>
      <c r="P2906">
        <v>2942</v>
      </c>
      <c r="Q2906">
        <v>43435</v>
      </c>
      <c r="R2906">
        <v>1</v>
      </c>
      <c r="S2906">
        <v>0</v>
      </c>
      <c r="T2906">
        <v>0</v>
      </c>
      <c r="U2906">
        <v>0</v>
      </c>
      <c r="V2906" t="s">
        <v>448</v>
      </c>
    </row>
    <row r="2907" spans="15:22" x14ac:dyDescent="0.35">
      <c r="O2907">
        <v>2022103007</v>
      </c>
      <c r="P2907">
        <v>1019</v>
      </c>
      <c r="Q2907">
        <v>42116</v>
      </c>
      <c r="R2907">
        <v>1</v>
      </c>
      <c r="S2907">
        <v>0</v>
      </c>
      <c r="T2907">
        <v>0</v>
      </c>
      <c r="U2907">
        <v>0</v>
      </c>
      <c r="V2907" t="s">
        <v>449</v>
      </c>
    </row>
    <row r="2908" spans="15:22" x14ac:dyDescent="0.35">
      <c r="O2908">
        <v>2022103007</v>
      </c>
      <c r="P2908">
        <v>1246</v>
      </c>
      <c r="Q2908">
        <v>42116</v>
      </c>
      <c r="R2908">
        <v>0</v>
      </c>
      <c r="S2908">
        <v>1</v>
      </c>
      <c r="T2908">
        <v>0</v>
      </c>
      <c r="U2908">
        <v>0</v>
      </c>
      <c r="V2908" t="s">
        <v>449</v>
      </c>
    </row>
    <row r="2909" spans="15:22" x14ac:dyDescent="0.35">
      <c r="O2909">
        <v>2022110605</v>
      </c>
      <c r="P2909">
        <v>634</v>
      </c>
      <c r="Q2909">
        <v>42116</v>
      </c>
      <c r="R2909">
        <v>0</v>
      </c>
      <c r="S2909">
        <v>1</v>
      </c>
      <c r="T2909">
        <v>0</v>
      </c>
      <c r="U2909">
        <v>0</v>
      </c>
      <c r="V2909" t="s">
        <v>449</v>
      </c>
    </row>
    <row r="2910" spans="15:22" x14ac:dyDescent="0.35">
      <c r="O2910">
        <v>2022110605</v>
      </c>
      <c r="P2910">
        <v>2267</v>
      </c>
      <c r="Q2910">
        <v>42116</v>
      </c>
      <c r="R2910">
        <v>0</v>
      </c>
      <c r="S2910">
        <v>1</v>
      </c>
      <c r="T2910">
        <v>0</v>
      </c>
      <c r="U2910">
        <v>0</v>
      </c>
      <c r="V2910" t="s">
        <v>449</v>
      </c>
    </row>
    <row r="2911" spans="15:22" x14ac:dyDescent="0.35">
      <c r="O2911">
        <v>2022103007</v>
      </c>
      <c r="P2911">
        <v>1199</v>
      </c>
      <c r="Q2911">
        <v>46204</v>
      </c>
      <c r="R2911">
        <v>1</v>
      </c>
      <c r="S2911">
        <v>0</v>
      </c>
      <c r="T2911">
        <v>0</v>
      </c>
      <c r="U2911">
        <v>0</v>
      </c>
      <c r="V2911" t="s">
        <v>450</v>
      </c>
    </row>
    <row r="2912" spans="15:22" x14ac:dyDescent="0.35">
      <c r="O2912">
        <v>2022110606</v>
      </c>
      <c r="P2912">
        <v>1172</v>
      </c>
      <c r="Q2912">
        <v>46204</v>
      </c>
      <c r="R2912">
        <v>1</v>
      </c>
      <c r="S2912">
        <v>0</v>
      </c>
      <c r="T2912">
        <v>0</v>
      </c>
      <c r="U2912">
        <v>0</v>
      </c>
      <c r="V2912" t="s">
        <v>450</v>
      </c>
    </row>
    <row r="2913" spans="15:22" x14ac:dyDescent="0.35">
      <c r="O2913">
        <v>2022110606</v>
      </c>
      <c r="P2913">
        <v>2653</v>
      </c>
      <c r="Q2913">
        <v>46204</v>
      </c>
      <c r="R2913">
        <v>0</v>
      </c>
      <c r="S2913">
        <v>1</v>
      </c>
      <c r="T2913">
        <v>0</v>
      </c>
      <c r="U2913">
        <v>0</v>
      </c>
      <c r="V2913" t="s">
        <v>450</v>
      </c>
    </row>
    <row r="2914" spans="15:22" x14ac:dyDescent="0.35">
      <c r="O2914">
        <v>2022103007</v>
      </c>
      <c r="P2914">
        <v>2777</v>
      </c>
      <c r="Q2914">
        <v>47938</v>
      </c>
      <c r="R2914">
        <v>1</v>
      </c>
      <c r="S2914">
        <v>0</v>
      </c>
      <c r="T2914">
        <v>0</v>
      </c>
      <c r="U2914">
        <v>0</v>
      </c>
      <c r="V2914" t="s">
        <v>451</v>
      </c>
    </row>
    <row r="2915" spans="15:22" x14ac:dyDescent="0.35">
      <c r="O2915">
        <v>2022103007</v>
      </c>
      <c r="P2915">
        <v>3086</v>
      </c>
      <c r="Q2915">
        <v>47938</v>
      </c>
      <c r="R2915">
        <v>0</v>
      </c>
      <c r="S2915">
        <v>1</v>
      </c>
      <c r="T2915">
        <v>0</v>
      </c>
      <c r="U2915">
        <v>0</v>
      </c>
      <c r="V2915" t="s">
        <v>451</v>
      </c>
    </row>
    <row r="2916" spans="15:22" x14ac:dyDescent="0.35">
      <c r="O2916">
        <v>2022103007</v>
      </c>
      <c r="P2916">
        <v>3812</v>
      </c>
      <c r="Q2916">
        <v>53583</v>
      </c>
      <c r="R2916">
        <v>1</v>
      </c>
      <c r="S2916">
        <v>0</v>
      </c>
      <c r="T2916">
        <v>0</v>
      </c>
      <c r="U2916">
        <v>0</v>
      </c>
      <c r="V2916" t="s">
        <v>452</v>
      </c>
    </row>
    <row r="2917" spans="15:22" x14ac:dyDescent="0.35">
      <c r="O2917">
        <v>2022103008</v>
      </c>
      <c r="P2917">
        <v>57</v>
      </c>
      <c r="Q2917">
        <v>47974</v>
      </c>
      <c r="R2917">
        <v>0</v>
      </c>
      <c r="S2917">
        <v>1</v>
      </c>
      <c r="T2917">
        <v>0</v>
      </c>
      <c r="U2917">
        <v>0</v>
      </c>
      <c r="V2917" t="s">
        <v>453</v>
      </c>
    </row>
    <row r="2918" spans="15:22" x14ac:dyDescent="0.35">
      <c r="O2918">
        <v>2022103008</v>
      </c>
      <c r="P2918">
        <v>746</v>
      </c>
      <c r="Q2918">
        <v>47974</v>
      </c>
      <c r="R2918">
        <v>0</v>
      </c>
      <c r="S2918">
        <v>1</v>
      </c>
      <c r="T2918">
        <v>0</v>
      </c>
      <c r="U2918">
        <v>0</v>
      </c>
      <c r="V2918" t="s">
        <v>453</v>
      </c>
    </row>
    <row r="2919" spans="15:22" x14ac:dyDescent="0.35">
      <c r="O2919">
        <v>2022103008</v>
      </c>
      <c r="P2919">
        <v>1941</v>
      </c>
      <c r="Q2919">
        <v>47974</v>
      </c>
      <c r="R2919">
        <v>0</v>
      </c>
      <c r="S2919">
        <v>0</v>
      </c>
      <c r="T2919">
        <v>0</v>
      </c>
      <c r="U2919">
        <v>1</v>
      </c>
      <c r="V2919" t="s">
        <v>453</v>
      </c>
    </row>
    <row r="2920" spans="15:22" x14ac:dyDescent="0.35">
      <c r="O2920">
        <v>2022103008</v>
      </c>
      <c r="P2920">
        <v>3215</v>
      </c>
      <c r="Q2920">
        <v>47974</v>
      </c>
      <c r="R2920">
        <v>1</v>
      </c>
      <c r="S2920">
        <v>0</v>
      </c>
      <c r="T2920">
        <v>0</v>
      </c>
      <c r="U2920">
        <v>0</v>
      </c>
      <c r="V2920" t="s">
        <v>453</v>
      </c>
    </row>
    <row r="2921" spans="15:22" x14ac:dyDescent="0.35">
      <c r="O2921">
        <v>2022103008</v>
      </c>
      <c r="P2921">
        <v>3815</v>
      </c>
      <c r="Q2921">
        <v>47974</v>
      </c>
      <c r="R2921">
        <v>1</v>
      </c>
      <c r="S2921">
        <v>0</v>
      </c>
      <c r="T2921">
        <v>0</v>
      </c>
      <c r="U2921">
        <v>0</v>
      </c>
      <c r="V2921" t="s">
        <v>453</v>
      </c>
    </row>
    <row r="2922" spans="15:22" x14ac:dyDescent="0.35">
      <c r="O2922">
        <v>2022110300</v>
      </c>
      <c r="P2922">
        <v>2353</v>
      </c>
      <c r="Q2922">
        <v>47974</v>
      </c>
      <c r="R2922">
        <v>0</v>
      </c>
      <c r="S2922">
        <v>1</v>
      </c>
      <c r="T2922">
        <v>0</v>
      </c>
      <c r="U2922">
        <v>0</v>
      </c>
      <c r="V2922" t="s">
        <v>453</v>
      </c>
    </row>
    <row r="2923" spans="15:22" x14ac:dyDescent="0.35">
      <c r="O2923">
        <v>2022110300</v>
      </c>
      <c r="P2923">
        <v>2416</v>
      </c>
      <c r="Q2923">
        <v>47974</v>
      </c>
      <c r="R2923">
        <v>0</v>
      </c>
      <c r="S2923">
        <v>1</v>
      </c>
      <c r="T2923">
        <v>0</v>
      </c>
      <c r="U2923">
        <v>0</v>
      </c>
      <c r="V2923" t="s">
        <v>453</v>
      </c>
    </row>
    <row r="2924" spans="15:22" x14ac:dyDescent="0.35">
      <c r="O2924">
        <v>2022110300</v>
      </c>
      <c r="P2924">
        <v>2437</v>
      </c>
      <c r="Q2924">
        <v>47974</v>
      </c>
      <c r="R2924">
        <v>1</v>
      </c>
      <c r="S2924">
        <v>0</v>
      </c>
      <c r="T2924">
        <v>0</v>
      </c>
      <c r="U2924">
        <v>0</v>
      </c>
      <c r="V2924" t="s">
        <v>453</v>
      </c>
    </row>
    <row r="2925" spans="15:22" x14ac:dyDescent="0.35">
      <c r="O2925">
        <v>2022103008</v>
      </c>
      <c r="P2925">
        <v>57</v>
      </c>
      <c r="Q2925">
        <v>54478</v>
      </c>
      <c r="R2925">
        <v>0</v>
      </c>
      <c r="S2925">
        <v>1</v>
      </c>
      <c r="T2925">
        <v>0</v>
      </c>
      <c r="U2925">
        <v>0</v>
      </c>
      <c r="V2925" t="s">
        <v>454</v>
      </c>
    </row>
    <row r="2926" spans="15:22" x14ac:dyDescent="0.35">
      <c r="O2926">
        <v>2022103008</v>
      </c>
      <c r="P2926">
        <v>189</v>
      </c>
      <c r="Q2926">
        <v>44878</v>
      </c>
      <c r="R2926">
        <v>1</v>
      </c>
      <c r="S2926">
        <v>0</v>
      </c>
      <c r="T2926">
        <v>0</v>
      </c>
      <c r="U2926">
        <v>0</v>
      </c>
      <c r="V2926" t="s">
        <v>455</v>
      </c>
    </row>
    <row r="2927" spans="15:22" x14ac:dyDescent="0.35">
      <c r="O2927">
        <v>2022103008</v>
      </c>
      <c r="P2927">
        <v>630</v>
      </c>
      <c r="Q2927">
        <v>48516</v>
      </c>
      <c r="R2927">
        <v>0</v>
      </c>
      <c r="S2927">
        <v>1</v>
      </c>
      <c r="T2927">
        <v>0</v>
      </c>
      <c r="U2927">
        <v>0</v>
      </c>
      <c r="V2927" t="s">
        <v>456</v>
      </c>
    </row>
    <row r="2928" spans="15:22" x14ac:dyDescent="0.35">
      <c r="O2928">
        <v>2022103008</v>
      </c>
      <c r="P2928">
        <v>1941</v>
      </c>
      <c r="Q2928">
        <v>48516</v>
      </c>
      <c r="R2928">
        <v>0</v>
      </c>
      <c r="S2928">
        <v>1</v>
      </c>
      <c r="T2928">
        <v>0</v>
      </c>
      <c r="U2928">
        <v>0</v>
      </c>
      <c r="V2928" t="s">
        <v>456</v>
      </c>
    </row>
    <row r="2929" spans="15:22" x14ac:dyDescent="0.35">
      <c r="O2929">
        <v>2022103008</v>
      </c>
      <c r="P2929">
        <v>2766</v>
      </c>
      <c r="Q2929">
        <v>48516</v>
      </c>
      <c r="R2929">
        <v>1</v>
      </c>
      <c r="S2929">
        <v>0</v>
      </c>
      <c r="T2929">
        <v>0</v>
      </c>
      <c r="U2929">
        <v>0</v>
      </c>
      <c r="V2929" t="s">
        <v>456</v>
      </c>
    </row>
    <row r="2930" spans="15:22" x14ac:dyDescent="0.35">
      <c r="O2930">
        <v>2022103008</v>
      </c>
      <c r="P2930">
        <v>3215</v>
      </c>
      <c r="Q2930">
        <v>48516</v>
      </c>
      <c r="R2930">
        <v>0</v>
      </c>
      <c r="S2930">
        <v>0</v>
      </c>
      <c r="T2930">
        <v>0</v>
      </c>
      <c r="U2930">
        <v>1</v>
      </c>
      <c r="V2930" t="s">
        <v>456</v>
      </c>
    </row>
    <row r="2931" spans="15:22" x14ac:dyDescent="0.35">
      <c r="O2931">
        <v>2022103008</v>
      </c>
      <c r="P2931">
        <v>3506</v>
      </c>
      <c r="Q2931">
        <v>48516</v>
      </c>
      <c r="R2931">
        <v>0</v>
      </c>
      <c r="S2931">
        <v>1</v>
      </c>
      <c r="T2931">
        <v>0</v>
      </c>
      <c r="U2931">
        <v>0</v>
      </c>
      <c r="V2931" t="s">
        <v>456</v>
      </c>
    </row>
    <row r="2932" spans="15:22" x14ac:dyDescent="0.35">
      <c r="O2932">
        <v>2022110300</v>
      </c>
      <c r="P2932">
        <v>100</v>
      </c>
      <c r="Q2932">
        <v>48516</v>
      </c>
      <c r="R2932">
        <v>0</v>
      </c>
      <c r="S2932">
        <v>1</v>
      </c>
      <c r="T2932">
        <v>0</v>
      </c>
      <c r="U2932">
        <v>0</v>
      </c>
      <c r="V2932" t="s">
        <v>456</v>
      </c>
    </row>
    <row r="2933" spans="15:22" x14ac:dyDescent="0.35">
      <c r="O2933">
        <v>2022110300</v>
      </c>
      <c r="P2933">
        <v>221</v>
      </c>
      <c r="Q2933">
        <v>48516</v>
      </c>
      <c r="R2933">
        <v>1</v>
      </c>
      <c r="S2933">
        <v>0</v>
      </c>
      <c r="T2933">
        <v>0</v>
      </c>
      <c r="U2933">
        <v>0</v>
      </c>
      <c r="V2933" t="s">
        <v>456</v>
      </c>
    </row>
    <row r="2934" spans="15:22" x14ac:dyDescent="0.35">
      <c r="O2934">
        <v>2022110300</v>
      </c>
      <c r="P2934">
        <v>798</v>
      </c>
      <c r="Q2934">
        <v>48516</v>
      </c>
      <c r="R2934">
        <v>0</v>
      </c>
      <c r="S2934">
        <v>1</v>
      </c>
      <c r="T2934">
        <v>0</v>
      </c>
      <c r="U2934">
        <v>0</v>
      </c>
      <c r="V2934" t="s">
        <v>456</v>
      </c>
    </row>
    <row r="2935" spans="15:22" x14ac:dyDescent="0.35">
      <c r="O2935">
        <v>2022110300</v>
      </c>
      <c r="P2935">
        <v>1430</v>
      </c>
      <c r="Q2935">
        <v>48516</v>
      </c>
      <c r="R2935">
        <v>1</v>
      </c>
      <c r="S2935">
        <v>0</v>
      </c>
      <c r="T2935">
        <v>0</v>
      </c>
      <c r="U2935">
        <v>0</v>
      </c>
      <c r="V2935" t="s">
        <v>456</v>
      </c>
    </row>
    <row r="2936" spans="15:22" x14ac:dyDescent="0.35">
      <c r="O2936">
        <v>2022110300</v>
      </c>
      <c r="P2936">
        <v>3253</v>
      </c>
      <c r="Q2936">
        <v>48516</v>
      </c>
      <c r="R2936">
        <v>1</v>
      </c>
      <c r="S2936">
        <v>0</v>
      </c>
      <c r="T2936">
        <v>0</v>
      </c>
      <c r="U2936">
        <v>0</v>
      </c>
      <c r="V2936" t="s">
        <v>456</v>
      </c>
    </row>
    <row r="2937" spans="15:22" x14ac:dyDescent="0.35">
      <c r="O2937">
        <v>2022103008</v>
      </c>
      <c r="P2937">
        <v>630</v>
      </c>
      <c r="Q2937">
        <v>46188</v>
      </c>
      <c r="R2937">
        <v>0</v>
      </c>
      <c r="S2937">
        <v>1</v>
      </c>
      <c r="T2937">
        <v>0</v>
      </c>
      <c r="U2937">
        <v>0</v>
      </c>
      <c r="V2937" t="s">
        <v>457</v>
      </c>
    </row>
    <row r="2938" spans="15:22" x14ac:dyDescent="0.35">
      <c r="O2938">
        <v>2022103008</v>
      </c>
      <c r="P2938">
        <v>3215</v>
      </c>
      <c r="Q2938">
        <v>46188</v>
      </c>
      <c r="R2938">
        <v>0</v>
      </c>
      <c r="S2938">
        <v>1</v>
      </c>
      <c r="T2938">
        <v>0</v>
      </c>
      <c r="U2938">
        <v>0</v>
      </c>
      <c r="V2938" t="s">
        <v>457</v>
      </c>
    </row>
    <row r="2939" spans="15:22" x14ac:dyDescent="0.35">
      <c r="O2939">
        <v>2022103008</v>
      </c>
      <c r="P2939">
        <v>3327</v>
      </c>
      <c r="Q2939">
        <v>46188</v>
      </c>
      <c r="R2939">
        <v>0</v>
      </c>
      <c r="S2939">
        <v>1</v>
      </c>
      <c r="T2939">
        <v>0</v>
      </c>
      <c r="U2939">
        <v>0</v>
      </c>
      <c r="V2939" t="s">
        <v>457</v>
      </c>
    </row>
    <row r="2940" spans="15:22" x14ac:dyDescent="0.35">
      <c r="O2940">
        <v>2022103008</v>
      </c>
      <c r="P2940">
        <v>3815</v>
      </c>
      <c r="Q2940">
        <v>46188</v>
      </c>
      <c r="R2940">
        <v>0</v>
      </c>
      <c r="S2940">
        <v>0</v>
      </c>
      <c r="T2940">
        <v>0</v>
      </c>
      <c r="U2940">
        <v>1</v>
      </c>
      <c r="V2940" t="s">
        <v>457</v>
      </c>
    </row>
    <row r="2941" spans="15:22" x14ac:dyDescent="0.35">
      <c r="O2941">
        <v>2022110300</v>
      </c>
      <c r="P2941">
        <v>1091</v>
      </c>
      <c r="Q2941">
        <v>46188</v>
      </c>
      <c r="R2941">
        <v>1</v>
      </c>
      <c r="S2941">
        <v>0</v>
      </c>
      <c r="T2941">
        <v>0</v>
      </c>
      <c r="U2941">
        <v>0</v>
      </c>
      <c r="V2941" t="s">
        <v>457</v>
      </c>
    </row>
    <row r="2942" spans="15:22" x14ac:dyDescent="0.35">
      <c r="O2942">
        <v>2022110300</v>
      </c>
      <c r="P2942">
        <v>2332</v>
      </c>
      <c r="Q2942">
        <v>46188</v>
      </c>
      <c r="R2942">
        <v>0</v>
      </c>
      <c r="S2942">
        <v>1</v>
      </c>
      <c r="T2942">
        <v>0</v>
      </c>
      <c r="U2942">
        <v>0</v>
      </c>
      <c r="V2942" t="s">
        <v>457</v>
      </c>
    </row>
    <row r="2943" spans="15:22" x14ac:dyDescent="0.35">
      <c r="O2943">
        <v>2022110300</v>
      </c>
      <c r="P2943">
        <v>2374</v>
      </c>
      <c r="Q2943">
        <v>46188</v>
      </c>
      <c r="R2943">
        <v>1</v>
      </c>
      <c r="S2943">
        <v>0</v>
      </c>
      <c r="T2943">
        <v>0</v>
      </c>
      <c r="U2943">
        <v>0</v>
      </c>
      <c r="V2943" t="s">
        <v>457</v>
      </c>
    </row>
    <row r="2944" spans="15:22" x14ac:dyDescent="0.35">
      <c r="O2944">
        <v>2022110300</v>
      </c>
      <c r="P2944">
        <v>3253</v>
      </c>
      <c r="Q2944">
        <v>46188</v>
      </c>
      <c r="R2944">
        <v>0</v>
      </c>
      <c r="S2944">
        <v>1</v>
      </c>
      <c r="T2944">
        <v>0</v>
      </c>
      <c r="U2944">
        <v>0</v>
      </c>
      <c r="V2944" t="s">
        <v>457</v>
      </c>
    </row>
    <row r="2945" spans="15:22" x14ac:dyDescent="0.35">
      <c r="O2945">
        <v>2022103008</v>
      </c>
      <c r="P2945">
        <v>746</v>
      </c>
      <c r="Q2945">
        <v>43378</v>
      </c>
      <c r="R2945">
        <v>0</v>
      </c>
      <c r="S2945">
        <v>1</v>
      </c>
      <c r="T2945">
        <v>0</v>
      </c>
      <c r="U2945">
        <v>0</v>
      </c>
      <c r="V2945" t="s">
        <v>458</v>
      </c>
    </row>
    <row r="2946" spans="15:22" x14ac:dyDescent="0.35">
      <c r="O2946">
        <v>2022103008</v>
      </c>
      <c r="P2946">
        <v>1941</v>
      </c>
      <c r="Q2946">
        <v>43378</v>
      </c>
      <c r="R2946">
        <v>1</v>
      </c>
      <c r="S2946">
        <v>0</v>
      </c>
      <c r="T2946">
        <v>0</v>
      </c>
      <c r="U2946">
        <v>0</v>
      </c>
      <c r="V2946" t="s">
        <v>458</v>
      </c>
    </row>
    <row r="2947" spans="15:22" x14ac:dyDescent="0.35">
      <c r="O2947">
        <v>2022103008</v>
      </c>
      <c r="P2947">
        <v>3306</v>
      </c>
      <c r="Q2947">
        <v>43378</v>
      </c>
      <c r="R2947">
        <v>1</v>
      </c>
      <c r="S2947">
        <v>0</v>
      </c>
      <c r="T2947">
        <v>0</v>
      </c>
      <c r="U2947">
        <v>0</v>
      </c>
      <c r="V2947" t="s">
        <v>458</v>
      </c>
    </row>
    <row r="2948" spans="15:22" x14ac:dyDescent="0.35">
      <c r="O2948">
        <v>2022110300</v>
      </c>
      <c r="P2948">
        <v>798</v>
      </c>
      <c r="Q2948">
        <v>43378</v>
      </c>
      <c r="R2948">
        <v>0</v>
      </c>
      <c r="S2948">
        <v>1</v>
      </c>
      <c r="T2948">
        <v>0</v>
      </c>
      <c r="U2948">
        <v>0</v>
      </c>
      <c r="V2948" t="s">
        <v>458</v>
      </c>
    </row>
    <row r="2949" spans="15:22" x14ac:dyDescent="0.35">
      <c r="O2949">
        <v>2022110300</v>
      </c>
      <c r="P2949">
        <v>819</v>
      </c>
      <c r="Q2949">
        <v>43378</v>
      </c>
      <c r="R2949">
        <v>1</v>
      </c>
      <c r="S2949">
        <v>0</v>
      </c>
      <c r="T2949">
        <v>0</v>
      </c>
      <c r="U2949">
        <v>0</v>
      </c>
      <c r="V2949" t="s">
        <v>458</v>
      </c>
    </row>
    <row r="2950" spans="15:22" x14ac:dyDescent="0.35">
      <c r="O2950">
        <v>2022110300</v>
      </c>
      <c r="P2950">
        <v>2143</v>
      </c>
      <c r="Q2950">
        <v>43378</v>
      </c>
      <c r="R2950">
        <v>1</v>
      </c>
      <c r="S2950">
        <v>0</v>
      </c>
      <c r="T2950">
        <v>0</v>
      </c>
      <c r="U2950">
        <v>0</v>
      </c>
      <c r="V2950" t="s">
        <v>458</v>
      </c>
    </row>
    <row r="2951" spans="15:22" x14ac:dyDescent="0.35">
      <c r="O2951">
        <v>2022103008</v>
      </c>
      <c r="P2951">
        <v>746</v>
      </c>
      <c r="Q2951">
        <v>46194</v>
      </c>
      <c r="R2951">
        <v>0</v>
      </c>
      <c r="S2951">
        <v>0</v>
      </c>
      <c r="T2951">
        <v>0</v>
      </c>
      <c r="U2951">
        <v>1</v>
      </c>
      <c r="V2951" t="s">
        <v>459</v>
      </c>
    </row>
    <row r="2952" spans="15:22" x14ac:dyDescent="0.35">
      <c r="O2952">
        <v>2022103008</v>
      </c>
      <c r="P2952">
        <v>3594</v>
      </c>
      <c r="Q2952">
        <v>46194</v>
      </c>
      <c r="R2952">
        <v>1</v>
      </c>
      <c r="S2952">
        <v>0</v>
      </c>
      <c r="T2952">
        <v>0</v>
      </c>
      <c r="U2952">
        <v>0</v>
      </c>
      <c r="V2952" t="s">
        <v>459</v>
      </c>
    </row>
    <row r="2953" spans="15:22" x14ac:dyDescent="0.35">
      <c r="O2953">
        <v>2022103008</v>
      </c>
      <c r="P2953">
        <v>1172</v>
      </c>
      <c r="Q2953">
        <v>48089</v>
      </c>
      <c r="R2953">
        <v>0</v>
      </c>
      <c r="S2953">
        <v>1</v>
      </c>
      <c r="T2953">
        <v>0</v>
      </c>
      <c r="U2953">
        <v>0</v>
      </c>
      <c r="V2953" t="s">
        <v>460</v>
      </c>
    </row>
    <row r="2954" spans="15:22" x14ac:dyDescent="0.35">
      <c r="O2954">
        <v>2022103008</v>
      </c>
      <c r="P2954">
        <v>3732</v>
      </c>
      <c r="Q2954">
        <v>48089</v>
      </c>
      <c r="R2954">
        <v>0</v>
      </c>
      <c r="S2954">
        <v>1</v>
      </c>
      <c r="T2954">
        <v>0</v>
      </c>
      <c r="U2954">
        <v>0</v>
      </c>
      <c r="V2954" t="s">
        <v>460</v>
      </c>
    </row>
    <row r="2955" spans="15:22" x14ac:dyDescent="0.35">
      <c r="O2955">
        <v>2022103008</v>
      </c>
      <c r="P2955">
        <v>1350</v>
      </c>
      <c r="Q2955">
        <v>38542</v>
      </c>
      <c r="R2955">
        <v>1</v>
      </c>
      <c r="S2955">
        <v>0</v>
      </c>
      <c r="T2955">
        <v>0</v>
      </c>
      <c r="U2955">
        <v>0</v>
      </c>
      <c r="V2955" t="s">
        <v>461</v>
      </c>
    </row>
    <row r="2956" spans="15:22" x14ac:dyDescent="0.35">
      <c r="O2956">
        <v>2022110300</v>
      </c>
      <c r="P2956">
        <v>100</v>
      </c>
      <c r="Q2956">
        <v>38542</v>
      </c>
      <c r="R2956">
        <v>0</v>
      </c>
      <c r="S2956">
        <v>1</v>
      </c>
      <c r="T2956">
        <v>0</v>
      </c>
      <c r="U2956">
        <v>0</v>
      </c>
      <c r="V2956" t="s">
        <v>461</v>
      </c>
    </row>
    <row r="2957" spans="15:22" x14ac:dyDescent="0.35">
      <c r="O2957">
        <v>2022110300</v>
      </c>
      <c r="P2957">
        <v>121</v>
      </c>
      <c r="Q2957">
        <v>38542</v>
      </c>
      <c r="R2957">
        <v>1</v>
      </c>
      <c r="S2957">
        <v>0</v>
      </c>
      <c r="T2957">
        <v>0</v>
      </c>
      <c r="U2957">
        <v>0</v>
      </c>
      <c r="V2957" t="s">
        <v>461</v>
      </c>
    </row>
    <row r="2958" spans="15:22" x14ac:dyDescent="0.35">
      <c r="O2958">
        <v>2022110300</v>
      </c>
      <c r="P2958">
        <v>819</v>
      </c>
      <c r="Q2958">
        <v>38542</v>
      </c>
      <c r="R2958">
        <v>0</v>
      </c>
      <c r="S2958">
        <v>1</v>
      </c>
      <c r="T2958">
        <v>0</v>
      </c>
      <c r="U2958">
        <v>0</v>
      </c>
      <c r="V2958" t="s">
        <v>461</v>
      </c>
    </row>
    <row r="2959" spans="15:22" x14ac:dyDescent="0.35">
      <c r="O2959">
        <v>2022110300</v>
      </c>
      <c r="P2959">
        <v>2143</v>
      </c>
      <c r="Q2959">
        <v>38542</v>
      </c>
      <c r="R2959">
        <v>0</v>
      </c>
      <c r="S2959">
        <v>0</v>
      </c>
      <c r="T2959">
        <v>0</v>
      </c>
      <c r="U2959">
        <v>1</v>
      </c>
      <c r="V2959" t="s">
        <v>461</v>
      </c>
    </row>
    <row r="2960" spans="15:22" x14ac:dyDescent="0.35">
      <c r="O2960">
        <v>2022110300</v>
      </c>
      <c r="P2960">
        <v>2905</v>
      </c>
      <c r="Q2960">
        <v>38542</v>
      </c>
      <c r="R2960">
        <v>1</v>
      </c>
      <c r="S2960">
        <v>0</v>
      </c>
      <c r="T2960">
        <v>0</v>
      </c>
      <c r="U2960">
        <v>0</v>
      </c>
      <c r="V2960" t="s">
        <v>461</v>
      </c>
    </row>
    <row r="2961" spans="15:22" x14ac:dyDescent="0.35">
      <c r="O2961">
        <v>2022103008</v>
      </c>
      <c r="P2961">
        <v>2668</v>
      </c>
      <c r="Q2961">
        <v>46199</v>
      </c>
      <c r="R2961">
        <v>1</v>
      </c>
      <c r="S2961">
        <v>0</v>
      </c>
      <c r="T2961">
        <v>0</v>
      </c>
      <c r="U2961">
        <v>0</v>
      </c>
      <c r="V2961" t="s">
        <v>462</v>
      </c>
    </row>
    <row r="2962" spans="15:22" x14ac:dyDescent="0.35">
      <c r="O2962">
        <v>2022110300</v>
      </c>
      <c r="P2962">
        <v>1973</v>
      </c>
      <c r="Q2962">
        <v>46199</v>
      </c>
      <c r="R2962">
        <v>1</v>
      </c>
      <c r="S2962">
        <v>0</v>
      </c>
      <c r="T2962">
        <v>0</v>
      </c>
      <c r="U2962">
        <v>0</v>
      </c>
      <c r="V2962" t="s">
        <v>462</v>
      </c>
    </row>
    <row r="2963" spans="15:22" x14ac:dyDescent="0.35">
      <c r="O2963">
        <v>2022110300</v>
      </c>
      <c r="P2963">
        <v>2353</v>
      </c>
      <c r="Q2963">
        <v>46199</v>
      </c>
      <c r="R2963">
        <v>0</v>
      </c>
      <c r="S2963">
        <v>1</v>
      </c>
      <c r="T2963">
        <v>0</v>
      </c>
      <c r="U2963">
        <v>0</v>
      </c>
      <c r="V2963" t="s">
        <v>462</v>
      </c>
    </row>
    <row r="2964" spans="15:22" x14ac:dyDescent="0.35">
      <c r="O2964">
        <v>2022110300</v>
      </c>
      <c r="P2964">
        <v>2458</v>
      </c>
      <c r="Q2964">
        <v>46199</v>
      </c>
      <c r="R2964">
        <v>1</v>
      </c>
      <c r="S2964">
        <v>0</v>
      </c>
      <c r="T2964">
        <v>0</v>
      </c>
      <c r="U2964">
        <v>0</v>
      </c>
      <c r="V2964" t="s">
        <v>462</v>
      </c>
    </row>
    <row r="2965" spans="15:22" x14ac:dyDescent="0.35">
      <c r="O2965">
        <v>2022110300</v>
      </c>
      <c r="P2965">
        <v>2479</v>
      </c>
      <c r="Q2965">
        <v>46199</v>
      </c>
      <c r="R2965">
        <v>0</v>
      </c>
      <c r="S2965">
        <v>1</v>
      </c>
      <c r="T2965">
        <v>0</v>
      </c>
      <c r="U2965">
        <v>0</v>
      </c>
      <c r="V2965" t="s">
        <v>462</v>
      </c>
    </row>
    <row r="2966" spans="15:22" x14ac:dyDescent="0.35">
      <c r="O2966">
        <v>2022110300</v>
      </c>
      <c r="P2966">
        <v>2851</v>
      </c>
      <c r="Q2966">
        <v>46199</v>
      </c>
      <c r="R2966">
        <v>0</v>
      </c>
      <c r="S2966">
        <v>1</v>
      </c>
      <c r="T2966">
        <v>0</v>
      </c>
      <c r="U2966">
        <v>0</v>
      </c>
      <c r="V2966" t="s">
        <v>462</v>
      </c>
    </row>
    <row r="2967" spans="15:22" x14ac:dyDescent="0.35">
      <c r="O2967">
        <v>2022103008</v>
      </c>
      <c r="P2967">
        <v>2766</v>
      </c>
      <c r="Q2967">
        <v>43351</v>
      </c>
      <c r="R2967">
        <v>0</v>
      </c>
      <c r="S2967">
        <v>0</v>
      </c>
      <c r="T2967">
        <v>0</v>
      </c>
      <c r="U2967">
        <v>1</v>
      </c>
      <c r="V2967" t="s">
        <v>463</v>
      </c>
    </row>
    <row r="2968" spans="15:22" x14ac:dyDescent="0.35">
      <c r="O2968">
        <v>2022110300</v>
      </c>
      <c r="P2968">
        <v>798</v>
      </c>
      <c r="Q2968">
        <v>43351</v>
      </c>
      <c r="R2968">
        <v>0</v>
      </c>
      <c r="S2968">
        <v>0</v>
      </c>
      <c r="T2968">
        <v>0</v>
      </c>
      <c r="U2968">
        <v>1</v>
      </c>
      <c r="V2968" t="s">
        <v>463</v>
      </c>
    </row>
    <row r="2969" spans="15:22" x14ac:dyDescent="0.35">
      <c r="O2969">
        <v>2022110300</v>
      </c>
      <c r="P2969">
        <v>2395</v>
      </c>
      <c r="Q2969">
        <v>43351</v>
      </c>
      <c r="R2969">
        <v>1</v>
      </c>
      <c r="S2969">
        <v>0</v>
      </c>
      <c r="T2969">
        <v>0</v>
      </c>
      <c r="U2969">
        <v>0</v>
      </c>
      <c r="V2969" t="s">
        <v>463</v>
      </c>
    </row>
    <row r="2970" spans="15:22" x14ac:dyDescent="0.35">
      <c r="O2970">
        <v>2022103008</v>
      </c>
      <c r="P2970">
        <v>2903</v>
      </c>
      <c r="Q2970">
        <v>52510</v>
      </c>
      <c r="R2970">
        <v>1</v>
      </c>
      <c r="S2970">
        <v>0</v>
      </c>
      <c r="T2970">
        <v>0</v>
      </c>
      <c r="U2970">
        <v>0</v>
      </c>
      <c r="V2970" t="s">
        <v>464</v>
      </c>
    </row>
    <row r="2971" spans="15:22" x14ac:dyDescent="0.35">
      <c r="O2971">
        <v>2022103008</v>
      </c>
      <c r="P2971">
        <v>3013</v>
      </c>
      <c r="Q2971">
        <v>52510</v>
      </c>
      <c r="R2971">
        <v>0</v>
      </c>
      <c r="S2971">
        <v>1</v>
      </c>
      <c r="T2971">
        <v>0</v>
      </c>
      <c r="U2971">
        <v>0</v>
      </c>
      <c r="V2971" t="s">
        <v>464</v>
      </c>
    </row>
    <row r="2972" spans="15:22" x14ac:dyDescent="0.35">
      <c r="O2972">
        <v>2022103008</v>
      </c>
      <c r="P2972">
        <v>3653</v>
      </c>
      <c r="Q2972">
        <v>52510</v>
      </c>
      <c r="R2972">
        <v>0</v>
      </c>
      <c r="S2972">
        <v>1</v>
      </c>
      <c r="T2972">
        <v>0</v>
      </c>
      <c r="U2972">
        <v>0</v>
      </c>
      <c r="V2972" t="s">
        <v>464</v>
      </c>
    </row>
    <row r="2973" spans="15:22" x14ac:dyDescent="0.35">
      <c r="O2973">
        <v>2022103008</v>
      </c>
      <c r="P2973">
        <v>3086</v>
      </c>
      <c r="Q2973">
        <v>45395</v>
      </c>
      <c r="R2973">
        <v>1</v>
      </c>
      <c r="S2973">
        <v>0</v>
      </c>
      <c r="T2973">
        <v>0</v>
      </c>
      <c r="U2973">
        <v>0</v>
      </c>
      <c r="V2973" t="s">
        <v>465</v>
      </c>
    </row>
    <row r="2974" spans="15:22" x14ac:dyDescent="0.35">
      <c r="O2974">
        <v>2022103008</v>
      </c>
      <c r="P2974">
        <v>3327</v>
      </c>
      <c r="Q2974">
        <v>47888</v>
      </c>
      <c r="R2974">
        <v>1</v>
      </c>
      <c r="S2974">
        <v>0</v>
      </c>
      <c r="T2974">
        <v>0</v>
      </c>
      <c r="U2974">
        <v>0</v>
      </c>
      <c r="V2974" t="s">
        <v>466</v>
      </c>
    </row>
    <row r="2975" spans="15:22" x14ac:dyDescent="0.35">
      <c r="O2975">
        <v>2022110300</v>
      </c>
      <c r="P2975">
        <v>55</v>
      </c>
      <c r="Q2975">
        <v>47888</v>
      </c>
      <c r="R2975">
        <v>1</v>
      </c>
      <c r="S2975">
        <v>0</v>
      </c>
      <c r="T2975">
        <v>0</v>
      </c>
      <c r="U2975">
        <v>0</v>
      </c>
      <c r="V2975" t="s">
        <v>466</v>
      </c>
    </row>
    <row r="2976" spans="15:22" x14ac:dyDescent="0.35">
      <c r="O2976">
        <v>2022110300</v>
      </c>
      <c r="P2976">
        <v>1973</v>
      </c>
      <c r="Q2976">
        <v>47888</v>
      </c>
      <c r="R2976">
        <v>0</v>
      </c>
      <c r="S2976">
        <v>1</v>
      </c>
      <c r="T2976">
        <v>0</v>
      </c>
      <c r="U2976">
        <v>0</v>
      </c>
      <c r="V2976" t="s">
        <v>466</v>
      </c>
    </row>
    <row r="2977" spans="15:22" x14ac:dyDescent="0.35">
      <c r="O2977">
        <v>2022103008</v>
      </c>
      <c r="P2977">
        <v>3506</v>
      </c>
      <c r="Q2977">
        <v>39984</v>
      </c>
      <c r="R2977">
        <v>0</v>
      </c>
      <c r="S2977">
        <v>1</v>
      </c>
      <c r="T2977">
        <v>0</v>
      </c>
      <c r="U2977">
        <v>0</v>
      </c>
      <c r="V2977" t="s">
        <v>467</v>
      </c>
    </row>
    <row r="2978" spans="15:22" x14ac:dyDescent="0.35">
      <c r="O2978">
        <v>2022103008</v>
      </c>
      <c r="P2978">
        <v>3815</v>
      </c>
      <c r="Q2978">
        <v>39984</v>
      </c>
      <c r="R2978">
        <v>0</v>
      </c>
      <c r="S2978">
        <v>0</v>
      </c>
      <c r="T2978">
        <v>0</v>
      </c>
      <c r="U2978">
        <v>1</v>
      </c>
      <c r="V2978" t="s">
        <v>467</v>
      </c>
    </row>
    <row r="2979" spans="15:22" x14ac:dyDescent="0.35">
      <c r="O2979">
        <v>2022110300</v>
      </c>
      <c r="P2979">
        <v>55</v>
      </c>
      <c r="Q2979">
        <v>39984</v>
      </c>
      <c r="R2979">
        <v>0</v>
      </c>
      <c r="S2979">
        <v>1</v>
      </c>
      <c r="T2979">
        <v>0</v>
      </c>
      <c r="U2979">
        <v>0</v>
      </c>
      <c r="V2979" t="s">
        <v>467</v>
      </c>
    </row>
    <row r="2980" spans="15:22" x14ac:dyDescent="0.35">
      <c r="O2980">
        <v>2022110300</v>
      </c>
      <c r="P2980">
        <v>2416</v>
      </c>
      <c r="Q2980">
        <v>39984</v>
      </c>
      <c r="R2980">
        <v>1</v>
      </c>
      <c r="S2980">
        <v>0</v>
      </c>
      <c r="T2980">
        <v>0</v>
      </c>
      <c r="U2980">
        <v>0</v>
      </c>
      <c r="V2980" t="s">
        <v>467</v>
      </c>
    </row>
    <row r="2981" spans="15:22" x14ac:dyDescent="0.35">
      <c r="O2981">
        <v>2022103008</v>
      </c>
      <c r="P2981">
        <v>3815</v>
      </c>
      <c r="Q2981">
        <v>54646</v>
      </c>
      <c r="R2981">
        <v>0</v>
      </c>
      <c r="S2981">
        <v>1</v>
      </c>
      <c r="T2981">
        <v>0</v>
      </c>
      <c r="U2981">
        <v>0</v>
      </c>
      <c r="V2981" t="s">
        <v>468</v>
      </c>
    </row>
    <row r="2982" spans="15:22" x14ac:dyDescent="0.35">
      <c r="O2982">
        <v>2022103008</v>
      </c>
      <c r="P2982">
        <v>3836</v>
      </c>
      <c r="Q2982">
        <v>53618</v>
      </c>
      <c r="R2982">
        <v>1</v>
      </c>
      <c r="S2982">
        <v>0</v>
      </c>
      <c r="T2982">
        <v>0</v>
      </c>
      <c r="U2982">
        <v>0</v>
      </c>
      <c r="V2982" t="s">
        <v>469</v>
      </c>
    </row>
    <row r="2983" spans="15:22" x14ac:dyDescent="0.35">
      <c r="O2983">
        <v>2022110300</v>
      </c>
      <c r="P2983">
        <v>2332</v>
      </c>
      <c r="Q2983">
        <v>53618</v>
      </c>
      <c r="R2983">
        <v>0</v>
      </c>
      <c r="S2983">
        <v>1</v>
      </c>
      <c r="T2983">
        <v>0</v>
      </c>
      <c r="U2983">
        <v>0</v>
      </c>
      <c r="V2983" t="s">
        <v>469</v>
      </c>
    </row>
    <row r="2984" spans="15:22" x14ac:dyDescent="0.35">
      <c r="O2984">
        <v>2022103008</v>
      </c>
      <c r="P2984">
        <v>3928</v>
      </c>
      <c r="Q2984">
        <v>44906</v>
      </c>
      <c r="R2984">
        <v>1</v>
      </c>
      <c r="S2984">
        <v>0</v>
      </c>
      <c r="T2984">
        <v>0</v>
      </c>
      <c r="U2984">
        <v>0</v>
      </c>
      <c r="V2984" t="s">
        <v>470</v>
      </c>
    </row>
    <row r="2985" spans="15:22" x14ac:dyDescent="0.35">
      <c r="O2985">
        <v>2022103009</v>
      </c>
      <c r="P2985">
        <v>700</v>
      </c>
      <c r="Q2985">
        <v>53503</v>
      </c>
      <c r="R2985">
        <v>1</v>
      </c>
      <c r="S2985">
        <v>0</v>
      </c>
      <c r="T2985">
        <v>0</v>
      </c>
      <c r="U2985">
        <v>0</v>
      </c>
      <c r="V2985" t="s">
        <v>471</v>
      </c>
    </row>
    <row r="2986" spans="15:22" x14ac:dyDescent="0.35">
      <c r="O2986">
        <v>2022103009</v>
      </c>
      <c r="P2986">
        <v>2170</v>
      </c>
      <c r="Q2986">
        <v>53503</v>
      </c>
      <c r="R2986">
        <v>0</v>
      </c>
      <c r="S2986">
        <v>1</v>
      </c>
      <c r="T2986">
        <v>0</v>
      </c>
      <c r="U2986">
        <v>0</v>
      </c>
      <c r="V2986" t="s">
        <v>471</v>
      </c>
    </row>
    <row r="2987" spans="15:22" x14ac:dyDescent="0.35">
      <c r="O2987">
        <v>2022103009</v>
      </c>
      <c r="P2987">
        <v>780</v>
      </c>
      <c r="Q2987">
        <v>53642</v>
      </c>
      <c r="R2987">
        <v>1</v>
      </c>
      <c r="S2987">
        <v>0</v>
      </c>
      <c r="T2987">
        <v>0</v>
      </c>
      <c r="U2987">
        <v>0</v>
      </c>
      <c r="V2987" t="s">
        <v>472</v>
      </c>
    </row>
    <row r="2988" spans="15:22" x14ac:dyDescent="0.35">
      <c r="O2988">
        <v>2022103009</v>
      </c>
      <c r="P2988">
        <v>1309</v>
      </c>
      <c r="Q2988">
        <v>53642</v>
      </c>
      <c r="R2988">
        <v>0</v>
      </c>
      <c r="S2988">
        <v>0</v>
      </c>
      <c r="T2988">
        <v>0</v>
      </c>
      <c r="U2988">
        <v>1</v>
      </c>
      <c r="V2988" t="s">
        <v>472</v>
      </c>
    </row>
    <row r="2989" spans="15:22" x14ac:dyDescent="0.35">
      <c r="O2989">
        <v>2022103009</v>
      </c>
      <c r="P2989">
        <v>2238</v>
      </c>
      <c r="Q2989">
        <v>53642</v>
      </c>
      <c r="R2989">
        <v>0</v>
      </c>
      <c r="S2989">
        <v>1</v>
      </c>
      <c r="T2989">
        <v>0</v>
      </c>
      <c r="U2989">
        <v>0</v>
      </c>
      <c r="V2989" t="s">
        <v>472</v>
      </c>
    </row>
    <row r="2990" spans="15:22" x14ac:dyDescent="0.35">
      <c r="O2990">
        <v>2022103009</v>
      </c>
      <c r="P2990">
        <v>856</v>
      </c>
      <c r="Q2990">
        <v>46105</v>
      </c>
      <c r="R2990">
        <v>0</v>
      </c>
      <c r="S2990">
        <v>1</v>
      </c>
      <c r="T2990">
        <v>0</v>
      </c>
      <c r="U2990">
        <v>0</v>
      </c>
      <c r="V2990" t="s">
        <v>473</v>
      </c>
    </row>
    <row r="2991" spans="15:22" x14ac:dyDescent="0.35">
      <c r="O2991">
        <v>2022103009</v>
      </c>
      <c r="P2991">
        <v>901</v>
      </c>
      <c r="Q2991">
        <v>46105</v>
      </c>
      <c r="R2991">
        <v>1</v>
      </c>
      <c r="S2991">
        <v>0</v>
      </c>
      <c r="T2991">
        <v>0</v>
      </c>
      <c r="U2991">
        <v>0</v>
      </c>
      <c r="V2991" t="s">
        <v>473</v>
      </c>
    </row>
    <row r="2992" spans="15:22" x14ac:dyDescent="0.35">
      <c r="O2992">
        <v>2022110605</v>
      </c>
      <c r="P2992">
        <v>477</v>
      </c>
      <c r="Q2992">
        <v>46105</v>
      </c>
      <c r="R2992">
        <v>1</v>
      </c>
      <c r="S2992">
        <v>0</v>
      </c>
      <c r="T2992">
        <v>0</v>
      </c>
      <c r="U2992">
        <v>0</v>
      </c>
      <c r="V2992" t="s">
        <v>473</v>
      </c>
    </row>
    <row r="2993" spans="15:22" x14ac:dyDescent="0.35">
      <c r="O2993">
        <v>2022110605</v>
      </c>
      <c r="P2993">
        <v>2766</v>
      </c>
      <c r="Q2993">
        <v>46105</v>
      </c>
      <c r="R2993">
        <v>1</v>
      </c>
      <c r="S2993">
        <v>0</v>
      </c>
      <c r="T2993">
        <v>0</v>
      </c>
      <c r="U2993">
        <v>0</v>
      </c>
      <c r="V2993" t="s">
        <v>473</v>
      </c>
    </row>
    <row r="2994" spans="15:22" x14ac:dyDescent="0.35">
      <c r="O2994">
        <v>2022103009</v>
      </c>
      <c r="P2994">
        <v>1244</v>
      </c>
      <c r="Q2994">
        <v>42512</v>
      </c>
      <c r="R2994">
        <v>0</v>
      </c>
      <c r="S2994">
        <v>1</v>
      </c>
      <c r="T2994">
        <v>0</v>
      </c>
      <c r="U2994">
        <v>0</v>
      </c>
      <c r="V2994" t="s">
        <v>474</v>
      </c>
    </row>
    <row r="2995" spans="15:22" x14ac:dyDescent="0.35">
      <c r="O2995">
        <v>2022103009</v>
      </c>
      <c r="P2995">
        <v>1412</v>
      </c>
      <c r="Q2995">
        <v>52493</v>
      </c>
      <c r="R2995">
        <v>1</v>
      </c>
      <c r="S2995">
        <v>0</v>
      </c>
      <c r="T2995">
        <v>0</v>
      </c>
      <c r="U2995">
        <v>0</v>
      </c>
      <c r="V2995" t="s">
        <v>475</v>
      </c>
    </row>
    <row r="2996" spans="15:22" x14ac:dyDescent="0.35">
      <c r="O2996">
        <v>2022110605</v>
      </c>
      <c r="P2996">
        <v>1083</v>
      </c>
      <c r="Q2996">
        <v>52493</v>
      </c>
      <c r="R2996">
        <v>1</v>
      </c>
      <c r="S2996">
        <v>0</v>
      </c>
      <c r="T2996">
        <v>0</v>
      </c>
      <c r="U2996">
        <v>0</v>
      </c>
      <c r="V2996" t="s">
        <v>475</v>
      </c>
    </row>
    <row r="2997" spans="15:22" x14ac:dyDescent="0.35">
      <c r="O2997">
        <v>2022103010</v>
      </c>
      <c r="P2997">
        <v>172</v>
      </c>
      <c r="Q2997">
        <v>47844</v>
      </c>
      <c r="R2997">
        <v>1</v>
      </c>
      <c r="S2997">
        <v>0</v>
      </c>
      <c r="T2997">
        <v>0</v>
      </c>
      <c r="U2997">
        <v>0</v>
      </c>
      <c r="V2997" t="s">
        <v>476</v>
      </c>
    </row>
    <row r="2998" spans="15:22" x14ac:dyDescent="0.35">
      <c r="O2998">
        <v>2022103010</v>
      </c>
      <c r="P2998">
        <v>1531</v>
      </c>
      <c r="Q2998">
        <v>47844</v>
      </c>
      <c r="R2998">
        <v>0</v>
      </c>
      <c r="S2998">
        <v>1</v>
      </c>
      <c r="T2998">
        <v>0</v>
      </c>
      <c r="U2998">
        <v>0</v>
      </c>
      <c r="V2998" t="s">
        <v>476</v>
      </c>
    </row>
    <row r="2999" spans="15:22" x14ac:dyDescent="0.35">
      <c r="O2999">
        <v>2022103010</v>
      </c>
      <c r="P2999">
        <v>2209</v>
      </c>
      <c r="Q2999">
        <v>47844</v>
      </c>
      <c r="R2999">
        <v>0</v>
      </c>
      <c r="S2999">
        <v>1</v>
      </c>
      <c r="T2999">
        <v>0</v>
      </c>
      <c r="U2999">
        <v>0</v>
      </c>
      <c r="V2999" t="s">
        <v>476</v>
      </c>
    </row>
    <row r="3000" spans="15:22" x14ac:dyDescent="0.35">
      <c r="O3000">
        <v>2022103010</v>
      </c>
      <c r="P3000">
        <v>2681</v>
      </c>
      <c r="Q3000">
        <v>47844</v>
      </c>
      <c r="R3000">
        <v>1</v>
      </c>
      <c r="S3000">
        <v>0</v>
      </c>
      <c r="T3000">
        <v>0</v>
      </c>
      <c r="U3000">
        <v>0</v>
      </c>
      <c r="V3000" t="s">
        <v>476</v>
      </c>
    </row>
    <row r="3001" spans="15:22" x14ac:dyDescent="0.35">
      <c r="O3001">
        <v>2022110609</v>
      </c>
      <c r="P3001">
        <v>1646</v>
      </c>
      <c r="Q3001">
        <v>47844</v>
      </c>
      <c r="R3001">
        <v>0</v>
      </c>
      <c r="S3001">
        <v>1</v>
      </c>
      <c r="T3001">
        <v>0</v>
      </c>
      <c r="U3001">
        <v>0</v>
      </c>
      <c r="V3001" t="s">
        <v>476</v>
      </c>
    </row>
    <row r="3002" spans="15:22" x14ac:dyDescent="0.35">
      <c r="O3002">
        <v>2022103010</v>
      </c>
      <c r="P3002">
        <v>172</v>
      </c>
      <c r="Q3002">
        <v>53532</v>
      </c>
      <c r="R3002">
        <v>0</v>
      </c>
      <c r="S3002">
        <v>0</v>
      </c>
      <c r="T3002">
        <v>0</v>
      </c>
      <c r="U3002">
        <v>1</v>
      </c>
      <c r="V3002" t="s">
        <v>477</v>
      </c>
    </row>
    <row r="3003" spans="15:22" x14ac:dyDescent="0.35">
      <c r="O3003">
        <v>2022103010</v>
      </c>
      <c r="P3003">
        <v>991</v>
      </c>
      <c r="Q3003">
        <v>53532</v>
      </c>
      <c r="R3003">
        <v>0</v>
      </c>
      <c r="S3003">
        <v>1</v>
      </c>
      <c r="T3003">
        <v>0</v>
      </c>
      <c r="U3003">
        <v>0</v>
      </c>
      <c r="V3003" t="s">
        <v>477</v>
      </c>
    </row>
    <row r="3004" spans="15:22" x14ac:dyDescent="0.35">
      <c r="O3004">
        <v>2022103010</v>
      </c>
      <c r="P3004">
        <v>2979</v>
      </c>
      <c r="Q3004">
        <v>53532</v>
      </c>
      <c r="R3004">
        <v>0</v>
      </c>
      <c r="S3004">
        <v>1</v>
      </c>
      <c r="T3004">
        <v>0</v>
      </c>
      <c r="U3004">
        <v>0</v>
      </c>
      <c r="V3004" t="s">
        <v>477</v>
      </c>
    </row>
    <row r="3005" spans="15:22" x14ac:dyDescent="0.35">
      <c r="O3005">
        <v>2022110609</v>
      </c>
      <c r="P3005">
        <v>271</v>
      </c>
      <c r="Q3005">
        <v>53532</v>
      </c>
      <c r="R3005">
        <v>1</v>
      </c>
      <c r="S3005">
        <v>0</v>
      </c>
      <c r="T3005">
        <v>0</v>
      </c>
      <c r="U3005">
        <v>0</v>
      </c>
      <c r="V3005" t="s">
        <v>477</v>
      </c>
    </row>
    <row r="3006" spans="15:22" x14ac:dyDescent="0.35">
      <c r="O3006">
        <v>2022110609</v>
      </c>
      <c r="P3006">
        <v>1113</v>
      </c>
      <c r="Q3006">
        <v>53532</v>
      </c>
      <c r="R3006">
        <v>0</v>
      </c>
      <c r="S3006">
        <v>1</v>
      </c>
      <c r="T3006">
        <v>0</v>
      </c>
      <c r="U3006">
        <v>0</v>
      </c>
      <c r="V3006" t="s">
        <v>477</v>
      </c>
    </row>
    <row r="3007" spans="15:22" x14ac:dyDescent="0.35">
      <c r="O3007">
        <v>2022110609</v>
      </c>
      <c r="P3007">
        <v>1569</v>
      </c>
      <c r="Q3007">
        <v>53532</v>
      </c>
      <c r="R3007">
        <v>1</v>
      </c>
      <c r="S3007">
        <v>0</v>
      </c>
      <c r="T3007">
        <v>0</v>
      </c>
      <c r="U3007">
        <v>0</v>
      </c>
      <c r="V3007" t="s">
        <v>477</v>
      </c>
    </row>
    <row r="3008" spans="15:22" x14ac:dyDescent="0.35">
      <c r="O3008">
        <v>2022110609</v>
      </c>
      <c r="P3008">
        <v>2551</v>
      </c>
      <c r="Q3008">
        <v>53532</v>
      </c>
      <c r="R3008">
        <v>1</v>
      </c>
      <c r="S3008">
        <v>0</v>
      </c>
      <c r="T3008">
        <v>0</v>
      </c>
      <c r="U3008">
        <v>0</v>
      </c>
      <c r="V3008" t="s">
        <v>477</v>
      </c>
    </row>
    <row r="3009" spans="15:22" x14ac:dyDescent="0.35">
      <c r="O3009">
        <v>2022103010</v>
      </c>
      <c r="P3009">
        <v>193</v>
      </c>
      <c r="Q3009">
        <v>43298</v>
      </c>
      <c r="R3009">
        <v>0</v>
      </c>
      <c r="S3009">
        <v>1</v>
      </c>
      <c r="T3009">
        <v>0</v>
      </c>
      <c r="U3009">
        <v>0</v>
      </c>
      <c r="V3009" t="s">
        <v>478</v>
      </c>
    </row>
    <row r="3010" spans="15:22" x14ac:dyDescent="0.35">
      <c r="O3010">
        <v>2022103010</v>
      </c>
      <c r="P3010">
        <v>991</v>
      </c>
      <c r="Q3010">
        <v>43298</v>
      </c>
      <c r="R3010">
        <v>0</v>
      </c>
      <c r="S3010">
        <v>1</v>
      </c>
      <c r="T3010">
        <v>0</v>
      </c>
      <c r="U3010">
        <v>0</v>
      </c>
      <c r="V3010" t="s">
        <v>478</v>
      </c>
    </row>
    <row r="3011" spans="15:22" x14ac:dyDescent="0.35">
      <c r="O3011">
        <v>2022103010</v>
      </c>
      <c r="P3011">
        <v>1855</v>
      </c>
      <c r="Q3011">
        <v>43298</v>
      </c>
      <c r="R3011">
        <v>0</v>
      </c>
      <c r="S3011">
        <v>1</v>
      </c>
      <c r="T3011">
        <v>0</v>
      </c>
      <c r="U3011">
        <v>0</v>
      </c>
      <c r="V3011" t="s">
        <v>478</v>
      </c>
    </row>
    <row r="3012" spans="15:22" x14ac:dyDescent="0.35">
      <c r="O3012">
        <v>2022103010</v>
      </c>
      <c r="P3012">
        <v>2660</v>
      </c>
      <c r="Q3012">
        <v>43298</v>
      </c>
      <c r="R3012">
        <v>1</v>
      </c>
      <c r="S3012">
        <v>0</v>
      </c>
      <c r="T3012">
        <v>0</v>
      </c>
      <c r="U3012">
        <v>0</v>
      </c>
      <c r="V3012" t="s">
        <v>478</v>
      </c>
    </row>
    <row r="3013" spans="15:22" x14ac:dyDescent="0.35">
      <c r="O3013">
        <v>2022110609</v>
      </c>
      <c r="P3013">
        <v>1113</v>
      </c>
      <c r="Q3013">
        <v>43298</v>
      </c>
      <c r="R3013">
        <v>0</v>
      </c>
      <c r="S3013">
        <v>1</v>
      </c>
      <c r="T3013">
        <v>0</v>
      </c>
      <c r="U3013">
        <v>0</v>
      </c>
      <c r="V3013" t="s">
        <v>478</v>
      </c>
    </row>
    <row r="3014" spans="15:22" x14ac:dyDescent="0.35">
      <c r="O3014">
        <v>2022110609</v>
      </c>
      <c r="P3014">
        <v>2806</v>
      </c>
      <c r="Q3014">
        <v>43298</v>
      </c>
      <c r="R3014">
        <v>0</v>
      </c>
      <c r="S3014">
        <v>1</v>
      </c>
      <c r="T3014">
        <v>0</v>
      </c>
      <c r="U3014">
        <v>0</v>
      </c>
      <c r="V3014" t="s">
        <v>478</v>
      </c>
    </row>
    <row r="3015" spans="15:22" x14ac:dyDescent="0.35">
      <c r="O3015">
        <v>2022103010</v>
      </c>
      <c r="P3015">
        <v>193</v>
      </c>
      <c r="Q3015">
        <v>48026</v>
      </c>
      <c r="R3015">
        <v>0</v>
      </c>
      <c r="S3015">
        <v>1</v>
      </c>
      <c r="T3015">
        <v>0</v>
      </c>
      <c r="U3015">
        <v>0</v>
      </c>
      <c r="V3015" t="s">
        <v>479</v>
      </c>
    </row>
    <row r="3016" spans="15:22" x14ac:dyDescent="0.35">
      <c r="O3016">
        <v>2022103010</v>
      </c>
      <c r="P3016">
        <v>1824</v>
      </c>
      <c r="Q3016">
        <v>48026</v>
      </c>
      <c r="R3016">
        <v>0</v>
      </c>
      <c r="S3016">
        <v>1</v>
      </c>
      <c r="T3016">
        <v>0</v>
      </c>
      <c r="U3016">
        <v>0</v>
      </c>
      <c r="V3016" t="s">
        <v>479</v>
      </c>
    </row>
    <row r="3017" spans="15:22" x14ac:dyDescent="0.35">
      <c r="O3017">
        <v>2022103010</v>
      </c>
      <c r="P3017">
        <v>1855</v>
      </c>
      <c r="Q3017">
        <v>48026</v>
      </c>
      <c r="R3017">
        <v>0</v>
      </c>
      <c r="S3017">
        <v>1</v>
      </c>
      <c r="T3017">
        <v>0</v>
      </c>
      <c r="U3017">
        <v>0</v>
      </c>
      <c r="V3017" t="s">
        <v>479</v>
      </c>
    </row>
    <row r="3018" spans="15:22" x14ac:dyDescent="0.35">
      <c r="O3018">
        <v>2022103010</v>
      </c>
      <c r="P3018">
        <v>2979</v>
      </c>
      <c r="Q3018">
        <v>48026</v>
      </c>
      <c r="R3018">
        <v>0</v>
      </c>
      <c r="S3018">
        <v>1</v>
      </c>
      <c r="T3018">
        <v>0</v>
      </c>
      <c r="U3018">
        <v>0</v>
      </c>
      <c r="V3018" t="s">
        <v>479</v>
      </c>
    </row>
    <row r="3019" spans="15:22" x14ac:dyDescent="0.35">
      <c r="O3019">
        <v>2022103010</v>
      </c>
      <c r="P3019">
        <v>3000</v>
      </c>
      <c r="Q3019">
        <v>48026</v>
      </c>
      <c r="R3019">
        <v>0</v>
      </c>
      <c r="S3019">
        <v>1</v>
      </c>
      <c r="T3019">
        <v>0</v>
      </c>
      <c r="U3019">
        <v>0</v>
      </c>
      <c r="V3019" t="s">
        <v>479</v>
      </c>
    </row>
    <row r="3020" spans="15:22" x14ac:dyDescent="0.35">
      <c r="O3020">
        <v>2022110609</v>
      </c>
      <c r="P3020">
        <v>318</v>
      </c>
      <c r="Q3020">
        <v>48026</v>
      </c>
      <c r="R3020">
        <v>1</v>
      </c>
      <c r="S3020">
        <v>0</v>
      </c>
      <c r="T3020">
        <v>0</v>
      </c>
      <c r="U3020">
        <v>0</v>
      </c>
      <c r="V3020" t="s">
        <v>479</v>
      </c>
    </row>
    <row r="3021" spans="15:22" x14ac:dyDescent="0.35">
      <c r="O3021">
        <v>2022110609</v>
      </c>
      <c r="P3021">
        <v>701</v>
      </c>
      <c r="Q3021">
        <v>48026</v>
      </c>
      <c r="R3021">
        <v>0</v>
      </c>
      <c r="S3021">
        <v>0</v>
      </c>
      <c r="T3021">
        <v>0</v>
      </c>
      <c r="U3021">
        <v>1</v>
      </c>
      <c r="V3021" t="s">
        <v>479</v>
      </c>
    </row>
    <row r="3022" spans="15:22" x14ac:dyDescent="0.35">
      <c r="O3022">
        <v>2022103010</v>
      </c>
      <c r="P3022">
        <v>243</v>
      </c>
      <c r="Q3022">
        <v>38577</v>
      </c>
      <c r="R3022">
        <v>1</v>
      </c>
      <c r="S3022">
        <v>0</v>
      </c>
      <c r="T3022">
        <v>0</v>
      </c>
      <c r="U3022">
        <v>0</v>
      </c>
      <c r="V3022" t="s">
        <v>480</v>
      </c>
    </row>
    <row r="3023" spans="15:22" x14ac:dyDescent="0.35">
      <c r="O3023">
        <v>2022103010</v>
      </c>
      <c r="P3023">
        <v>2270</v>
      </c>
      <c r="Q3023">
        <v>38577</v>
      </c>
      <c r="R3023">
        <v>0</v>
      </c>
      <c r="S3023">
        <v>1</v>
      </c>
      <c r="T3023">
        <v>0</v>
      </c>
      <c r="U3023">
        <v>0</v>
      </c>
      <c r="V3023" t="s">
        <v>480</v>
      </c>
    </row>
    <row r="3024" spans="15:22" x14ac:dyDescent="0.35">
      <c r="O3024">
        <v>2022110609</v>
      </c>
      <c r="P3024">
        <v>157</v>
      </c>
      <c r="Q3024">
        <v>38577</v>
      </c>
      <c r="R3024">
        <v>1</v>
      </c>
      <c r="S3024">
        <v>0</v>
      </c>
      <c r="T3024">
        <v>0</v>
      </c>
      <c r="U3024">
        <v>0</v>
      </c>
      <c r="V3024" t="s">
        <v>480</v>
      </c>
    </row>
    <row r="3025" spans="15:22" x14ac:dyDescent="0.35">
      <c r="O3025">
        <v>2022110609</v>
      </c>
      <c r="P3025">
        <v>445</v>
      </c>
      <c r="Q3025">
        <v>38577</v>
      </c>
      <c r="R3025">
        <v>0</v>
      </c>
      <c r="S3025">
        <v>1</v>
      </c>
      <c r="T3025">
        <v>0</v>
      </c>
      <c r="U3025">
        <v>0</v>
      </c>
      <c r="V3025" t="s">
        <v>480</v>
      </c>
    </row>
    <row r="3026" spans="15:22" x14ac:dyDescent="0.35">
      <c r="O3026">
        <v>2022110609</v>
      </c>
      <c r="P3026">
        <v>701</v>
      </c>
      <c r="Q3026">
        <v>38577</v>
      </c>
      <c r="R3026">
        <v>0</v>
      </c>
      <c r="S3026">
        <v>1</v>
      </c>
      <c r="T3026">
        <v>0</v>
      </c>
      <c r="U3026">
        <v>0</v>
      </c>
      <c r="V3026" t="s">
        <v>480</v>
      </c>
    </row>
    <row r="3027" spans="15:22" x14ac:dyDescent="0.35">
      <c r="O3027">
        <v>2022110609</v>
      </c>
      <c r="P3027">
        <v>1524</v>
      </c>
      <c r="Q3027">
        <v>38577</v>
      </c>
      <c r="R3027">
        <v>0</v>
      </c>
      <c r="S3027">
        <v>1</v>
      </c>
      <c r="T3027">
        <v>0</v>
      </c>
      <c r="U3027">
        <v>0</v>
      </c>
      <c r="V3027" t="s">
        <v>480</v>
      </c>
    </row>
    <row r="3028" spans="15:22" x14ac:dyDescent="0.35">
      <c r="O3028">
        <v>2022110609</v>
      </c>
      <c r="P3028">
        <v>2177</v>
      </c>
      <c r="Q3028">
        <v>38577</v>
      </c>
      <c r="R3028">
        <v>1</v>
      </c>
      <c r="S3028">
        <v>0</v>
      </c>
      <c r="T3028">
        <v>0</v>
      </c>
      <c r="U3028">
        <v>0</v>
      </c>
      <c r="V3028" t="s">
        <v>480</v>
      </c>
    </row>
    <row r="3029" spans="15:22" x14ac:dyDescent="0.35">
      <c r="O3029">
        <v>2022103010</v>
      </c>
      <c r="P3029">
        <v>404</v>
      </c>
      <c r="Q3029">
        <v>47944</v>
      </c>
      <c r="R3029">
        <v>0</v>
      </c>
      <c r="S3029">
        <v>1</v>
      </c>
      <c r="T3029">
        <v>0</v>
      </c>
      <c r="U3029">
        <v>0</v>
      </c>
      <c r="V3029" t="s">
        <v>481</v>
      </c>
    </row>
    <row r="3030" spans="15:22" x14ac:dyDescent="0.35">
      <c r="O3030">
        <v>2022103010</v>
      </c>
      <c r="P3030">
        <v>2466</v>
      </c>
      <c r="Q3030">
        <v>47944</v>
      </c>
      <c r="R3030">
        <v>0</v>
      </c>
      <c r="S3030">
        <v>1</v>
      </c>
      <c r="T3030">
        <v>0</v>
      </c>
      <c r="U3030">
        <v>0</v>
      </c>
      <c r="V3030" t="s">
        <v>481</v>
      </c>
    </row>
    <row r="3031" spans="15:22" x14ac:dyDescent="0.35">
      <c r="O3031">
        <v>2022103010</v>
      </c>
      <c r="P3031">
        <v>674</v>
      </c>
      <c r="Q3031">
        <v>46157</v>
      </c>
      <c r="R3031">
        <v>0</v>
      </c>
      <c r="S3031">
        <v>1</v>
      </c>
      <c r="T3031">
        <v>0</v>
      </c>
      <c r="U3031">
        <v>0</v>
      </c>
      <c r="V3031" t="s">
        <v>482</v>
      </c>
    </row>
    <row r="3032" spans="15:22" x14ac:dyDescent="0.35">
      <c r="O3032">
        <v>2022103010</v>
      </c>
      <c r="P3032">
        <v>1943</v>
      </c>
      <c r="Q3032">
        <v>46157</v>
      </c>
      <c r="R3032">
        <v>0</v>
      </c>
      <c r="S3032">
        <v>1</v>
      </c>
      <c r="T3032">
        <v>0</v>
      </c>
      <c r="U3032">
        <v>0</v>
      </c>
      <c r="V3032" t="s">
        <v>482</v>
      </c>
    </row>
    <row r="3033" spans="15:22" x14ac:dyDescent="0.35">
      <c r="O3033">
        <v>2022103010</v>
      </c>
      <c r="P3033">
        <v>3127</v>
      </c>
      <c r="Q3033">
        <v>46157</v>
      </c>
      <c r="R3033">
        <v>0</v>
      </c>
      <c r="S3033">
        <v>1</v>
      </c>
      <c r="T3033">
        <v>0</v>
      </c>
      <c r="U3033">
        <v>0</v>
      </c>
      <c r="V3033" t="s">
        <v>482</v>
      </c>
    </row>
    <row r="3034" spans="15:22" x14ac:dyDescent="0.35">
      <c r="O3034">
        <v>2022103010</v>
      </c>
      <c r="P3034">
        <v>3282</v>
      </c>
      <c r="Q3034">
        <v>46157</v>
      </c>
      <c r="R3034">
        <v>1</v>
      </c>
      <c r="S3034">
        <v>0</v>
      </c>
      <c r="T3034">
        <v>0</v>
      </c>
      <c r="U3034">
        <v>0</v>
      </c>
      <c r="V3034" t="s">
        <v>482</v>
      </c>
    </row>
    <row r="3035" spans="15:22" x14ac:dyDescent="0.35">
      <c r="O3035">
        <v>2022103010</v>
      </c>
      <c r="P3035">
        <v>922</v>
      </c>
      <c r="Q3035">
        <v>41239</v>
      </c>
      <c r="R3035">
        <v>1</v>
      </c>
      <c r="S3035">
        <v>0</v>
      </c>
      <c r="T3035">
        <v>0</v>
      </c>
      <c r="U3035">
        <v>0</v>
      </c>
      <c r="V3035" t="s">
        <v>483</v>
      </c>
    </row>
    <row r="3036" spans="15:22" x14ac:dyDescent="0.35">
      <c r="O3036">
        <v>2022103010</v>
      </c>
      <c r="P3036">
        <v>2270</v>
      </c>
      <c r="Q3036">
        <v>41239</v>
      </c>
      <c r="R3036">
        <v>0</v>
      </c>
      <c r="S3036">
        <v>1</v>
      </c>
      <c r="T3036">
        <v>0</v>
      </c>
      <c r="U3036">
        <v>0</v>
      </c>
      <c r="V3036" t="s">
        <v>483</v>
      </c>
    </row>
    <row r="3037" spans="15:22" x14ac:dyDescent="0.35">
      <c r="O3037">
        <v>2022103010</v>
      </c>
      <c r="P3037">
        <v>2660</v>
      </c>
      <c r="Q3037">
        <v>41239</v>
      </c>
      <c r="R3037">
        <v>0</v>
      </c>
      <c r="S3037">
        <v>1</v>
      </c>
      <c r="T3037">
        <v>0</v>
      </c>
      <c r="U3037">
        <v>0</v>
      </c>
      <c r="V3037" t="s">
        <v>483</v>
      </c>
    </row>
    <row r="3038" spans="15:22" x14ac:dyDescent="0.35">
      <c r="O3038">
        <v>2022103010</v>
      </c>
      <c r="P3038">
        <v>2934</v>
      </c>
      <c r="Q3038">
        <v>41239</v>
      </c>
      <c r="R3038">
        <v>1</v>
      </c>
      <c r="S3038">
        <v>0</v>
      </c>
      <c r="T3038">
        <v>0</v>
      </c>
      <c r="U3038">
        <v>0</v>
      </c>
      <c r="V3038" t="s">
        <v>483</v>
      </c>
    </row>
    <row r="3039" spans="15:22" x14ac:dyDescent="0.35">
      <c r="O3039">
        <v>2022103010</v>
      </c>
      <c r="P3039">
        <v>3215</v>
      </c>
      <c r="Q3039">
        <v>41239</v>
      </c>
      <c r="R3039">
        <v>1</v>
      </c>
      <c r="S3039">
        <v>0</v>
      </c>
      <c r="T3039">
        <v>0</v>
      </c>
      <c r="U3039">
        <v>0</v>
      </c>
      <c r="V3039" t="s">
        <v>483</v>
      </c>
    </row>
    <row r="3040" spans="15:22" x14ac:dyDescent="0.35">
      <c r="O3040">
        <v>2022110609</v>
      </c>
      <c r="P3040">
        <v>271</v>
      </c>
      <c r="Q3040">
        <v>41239</v>
      </c>
      <c r="R3040">
        <v>0</v>
      </c>
      <c r="S3040">
        <v>0</v>
      </c>
      <c r="T3040">
        <v>0</v>
      </c>
      <c r="U3040">
        <v>1</v>
      </c>
      <c r="V3040" t="s">
        <v>483</v>
      </c>
    </row>
    <row r="3041" spans="15:22" x14ac:dyDescent="0.35">
      <c r="O3041">
        <v>2022110609</v>
      </c>
      <c r="P3041">
        <v>1590</v>
      </c>
      <c r="Q3041">
        <v>41239</v>
      </c>
      <c r="R3041">
        <v>1</v>
      </c>
      <c r="S3041">
        <v>0</v>
      </c>
      <c r="T3041">
        <v>0</v>
      </c>
      <c r="U3041">
        <v>0</v>
      </c>
      <c r="V3041" t="s">
        <v>483</v>
      </c>
    </row>
    <row r="3042" spans="15:22" x14ac:dyDescent="0.35">
      <c r="O3042">
        <v>2022110609</v>
      </c>
      <c r="P3042">
        <v>3060</v>
      </c>
      <c r="Q3042">
        <v>41239</v>
      </c>
      <c r="R3042">
        <v>0</v>
      </c>
      <c r="S3042">
        <v>1</v>
      </c>
      <c r="T3042">
        <v>0</v>
      </c>
      <c r="U3042">
        <v>0</v>
      </c>
      <c r="V3042" t="s">
        <v>483</v>
      </c>
    </row>
    <row r="3043" spans="15:22" x14ac:dyDescent="0.35">
      <c r="O3043">
        <v>2022103010</v>
      </c>
      <c r="P3043">
        <v>1531</v>
      </c>
      <c r="Q3043">
        <v>43294</v>
      </c>
      <c r="R3043">
        <v>0</v>
      </c>
      <c r="S3043">
        <v>1</v>
      </c>
      <c r="T3043">
        <v>0</v>
      </c>
      <c r="U3043">
        <v>0</v>
      </c>
      <c r="V3043" t="s">
        <v>484</v>
      </c>
    </row>
    <row r="3044" spans="15:22" x14ac:dyDescent="0.35">
      <c r="O3044">
        <v>2022103010</v>
      </c>
      <c r="P3044">
        <v>2209</v>
      </c>
      <c r="Q3044">
        <v>43294</v>
      </c>
      <c r="R3044">
        <v>0</v>
      </c>
      <c r="S3044">
        <v>1</v>
      </c>
      <c r="T3044">
        <v>1</v>
      </c>
      <c r="U3044">
        <v>0</v>
      </c>
      <c r="V3044" t="s">
        <v>484</v>
      </c>
    </row>
    <row r="3045" spans="15:22" x14ac:dyDescent="0.35">
      <c r="O3045">
        <v>2022103010</v>
      </c>
      <c r="P3045">
        <v>2344</v>
      </c>
      <c r="Q3045">
        <v>43294</v>
      </c>
      <c r="R3045">
        <v>1</v>
      </c>
      <c r="S3045">
        <v>0</v>
      </c>
      <c r="T3045">
        <v>0</v>
      </c>
      <c r="U3045">
        <v>0</v>
      </c>
      <c r="V3045" t="s">
        <v>484</v>
      </c>
    </row>
    <row r="3046" spans="15:22" x14ac:dyDescent="0.35">
      <c r="O3046">
        <v>2022103010</v>
      </c>
      <c r="P3046">
        <v>3173</v>
      </c>
      <c r="Q3046">
        <v>43294</v>
      </c>
      <c r="R3046">
        <v>0</v>
      </c>
      <c r="S3046">
        <v>1</v>
      </c>
      <c r="T3046">
        <v>0</v>
      </c>
      <c r="U3046">
        <v>0</v>
      </c>
      <c r="V3046" t="s">
        <v>484</v>
      </c>
    </row>
    <row r="3047" spans="15:22" x14ac:dyDescent="0.35">
      <c r="O3047">
        <v>2022110609</v>
      </c>
      <c r="P3047">
        <v>271</v>
      </c>
      <c r="Q3047">
        <v>43294</v>
      </c>
      <c r="R3047">
        <v>0</v>
      </c>
      <c r="S3047">
        <v>1</v>
      </c>
      <c r="T3047">
        <v>0</v>
      </c>
      <c r="U3047">
        <v>0</v>
      </c>
      <c r="V3047" t="s">
        <v>484</v>
      </c>
    </row>
    <row r="3048" spans="15:22" x14ac:dyDescent="0.35">
      <c r="O3048">
        <v>2022103010</v>
      </c>
      <c r="P3048">
        <v>1824</v>
      </c>
      <c r="Q3048">
        <v>54677</v>
      </c>
      <c r="R3048">
        <v>0</v>
      </c>
      <c r="S3048">
        <v>1</v>
      </c>
      <c r="T3048">
        <v>0</v>
      </c>
      <c r="U3048">
        <v>0</v>
      </c>
      <c r="V3048" t="s">
        <v>485</v>
      </c>
    </row>
    <row r="3049" spans="15:22" x14ac:dyDescent="0.35">
      <c r="O3049">
        <v>2022103010</v>
      </c>
      <c r="P3049">
        <v>1971</v>
      </c>
      <c r="Q3049">
        <v>41256</v>
      </c>
      <c r="R3049">
        <v>1</v>
      </c>
      <c r="S3049">
        <v>0</v>
      </c>
      <c r="T3049">
        <v>0</v>
      </c>
      <c r="U3049">
        <v>0</v>
      </c>
      <c r="V3049" t="s">
        <v>486</v>
      </c>
    </row>
    <row r="3050" spans="15:22" x14ac:dyDescent="0.35">
      <c r="O3050">
        <v>2022103010</v>
      </c>
      <c r="P3050">
        <v>3261</v>
      </c>
      <c r="Q3050">
        <v>41256</v>
      </c>
      <c r="R3050">
        <v>0</v>
      </c>
      <c r="S3050">
        <v>1</v>
      </c>
      <c r="T3050">
        <v>0</v>
      </c>
      <c r="U3050">
        <v>0</v>
      </c>
      <c r="V3050" t="s">
        <v>486</v>
      </c>
    </row>
    <row r="3051" spans="15:22" x14ac:dyDescent="0.35">
      <c r="O3051">
        <v>2022103010</v>
      </c>
      <c r="P3051">
        <v>2365</v>
      </c>
      <c r="Q3051">
        <v>43335</v>
      </c>
      <c r="R3051">
        <v>1</v>
      </c>
      <c r="S3051">
        <v>0</v>
      </c>
      <c r="T3051">
        <v>0</v>
      </c>
      <c r="U3051">
        <v>0</v>
      </c>
      <c r="V3051" t="s">
        <v>487</v>
      </c>
    </row>
    <row r="3052" spans="15:22" x14ac:dyDescent="0.35">
      <c r="O3052">
        <v>2022103010</v>
      </c>
      <c r="P3052">
        <v>3194</v>
      </c>
      <c r="Q3052">
        <v>43335</v>
      </c>
      <c r="R3052">
        <v>1</v>
      </c>
      <c r="S3052">
        <v>0</v>
      </c>
      <c r="T3052">
        <v>0</v>
      </c>
      <c r="U3052">
        <v>0</v>
      </c>
      <c r="V3052" t="s">
        <v>487</v>
      </c>
    </row>
    <row r="3053" spans="15:22" x14ac:dyDescent="0.35">
      <c r="O3053">
        <v>2022110609</v>
      </c>
      <c r="P3053">
        <v>445</v>
      </c>
      <c r="Q3053">
        <v>43335</v>
      </c>
      <c r="R3053">
        <v>0</v>
      </c>
      <c r="S3053">
        <v>1</v>
      </c>
      <c r="T3053">
        <v>0</v>
      </c>
      <c r="U3053">
        <v>1</v>
      </c>
      <c r="V3053" t="s">
        <v>487</v>
      </c>
    </row>
    <row r="3054" spans="15:22" x14ac:dyDescent="0.35">
      <c r="O3054">
        <v>2022110609</v>
      </c>
      <c r="P3054">
        <v>1503</v>
      </c>
      <c r="Q3054">
        <v>43335</v>
      </c>
      <c r="R3054">
        <v>0</v>
      </c>
      <c r="S3054">
        <v>1</v>
      </c>
      <c r="T3054">
        <v>0</v>
      </c>
      <c r="U3054">
        <v>0</v>
      </c>
      <c r="V3054" t="s">
        <v>487</v>
      </c>
    </row>
    <row r="3055" spans="15:22" x14ac:dyDescent="0.35">
      <c r="O3055">
        <v>2022110609</v>
      </c>
      <c r="P3055">
        <v>1524</v>
      </c>
      <c r="Q3055">
        <v>43335</v>
      </c>
      <c r="R3055">
        <v>0</v>
      </c>
      <c r="S3055">
        <v>1</v>
      </c>
      <c r="T3055">
        <v>0</v>
      </c>
      <c r="U3055">
        <v>0</v>
      </c>
      <c r="V3055" t="s">
        <v>487</v>
      </c>
    </row>
    <row r="3056" spans="15:22" x14ac:dyDescent="0.35">
      <c r="O3056">
        <v>2022110609</v>
      </c>
      <c r="P3056">
        <v>1646</v>
      </c>
      <c r="Q3056">
        <v>43335</v>
      </c>
      <c r="R3056">
        <v>0</v>
      </c>
      <c r="S3056">
        <v>1</v>
      </c>
      <c r="T3056">
        <v>0</v>
      </c>
      <c r="U3056">
        <v>0</v>
      </c>
      <c r="V3056" t="s">
        <v>487</v>
      </c>
    </row>
    <row r="3057" spans="15:22" x14ac:dyDescent="0.35">
      <c r="O3057">
        <v>2022110609</v>
      </c>
      <c r="P3057">
        <v>2806</v>
      </c>
      <c r="Q3057">
        <v>43335</v>
      </c>
      <c r="R3057">
        <v>0</v>
      </c>
      <c r="S3057">
        <v>1</v>
      </c>
      <c r="T3057">
        <v>0</v>
      </c>
      <c r="U3057">
        <v>0</v>
      </c>
      <c r="V3057" t="s">
        <v>487</v>
      </c>
    </row>
    <row r="3058" spans="15:22" x14ac:dyDescent="0.35">
      <c r="O3058">
        <v>2022110609</v>
      </c>
      <c r="P3058">
        <v>3081</v>
      </c>
      <c r="Q3058">
        <v>43335</v>
      </c>
      <c r="R3058">
        <v>1</v>
      </c>
      <c r="S3058">
        <v>0</v>
      </c>
      <c r="T3058">
        <v>0</v>
      </c>
      <c r="U3058">
        <v>0</v>
      </c>
      <c r="V3058" t="s">
        <v>487</v>
      </c>
    </row>
    <row r="3059" spans="15:22" x14ac:dyDescent="0.35">
      <c r="O3059">
        <v>2022103010</v>
      </c>
      <c r="P3059">
        <v>2365</v>
      </c>
      <c r="Q3059">
        <v>47917</v>
      </c>
      <c r="R3059">
        <v>0</v>
      </c>
      <c r="S3059">
        <v>1</v>
      </c>
      <c r="T3059">
        <v>0</v>
      </c>
      <c r="U3059">
        <v>0</v>
      </c>
      <c r="V3059" t="s">
        <v>488</v>
      </c>
    </row>
    <row r="3060" spans="15:22" x14ac:dyDescent="0.35">
      <c r="O3060">
        <v>2022103010</v>
      </c>
      <c r="P3060">
        <v>3000</v>
      </c>
      <c r="Q3060">
        <v>47917</v>
      </c>
      <c r="R3060">
        <v>0</v>
      </c>
      <c r="S3060">
        <v>1</v>
      </c>
      <c r="T3060">
        <v>0</v>
      </c>
      <c r="U3060">
        <v>0</v>
      </c>
      <c r="V3060" t="s">
        <v>488</v>
      </c>
    </row>
    <row r="3061" spans="15:22" x14ac:dyDescent="0.35">
      <c r="O3061">
        <v>2022103010</v>
      </c>
      <c r="P3061">
        <v>3173</v>
      </c>
      <c r="Q3061">
        <v>47939</v>
      </c>
      <c r="R3061">
        <v>1</v>
      </c>
      <c r="S3061">
        <v>0</v>
      </c>
      <c r="T3061">
        <v>0</v>
      </c>
      <c r="U3061">
        <v>0</v>
      </c>
      <c r="V3061" t="s">
        <v>489</v>
      </c>
    </row>
    <row r="3062" spans="15:22" x14ac:dyDescent="0.35">
      <c r="O3062">
        <v>2022110609</v>
      </c>
      <c r="P3062">
        <v>3841</v>
      </c>
      <c r="Q3062">
        <v>47939</v>
      </c>
      <c r="R3062">
        <v>0</v>
      </c>
      <c r="S3062">
        <v>1</v>
      </c>
      <c r="T3062">
        <v>0</v>
      </c>
      <c r="U3062">
        <v>0</v>
      </c>
      <c r="V3062" t="s">
        <v>489</v>
      </c>
    </row>
    <row r="3063" spans="15:22" x14ac:dyDescent="0.35">
      <c r="O3063">
        <v>2022103011</v>
      </c>
      <c r="P3063">
        <v>707</v>
      </c>
      <c r="Q3063">
        <v>48198</v>
      </c>
      <c r="R3063">
        <v>1</v>
      </c>
      <c r="S3063">
        <v>0</v>
      </c>
      <c r="T3063">
        <v>0</v>
      </c>
      <c r="U3063">
        <v>0</v>
      </c>
      <c r="V3063" t="s">
        <v>490</v>
      </c>
    </row>
    <row r="3064" spans="15:22" x14ac:dyDescent="0.35">
      <c r="O3064">
        <v>2022103011</v>
      </c>
      <c r="P3064">
        <v>707</v>
      </c>
      <c r="Q3064">
        <v>47871</v>
      </c>
      <c r="R3064">
        <v>0</v>
      </c>
      <c r="S3064">
        <v>1</v>
      </c>
      <c r="T3064">
        <v>0</v>
      </c>
      <c r="U3064">
        <v>0</v>
      </c>
      <c r="V3064" t="s">
        <v>491</v>
      </c>
    </row>
    <row r="3065" spans="15:22" x14ac:dyDescent="0.35">
      <c r="O3065">
        <v>2022103011</v>
      </c>
      <c r="P3065">
        <v>2104</v>
      </c>
      <c r="Q3065">
        <v>47871</v>
      </c>
      <c r="R3065">
        <v>0</v>
      </c>
      <c r="S3065">
        <v>1</v>
      </c>
      <c r="T3065">
        <v>0</v>
      </c>
      <c r="U3065">
        <v>0</v>
      </c>
      <c r="V3065" t="s">
        <v>491</v>
      </c>
    </row>
    <row r="3066" spans="15:22" x14ac:dyDescent="0.35">
      <c r="O3066">
        <v>2022110608</v>
      </c>
      <c r="P3066">
        <v>431</v>
      </c>
      <c r="Q3066">
        <v>47871</v>
      </c>
      <c r="R3066">
        <v>0</v>
      </c>
      <c r="S3066">
        <v>0</v>
      </c>
      <c r="T3066">
        <v>0</v>
      </c>
      <c r="U3066">
        <v>1</v>
      </c>
      <c r="V3066" t="s">
        <v>491</v>
      </c>
    </row>
    <row r="3067" spans="15:22" x14ac:dyDescent="0.35">
      <c r="O3067">
        <v>2022110608</v>
      </c>
      <c r="P3067">
        <v>1120</v>
      </c>
      <c r="Q3067">
        <v>47871</v>
      </c>
      <c r="R3067">
        <v>1</v>
      </c>
      <c r="S3067">
        <v>0</v>
      </c>
      <c r="T3067">
        <v>0</v>
      </c>
      <c r="U3067">
        <v>0</v>
      </c>
      <c r="V3067" t="s">
        <v>491</v>
      </c>
    </row>
    <row r="3068" spans="15:22" x14ac:dyDescent="0.35">
      <c r="O3068">
        <v>2022110608</v>
      </c>
      <c r="P3068">
        <v>2948</v>
      </c>
      <c r="Q3068">
        <v>47871</v>
      </c>
      <c r="R3068">
        <v>1</v>
      </c>
      <c r="S3068">
        <v>0</v>
      </c>
      <c r="T3068">
        <v>0</v>
      </c>
      <c r="U3068">
        <v>0</v>
      </c>
      <c r="V3068" t="s">
        <v>491</v>
      </c>
    </row>
    <row r="3069" spans="15:22" x14ac:dyDescent="0.35">
      <c r="O3069">
        <v>2022103011</v>
      </c>
      <c r="P3069">
        <v>949</v>
      </c>
      <c r="Q3069">
        <v>55032</v>
      </c>
      <c r="R3069">
        <v>1</v>
      </c>
      <c r="S3069">
        <v>0</v>
      </c>
      <c r="T3069">
        <v>0</v>
      </c>
      <c r="U3069">
        <v>0</v>
      </c>
      <c r="V3069" t="s">
        <v>492</v>
      </c>
    </row>
    <row r="3070" spans="15:22" x14ac:dyDescent="0.35">
      <c r="O3070">
        <v>2022103011</v>
      </c>
      <c r="P3070">
        <v>1155</v>
      </c>
      <c r="Q3070">
        <v>55032</v>
      </c>
      <c r="R3070">
        <v>1</v>
      </c>
      <c r="S3070">
        <v>0</v>
      </c>
      <c r="T3070">
        <v>0</v>
      </c>
      <c r="U3070">
        <v>0</v>
      </c>
      <c r="V3070" t="s">
        <v>492</v>
      </c>
    </row>
    <row r="3071" spans="15:22" x14ac:dyDescent="0.35">
      <c r="O3071">
        <v>2022103011</v>
      </c>
      <c r="P3071">
        <v>1647</v>
      </c>
      <c r="Q3071">
        <v>55032</v>
      </c>
      <c r="R3071">
        <v>1</v>
      </c>
      <c r="S3071">
        <v>0</v>
      </c>
      <c r="T3071">
        <v>0</v>
      </c>
      <c r="U3071">
        <v>0</v>
      </c>
      <c r="V3071" t="s">
        <v>492</v>
      </c>
    </row>
    <row r="3072" spans="15:22" x14ac:dyDescent="0.35">
      <c r="O3072">
        <v>2022103011</v>
      </c>
      <c r="P3072">
        <v>2537</v>
      </c>
      <c r="Q3072">
        <v>55032</v>
      </c>
      <c r="R3072">
        <v>1</v>
      </c>
      <c r="S3072">
        <v>0</v>
      </c>
      <c r="T3072">
        <v>0</v>
      </c>
      <c r="U3072">
        <v>0</v>
      </c>
      <c r="V3072" t="s">
        <v>492</v>
      </c>
    </row>
    <row r="3073" spans="15:22" x14ac:dyDescent="0.35">
      <c r="O3073">
        <v>2022103011</v>
      </c>
      <c r="P3073">
        <v>3183</v>
      </c>
      <c r="Q3073">
        <v>55032</v>
      </c>
      <c r="R3073">
        <v>0</v>
      </c>
      <c r="S3073">
        <v>1</v>
      </c>
      <c r="T3073">
        <v>0</v>
      </c>
      <c r="U3073">
        <v>0</v>
      </c>
      <c r="V3073" t="s">
        <v>492</v>
      </c>
    </row>
    <row r="3074" spans="15:22" x14ac:dyDescent="0.35">
      <c r="O3074">
        <v>2022103011</v>
      </c>
      <c r="P3074">
        <v>3601</v>
      </c>
      <c r="Q3074">
        <v>55032</v>
      </c>
      <c r="R3074">
        <v>0</v>
      </c>
      <c r="S3074">
        <v>1</v>
      </c>
      <c r="T3074">
        <v>0</v>
      </c>
      <c r="U3074">
        <v>0</v>
      </c>
      <c r="V3074" t="s">
        <v>492</v>
      </c>
    </row>
    <row r="3075" spans="15:22" x14ac:dyDescent="0.35">
      <c r="O3075">
        <v>2022103011</v>
      </c>
      <c r="P3075">
        <v>3629</v>
      </c>
      <c r="Q3075">
        <v>55032</v>
      </c>
      <c r="R3075">
        <v>1</v>
      </c>
      <c r="S3075">
        <v>0</v>
      </c>
      <c r="T3075">
        <v>0</v>
      </c>
      <c r="U3075">
        <v>0</v>
      </c>
      <c r="V3075" t="s">
        <v>492</v>
      </c>
    </row>
    <row r="3076" spans="15:22" x14ac:dyDescent="0.35">
      <c r="O3076">
        <v>2022103011</v>
      </c>
      <c r="P3076">
        <v>3745</v>
      </c>
      <c r="Q3076">
        <v>55032</v>
      </c>
      <c r="R3076">
        <v>1</v>
      </c>
      <c r="S3076">
        <v>0</v>
      </c>
      <c r="T3076">
        <v>0</v>
      </c>
      <c r="U3076">
        <v>0</v>
      </c>
      <c r="V3076" t="s">
        <v>492</v>
      </c>
    </row>
    <row r="3077" spans="15:22" x14ac:dyDescent="0.35">
      <c r="O3077">
        <v>2022103011</v>
      </c>
      <c r="P3077">
        <v>1062</v>
      </c>
      <c r="Q3077">
        <v>42349</v>
      </c>
      <c r="R3077">
        <v>1</v>
      </c>
      <c r="S3077">
        <v>0</v>
      </c>
      <c r="T3077">
        <v>0</v>
      </c>
      <c r="U3077">
        <v>0</v>
      </c>
      <c r="V3077" t="s">
        <v>493</v>
      </c>
    </row>
    <row r="3078" spans="15:22" x14ac:dyDescent="0.35">
      <c r="O3078">
        <v>2022103011</v>
      </c>
      <c r="P3078">
        <v>1155</v>
      </c>
      <c r="Q3078">
        <v>42349</v>
      </c>
      <c r="R3078">
        <v>0</v>
      </c>
      <c r="S3078">
        <v>1</v>
      </c>
      <c r="T3078">
        <v>0</v>
      </c>
      <c r="U3078">
        <v>0</v>
      </c>
      <c r="V3078" t="s">
        <v>493</v>
      </c>
    </row>
    <row r="3079" spans="15:22" x14ac:dyDescent="0.35">
      <c r="O3079">
        <v>2022103011</v>
      </c>
      <c r="P3079">
        <v>1583</v>
      </c>
      <c r="Q3079">
        <v>42349</v>
      </c>
      <c r="R3079">
        <v>1</v>
      </c>
      <c r="S3079">
        <v>0</v>
      </c>
      <c r="T3079">
        <v>0</v>
      </c>
      <c r="U3079">
        <v>0</v>
      </c>
      <c r="V3079" t="s">
        <v>493</v>
      </c>
    </row>
    <row r="3080" spans="15:22" x14ac:dyDescent="0.35">
      <c r="O3080">
        <v>2022103011</v>
      </c>
      <c r="P3080">
        <v>3601</v>
      </c>
      <c r="Q3080">
        <v>42349</v>
      </c>
      <c r="R3080">
        <v>0</v>
      </c>
      <c r="S3080">
        <v>1</v>
      </c>
      <c r="T3080">
        <v>0</v>
      </c>
      <c r="U3080">
        <v>0</v>
      </c>
      <c r="V3080" t="s">
        <v>493</v>
      </c>
    </row>
    <row r="3081" spans="15:22" x14ac:dyDescent="0.35">
      <c r="O3081">
        <v>2022103011</v>
      </c>
      <c r="P3081">
        <v>3689</v>
      </c>
      <c r="Q3081">
        <v>42349</v>
      </c>
      <c r="R3081">
        <v>0</v>
      </c>
      <c r="S3081">
        <v>1</v>
      </c>
      <c r="T3081">
        <v>0</v>
      </c>
      <c r="U3081">
        <v>0</v>
      </c>
      <c r="V3081" t="s">
        <v>493</v>
      </c>
    </row>
    <row r="3082" spans="15:22" x14ac:dyDescent="0.35">
      <c r="O3082">
        <v>2022103011</v>
      </c>
      <c r="P3082">
        <v>1235</v>
      </c>
      <c r="Q3082">
        <v>42543</v>
      </c>
      <c r="R3082">
        <v>1</v>
      </c>
      <c r="S3082">
        <v>0</v>
      </c>
      <c r="T3082">
        <v>0</v>
      </c>
      <c r="U3082">
        <v>0</v>
      </c>
      <c r="V3082" t="s">
        <v>494</v>
      </c>
    </row>
    <row r="3083" spans="15:22" x14ac:dyDescent="0.35">
      <c r="O3083">
        <v>2022103011</v>
      </c>
      <c r="P3083">
        <v>2078</v>
      </c>
      <c r="Q3083">
        <v>42543</v>
      </c>
      <c r="R3083">
        <v>0</v>
      </c>
      <c r="S3083">
        <v>0</v>
      </c>
      <c r="T3083">
        <v>0</v>
      </c>
      <c r="U3083">
        <v>1</v>
      </c>
      <c r="V3083" t="s">
        <v>494</v>
      </c>
    </row>
    <row r="3084" spans="15:22" x14ac:dyDescent="0.35">
      <c r="O3084">
        <v>2022103011</v>
      </c>
      <c r="P3084">
        <v>2705</v>
      </c>
      <c r="Q3084">
        <v>42543</v>
      </c>
      <c r="R3084">
        <v>1</v>
      </c>
      <c r="S3084">
        <v>0</v>
      </c>
      <c r="T3084">
        <v>0</v>
      </c>
      <c r="U3084">
        <v>0</v>
      </c>
      <c r="V3084" t="s">
        <v>494</v>
      </c>
    </row>
    <row r="3085" spans="15:22" x14ac:dyDescent="0.35">
      <c r="O3085">
        <v>2022103011</v>
      </c>
      <c r="P3085">
        <v>1277</v>
      </c>
      <c r="Q3085">
        <v>35562</v>
      </c>
      <c r="R3085">
        <v>0</v>
      </c>
      <c r="S3085">
        <v>1</v>
      </c>
      <c r="T3085">
        <v>0</v>
      </c>
      <c r="U3085">
        <v>0</v>
      </c>
      <c r="V3085" t="s">
        <v>495</v>
      </c>
    </row>
    <row r="3086" spans="15:22" x14ac:dyDescent="0.35">
      <c r="O3086">
        <v>2022103011</v>
      </c>
      <c r="P3086">
        <v>1505</v>
      </c>
      <c r="Q3086">
        <v>35562</v>
      </c>
      <c r="R3086">
        <v>0</v>
      </c>
      <c r="S3086">
        <v>1</v>
      </c>
      <c r="T3086">
        <v>0</v>
      </c>
      <c r="U3086">
        <v>0</v>
      </c>
      <c r="V3086" t="s">
        <v>495</v>
      </c>
    </row>
    <row r="3087" spans="15:22" x14ac:dyDescent="0.35">
      <c r="O3087">
        <v>2022103011</v>
      </c>
      <c r="P3087">
        <v>2790</v>
      </c>
      <c r="Q3087">
        <v>35562</v>
      </c>
      <c r="R3087">
        <v>0</v>
      </c>
      <c r="S3087">
        <v>1</v>
      </c>
      <c r="T3087">
        <v>0</v>
      </c>
      <c r="U3087">
        <v>0</v>
      </c>
      <c r="V3087" t="s">
        <v>495</v>
      </c>
    </row>
    <row r="3088" spans="15:22" x14ac:dyDescent="0.35">
      <c r="O3088">
        <v>2022103011</v>
      </c>
      <c r="P3088">
        <v>2055</v>
      </c>
      <c r="Q3088">
        <v>54574</v>
      </c>
      <c r="R3088">
        <v>1</v>
      </c>
      <c r="S3088">
        <v>0</v>
      </c>
      <c r="T3088">
        <v>0</v>
      </c>
      <c r="U3088">
        <v>0</v>
      </c>
      <c r="V3088" t="s">
        <v>496</v>
      </c>
    </row>
    <row r="3089" spans="15:22" x14ac:dyDescent="0.35">
      <c r="O3089">
        <v>2022103011</v>
      </c>
      <c r="P3089">
        <v>2078</v>
      </c>
      <c r="Q3089">
        <v>54574</v>
      </c>
      <c r="R3089">
        <v>1</v>
      </c>
      <c r="S3089">
        <v>0</v>
      </c>
      <c r="T3089">
        <v>0</v>
      </c>
      <c r="U3089">
        <v>0</v>
      </c>
      <c r="V3089" t="s">
        <v>496</v>
      </c>
    </row>
    <row r="3090" spans="15:22" x14ac:dyDescent="0.35">
      <c r="O3090">
        <v>2022103011</v>
      </c>
      <c r="P3090">
        <v>2726</v>
      </c>
      <c r="Q3090">
        <v>54574</v>
      </c>
      <c r="R3090">
        <v>1</v>
      </c>
      <c r="S3090">
        <v>0</v>
      </c>
      <c r="T3090">
        <v>0</v>
      </c>
      <c r="U3090">
        <v>0</v>
      </c>
      <c r="V3090" t="s">
        <v>496</v>
      </c>
    </row>
    <row r="3091" spans="15:22" x14ac:dyDescent="0.35">
      <c r="O3091">
        <v>2022103011</v>
      </c>
      <c r="P3091">
        <v>2537</v>
      </c>
      <c r="Q3091">
        <v>53545</v>
      </c>
      <c r="R3091">
        <v>0</v>
      </c>
      <c r="S3091">
        <v>0</v>
      </c>
      <c r="T3091">
        <v>0</v>
      </c>
      <c r="U3091">
        <v>1</v>
      </c>
      <c r="V3091" t="s">
        <v>497</v>
      </c>
    </row>
    <row r="3092" spans="15:22" x14ac:dyDescent="0.35">
      <c r="O3092">
        <v>2022103011</v>
      </c>
      <c r="P3092">
        <v>3717</v>
      </c>
      <c r="Q3092">
        <v>53545</v>
      </c>
      <c r="R3092">
        <v>0</v>
      </c>
      <c r="S3092">
        <v>1</v>
      </c>
      <c r="T3092">
        <v>0</v>
      </c>
      <c r="U3092">
        <v>0</v>
      </c>
      <c r="V3092" t="s">
        <v>497</v>
      </c>
    </row>
    <row r="3093" spans="15:22" x14ac:dyDescent="0.35">
      <c r="O3093">
        <v>2022103011</v>
      </c>
      <c r="P3093">
        <v>2813</v>
      </c>
      <c r="Q3093">
        <v>54618</v>
      </c>
      <c r="R3093">
        <v>1</v>
      </c>
      <c r="S3093">
        <v>0</v>
      </c>
      <c r="T3093">
        <v>0</v>
      </c>
      <c r="U3093">
        <v>0</v>
      </c>
      <c r="V3093" t="s">
        <v>498</v>
      </c>
    </row>
    <row r="3094" spans="15:22" x14ac:dyDescent="0.35">
      <c r="O3094">
        <v>2022110608</v>
      </c>
      <c r="P3094">
        <v>3425</v>
      </c>
      <c r="Q3094">
        <v>54618</v>
      </c>
      <c r="R3094">
        <v>1</v>
      </c>
      <c r="S3094">
        <v>0</v>
      </c>
      <c r="T3094">
        <v>0</v>
      </c>
      <c r="U3094">
        <v>0</v>
      </c>
      <c r="V3094" t="s">
        <v>498</v>
      </c>
    </row>
    <row r="3095" spans="15:22" x14ac:dyDescent="0.35">
      <c r="O3095">
        <v>2022103012</v>
      </c>
      <c r="P3095">
        <v>168</v>
      </c>
      <c r="Q3095">
        <v>53641</v>
      </c>
      <c r="R3095">
        <v>1</v>
      </c>
      <c r="S3095">
        <v>0</v>
      </c>
      <c r="T3095">
        <v>0</v>
      </c>
      <c r="U3095">
        <v>0</v>
      </c>
      <c r="V3095" t="s">
        <v>499</v>
      </c>
    </row>
    <row r="3096" spans="15:22" x14ac:dyDescent="0.35">
      <c r="O3096">
        <v>2022103012</v>
      </c>
      <c r="P3096">
        <v>1018</v>
      </c>
      <c r="Q3096">
        <v>53641</v>
      </c>
      <c r="R3096">
        <v>0</v>
      </c>
      <c r="S3096">
        <v>1</v>
      </c>
      <c r="T3096">
        <v>0</v>
      </c>
      <c r="U3096">
        <v>0</v>
      </c>
      <c r="V3096" t="s">
        <v>499</v>
      </c>
    </row>
    <row r="3097" spans="15:22" x14ac:dyDescent="0.35">
      <c r="O3097">
        <v>2022103012</v>
      </c>
      <c r="P3097">
        <v>1961</v>
      </c>
      <c r="Q3097">
        <v>53641</v>
      </c>
      <c r="R3097">
        <v>0</v>
      </c>
      <c r="S3097">
        <v>1</v>
      </c>
      <c r="T3097">
        <v>0</v>
      </c>
      <c r="U3097">
        <v>0</v>
      </c>
      <c r="V3097" t="s">
        <v>499</v>
      </c>
    </row>
    <row r="3098" spans="15:22" x14ac:dyDescent="0.35">
      <c r="O3098">
        <v>2022103012</v>
      </c>
      <c r="P3098">
        <v>2419</v>
      </c>
      <c r="Q3098">
        <v>53641</v>
      </c>
      <c r="R3098">
        <v>0</v>
      </c>
      <c r="S3098">
        <v>1</v>
      </c>
      <c r="T3098">
        <v>0</v>
      </c>
      <c r="U3098">
        <v>0</v>
      </c>
      <c r="V3098" t="s">
        <v>499</v>
      </c>
    </row>
    <row r="3099" spans="15:22" x14ac:dyDescent="0.35">
      <c r="O3099">
        <v>2022103012</v>
      </c>
      <c r="P3099">
        <v>2482</v>
      </c>
      <c r="Q3099">
        <v>53641</v>
      </c>
      <c r="R3099">
        <v>0</v>
      </c>
      <c r="S3099">
        <v>1</v>
      </c>
      <c r="T3099">
        <v>0</v>
      </c>
      <c r="U3099">
        <v>0</v>
      </c>
      <c r="V3099" t="s">
        <v>499</v>
      </c>
    </row>
    <row r="3100" spans="15:22" x14ac:dyDescent="0.35">
      <c r="O3100">
        <v>2022103012</v>
      </c>
      <c r="P3100">
        <v>2503</v>
      </c>
      <c r="Q3100">
        <v>53641</v>
      </c>
      <c r="R3100">
        <v>0</v>
      </c>
      <c r="S3100">
        <v>1</v>
      </c>
      <c r="T3100">
        <v>0</v>
      </c>
      <c r="U3100">
        <v>0</v>
      </c>
      <c r="V3100" t="s">
        <v>499</v>
      </c>
    </row>
    <row r="3101" spans="15:22" x14ac:dyDescent="0.35">
      <c r="O3101">
        <v>2022110606</v>
      </c>
      <c r="P3101">
        <v>194</v>
      </c>
      <c r="Q3101">
        <v>53641</v>
      </c>
      <c r="R3101">
        <v>0</v>
      </c>
      <c r="S3101">
        <v>1</v>
      </c>
      <c r="T3101">
        <v>0</v>
      </c>
      <c r="U3101">
        <v>0</v>
      </c>
      <c r="V3101" t="s">
        <v>499</v>
      </c>
    </row>
    <row r="3102" spans="15:22" x14ac:dyDescent="0.35">
      <c r="O3102">
        <v>2022110606</v>
      </c>
      <c r="P3102">
        <v>683</v>
      </c>
      <c r="Q3102">
        <v>53641</v>
      </c>
      <c r="R3102">
        <v>0</v>
      </c>
      <c r="S3102">
        <v>1</v>
      </c>
      <c r="T3102">
        <v>0</v>
      </c>
      <c r="U3102">
        <v>0</v>
      </c>
      <c r="V3102" t="s">
        <v>499</v>
      </c>
    </row>
    <row r="3103" spans="15:22" x14ac:dyDescent="0.35">
      <c r="O3103">
        <v>2022110606</v>
      </c>
      <c r="P3103">
        <v>1604</v>
      </c>
      <c r="Q3103">
        <v>53641</v>
      </c>
      <c r="R3103">
        <v>1</v>
      </c>
      <c r="S3103">
        <v>0</v>
      </c>
      <c r="T3103">
        <v>0</v>
      </c>
      <c r="U3103">
        <v>0</v>
      </c>
      <c r="V3103" t="s">
        <v>499</v>
      </c>
    </row>
    <row r="3104" spans="15:22" x14ac:dyDescent="0.35">
      <c r="O3104">
        <v>2022110606</v>
      </c>
      <c r="P3104">
        <v>3122</v>
      </c>
      <c r="Q3104">
        <v>53641</v>
      </c>
      <c r="R3104">
        <v>0</v>
      </c>
      <c r="S3104">
        <v>1</v>
      </c>
      <c r="T3104">
        <v>0</v>
      </c>
      <c r="U3104">
        <v>0</v>
      </c>
      <c r="V3104" t="s">
        <v>499</v>
      </c>
    </row>
    <row r="3105" spans="15:22" x14ac:dyDescent="0.35">
      <c r="O3105">
        <v>2022110606</v>
      </c>
      <c r="P3105">
        <v>3164</v>
      </c>
      <c r="Q3105">
        <v>53641</v>
      </c>
      <c r="R3105">
        <v>1</v>
      </c>
      <c r="S3105">
        <v>0</v>
      </c>
      <c r="T3105">
        <v>0</v>
      </c>
      <c r="U3105">
        <v>0</v>
      </c>
      <c r="V3105" t="s">
        <v>499</v>
      </c>
    </row>
    <row r="3106" spans="15:22" x14ac:dyDescent="0.35">
      <c r="O3106">
        <v>2022110606</v>
      </c>
      <c r="P3106">
        <v>3250</v>
      </c>
      <c r="Q3106">
        <v>53641</v>
      </c>
      <c r="R3106">
        <v>1</v>
      </c>
      <c r="S3106">
        <v>0</v>
      </c>
      <c r="T3106">
        <v>0</v>
      </c>
      <c r="U3106">
        <v>0</v>
      </c>
      <c r="V3106" t="s">
        <v>499</v>
      </c>
    </row>
    <row r="3107" spans="15:22" x14ac:dyDescent="0.35">
      <c r="O3107">
        <v>2022103012</v>
      </c>
      <c r="P3107">
        <v>189</v>
      </c>
      <c r="Q3107">
        <v>44976</v>
      </c>
      <c r="R3107">
        <v>1</v>
      </c>
      <c r="S3107">
        <v>0</v>
      </c>
      <c r="T3107">
        <v>0</v>
      </c>
      <c r="U3107">
        <v>0</v>
      </c>
      <c r="V3107" t="s">
        <v>500</v>
      </c>
    </row>
    <row r="3108" spans="15:22" x14ac:dyDescent="0.35">
      <c r="O3108">
        <v>2022103012</v>
      </c>
      <c r="P3108">
        <v>910</v>
      </c>
      <c r="Q3108">
        <v>44976</v>
      </c>
      <c r="R3108">
        <v>1</v>
      </c>
      <c r="S3108">
        <v>0</v>
      </c>
      <c r="T3108">
        <v>0</v>
      </c>
      <c r="U3108">
        <v>0</v>
      </c>
      <c r="V3108" t="s">
        <v>500</v>
      </c>
    </row>
    <row r="3109" spans="15:22" x14ac:dyDescent="0.35">
      <c r="O3109">
        <v>2022103012</v>
      </c>
      <c r="P3109">
        <v>1940</v>
      </c>
      <c r="Q3109">
        <v>44976</v>
      </c>
      <c r="R3109">
        <v>0</v>
      </c>
      <c r="S3109">
        <v>0</v>
      </c>
      <c r="T3109">
        <v>0</v>
      </c>
      <c r="U3109">
        <v>1</v>
      </c>
      <c r="V3109" t="s">
        <v>500</v>
      </c>
    </row>
    <row r="3110" spans="15:22" x14ac:dyDescent="0.35">
      <c r="O3110">
        <v>2022103012</v>
      </c>
      <c r="P3110">
        <v>1982</v>
      </c>
      <c r="Q3110">
        <v>44976</v>
      </c>
      <c r="R3110">
        <v>1</v>
      </c>
      <c r="S3110">
        <v>0</v>
      </c>
      <c r="T3110">
        <v>0</v>
      </c>
      <c r="U3110">
        <v>0</v>
      </c>
      <c r="V3110" t="s">
        <v>500</v>
      </c>
    </row>
    <row r="3111" spans="15:22" x14ac:dyDescent="0.35">
      <c r="O3111">
        <v>2022103012</v>
      </c>
      <c r="P3111">
        <v>2003</v>
      </c>
      <c r="Q3111">
        <v>44976</v>
      </c>
      <c r="R3111">
        <v>1</v>
      </c>
      <c r="S3111">
        <v>0</v>
      </c>
      <c r="T3111">
        <v>0</v>
      </c>
      <c r="U3111">
        <v>0</v>
      </c>
      <c r="V3111" t="s">
        <v>500</v>
      </c>
    </row>
    <row r="3112" spans="15:22" x14ac:dyDescent="0.35">
      <c r="O3112">
        <v>2022103012</v>
      </c>
      <c r="P3112">
        <v>2503</v>
      </c>
      <c r="Q3112">
        <v>44976</v>
      </c>
      <c r="R3112">
        <v>1</v>
      </c>
      <c r="S3112">
        <v>0</v>
      </c>
      <c r="T3112">
        <v>0</v>
      </c>
      <c r="U3112">
        <v>0</v>
      </c>
      <c r="V3112" t="s">
        <v>500</v>
      </c>
    </row>
    <row r="3113" spans="15:22" x14ac:dyDescent="0.35">
      <c r="O3113">
        <v>2022103012</v>
      </c>
      <c r="P3113">
        <v>189</v>
      </c>
      <c r="Q3113">
        <v>40166</v>
      </c>
      <c r="R3113">
        <v>0</v>
      </c>
      <c r="S3113">
        <v>1</v>
      </c>
      <c r="T3113">
        <v>0</v>
      </c>
      <c r="U3113">
        <v>0</v>
      </c>
      <c r="V3113" t="s">
        <v>501</v>
      </c>
    </row>
    <row r="3114" spans="15:22" x14ac:dyDescent="0.35">
      <c r="O3114">
        <v>2022103012</v>
      </c>
      <c r="P3114">
        <v>884</v>
      </c>
      <c r="Q3114">
        <v>40166</v>
      </c>
      <c r="R3114">
        <v>1</v>
      </c>
      <c r="S3114">
        <v>0</v>
      </c>
      <c r="T3114">
        <v>0</v>
      </c>
      <c r="U3114">
        <v>0</v>
      </c>
      <c r="V3114" t="s">
        <v>501</v>
      </c>
    </row>
    <row r="3115" spans="15:22" x14ac:dyDescent="0.35">
      <c r="O3115">
        <v>2022103012</v>
      </c>
      <c r="P3115">
        <v>1919</v>
      </c>
      <c r="Q3115">
        <v>40166</v>
      </c>
      <c r="R3115">
        <v>0</v>
      </c>
      <c r="S3115">
        <v>0</v>
      </c>
      <c r="T3115">
        <v>0</v>
      </c>
      <c r="U3115">
        <v>1</v>
      </c>
      <c r="V3115" t="s">
        <v>501</v>
      </c>
    </row>
    <row r="3116" spans="15:22" x14ac:dyDescent="0.35">
      <c r="O3116">
        <v>2022103012</v>
      </c>
      <c r="P3116">
        <v>1982</v>
      </c>
      <c r="Q3116">
        <v>40166</v>
      </c>
      <c r="R3116">
        <v>0</v>
      </c>
      <c r="S3116">
        <v>0</v>
      </c>
      <c r="T3116">
        <v>0</v>
      </c>
      <c r="U3116">
        <v>1</v>
      </c>
      <c r="V3116" t="s">
        <v>501</v>
      </c>
    </row>
    <row r="3117" spans="15:22" x14ac:dyDescent="0.35">
      <c r="O3117">
        <v>2022103012</v>
      </c>
      <c r="P3117">
        <v>189</v>
      </c>
      <c r="Q3117">
        <v>46190</v>
      </c>
      <c r="R3117">
        <v>0</v>
      </c>
      <c r="S3117">
        <v>0</v>
      </c>
      <c r="T3117">
        <v>0</v>
      </c>
      <c r="U3117">
        <v>1</v>
      </c>
      <c r="V3117" t="s">
        <v>502</v>
      </c>
    </row>
    <row r="3118" spans="15:22" x14ac:dyDescent="0.35">
      <c r="O3118">
        <v>2022103012</v>
      </c>
      <c r="P3118">
        <v>931</v>
      </c>
      <c r="Q3118">
        <v>46190</v>
      </c>
      <c r="R3118">
        <v>0</v>
      </c>
      <c r="S3118">
        <v>0</v>
      </c>
      <c r="T3118">
        <v>0</v>
      </c>
      <c r="U3118">
        <v>1</v>
      </c>
      <c r="V3118" t="s">
        <v>502</v>
      </c>
    </row>
    <row r="3119" spans="15:22" x14ac:dyDescent="0.35">
      <c r="O3119">
        <v>2022103012</v>
      </c>
      <c r="P3119">
        <v>1097</v>
      </c>
      <c r="Q3119">
        <v>46190</v>
      </c>
      <c r="R3119">
        <v>1</v>
      </c>
      <c r="S3119">
        <v>0</v>
      </c>
      <c r="T3119">
        <v>0</v>
      </c>
      <c r="U3119">
        <v>0</v>
      </c>
      <c r="V3119" t="s">
        <v>502</v>
      </c>
    </row>
    <row r="3120" spans="15:22" x14ac:dyDescent="0.35">
      <c r="O3120">
        <v>2022103012</v>
      </c>
      <c r="P3120">
        <v>2440</v>
      </c>
      <c r="Q3120">
        <v>46190</v>
      </c>
      <c r="R3120">
        <v>0</v>
      </c>
      <c r="S3120">
        <v>1</v>
      </c>
      <c r="T3120">
        <v>0</v>
      </c>
      <c r="U3120">
        <v>0</v>
      </c>
      <c r="V3120" t="s">
        <v>502</v>
      </c>
    </row>
    <row r="3121" spans="15:22" x14ac:dyDescent="0.35">
      <c r="O3121">
        <v>2022103012</v>
      </c>
      <c r="P3121">
        <v>2667</v>
      </c>
      <c r="Q3121">
        <v>46190</v>
      </c>
      <c r="R3121">
        <v>1</v>
      </c>
      <c r="S3121">
        <v>0</v>
      </c>
      <c r="T3121">
        <v>0</v>
      </c>
      <c r="U3121">
        <v>0</v>
      </c>
      <c r="V3121" t="s">
        <v>502</v>
      </c>
    </row>
    <row r="3122" spans="15:22" x14ac:dyDescent="0.35">
      <c r="O3122">
        <v>2022103012</v>
      </c>
      <c r="P3122">
        <v>3046</v>
      </c>
      <c r="Q3122">
        <v>46190</v>
      </c>
      <c r="R3122">
        <v>1</v>
      </c>
      <c r="S3122">
        <v>0</v>
      </c>
      <c r="T3122">
        <v>0</v>
      </c>
      <c r="U3122">
        <v>0</v>
      </c>
      <c r="V3122" t="s">
        <v>502</v>
      </c>
    </row>
    <row r="3123" spans="15:22" x14ac:dyDescent="0.35">
      <c r="O3123">
        <v>2022110606</v>
      </c>
      <c r="P3123">
        <v>683</v>
      </c>
      <c r="Q3123">
        <v>46190</v>
      </c>
      <c r="R3123">
        <v>0</v>
      </c>
      <c r="S3123">
        <v>1</v>
      </c>
      <c r="T3123">
        <v>0</v>
      </c>
      <c r="U3123">
        <v>0</v>
      </c>
      <c r="V3123" t="s">
        <v>502</v>
      </c>
    </row>
    <row r="3124" spans="15:22" x14ac:dyDescent="0.35">
      <c r="O3124">
        <v>2022110606</v>
      </c>
      <c r="P3124">
        <v>2281</v>
      </c>
      <c r="Q3124">
        <v>46190</v>
      </c>
      <c r="R3124">
        <v>0</v>
      </c>
      <c r="S3124">
        <v>1</v>
      </c>
      <c r="T3124">
        <v>0</v>
      </c>
      <c r="U3124">
        <v>0</v>
      </c>
      <c r="V3124" t="s">
        <v>502</v>
      </c>
    </row>
    <row r="3125" spans="15:22" x14ac:dyDescent="0.35">
      <c r="O3125">
        <v>2022110606</v>
      </c>
      <c r="P3125">
        <v>2847</v>
      </c>
      <c r="Q3125">
        <v>46190</v>
      </c>
      <c r="R3125">
        <v>1</v>
      </c>
      <c r="S3125">
        <v>0</v>
      </c>
      <c r="T3125">
        <v>0</v>
      </c>
      <c r="U3125">
        <v>0</v>
      </c>
      <c r="V3125" t="s">
        <v>502</v>
      </c>
    </row>
    <row r="3126" spans="15:22" x14ac:dyDescent="0.35">
      <c r="O3126">
        <v>2022110606</v>
      </c>
      <c r="P3126">
        <v>3143</v>
      </c>
      <c r="Q3126">
        <v>46190</v>
      </c>
      <c r="R3126">
        <v>1</v>
      </c>
      <c r="S3126">
        <v>0</v>
      </c>
      <c r="T3126">
        <v>0</v>
      </c>
      <c r="U3126">
        <v>0</v>
      </c>
      <c r="V3126" t="s">
        <v>502</v>
      </c>
    </row>
    <row r="3127" spans="15:22" x14ac:dyDescent="0.35">
      <c r="O3127">
        <v>2022103012</v>
      </c>
      <c r="P3127">
        <v>292</v>
      </c>
      <c r="Q3127">
        <v>46085</v>
      </c>
      <c r="R3127">
        <v>1</v>
      </c>
      <c r="S3127">
        <v>0</v>
      </c>
      <c r="T3127">
        <v>0</v>
      </c>
      <c r="U3127">
        <v>0</v>
      </c>
      <c r="V3127" t="s">
        <v>503</v>
      </c>
    </row>
    <row r="3128" spans="15:22" x14ac:dyDescent="0.35">
      <c r="O3128">
        <v>2022103012</v>
      </c>
      <c r="P3128">
        <v>931</v>
      </c>
      <c r="Q3128">
        <v>46085</v>
      </c>
      <c r="R3128">
        <v>1</v>
      </c>
      <c r="S3128">
        <v>0</v>
      </c>
      <c r="T3128">
        <v>0</v>
      </c>
      <c r="U3128">
        <v>0</v>
      </c>
      <c r="V3128" t="s">
        <v>503</v>
      </c>
    </row>
    <row r="3129" spans="15:22" x14ac:dyDescent="0.35">
      <c r="O3129">
        <v>2022103012</v>
      </c>
      <c r="P3129">
        <v>1018</v>
      </c>
      <c r="Q3129">
        <v>46085</v>
      </c>
      <c r="R3129">
        <v>1</v>
      </c>
      <c r="S3129">
        <v>0</v>
      </c>
      <c r="T3129">
        <v>0</v>
      </c>
      <c r="U3129">
        <v>0</v>
      </c>
      <c r="V3129" t="s">
        <v>503</v>
      </c>
    </row>
    <row r="3130" spans="15:22" x14ac:dyDescent="0.35">
      <c r="O3130">
        <v>2022103012</v>
      </c>
      <c r="P3130">
        <v>1039</v>
      </c>
      <c r="Q3130">
        <v>46085</v>
      </c>
      <c r="R3130">
        <v>0</v>
      </c>
      <c r="S3130">
        <v>1</v>
      </c>
      <c r="T3130">
        <v>0</v>
      </c>
      <c r="U3130">
        <v>0</v>
      </c>
      <c r="V3130" t="s">
        <v>503</v>
      </c>
    </row>
    <row r="3131" spans="15:22" x14ac:dyDescent="0.35">
      <c r="O3131">
        <v>2022103012</v>
      </c>
      <c r="P3131">
        <v>1097</v>
      </c>
      <c r="Q3131">
        <v>46085</v>
      </c>
      <c r="R3131">
        <v>0</v>
      </c>
      <c r="S3131">
        <v>1</v>
      </c>
      <c r="T3131">
        <v>0</v>
      </c>
      <c r="U3131">
        <v>0</v>
      </c>
      <c r="V3131" t="s">
        <v>503</v>
      </c>
    </row>
    <row r="3132" spans="15:22" x14ac:dyDescent="0.35">
      <c r="O3132">
        <v>2022103012</v>
      </c>
      <c r="P3132">
        <v>1581</v>
      </c>
      <c r="Q3132">
        <v>46085</v>
      </c>
      <c r="R3132">
        <v>0</v>
      </c>
      <c r="S3132">
        <v>1</v>
      </c>
      <c r="T3132">
        <v>0</v>
      </c>
      <c r="U3132">
        <v>0</v>
      </c>
      <c r="V3132" t="s">
        <v>503</v>
      </c>
    </row>
    <row r="3133" spans="15:22" x14ac:dyDescent="0.35">
      <c r="O3133">
        <v>2022103012</v>
      </c>
      <c r="P3133">
        <v>1940</v>
      </c>
      <c r="Q3133">
        <v>46085</v>
      </c>
      <c r="R3133">
        <v>1</v>
      </c>
      <c r="S3133">
        <v>0</v>
      </c>
      <c r="T3133">
        <v>0</v>
      </c>
      <c r="U3133">
        <v>0</v>
      </c>
      <c r="V3133" t="s">
        <v>503</v>
      </c>
    </row>
    <row r="3134" spans="15:22" x14ac:dyDescent="0.35">
      <c r="O3134">
        <v>2022103012</v>
      </c>
      <c r="P3134">
        <v>2419</v>
      </c>
      <c r="Q3134">
        <v>46085</v>
      </c>
      <c r="R3134">
        <v>1</v>
      </c>
      <c r="S3134">
        <v>0</v>
      </c>
      <c r="T3134">
        <v>0</v>
      </c>
      <c r="U3134">
        <v>0</v>
      </c>
      <c r="V3134" t="s">
        <v>503</v>
      </c>
    </row>
    <row r="3135" spans="15:22" x14ac:dyDescent="0.35">
      <c r="O3135">
        <v>2022103012</v>
      </c>
      <c r="P3135">
        <v>2482</v>
      </c>
      <c r="Q3135">
        <v>46085</v>
      </c>
      <c r="R3135">
        <v>1</v>
      </c>
      <c r="S3135">
        <v>0</v>
      </c>
      <c r="T3135">
        <v>0</v>
      </c>
      <c r="U3135">
        <v>0</v>
      </c>
      <c r="V3135" t="s">
        <v>503</v>
      </c>
    </row>
    <row r="3136" spans="15:22" x14ac:dyDescent="0.35">
      <c r="O3136">
        <v>2022103012</v>
      </c>
      <c r="P3136">
        <v>2646</v>
      </c>
      <c r="Q3136">
        <v>46085</v>
      </c>
      <c r="R3136">
        <v>1</v>
      </c>
      <c r="S3136">
        <v>0</v>
      </c>
      <c r="T3136">
        <v>0</v>
      </c>
      <c r="U3136">
        <v>0</v>
      </c>
      <c r="V3136" t="s">
        <v>503</v>
      </c>
    </row>
    <row r="3137" spans="15:22" x14ac:dyDescent="0.35">
      <c r="O3137">
        <v>2022110606</v>
      </c>
      <c r="P3137">
        <v>760</v>
      </c>
      <c r="Q3137">
        <v>46085</v>
      </c>
      <c r="R3137">
        <v>1</v>
      </c>
      <c r="S3137">
        <v>0</v>
      </c>
      <c r="T3137">
        <v>0</v>
      </c>
      <c r="U3137">
        <v>0</v>
      </c>
      <c r="V3137" t="s">
        <v>503</v>
      </c>
    </row>
    <row r="3138" spans="15:22" x14ac:dyDescent="0.35">
      <c r="O3138">
        <v>2022110606</v>
      </c>
      <c r="P3138">
        <v>1656</v>
      </c>
      <c r="Q3138">
        <v>46085</v>
      </c>
      <c r="R3138">
        <v>0</v>
      </c>
      <c r="S3138">
        <v>1</v>
      </c>
      <c r="T3138">
        <v>0</v>
      </c>
      <c r="U3138">
        <v>0</v>
      </c>
      <c r="V3138" t="s">
        <v>503</v>
      </c>
    </row>
    <row r="3139" spans="15:22" x14ac:dyDescent="0.35">
      <c r="O3139">
        <v>2022110606</v>
      </c>
      <c r="P3139">
        <v>2006</v>
      </c>
      <c r="Q3139">
        <v>46085</v>
      </c>
      <c r="R3139">
        <v>0</v>
      </c>
      <c r="S3139">
        <v>1</v>
      </c>
      <c r="T3139">
        <v>0</v>
      </c>
      <c r="U3139">
        <v>0</v>
      </c>
      <c r="V3139" t="s">
        <v>503</v>
      </c>
    </row>
    <row r="3140" spans="15:22" x14ac:dyDescent="0.35">
      <c r="O3140">
        <v>2022110606</v>
      </c>
      <c r="P3140">
        <v>2097</v>
      </c>
      <c r="Q3140">
        <v>46085</v>
      </c>
      <c r="R3140">
        <v>0</v>
      </c>
      <c r="S3140">
        <v>1</v>
      </c>
      <c r="T3140">
        <v>0</v>
      </c>
      <c r="U3140">
        <v>0</v>
      </c>
      <c r="V3140" t="s">
        <v>503</v>
      </c>
    </row>
    <row r="3141" spans="15:22" x14ac:dyDescent="0.35">
      <c r="O3141">
        <v>2022110606</v>
      </c>
      <c r="P3141">
        <v>2847</v>
      </c>
      <c r="Q3141">
        <v>46085</v>
      </c>
      <c r="R3141">
        <v>0</v>
      </c>
      <c r="S3141">
        <v>0</v>
      </c>
      <c r="T3141">
        <v>0</v>
      </c>
      <c r="U3141">
        <v>1</v>
      </c>
      <c r="V3141" t="s">
        <v>503</v>
      </c>
    </row>
    <row r="3142" spans="15:22" x14ac:dyDescent="0.35">
      <c r="O3142">
        <v>2022110606</v>
      </c>
      <c r="P3142">
        <v>3274</v>
      </c>
      <c r="Q3142">
        <v>46085</v>
      </c>
      <c r="R3142">
        <v>1</v>
      </c>
      <c r="S3142">
        <v>0</v>
      </c>
      <c r="T3142">
        <v>0</v>
      </c>
      <c r="U3142">
        <v>0</v>
      </c>
      <c r="V3142" t="s">
        <v>503</v>
      </c>
    </row>
    <row r="3143" spans="15:22" x14ac:dyDescent="0.35">
      <c r="O3143">
        <v>2022103012</v>
      </c>
      <c r="P3143">
        <v>884</v>
      </c>
      <c r="Q3143">
        <v>54650</v>
      </c>
      <c r="R3143">
        <v>0</v>
      </c>
      <c r="S3143">
        <v>0</v>
      </c>
      <c r="T3143">
        <v>0</v>
      </c>
      <c r="U3143">
        <v>1</v>
      </c>
      <c r="V3143" t="s">
        <v>504</v>
      </c>
    </row>
    <row r="3144" spans="15:22" x14ac:dyDescent="0.35">
      <c r="O3144">
        <v>2022110606</v>
      </c>
      <c r="P3144">
        <v>3185</v>
      </c>
      <c r="Q3144">
        <v>54650</v>
      </c>
      <c r="R3144">
        <v>1</v>
      </c>
      <c r="S3144">
        <v>0</v>
      </c>
      <c r="T3144">
        <v>0</v>
      </c>
      <c r="U3144">
        <v>0</v>
      </c>
      <c r="V3144" t="s">
        <v>504</v>
      </c>
    </row>
    <row r="3145" spans="15:22" x14ac:dyDescent="0.35">
      <c r="O3145">
        <v>2022103012</v>
      </c>
      <c r="P3145">
        <v>952</v>
      </c>
      <c r="Q3145">
        <v>47792</v>
      </c>
      <c r="R3145">
        <v>0</v>
      </c>
      <c r="S3145">
        <v>1</v>
      </c>
      <c r="T3145">
        <v>0</v>
      </c>
      <c r="U3145">
        <v>0</v>
      </c>
      <c r="V3145" t="s">
        <v>505</v>
      </c>
    </row>
    <row r="3146" spans="15:22" x14ac:dyDescent="0.35">
      <c r="O3146">
        <v>2022110606</v>
      </c>
      <c r="P3146">
        <v>1060</v>
      </c>
      <c r="Q3146">
        <v>47792</v>
      </c>
      <c r="R3146">
        <v>1</v>
      </c>
      <c r="S3146">
        <v>0</v>
      </c>
      <c r="T3146">
        <v>0</v>
      </c>
      <c r="U3146">
        <v>0</v>
      </c>
      <c r="V3146" t="s">
        <v>505</v>
      </c>
    </row>
    <row r="3147" spans="15:22" x14ac:dyDescent="0.35">
      <c r="O3147">
        <v>2022110606</v>
      </c>
      <c r="P3147">
        <v>1555</v>
      </c>
      <c r="Q3147">
        <v>47792</v>
      </c>
      <c r="R3147">
        <v>0</v>
      </c>
      <c r="S3147">
        <v>1</v>
      </c>
      <c r="T3147">
        <v>0</v>
      </c>
      <c r="U3147">
        <v>0</v>
      </c>
      <c r="V3147" t="s">
        <v>505</v>
      </c>
    </row>
    <row r="3148" spans="15:22" x14ac:dyDescent="0.35">
      <c r="O3148">
        <v>2022110606</v>
      </c>
      <c r="P3148">
        <v>2006</v>
      </c>
      <c r="Q3148">
        <v>47792</v>
      </c>
      <c r="R3148">
        <v>0</v>
      </c>
      <c r="S3148">
        <v>1</v>
      </c>
      <c r="T3148">
        <v>0</v>
      </c>
      <c r="U3148">
        <v>0</v>
      </c>
      <c r="V3148" t="s">
        <v>505</v>
      </c>
    </row>
    <row r="3149" spans="15:22" x14ac:dyDescent="0.35">
      <c r="O3149">
        <v>2022110606</v>
      </c>
      <c r="P3149">
        <v>2097</v>
      </c>
      <c r="Q3149">
        <v>47792</v>
      </c>
      <c r="R3149">
        <v>1</v>
      </c>
      <c r="S3149">
        <v>0</v>
      </c>
      <c r="T3149">
        <v>0</v>
      </c>
      <c r="U3149">
        <v>0</v>
      </c>
      <c r="V3149" t="s">
        <v>505</v>
      </c>
    </row>
    <row r="3150" spans="15:22" x14ac:dyDescent="0.35">
      <c r="O3150">
        <v>2022103012</v>
      </c>
      <c r="P3150">
        <v>952</v>
      </c>
      <c r="Q3150">
        <v>41341</v>
      </c>
      <c r="R3150">
        <v>0</v>
      </c>
      <c r="S3150">
        <v>1</v>
      </c>
      <c r="T3150">
        <v>0</v>
      </c>
      <c r="U3150">
        <v>0</v>
      </c>
      <c r="V3150" t="s">
        <v>506</v>
      </c>
    </row>
    <row r="3151" spans="15:22" x14ac:dyDescent="0.35">
      <c r="O3151">
        <v>2022103012</v>
      </c>
      <c r="P3151">
        <v>1961</v>
      </c>
      <c r="Q3151">
        <v>41341</v>
      </c>
      <c r="R3151">
        <v>0</v>
      </c>
      <c r="S3151">
        <v>1</v>
      </c>
      <c r="T3151">
        <v>0</v>
      </c>
      <c r="U3151">
        <v>0</v>
      </c>
      <c r="V3151" t="s">
        <v>506</v>
      </c>
    </row>
    <row r="3152" spans="15:22" x14ac:dyDescent="0.35">
      <c r="O3152">
        <v>2022103012</v>
      </c>
      <c r="P3152">
        <v>2440</v>
      </c>
      <c r="Q3152">
        <v>41341</v>
      </c>
      <c r="R3152">
        <v>1</v>
      </c>
      <c r="S3152">
        <v>0</v>
      </c>
      <c r="T3152">
        <v>0</v>
      </c>
      <c r="U3152">
        <v>0</v>
      </c>
      <c r="V3152" t="s">
        <v>506</v>
      </c>
    </row>
    <row r="3153" spans="15:22" x14ac:dyDescent="0.35">
      <c r="O3153">
        <v>2022110606</v>
      </c>
      <c r="P3153">
        <v>3122</v>
      </c>
      <c r="Q3153">
        <v>41341</v>
      </c>
      <c r="R3153">
        <v>0</v>
      </c>
      <c r="S3153">
        <v>0</v>
      </c>
      <c r="T3153">
        <v>0</v>
      </c>
      <c r="U3153">
        <v>1</v>
      </c>
      <c r="V3153" t="s">
        <v>506</v>
      </c>
    </row>
    <row r="3154" spans="15:22" x14ac:dyDescent="0.35">
      <c r="O3154">
        <v>2022103012</v>
      </c>
      <c r="P3154">
        <v>973</v>
      </c>
      <c r="Q3154">
        <v>53490</v>
      </c>
      <c r="R3154">
        <v>1</v>
      </c>
      <c r="S3154">
        <v>0</v>
      </c>
      <c r="T3154">
        <v>0</v>
      </c>
      <c r="U3154">
        <v>0</v>
      </c>
      <c r="V3154" t="s">
        <v>507</v>
      </c>
    </row>
    <row r="3155" spans="15:22" x14ac:dyDescent="0.35">
      <c r="O3155">
        <v>2022103012</v>
      </c>
      <c r="P3155">
        <v>2461</v>
      </c>
      <c r="Q3155">
        <v>53490</v>
      </c>
      <c r="R3155">
        <v>1</v>
      </c>
      <c r="S3155">
        <v>0</v>
      </c>
      <c r="T3155">
        <v>0</v>
      </c>
      <c r="U3155">
        <v>0</v>
      </c>
      <c r="V3155" t="s">
        <v>507</v>
      </c>
    </row>
    <row r="3156" spans="15:22" x14ac:dyDescent="0.35">
      <c r="O3156">
        <v>2022103012</v>
      </c>
      <c r="P3156">
        <v>2524</v>
      </c>
      <c r="Q3156">
        <v>53490</v>
      </c>
      <c r="R3156">
        <v>0</v>
      </c>
      <c r="S3156">
        <v>1</v>
      </c>
      <c r="T3156">
        <v>0</v>
      </c>
      <c r="U3156">
        <v>0</v>
      </c>
      <c r="V3156" t="s">
        <v>507</v>
      </c>
    </row>
    <row r="3157" spans="15:22" x14ac:dyDescent="0.35">
      <c r="O3157">
        <v>2022103012</v>
      </c>
      <c r="P3157">
        <v>1039</v>
      </c>
      <c r="Q3157">
        <v>53459</v>
      </c>
      <c r="R3157">
        <v>1</v>
      </c>
      <c r="S3157">
        <v>0</v>
      </c>
      <c r="T3157">
        <v>0</v>
      </c>
      <c r="U3157">
        <v>0</v>
      </c>
      <c r="V3157" t="s">
        <v>508</v>
      </c>
    </row>
    <row r="3158" spans="15:22" x14ac:dyDescent="0.35">
      <c r="O3158">
        <v>2022110606</v>
      </c>
      <c r="P3158">
        <v>151</v>
      </c>
      <c r="Q3158">
        <v>53459</v>
      </c>
      <c r="R3158">
        <v>1</v>
      </c>
      <c r="S3158">
        <v>0</v>
      </c>
      <c r="T3158">
        <v>0</v>
      </c>
      <c r="U3158">
        <v>0</v>
      </c>
      <c r="V3158" t="s">
        <v>508</v>
      </c>
    </row>
    <row r="3159" spans="15:22" x14ac:dyDescent="0.35">
      <c r="O3159">
        <v>2022103012</v>
      </c>
      <c r="P3159">
        <v>1097</v>
      </c>
      <c r="Q3159">
        <v>52647</v>
      </c>
      <c r="R3159">
        <v>0</v>
      </c>
      <c r="S3159">
        <v>0</v>
      </c>
      <c r="T3159">
        <v>0</v>
      </c>
      <c r="U3159">
        <v>1</v>
      </c>
      <c r="V3159" t="s">
        <v>509</v>
      </c>
    </row>
    <row r="3160" spans="15:22" x14ac:dyDescent="0.35">
      <c r="O3160">
        <v>2022103012</v>
      </c>
      <c r="P3160">
        <v>1919</v>
      </c>
      <c r="Q3160">
        <v>52647</v>
      </c>
      <c r="R3160">
        <v>1</v>
      </c>
      <c r="S3160">
        <v>0</v>
      </c>
      <c r="T3160">
        <v>0</v>
      </c>
      <c r="U3160">
        <v>0</v>
      </c>
      <c r="V3160" t="s">
        <v>509</v>
      </c>
    </row>
    <row r="3161" spans="15:22" x14ac:dyDescent="0.35">
      <c r="O3161">
        <v>2022103012</v>
      </c>
      <c r="P3161">
        <v>2524</v>
      </c>
      <c r="Q3161">
        <v>52647</v>
      </c>
      <c r="R3161">
        <v>1</v>
      </c>
      <c r="S3161">
        <v>0</v>
      </c>
      <c r="T3161">
        <v>0</v>
      </c>
      <c r="U3161">
        <v>0</v>
      </c>
      <c r="V3161" t="s">
        <v>509</v>
      </c>
    </row>
    <row r="3162" spans="15:22" x14ac:dyDescent="0.35">
      <c r="O3162">
        <v>2022110606</v>
      </c>
      <c r="P3162">
        <v>194</v>
      </c>
      <c r="Q3162">
        <v>52647</v>
      </c>
      <c r="R3162">
        <v>1</v>
      </c>
      <c r="S3162">
        <v>0</v>
      </c>
      <c r="T3162">
        <v>0</v>
      </c>
      <c r="U3162">
        <v>0</v>
      </c>
      <c r="V3162" t="s">
        <v>509</v>
      </c>
    </row>
    <row r="3163" spans="15:22" x14ac:dyDescent="0.35">
      <c r="O3163">
        <v>2022110606</v>
      </c>
      <c r="P3163">
        <v>1081</v>
      </c>
      <c r="Q3163">
        <v>52647</v>
      </c>
      <c r="R3163">
        <v>1</v>
      </c>
      <c r="S3163">
        <v>0</v>
      </c>
      <c r="T3163">
        <v>0</v>
      </c>
      <c r="U3163">
        <v>0</v>
      </c>
      <c r="V3163" t="s">
        <v>509</v>
      </c>
    </row>
    <row r="3164" spans="15:22" x14ac:dyDescent="0.35">
      <c r="O3164">
        <v>2022110606</v>
      </c>
      <c r="P3164">
        <v>1438</v>
      </c>
      <c r="Q3164">
        <v>52647</v>
      </c>
      <c r="R3164">
        <v>0</v>
      </c>
      <c r="S3164">
        <v>1</v>
      </c>
      <c r="T3164">
        <v>0</v>
      </c>
      <c r="U3164">
        <v>0</v>
      </c>
      <c r="V3164" t="s">
        <v>509</v>
      </c>
    </row>
    <row r="3165" spans="15:22" x14ac:dyDescent="0.35">
      <c r="O3165">
        <v>2022110606</v>
      </c>
      <c r="P3165">
        <v>1555</v>
      </c>
      <c r="Q3165">
        <v>52647</v>
      </c>
      <c r="R3165">
        <v>0</v>
      </c>
      <c r="S3165">
        <v>1</v>
      </c>
      <c r="T3165">
        <v>0</v>
      </c>
      <c r="U3165">
        <v>0</v>
      </c>
      <c r="V3165" t="s">
        <v>509</v>
      </c>
    </row>
    <row r="3166" spans="15:22" x14ac:dyDescent="0.35">
      <c r="O3166">
        <v>2022110606</v>
      </c>
      <c r="P3166">
        <v>1656</v>
      </c>
      <c r="Q3166">
        <v>52647</v>
      </c>
      <c r="R3166">
        <v>0</v>
      </c>
      <c r="S3166">
        <v>1</v>
      </c>
      <c r="T3166">
        <v>0</v>
      </c>
      <c r="U3166">
        <v>0</v>
      </c>
      <c r="V3166" t="s">
        <v>509</v>
      </c>
    </row>
    <row r="3167" spans="15:22" x14ac:dyDescent="0.35">
      <c r="O3167">
        <v>2022110606</v>
      </c>
      <c r="P3167">
        <v>3250</v>
      </c>
      <c r="Q3167">
        <v>52647</v>
      </c>
      <c r="R3167">
        <v>0</v>
      </c>
      <c r="S3167">
        <v>0</v>
      </c>
      <c r="T3167">
        <v>0</v>
      </c>
      <c r="U3167">
        <v>1</v>
      </c>
      <c r="V3167" t="s">
        <v>509</v>
      </c>
    </row>
    <row r="3168" spans="15:22" x14ac:dyDescent="0.35">
      <c r="O3168">
        <v>2022103012</v>
      </c>
      <c r="P3168">
        <v>1162</v>
      </c>
      <c r="Q3168">
        <v>37075</v>
      </c>
      <c r="R3168">
        <v>1</v>
      </c>
      <c r="S3168">
        <v>0</v>
      </c>
      <c r="T3168">
        <v>0</v>
      </c>
      <c r="U3168">
        <v>0</v>
      </c>
      <c r="V3168" t="s">
        <v>510</v>
      </c>
    </row>
    <row r="3169" spans="15:22" x14ac:dyDescent="0.35">
      <c r="O3169">
        <v>2022103012</v>
      </c>
      <c r="P3169">
        <v>1581</v>
      </c>
      <c r="Q3169">
        <v>37075</v>
      </c>
      <c r="R3169">
        <v>0</v>
      </c>
      <c r="S3169">
        <v>1</v>
      </c>
      <c r="T3169">
        <v>0</v>
      </c>
      <c r="U3169">
        <v>0</v>
      </c>
      <c r="V3169" t="s">
        <v>510</v>
      </c>
    </row>
    <row r="3170" spans="15:22" x14ac:dyDescent="0.35">
      <c r="O3170">
        <v>2022103012</v>
      </c>
      <c r="P3170">
        <v>1982</v>
      </c>
      <c r="Q3170">
        <v>37075</v>
      </c>
      <c r="R3170">
        <v>0</v>
      </c>
      <c r="S3170">
        <v>0</v>
      </c>
      <c r="T3170">
        <v>0</v>
      </c>
      <c r="U3170">
        <v>1</v>
      </c>
      <c r="V3170" t="s">
        <v>510</v>
      </c>
    </row>
    <row r="3171" spans="15:22" x14ac:dyDescent="0.35">
      <c r="O3171">
        <v>2022110606</v>
      </c>
      <c r="P3171">
        <v>760</v>
      </c>
      <c r="Q3171">
        <v>37075</v>
      </c>
      <c r="R3171">
        <v>0</v>
      </c>
      <c r="S3171">
        <v>0</v>
      </c>
      <c r="T3171">
        <v>0</v>
      </c>
      <c r="U3171">
        <v>1</v>
      </c>
      <c r="V3171" t="s">
        <v>510</v>
      </c>
    </row>
    <row r="3172" spans="15:22" x14ac:dyDescent="0.35">
      <c r="O3172">
        <v>2022110606</v>
      </c>
      <c r="P3172">
        <v>3340</v>
      </c>
      <c r="Q3172">
        <v>37075</v>
      </c>
      <c r="R3172">
        <v>1</v>
      </c>
      <c r="S3172">
        <v>0</v>
      </c>
      <c r="T3172">
        <v>0</v>
      </c>
      <c r="U3172">
        <v>0</v>
      </c>
      <c r="V3172" t="s">
        <v>510</v>
      </c>
    </row>
    <row r="3173" spans="15:22" x14ac:dyDescent="0.35">
      <c r="O3173">
        <v>2022103012</v>
      </c>
      <c r="P3173">
        <v>1162</v>
      </c>
      <c r="Q3173">
        <v>46232</v>
      </c>
      <c r="R3173">
        <v>0</v>
      </c>
      <c r="S3173">
        <v>0</v>
      </c>
      <c r="T3173">
        <v>0</v>
      </c>
      <c r="U3173">
        <v>1</v>
      </c>
      <c r="V3173" t="s">
        <v>511</v>
      </c>
    </row>
    <row r="3174" spans="15:22" x14ac:dyDescent="0.35">
      <c r="O3174">
        <v>2022103012</v>
      </c>
      <c r="P3174">
        <v>3046</v>
      </c>
      <c r="Q3174">
        <v>46232</v>
      </c>
      <c r="R3174">
        <v>0</v>
      </c>
      <c r="S3174">
        <v>1</v>
      </c>
      <c r="T3174">
        <v>0</v>
      </c>
      <c r="U3174">
        <v>0</v>
      </c>
      <c r="V3174" t="s">
        <v>511</v>
      </c>
    </row>
    <row r="3175" spans="15:22" x14ac:dyDescent="0.35">
      <c r="O3175">
        <v>2022103012</v>
      </c>
      <c r="P3175">
        <v>1919</v>
      </c>
      <c r="Q3175">
        <v>54488</v>
      </c>
      <c r="R3175">
        <v>0</v>
      </c>
      <c r="S3175">
        <v>0</v>
      </c>
      <c r="T3175">
        <v>0</v>
      </c>
      <c r="U3175">
        <v>1</v>
      </c>
      <c r="V3175" t="s">
        <v>512</v>
      </c>
    </row>
    <row r="3176" spans="15:22" x14ac:dyDescent="0.35">
      <c r="O3176">
        <v>2022103012</v>
      </c>
      <c r="P3176">
        <v>2310</v>
      </c>
      <c r="Q3176">
        <v>45215</v>
      </c>
      <c r="R3176">
        <v>0</v>
      </c>
      <c r="S3176">
        <v>1</v>
      </c>
      <c r="T3176">
        <v>0</v>
      </c>
      <c r="U3176">
        <v>0</v>
      </c>
      <c r="V3176" t="s">
        <v>513</v>
      </c>
    </row>
    <row r="3177" spans="15:22" x14ac:dyDescent="0.35">
      <c r="O3177">
        <v>2022103012</v>
      </c>
      <c r="P3177">
        <v>3046</v>
      </c>
      <c r="Q3177">
        <v>52462</v>
      </c>
      <c r="R3177">
        <v>0</v>
      </c>
      <c r="S3177">
        <v>0</v>
      </c>
      <c r="T3177">
        <v>0</v>
      </c>
      <c r="U3177">
        <v>1</v>
      </c>
      <c r="V3177" t="s">
        <v>514</v>
      </c>
    </row>
    <row r="3178" spans="15:22" x14ac:dyDescent="0.35">
      <c r="O3178">
        <v>2022110606</v>
      </c>
      <c r="P3178">
        <v>2281</v>
      </c>
      <c r="Q3178">
        <v>52462</v>
      </c>
      <c r="R3178">
        <v>0</v>
      </c>
      <c r="S3178">
        <v>0</v>
      </c>
      <c r="T3178">
        <v>0</v>
      </c>
      <c r="U3178">
        <v>1</v>
      </c>
      <c r="V3178" t="s">
        <v>514</v>
      </c>
    </row>
    <row r="3179" spans="15:22" x14ac:dyDescent="0.35">
      <c r="O3179">
        <v>2022103012</v>
      </c>
      <c r="P3179">
        <v>3403</v>
      </c>
      <c r="Q3179">
        <v>53649</v>
      </c>
      <c r="R3179">
        <v>1</v>
      </c>
      <c r="S3179">
        <v>0</v>
      </c>
      <c r="T3179">
        <v>0</v>
      </c>
      <c r="U3179">
        <v>0</v>
      </c>
      <c r="V3179" t="s">
        <v>515</v>
      </c>
    </row>
    <row r="3180" spans="15:22" x14ac:dyDescent="0.35">
      <c r="O3180">
        <v>2022110603</v>
      </c>
      <c r="P3180">
        <v>1624</v>
      </c>
      <c r="Q3180">
        <v>53649</v>
      </c>
      <c r="R3180">
        <v>1</v>
      </c>
      <c r="S3180">
        <v>0</v>
      </c>
      <c r="T3180">
        <v>0</v>
      </c>
      <c r="U3180">
        <v>0</v>
      </c>
      <c r="V3180" t="s">
        <v>515</v>
      </c>
    </row>
    <row r="3181" spans="15:22" x14ac:dyDescent="0.35">
      <c r="O3181">
        <v>2022110603</v>
      </c>
      <c r="P3181">
        <v>2806</v>
      </c>
      <c r="Q3181">
        <v>53649</v>
      </c>
      <c r="R3181">
        <v>0</v>
      </c>
      <c r="S3181">
        <v>1</v>
      </c>
      <c r="T3181">
        <v>0</v>
      </c>
      <c r="U3181">
        <v>0</v>
      </c>
      <c r="V3181" t="s">
        <v>515</v>
      </c>
    </row>
    <row r="3182" spans="15:22" x14ac:dyDescent="0.35">
      <c r="O3182">
        <v>2022110603</v>
      </c>
      <c r="P3182">
        <v>3477</v>
      </c>
      <c r="Q3182">
        <v>53649</v>
      </c>
      <c r="R3182">
        <v>0</v>
      </c>
      <c r="S3182">
        <v>1</v>
      </c>
      <c r="T3182">
        <v>0</v>
      </c>
      <c r="U3182">
        <v>0</v>
      </c>
      <c r="V3182" t="s">
        <v>515</v>
      </c>
    </row>
    <row r="3183" spans="15:22" x14ac:dyDescent="0.35">
      <c r="O3183">
        <v>2022103100</v>
      </c>
      <c r="P3183">
        <v>744</v>
      </c>
      <c r="Q3183">
        <v>46098</v>
      </c>
      <c r="R3183">
        <v>1</v>
      </c>
      <c r="S3183">
        <v>0</v>
      </c>
      <c r="T3183">
        <v>0</v>
      </c>
      <c r="U3183">
        <v>0</v>
      </c>
      <c r="V3183" t="s">
        <v>516</v>
      </c>
    </row>
    <row r="3184" spans="15:22" x14ac:dyDescent="0.35">
      <c r="O3184">
        <v>2022103100</v>
      </c>
      <c r="P3184">
        <v>2341</v>
      </c>
      <c r="Q3184">
        <v>46098</v>
      </c>
      <c r="R3184">
        <v>0</v>
      </c>
      <c r="S3184">
        <v>1</v>
      </c>
      <c r="T3184">
        <v>0</v>
      </c>
      <c r="U3184">
        <v>0</v>
      </c>
      <c r="V3184" t="s">
        <v>516</v>
      </c>
    </row>
    <row r="3185" spans="15:22" x14ac:dyDescent="0.35">
      <c r="O3185">
        <v>2022103100</v>
      </c>
      <c r="P3185">
        <v>1127</v>
      </c>
      <c r="Q3185">
        <v>53498</v>
      </c>
      <c r="R3185">
        <v>0</v>
      </c>
      <c r="S3185">
        <v>1</v>
      </c>
      <c r="T3185">
        <v>0</v>
      </c>
      <c r="U3185">
        <v>0</v>
      </c>
      <c r="V3185" t="s">
        <v>517</v>
      </c>
    </row>
    <row r="3186" spans="15:22" x14ac:dyDescent="0.35">
      <c r="O3186">
        <v>2022103100</v>
      </c>
      <c r="P3186">
        <v>1150</v>
      </c>
      <c r="Q3186">
        <v>53498</v>
      </c>
      <c r="R3186">
        <v>0</v>
      </c>
      <c r="S3186">
        <v>1</v>
      </c>
      <c r="T3186">
        <v>0</v>
      </c>
      <c r="U3186">
        <v>0</v>
      </c>
      <c r="V3186" t="s">
        <v>517</v>
      </c>
    </row>
    <row r="3187" spans="15:22" x14ac:dyDescent="0.35">
      <c r="O3187">
        <v>2022103100</v>
      </c>
      <c r="P3187">
        <v>3111</v>
      </c>
      <c r="Q3187">
        <v>53498</v>
      </c>
      <c r="R3187">
        <v>1</v>
      </c>
      <c r="S3187">
        <v>0</v>
      </c>
      <c r="T3187">
        <v>0</v>
      </c>
      <c r="U3187">
        <v>0</v>
      </c>
      <c r="V3187" t="s">
        <v>517</v>
      </c>
    </row>
    <row r="3188" spans="15:22" x14ac:dyDescent="0.35">
      <c r="O3188">
        <v>2022103100</v>
      </c>
      <c r="P3188">
        <v>1150</v>
      </c>
      <c r="Q3188">
        <v>52473</v>
      </c>
      <c r="R3188">
        <v>0</v>
      </c>
      <c r="S3188">
        <v>1</v>
      </c>
      <c r="T3188">
        <v>0</v>
      </c>
      <c r="U3188">
        <v>0</v>
      </c>
      <c r="V3188" t="s">
        <v>518</v>
      </c>
    </row>
    <row r="3189" spans="15:22" x14ac:dyDescent="0.35">
      <c r="O3189">
        <v>2022103100</v>
      </c>
      <c r="P3189">
        <v>2214</v>
      </c>
      <c r="Q3189">
        <v>52473</v>
      </c>
      <c r="R3189">
        <v>1</v>
      </c>
      <c r="S3189">
        <v>0</v>
      </c>
      <c r="T3189">
        <v>0</v>
      </c>
      <c r="U3189">
        <v>0</v>
      </c>
      <c r="V3189" t="s">
        <v>518</v>
      </c>
    </row>
    <row r="3190" spans="15:22" x14ac:dyDescent="0.35">
      <c r="O3190">
        <v>2022103100</v>
      </c>
      <c r="P3190">
        <v>2974</v>
      </c>
      <c r="Q3190">
        <v>52473</v>
      </c>
      <c r="R3190">
        <v>1</v>
      </c>
      <c r="S3190">
        <v>0</v>
      </c>
      <c r="T3190">
        <v>0</v>
      </c>
      <c r="U3190">
        <v>0</v>
      </c>
      <c r="V3190" t="s">
        <v>518</v>
      </c>
    </row>
    <row r="3191" spans="15:22" x14ac:dyDescent="0.35">
      <c r="O3191">
        <v>2022103100</v>
      </c>
      <c r="P3191">
        <v>3064</v>
      </c>
      <c r="Q3191">
        <v>52473</v>
      </c>
      <c r="R3191">
        <v>1</v>
      </c>
      <c r="S3191">
        <v>0</v>
      </c>
      <c r="T3191">
        <v>0</v>
      </c>
      <c r="U3191">
        <v>0</v>
      </c>
      <c r="V3191" t="s">
        <v>518</v>
      </c>
    </row>
    <row r="3192" spans="15:22" x14ac:dyDescent="0.35">
      <c r="O3192">
        <v>2022103100</v>
      </c>
      <c r="P3192">
        <v>3360</v>
      </c>
      <c r="Q3192">
        <v>52473</v>
      </c>
      <c r="R3192">
        <v>0</v>
      </c>
      <c r="S3192">
        <v>1</v>
      </c>
      <c r="T3192">
        <v>0</v>
      </c>
      <c r="U3192">
        <v>0</v>
      </c>
      <c r="V3192" t="s">
        <v>518</v>
      </c>
    </row>
    <row r="3193" spans="15:22" x14ac:dyDescent="0.35">
      <c r="O3193">
        <v>2022110602</v>
      </c>
      <c r="P3193">
        <v>946</v>
      </c>
      <c r="Q3193">
        <v>52473</v>
      </c>
      <c r="R3193">
        <v>1</v>
      </c>
      <c r="S3193">
        <v>0</v>
      </c>
      <c r="T3193">
        <v>0</v>
      </c>
      <c r="U3193">
        <v>0</v>
      </c>
      <c r="V3193" t="s">
        <v>518</v>
      </c>
    </row>
    <row r="3194" spans="15:22" x14ac:dyDescent="0.35">
      <c r="O3194">
        <v>2022103100</v>
      </c>
      <c r="P3194">
        <v>1237</v>
      </c>
      <c r="Q3194">
        <v>53540</v>
      </c>
      <c r="R3194">
        <v>0</v>
      </c>
      <c r="S3194">
        <v>1</v>
      </c>
      <c r="T3194">
        <v>0</v>
      </c>
      <c r="U3194">
        <v>0</v>
      </c>
      <c r="V3194" t="s">
        <v>519</v>
      </c>
    </row>
    <row r="3195" spans="15:22" x14ac:dyDescent="0.35">
      <c r="O3195">
        <v>2022103100</v>
      </c>
      <c r="P3195">
        <v>2193</v>
      </c>
      <c r="Q3195">
        <v>53540</v>
      </c>
      <c r="R3195">
        <v>0</v>
      </c>
      <c r="S3195">
        <v>1</v>
      </c>
      <c r="T3195">
        <v>0</v>
      </c>
      <c r="U3195">
        <v>0</v>
      </c>
      <c r="V3195" t="s">
        <v>519</v>
      </c>
    </row>
    <row r="3196" spans="15:22" x14ac:dyDescent="0.35">
      <c r="O3196">
        <v>2022103100</v>
      </c>
      <c r="P3196">
        <v>1488</v>
      </c>
      <c r="Q3196">
        <v>41227</v>
      </c>
      <c r="R3196">
        <v>1</v>
      </c>
      <c r="S3196">
        <v>0</v>
      </c>
      <c r="T3196">
        <v>0</v>
      </c>
      <c r="U3196">
        <v>0</v>
      </c>
      <c r="V3196" t="s">
        <v>520</v>
      </c>
    </row>
    <row r="3197" spans="15:22" x14ac:dyDescent="0.35">
      <c r="O3197">
        <v>2022103100</v>
      </c>
      <c r="P3197">
        <v>2768</v>
      </c>
      <c r="Q3197">
        <v>41227</v>
      </c>
      <c r="R3197">
        <v>0</v>
      </c>
      <c r="S3197">
        <v>1</v>
      </c>
      <c r="T3197">
        <v>0</v>
      </c>
      <c r="U3197">
        <v>0</v>
      </c>
      <c r="V3197" t="s">
        <v>520</v>
      </c>
    </row>
    <row r="3198" spans="15:22" x14ac:dyDescent="0.35">
      <c r="O3198">
        <v>2022103100</v>
      </c>
      <c r="P3198">
        <v>1509</v>
      </c>
      <c r="Q3198">
        <v>53455</v>
      </c>
      <c r="R3198">
        <v>1</v>
      </c>
      <c r="S3198">
        <v>0</v>
      </c>
      <c r="T3198">
        <v>0</v>
      </c>
      <c r="U3198">
        <v>0</v>
      </c>
      <c r="V3198" t="s">
        <v>521</v>
      </c>
    </row>
    <row r="3199" spans="15:22" x14ac:dyDescent="0.35">
      <c r="O3199">
        <v>2022103100</v>
      </c>
      <c r="P3199">
        <v>2051</v>
      </c>
      <c r="Q3199">
        <v>46215</v>
      </c>
      <c r="R3199">
        <v>1</v>
      </c>
      <c r="S3199">
        <v>0</v>
      </c>
      <c r="T3199">
        <v>0</v>
      </c>
      <c r="U3199">
        <v>0</v>
      </c>
      <c r="V3199" t="s">
        <v>522</v>
      </c>
    </row>
    <row r="3200" spans="15:22" x14ac:dyDescent="0.35">
      <c r="O3200">
        <v>2022103100</v>
      </c>
      <c r="P3200">
        <v>2494</v>
      </c>
      <c r="Q3200">
        <v>46215</v>
      </c>
      <c r="R3200">
        <v>1</v>
      </c>
      <c r="S3200">
        <v>0</v>
      </c>
      <c r="T3200">
        <v>0</v>
      </c>
      <c r="U3200">
        <v>0</v>
      </c>
      <c r="V3200" t="s">
        <v>522</v>
      </c>
    </row>
    <row r="3201" spans="15:22" x14ac:dyDescent="0.35">
      <c r="O3201">
        <v>2022103100</v>
      </c>
      <c r="P3201">
        <v>2570</v>
      </c>
      <c r="Q3201">
        <v>46215</v>
      </c>
      <c r="R3201">
        <v>0</v>
      </c>
      <c r="S3201">
        <v>1</v>
      </c>
      <c r="T3201">
        <v>0</v>
      </c>
      <c r="U3201">
        <v>0</v>
      </c>
      <c r="V3201" t="s">
        <v>522</v>
      </c>
    </row>
    <row r="3202" spans="15:22" x14ac:dyDescent="0.35">
      <c r="O3202">
        <v>2022103100</v>
      </c>
      <c r="P3202">
        <v>2193</v>
      </c>
      <c r="Q3202">
        <v>53050</v>
      </c>
      <c r="R3202">
        <v>0</v>
      </c>
      <c r="S3202">
        <v>1</v>
      </c>
      <c r="T3202">
        <v>0</v>
      </c>
      <c r="U3202">
        <v>0</v>
      </c>
      <c r="V3202" t="s">
        <v>523</v>
      </c>
    </row>
    <row r="3203" spans="15:22" x14ac:dyDescent="0.35">
      <c r="O3203">
        <v>2022103100</v>
      </c>
      <c r="P3203">
        <v>2214</v>
      </c>
      <c r="Q3203">
        <v>53050</v>
      </c>
      <c r="R3203">
        <v>0</v>
      </c>
      <c r="S3203">
        <v>1</v>
      </c>
      <c r="T3203">
        <v>0</v>
      </c>
      <c r="U3203">
        <v>0</v>
      </c>
      <c r="V3203" t="s">
        <v>523</v>
      </c>
    </row>
    <row r="3204" spans="15:22" x14ac:dyDescent="0.35">
      <c r="O3204">
        <v>2022110602</v>
      </c>
      <c r="P3204">
        <v>3624</v>
      </c>
      <c r="Q3204">
        <v>53050</v>
      </c>
      <c r="R3204">
        <v>0</v>
      </c>
      <c r="S3204">
        <v>1</v>
      </c>
      <c r="T3204">
        <v>0</v>
      </c>
      <c r="U3204">
        <v>0</v>
      </c>
      <c r="V3204" t="s">
        <v>523</v>
      </c>
    </row>
    <row r="3205" spans="15:22" x14ac:dyDescent="0.35">
      <c r="O3205">
        <v>2022103100</v>
      </c>
      <c r="P3205">
        <v>3254</v>
      </c>
      <c r="Q3205">
        <v>48588</v>
      </c>
      <c r="R3205">
        <v>0</v>
      </c>
      <c r="S3205">
        <v>1</v>
      </c>
      <c r="T3205">
        <v>0</v>
      </c>
      <c r="U3205">
        <v>0</v>
      </c>
      <c r="V3205" t="s">
        <v>524</v>
      </c>
    </row>
    <row r="3206" spans="15:22" x14ac:dyDescent="0.35">
      <c r="O3206">
        <v>2022103100</v>
      </c>
      <c r="P3206">
        <v>3596</v>
      </c>
      <c r="Q3206">
        <v>54496</v>
      </c>
      <c r="R3206">
        <v>1</v>
      </c>
      <c r="S3206">
        <v>0</v>
      </c>
      <c r="T3206">
        <v>0</v>
      </c>
      <c r="U3206">
        <v>0</v>
      </c>
      <c r="V3206" t="s">
        <v>525</v>
      </c>
    </row>
    <row r="3207" spans="15:22" x14ac:dyDescent="0.35">
      <c r="O3207">
        <v>2022110300</v>
      </c>
      <c r="P3207">
        <v>221</v>
      </c>
      <c r="Q3207">
        <v>53894</v>
      </c>
      <c r="R3207">
        <v>0</v>
      </c>
      <c r="S3207">
        <v>1</v>
      </c>
      <c r="T3207">
        <v>0</v>
      </c>
      <c r="U3207">
        <v>0</v>
      </c>
      <c r="V3207" t="s">
        <v>526</v>
      </c>
    </row>
    <row r="3208" spans="15:22" x14ac:dyDescent="0.35">
      <c r="O3208">
        <v>2022110300</v>
      </c>
      <c r="P3208">
        <v>1409</v>
      </c>
      <c r="Q3208">
        <v>53894</v>
      </c>
      <c r="R3208">
        <v>1</v>
      </c>
      <c r="S3208">
        <v>0</v>
      </c>
      <c r="T3208">
        <v>0</v>
      </c>
      <c r="U3208">
        <v>0</v>
      </c>
      <c r="V3208" t="s">
        <v>526</v>
      </c>
    </row>
    <row r="3209" spans="15:22" x14ac:dyDescent="0.35">
      <c r="O3209">
        <v>2022110300</v>
      </c>
      <c r="P3209">
        <v>1430</v>
      </c>
      <c r="Q3209">
        <v>53894</v>
      </c>
      <c r="R3209">
        <v>0</v>
      </c>
      <c r="S3209">
        <v>1</v>
      </c>
      <c r="T3209">
        <v>0</v>
      </c>
      <c r="U3209">
        <v>0</v>
      </c>
      <c r="V3209" t="s">
        <v>526</v>
      </c>
    </row>
    <row r="3210" spans="15:22" x14ac:dyDescent="0.35">
      <c r="O3210">
        <v>2022110300</v>
      </c>
      <c r="P3210">
        <v>1534</v>
      </c>
      <c r="Q3210">
        <v>53894</v>
      </c>
      <c r="R3210">
        <v>1</v>
      </c>
      <c r="S3210">
        <v>0</v>
      </c>
      <c r="T3210">
        <v>0</v>
      </c>
      <c r="U3210">
        <v>0</v>
      </c>
      <c r="V3210" t="s">
        <v>526</v>
      </c>
    </row>
    <row r="3211" spans="15:22" x14ac:dyDescent="0.35">
      <c r="O3211">
        <v>2022110300</v>
      </c>
      <c r="P3211">
        <v>2332</v>
      </c>
      <c r="Q3211">
        <v>53894</v>
      </c>
      <c r="R3211">
        <v>0</v>
      </c>
      <c r="S3211">
        <v>0</v>
      </c>
      <c r="T3211">
        <v>0</v>
      </c>
      <c r="U3211">
        <v>1</v>
      </c>
      <c r="V3211" t="s">
        <v>526</v>
      </c>
    </row>
    <row r="3212" spans="15:22" x14ac:dyDescent="0.35">
      <c r="O3212">
        <v>2022110300</v>
      </c>
      <c r="P3212">
        <v>843</v>
      </c>
      <c r="Q3212">
        <v>44825</v>
      </c>
      <c r="R3212">
        <v>1</v>
      </c>
      <c r="S3212">
        <v>0</v>
      </c>
      <c r="T3212">
        <v>0</v>
      </c>
      <c r="U3212">
        <v>0</v>
      </c>
      <c r="V3212" t="s">
        <v>527</v>
      </c>
    </row>
    <row r="3213" spans="15:22" x14ac:dyDescent="0.35">
      <c r="O3213">
        <v>2022110300</v>
      </c>
      <c r="P3213">
        <v>1430</v>
      </c>
      <c r="Q3213">
        <v>44825</v>
      </c>
      <c r="R3213">
        <v>0</v>
      </c>
      <c r="S3213">
        <v>0</v>
      </c>
      <c r="T3213">
        <v>0</v>
      </c>
      <c r="U3213">
        <v>1</v>
      </c>
      <c r="V3213" t="s">
        <v>527</v>
      </c>
    </row>
    <row r="3214" spans="15:22" x14ac:dyDescent="0.35">
      <c r="O3214">
        <v>2022110300</v>
      </c>
      <c r="P3214">
        <v>2479</v>
      </c>
      <c r="Q3214">
        <v>44825</v>
      </c>
      <c r="R3214">
        <v>0</v>
      </c>
      <c r="S3214">
        <v>1</v>
      </c>
      <c r="T3214">
        <v>0</v>
      </c>
      <c r="U3214">
        <v>0</v>
      </c>
      <c r="V3214" t="s">
        <v>527</v>
      </c>
    </row>
    <row r="3215" spans="15:22" x14ac:dyDescent="0.35">
      <c r="O3215">
        <v>2022110300</v>
      </c>
      <c r="P3215">
        <v>2905</v>
      </c>
      <c r="Q3215">
        <v>44825</v>
      </c>
      <c r="R3215">
        <v>0</v>
      </c>
      <c r="S3215">
        <v>0</v>
      </c>
      <c r="T3215">
        <v>0</v>
      </c>
      <c r="U3215">
        <v>1</v>
      </c>
      <c r="V3215" t="s">
        <v>527</v>
      </c>
    </row>
    <row r="3216" spans="15:22" x14ac:dyDescent="0.35">
      <c r="O3216">
        <v>2022110300</v>
      </c>
      <c r="P3216">
        <v>1208</v>
      </c>
      <c r="Q3216">
        <v>55043</v>
      </c>
      <c r="R3216">
        <v>0</v>
      </c>
      <c r="S3216">
        <v>1</v>
      </c>
      <c r="T3216">
        <v>0</v>
      </c>
      <c r="U3216">
        <v>0</v>
      </c>
      <c r="V3216" t="s">
        <v>528</v>
      </c>
    </row>
    <row r="3217" spans="15:22" x14ac:dyDescent="0.35">
      <c r="O3217">
        <v>2022110300</v>
      </c>
      <c r="P3217">
        <v>1454</v>
      </c>
      <c r="Q3217">
        <v>53502</v>
      </c>
      <c r="R3217">
        <v>1</v>
      </c>
      <c r="S3217">
        <v>0</v>
      </c>
      <c r="T3217">
        <v>0</v>
      </c>
      <c r="U3217">
        <v>0</v>
      </c>
      <c r="V3217" t="s">
        <v>529</v>
      </c>
    </row>
    <row r="3218" spans="15:22" x14ac:dyDescent="0.35">
      <c r="O3218">
        <v>2022110300</v>
      </c>
      <c r="P3218">
        <v>2851</v>
      </c>
      <c r="Q3218">
        <v>53502</v>
      </c>
      <c r="R3218">
        <v>1</v>
      </c>
      <c r="S3218">
        <v>0</v>
      </c>
      <c r="T3218">
        <v>0</v>
      </c>
      <c r="U3218">
        <v>0</v>
      </c>
      <c r="V3218" t="s">
        <v>529</v>
      </c>
    </row>
    <row r="3219" spans="15:22" x14ac:dyDescent="0.35">
      <c r="O3219">
        <v>2022110300</v>
      </c>
      <c r="P3219">
        <v>1650</v>
      </c>
      <c r="Q3219">
        <v>46672</v>
      </c>
      <c r="R3219">
        <v>0</v>
      </c>
      <c r="S3219">
        <v>0</v>
      </c>
      <c r="T3219">
        <v>0</v>
      </c>
      <c r="U3219">
        <v>1</v>
      </c>
      <c r="V3219" t="s">
        <v>530</v>
      </c>
    </row>
    <row r="3220" spans="15:22" x14ac:dyDescent="0.35">
      <c r="O3220">
        <v>2022110300</v>
      </c>
      <c r="P3220">
        <v>2761</v>
      </c>
      <c r="Q3220">
        <v>46672</v>
      </c>
      <c r="R3220">
        <v>0</v>
      </c>
      <c r="S3220">
        <v>1</v>
      </c>
      <c r="T3220">
        <v>0</v>
      </c>
      <c r="U3220">
        <v>0</v>
      </c>
      <c r="V3220" t="s">
        <v>530</v>
      </c>
    </row>
    <row r="3221" spans="15:22" x14ac:dyDescent="0.35">
      <c r="O3221">
        <v>2022110300</v>
      </c>
      <c r="P3221">
        <v>2164</v>
      </c>
      <c r="Q3221">
        <v>35452</v>
      </c>
      <c r="R3221">
        <v>1</v>
      </c>
      <c r="S3221">
        <v>0</v>
      </c>
      <c r="T3221">
        <v>0</v>
      </c>
      <c r="U3221">
        <v>0</v>
      </c>
      <c r="V3221" t="s">
        <v>531</v>
      </c>
    </row>
    <row r="3222" spans="15:22" x14ac:dyDescent="0.35">
      <c r="O3222">
        <v>2022110600</v>
      </c>
      <c r="P3222">
        <v>590</v>
      </c>
      <c r="Q3222">
        <v>42559</v>
      </c>
      <c r="R3222">
        <v>0</v>
      </c>
      <c r="S3222">
        <v>1</v>
      </c>
      <c r="T3222">
        <v>0</v>
      </c>
      <c r="U3222">
        <v>0</v>
      </c>
      <c r="V3222" t="s">
        <v>532</v>
      </c>
    </row>
    <row r="3223" spans="15:22" x14ac:dyDescent="0.35">
      <c r="O3223">
        <v>2022110600</v>
      </c>
      <c r="P3223">
        <v>2337</v>
      </c>
      <c r="Q3223">
        <v>42559</v>
      </c>
      <c r="R3223">
        <v>0</v>
      </c>
      <c r="S3223">
        <v>1</v>
      </c>
      <c r="T3223">
        <v>0</v>
      </c>
      <c r="U3223">
        <v>0</v>
      </c>
      <c r="V3223" t="s">
        <v>532</v>
      </c>
    </row>
    <row r="3224" spans="15:22" x14ac:dyDescent="0.35">
      <c r="O3224">
        <v>2022110600</v>
      </c>
      <c r="P3224">
        <v>3298</v>
      </c>
      <c r="Q3224">
        <v>42559</v>
      </c>
      <c r="R3224">
        <v>0</v>
      </c>
      <c r="S3224">
        <v>1</v>
      </c>
      <c r="T3224">
        <v>0</v>
      </c>
      <c r="U3224">
        <v>0</v>
      </c>
      <c r="V3224" t="s">
        <v>532</v>
      </c>
    </row>
    <row r="3225" spans="15:22" x14ac:dyDescent="0.35">
      <c r="O3225">
        <v>2022110600</v>
      </c>
      <c r="P3225">
        <v>894</v>
      </c>
      <c r="Q3225">
        <v>54547</v>
      </c>
      <c r="R3225">
        <v>0</v>
      </c>
      <c r="S3225">
        <v>1</v>
      </c>
      <c r="T3225">
        <v>0</v>
      </c>
      <c r="U3225">
        <v>0</v>
      </c>
      <c r="V3225" t="s">
        <v>533</v>
      </c>
    </row>
    <row r="3226" spans="15:22" x14ac:dyDescent="0.35">
      <c r="O3226">
        <v>2022110600</v>
      </c>
      <c r="P3226">
        <v>2245</v>
      </c>
      <c r="Q3226">
        <v>54547</v>
      </c>
      <c r="R3226">
        <v>1</v>
      </c>
      <c r="S3226">
        <v>0</v>
      </c>
      <c r="T3226">
        <v>0</v>
      </c>
      <c r="U3226">
        <v>0</v>
      </c>
      <c r="V3226" t="s">
        <v>533</v>
      </c>
    </row>
    <row r="3227" spans="15:22" x14ac:dyDescent="0.35">
      <c r="O3227">
        <v>2022110600</v>
      </c>
      <c r="P3227">
        <v>2017</v>
      </c>
      <c r="Q3227">
        <v>43791</v>
      </c>
      <c r="R3227">
        <v>1</v>
      </c>
      <c r="S3227">
        <v>0</v>
      </c>
      <c r="T3227">
        <v>0</v>
      </c>
      <c r="U3227">
        <v>0</v>
      </c>
      <c r="V3227" t="s">
        <v>534</v>
      </c>
    </row>
    <row r="3228" spans="15:22" x14ac:dyDescent="0.35">
      <c r="O3228">
        <v>2022110600</v>
      </c>
      <c r="P3228">
        <v>2162</v>
      </c>
      <c r="Q3228">
        <v>43791</v>
      </c>
      <c r="R3228">
        <v>0</v>
      </c>
      <c r="S3228">
        <v>1</v>
      </c>
      <c r="T3228">
        <v>0</v>
      </c>
      <c r="U3228">
        <v>0</v>
      </c>
      <c r="V3228" t="s">
        <v>534</v>
      </c>
    </row>
    <row r="3229" spans="15:22" x14ac:dyDescent="0.35">
      <c r="O3229">
        <v>2022110600</v>
      </c>
      <c r="P3229">
        <v>2832</v>
      </c>
      <c r="Q3229">
        <v>43791</v>
      </c>
      <c r="R3229">
        <v>1</v>
      </c>
      <c r="S3229">
        <v>0</v>
      </c>
      <c r="T3229">
        <v>0</v>
      </c>
      <c r="U3229">
        <v>0</v>
      </c>
      <c r="V3229" t="s">
        <v>534</v>
      </c>
    </row>
    <row r="3230" spans="15:22" x14ac:dyDescent="0.35">
      <c r="O3230">
        <v>2022110600</v>
      </c>
      <c r="P3230">
        <v>2400</v>
      </c>
      <c r="Q3230">
        <v>52594</v>
      </c>
      <c r="R3230">
        <v>0</v>
      </c>
      <c r="S3230">
        <v>1</v>
      </c>
      <c r="T3230">
        <v>0</v>
      </c>
      <c r="U3230">
        <v>0</v>
      </c>
      <c r="V3230" t="s">
        <v>535</v>
      </c>
    </row>
    <row r="3231" spans="15:22" x14ac:dyDescent="0.35">
      <c r="O3231">
        <v>2022110600</v>
      </c>
      <c r="P3231">
        <v>3598</v>
      </c>
      <c r="Q3231">
        <v>52272</v>
      </c>
      <c r="R3231">
        <v>0</v>
      </c>
      <c r="S3231">
        <v>0</v>
      </c>
      <c r="T3231">
        <v>0</v>
      </c>
      <c r="U3231">
        <v>1</v>
      </c>
      <c r="V3231" t="s">
        <v>536</v>
      </c>
    </row>
    <row r="3232" spans="15:22" x14ac:dyDescent="0.35">
      <c r="O3232">
        <v>2022110601</v>
      </c>
      <c r="P3232">
        <v>739</v>
      </c>
      <c r="Q3232">
        <v>46501</v>
      </c>
      <c r="R3232">
        <v>0</v>
      </c>
      <c r="S3232">
        <v>1</v>
      </c>
      <c r="T3232">
        <v>0</v>
      </c>
      <c r="U3232">
        <v>0</v>
      </c>
      <c r="V3232" t="s">
        <v>537</v>
      </c>
    </row>
    <row r="3233" spans="15:22" x14ac:dyDescent="0.35">
      <c r="O3233">
        <v>2022110601</v>
      </c>
      <c r="P3233">
        <v>1391</v>
      </c>
      <c r="Q3233">
        <v>42390</v>
      </c>
      <c r="R3233">
        <v>1</v>
      </c>
      <c r="S3233">
        <v>0</v>
      </c>
      <c r="T3233">
        <v>0</v>
      </c>
      <c r="U3233">
        <v>0</v>
      </c>
      <c r="V3233" t="s">
        <v>538</v>
      </c>
    </row>
    <row r="3234" spans="15:22" x14ac:dyDescent="0.35">
      <c r="O3234">
        <v>2022110601</v>
      </c>
      <c r="P3234">
        <v>3309</v>
      </c>
      <c r="Q3234">
        <v>43321</v>
      </c>
      <c r="R3234">
        <v>0</v>
      </c>
      <c r="S3234">
        <v>1</v>
      </c>
      <c r="T3234">
        <v>0</v>
      </c>
      <c r="U3234">
        <v>0</v>
      </c>
      <c r="V3234" t="s">
        <v>539</v>
      </c>
    </row>
    <row r="3235" spans="15:22" x14ac:dyDescent="0.35">
      <c r="O3235">
        <v>2022110602</v>
      </c>
      <c r="P3235">
        <v>230</v>
      </c>
      <c r="Q3235">
        <v>52592</v>
      </c>
      <c r="R3235">
        <v>0</v>
      </c>
      <c r="S3235">
        <v>1</v>
      </c>
      <c r="T3235">
        <v>0</v>
      </c>
      <c r="U3235">
        <v>0</v>
      </c>
      <c r="V3235" t="s">
        <v>540</v>
      </c>
    </row>
    <row r="3236" spans="15:22" x14ac:dyDescent="0.35">
      <c r="O3236">
        <v>2022110602</v>
      </c>
      <c r="P3236">
        <v>2517</v>
      </c>
      <c r="Q3236">
        <v>52592</v>
      </c>
      <c r="R3236">
        <v>0</v>
      </c>
      <c r="S3236">
        <v>1</v>
      </c>
      <c r="T3236">
        <v>0</v>
      </c>
      <c r="U3236">
        <v>0</v>
      </c>
      <c r="V3236" t="s">
        <v>540</v>
      </c>
    </row>
    <row r="3237" spans="15:22" x14ac:dyDescent="0.35">
      <c r="O3237">
        <v>2022110602</v>
      </c>
      <c r="P3237">
        <v>2638</v>
      </c>
      <c r="Q3237">
        <v>52592</v>
      </c>
      <c r="R3237">
        <v>0</v>
      </c>
      <c r="S3237">
        <v>1</v>
      </c>
      <c r="T3237">
        <v>0</v>
      </c>
      <c r="U3237">
        <v>0</v>
      </c>
      <c r="V3237" t="s">
        <v>540</v>
      </c>
    </row>
    <row r="3238" spans="15:22" x14ac:dyDescent="0.35">
      <c r="O3238">
        <v>2022110602</v>
      </c>
      <c r="P3238">
        <v>2970</v>
      </c>
      <c r="Q3238">
        <v>52592</v>
      </c>
      <c r="R3238">
        <v>0</v>
      </c>
      <c r="S3238">
        <v>1</v>
      </c>
      <c r="T3238">
        <v>0</v>
      </c>
      <c r="U3238">
        <v>0</v>
      </c>
      <c r="V3238" t="s">
        <v>540</v>
      </c>
    </row>
    <row r="3239" spans="15:22" x14ac:dyDescent="0.35">
      <c r="O3239">
        <v>2022110602</v>
      </c>
      <c r="P3239">
        <v>657</v>
      </c>
      <c r="Q3239">
        <v>53595</v>
      </c>
      <c r="R3239">
        <v>1</v>
      </c>
      <c r="S3239">
        <v>0</v>
      </c>
      <c r="T3239">
        <v>0</v>
      </c>
      <c r="U3239">
        <v>0</v>
      </c>
      <c r="V3239" t="s">
        <v>541</v>
      </c>
    </row>
    <row r="3240" spans="15:22" x14ac:dyDescent="0.35">
      <c r="O3240">
        <v>2022110602</v>
      </c>
      <c r="P3240">
        <v>2659</v>
      </c>
      <c r="Q3240">
        <v>54654</v>
      </c>
      <c r="R3240">
        <v>1</v>
      </c>
      <c r="S3240">
        <v>0</v>
      </c>
      <c r="T3240">
        <v>0</v>
      </c>
      <c r="U3240">
        <v>0</v>
      </c>
      <c r="V3240" t="s">
        <v>542</v>
      </c>
    </row>
    <row r="3241" spans="15:22" x14ac:dyDescent="0.35">
      <c r="O3241">
        <v>2022110602</v>
      </c>
      <c r="P3241">
        <v>3492</v>
      </c>
      <c r="Q3241">
        <v>54654</v>
      </c>
      <c r="R3241">
        <v>1</v>
      </c>
      <c r="S3241">
        <v>0</v>
      </c>
      <c r="T3241">
        <v>0</v>
      </c>
      <c r="U3241">
        <v>0</v>
      </c>
      <c r="V3241" t="s">
        <v>542</v>
      </c>
    </row>
    <row r="3242" spans="15:22" x14ac:dyDescent="0.35">
      <c r="O3242">
        <v>2022110602</v>
      </c>
      <c r="P3242">
        <v>3424</v>
      </c>
      <c r="Q3242">
        <v>48495</v>
      </c>
      <c r="R3242">
        <v>1</v>
      </c>
      <c r="S3242">
        <v>0</v>
      </c>
      <c r="T3242">
        <v>0</v>
      </c>
      <c r="U3242">
        <v>0</v>
      </c>
      <c r="V3242" t="s">
        <v>543</v>
      </c>
    </row>
    <row r="3243" spans="15:22" x14ac:dyDescent="0.35">
      <c r="O3243">
        <v>2022110602</v>
      </c>
      <c r="P3243">
        <v>3471</v>
      </c>
      <c r="Q3243">
        <v>48495</v>
      </c>
      <c r="R3243">
        <v>0</v>
      </c>
      <c r="S3243">
        <v>1</v>
      </c>
      <c r="T3243">
        <v>0</v>
      </c>
      <c r="U3243">
        <v>0</v>
      </c>
      <c r="V3243" t="s">
        <v>543</v>
      </c>
    </row>
    <row r="3244" spans="15:22" x14ac:dyDescent="0.35">
      <c r="O3244">
        <v>2022110602</v>
      </c>
      <c r="P3244">
        <v>3471</v>
      </c>
      <c r="Q3244">
        <v>53587</v>
      </c>
      <c r="R3244">
        <v>0</v>
      </c>
      <c r="S3244">
        <v>1</v>
      </c>
      <c r="T3244">
        <v>0</v>
      </c>
      <c r="U3244">
        <v>0</v>
      </c>
      <c r="V3244" t="s">
        <v>544</v>
      </c>
    </row>
    <row r="3245" spans="15:22" x14ac:dyDescent="0.35">
      <c r="O3245">
        <v>2022110602</v>
      </c>
      <c r="P3245">
        <v>3492</v>
      </c>
      <c r="Q3245">
        <v>54585</v>
      </c>
      <c r="R3245">
        <v>0</v>
      </c>
      <c r="S3245">
        <v>0</v>
      </c>
      <c r="T3245">
        <v>0</v>
      </c>
      <c r="U3245">
        <v>1</v>
      </c>
      <c r="V3245" t="s">
        <v>545</v>
      </c>
    </row>
    <row r="3246" spans="15:22" x14ac:dyDescent="0.35">
      <c r="O3246">
        <v>2022110602</v>
      </c>
      <c r="P3246">
        <v>3603</v>
      </c>
      <c r="Q3246">
        <v>52797</v>
      </c>
      <c r="R3246">
        <v>0</v>
      </c>
      <c r="S3246">
        <v>1</v>
      </c>
      <c r="T3246">
        <v>0</v>
      </c>
      <c r="U3246">
        <v>0</v>
      </c>
      <c r="V3246" t="s">
        <v>546</v>
      </c>
    </row>
    <row r="3247" spans="15:22" x14ac:dyDescent="0.35">
      <c r="O3247">
        <v>2022110602</v>
      </c>
      <c r="P3247">
        <v>3680</v>
      </c>
      <c r="Q3247">
        <v>52797</v>
      </c>
      <c r="R3247">
        <v>1</v>
      </c>
      <c r="S3247">
        <v>0</v>
      </c>
      <c r="T3247">
        <v>0</v>
      </c>
      <c r="U3247">
        <v>0</v>
      </c>
      <c r="V3247" t="s">
        <v>546</v>
      </c>
    </row>
    <row r="3248" spans="15:22" x14ac:dyDescent="0.35">
      <c r="O3248">
        <v>2022110602</v>
      </c>
      <c r="P3248">
        <v>3760</v>
      </c>
      <c r="Q3248">
        <v>52797</v>
      </c>
      <c r="R3248">
        <v>1</v>
      </c>
      <c r="S3248">
        <v>0</v>
      </c>
      <c r="T3248">
        <v>0</v>
      </c>
      <c r="U3248">
        <v>0</v>
      </c>
      <c r="V3248" t="s">
        <v>546</v>
      </c>
    </row>
    <row r="3249" spans="15:22" x14ac:dyDescent="0.35">
      <c r="O3249">
        <v>2022110602</v>
      </c>
      <c r="P3249">
        <v>3624</v>
      </c>
      <c r="Q3249">
        <v>38852</v>
      </c>
      <c r="R3249">
        <v>0</v>
      </c>
      <c r="S3249">
        <v>1</v>
      </c>
      <c r="T3249">
        <v>0</v>
      </c>
      <c r="U3249">
        <v>0</v>
      </c>
      <c r="V3249" t="s">
        <v>547</v>
      </c>
    </row>
    <row r="3250" spans="15:22" x14ac:dyDescent="0.35">
      <c r="O3250">
        <v>2022110603</v>
      </c>
      <c r="P3250">
        <v>229</v>
      </c>
      <c r="Q3250">
        <v>52863</v>
      </c>
      <c r="R3250">
        <v>1</v>
      </c>
      <c r="S3250">
        <v>0</v>
      </c>
      <c r="T3250">
        <v>0</v>
      </c>
      <c r="U3250">
        <v>0</v>
      </c>
      <c r="V3250" t="s">
        <v>548</v>
      </c>
    </row>
    <row r="3251" spans="15:22" x14ac:dyDescent="0.35">
      <c r="O3251">
        <v>2022110603</v>
      </c>
      <c r="P3251">
        <v>1146</v>
      </c>
      <c r="Q3251">
        <v>52863</v>
      </c>
      <c r="R3251">
        <v>0</v>
      </c>
      <c r="S3251">
        <v>1</v>
      </c>
      <c r="T3251">
        <v>0</v>
      </c>
      <c r="U3251">
        <v>0</v>
      </c>
      <c r="V3251" t="s">
        <v>548</v>
      </c>
    </row>
    <row r="3252" spans="15:22" x14ac:dyDescent="0.35">
      <c r="O3252">
        <v>2022110603</v>
      </c>
      <c r="P3252">
        <v>1552</v>
      </c>
      <c r="Q3252">
        <v>52863</v>
      </c>
      <c r="R3252">
        <v>0</v>
      </c>
      <c r="S3252">
        <v>1</v>
      </c>
      <c r="T3252">
        <v>0</v>
      </c>
      <c r="U3252">
        <v>0</v>
      </c>
      <c r="V3252" t="s">
        <v>548</v>
      </c>
    </row>
    <row r="3253" spans="15:22" x14ac:dyDescent="0.35">
      <c r="O3253">
        <v>2022110603</v>
      </c>
      <c r="P3253">
        <v>1573</v>
      </c>
      <c r="Q3253">
        <v>52863</v>
      </c>
      <c r="R3253">
        <v>0</v>
      </c>
      <c r="S3253">
        <v>1</v>
      </c>
      <c r="T3253">
        <v>0</v>
      </c>
      <c r="U3253">
        <v>0</v>
      </c>
      <c r="V3253" t="s">
        <v>548</v>
      </c>
    </row>
    <row r="3254" spans="15:22" x14ac:dyDescent="0.35">
      <c r="O3254">
        <v>2022110603</v>
      </c>
      <c r="P3254">
        <v>1603</v>
      </c>
      <c r="Q3254">
        <v>52863</v>
      </c>
      <c r="R3254">
        <v>1</v>
      </c>
      <c r="S3254">
        <v>0</v>
      </c>
      <c r="T3254">
        <v>0</v>
      </c>
      <c r="U3254">
        <v>0</v>
      </c>
      <c r="V3254" t="s">
        <v>548</v>
      </c>
    </row>
    <row r="3255" spans="15:22" x14ac:dyDescent="0.35">
      <c r="O3255">
        <v>2022110603</v>
      </c>
      <c r="P3255">
        <v>2654</v>
      </c>
      <c r="Q3255">
        <v>52863</v>
      </c>
      <c r="R3255">
        <v>0</v>
      </c>
      <c r="S3255">
        <v>1</v>
      </c>
      <c r="T3255">
        <v>0</v>
      </c>
      <c r="U3255">
        <v>0</v>
      </c>
      <c r="V3255" t="s">
        <v>548</v>
      </c>
    </row>
    <row r="3256" spans="15:22" x14ac:dyDescent="0.35">
      <c r="O3256">
        <v>2022110603</v>
      </c>
      <c r="P3256">
        <v>486</v>
      </c>
      <c r="Q3256">
        <v>46099</v>
      </c>
      <c r="R3256">
        <v>1</v>
      </c>
      <c r="S3256">
        <v>0</v>
      </c>
      <c r="T3256">
        <v>0</v>
      </c>
      <c r="U3256">
        <v>0</v>
      </c>
      <c r="V3256" t="s">
        <v>549</v>
      </c>
    </row>
    <row r="3257" spans="15:22" x14ac:dyDescent="0.35">
      <c r="O3257">
        <v>2022110603</v>
      </c>
      <c r="P3257">
        <v>2349</v>
      </c>
      <c r="Q3257">
        <v>46099</v>
      </c>
      <c r="R3257">
        <v>1</v>
      </c>
      <c r="S3257">
        <v>0</v>
      </c>
      <c r="T3257">
        <v>0</v>
      </c>
      <c r="U3257">
        <v>0</v>
      </c>
      <c r="V3257" t="s">
        <v>549</v>
      </c>
    </row>
    <row r="3258" spans="15:22" x14ac:dyDescent="0.35">
      <c r="O3258">
        <v>2022110603</v>
      </c>
      <c r="P3258">
        <v>585</v>
      </c>
      <c r="Q3258">
        <v>53458</v>
      </c>
      <c r="R3258">
        <v>0</v>
      </c>
      <c r="S3258">
        <v>1</v>
      </c>
      <c r="T3258">
        <v>0</v>
      </c>
      <c r="U3258">
        <v>0</v>
      </c>
      <c r="V3258" t="s">
        <v>550</v>
      </c>
    </row>
    <row r="3259" spans="15:22" x14ac:dyDescent="0.35">
      <c r="O3259">
        <v>2022110603</v>
      </c>
      <c r="P3259">
        <v>967</v>
      </c>
      <c r="Q3259">
        <v>48241</v>
      </c>
      <c r="R3259">
        <v>1</v>
      </c>
      <c r="S3259">
        <v>0</v>
      </c>
      <c r="T3259">
        <v>0</v>
      </c>
      <c r="U3259">
        <v>0</v>
      </c>
      <c r="V3259" t="s">
        <v>551</v>
      </c>
    </row>
    <row r="3260" spans="15:22" x14ac:dyDescent="0.35">
      <c r="O3260">
        <v>2022110603</v>
      </c>
      <c r="P3260">
        <v>1217</v>
      </c>
      <c r="Q3260">
        <v>53953</v>
      </c>
      <c r="R3260">
        <v>1</v>
      </c>
      <c r="S3260">
        <v>0</v>
      </c>
      <c r="T3260">
        <v>0</v>
      </c>
      <c r="U3260">
        <v>0</v>
      </c>
      <c r="V3260" t="s">
        <v>552</v>
      </c>
    </row>
    <row r="3261" spans="15:22" x14ac:dyDescent="0.35">
      <c r="O3261">
        <v>2022110603</v>
      </c>
      <c r="P3261">
        <v>1898</v>
      </c>
      <c r="Q3261">
        <v>53953</v>
      </c>
      <c r="R3261">
        <v>1</v>
      </c>
      <c r="S3261">
        <v>0</v>
      </c>
      <c r="T3261">
        <v>0</v>
      </c>
      <c r="U3261">
        <v>0</v>
      </c>
      <c r="V3261" t="s">
        <v>552</v>
      </c>
    </row>
    <row r="3262" spans="15:22" x14ac:dyDescent="0.35">
      <c r="O3262">
        <v>2022110603</v>
      </c>
      <c r="P3262">
        <v>1969</v>
      </c>
      <c r="Q3262">
        <v>53953</v>
      </c>
      <c r="R3262">
        <v>1</v>
      </c>
      <c r="S3262">
        <v>0</v>
      </c>
      <c r="T3262">
        <v>0</v>
      </c>
      <c r="U3262">
        <v>0</v>
      </c>
      <c r="V3262" t="s">
        <v>552</v>
      </c>
    </row>
    <row r="3263" spans="15:22" x14ac:dyDescent="0.35">
      <c r="O3263">
        <v>2022110603</v>
      </c>
      <c r="P3263">
        <v>1333</v>
      </c>
      <c r="Q3263">
        <v>47918</v>
      </c>
      <c r="R3263">
        <v>0</v>
      </c>
      <c r="S3263">
        <v>1</v>
      </c>
      <c r="T3263">
        <v>0</v>
      </c>
      <c r="U3263">
        <v>0</v>
      </c>
      <c r="V3263" t="s">
        <v>553</v>
      </c>
    </row>
    <row r="3264" spans="15:22" x14ac:dyDescent="0.35">
      <c r="O3264">
        <v>2022110603</v>
      </c>
      <c r="P3264">
        <v>3156</v>
      </c>
      <c r="Q3264">
        <v>47918</v>
      </c>
      <c r="R3264">
        <v>1</v>
      </c>
      <c r="S3264">
        <v>0</v>
      </c>
      <c r="T3264">
        <v>0</v>
      </c>
      <c r="U3264">
        <v>0</v>
      </c>
      <c r="V3264" t="s">
        <v>553</v>
      </c>
    </row>
    <row r="3265" spans="15:22" x14ac:dyDescent="0.35">
      <c r="O3265">
        <v>2022110603</v>
      </c>
      <c r="P3265">
        <v>2717</v>
      </c>
      <c r="Q3265">
        <v>52650</v>
      </c>
      <c r="R3265">
        <v>0</v>
      </c>
      <c r="S3265">
        <v>1</v>
      </c>
      <c r="T3265">
        <v>0</v>
      </c>
      <c r="U3265">
        <v>0</v>
      </c>
      <c r="V3265" t="s">
        <v>554</v>
      </c>
    </row>
    <row r="3266" spans="15:22" x14ac:dyDescent="0.35">
      <c r="O3266">
        <v>2022110604</v>
      </c>
      <c r="P3266">
        <v>1404</v>
      </c>
      <c r="Q3266">
        <v>47817</v>
      </c>
      <c r="R3266">
        <v>0</v>
      </c>
      <c r="S3266">
        <v>1</v>
      </c>
      <c r="T3266">
        <v>0</v>
      </c>
      <c r="U3266">
        <v>0</v>
      </c>
      <c r="V3266" t="s">
        <v>555</v>
      </c>
    </row>
    <row r="3267" spans="15:22" x14ac:dyDescent="0.35">
      <c r="O3267">
        <v>2022110604</v>
      </c>
      <c r="P3267">
        <v>2649</v>
      </c>
      <c r="Q3267">
        <v>47817</v>
      </c>
      <c r="R3267">
        <v>0</v>
      </c>
      <c r="S3267">
        <v>0</v>
      </c>
      <c r="T3267">
        <v>0</v>
      </c>
      <c r="U3267">
        <v>1</v>
      </c>
      <c r="V3267" t="s">
        <v>555</v>
      </c>
    </row>
    <row r="3268" spans="15:22" x14ac:dyDescent="0.35">
      <c r="O3268">
        <v>2022110604</v>
      </c>
      <c r="P3268">
        <v>1620</v>
      </c>
      <c r="Q3268">
        <v>54535</v>
      </c>
      <c r="R3268">
        <v>0</v>
      </c>
      <c r="S3268">
        <v>0</v>
      </c>
      <c r="T3268">
        <v>0</v>
      </c>
      <c r="U3268">
        <v>1</v>
      </c>
      <c r="V3268" t="s">
        <v>556</v>
      </c>
    </row>
    <row r="3269" spans="15:22" x14ac:dyDescent="0.35">
      <c r="O3269">
        <v>2022110604</v>
      </c>
      <c r="P3269">
        <v>2583</v>
      </c>
      <c r="Q3269">
        <v>55105</v>
      </c>
      <c r="R3269">
        <v>0</v>
      </c>
      <c r="S3269">
        <v>1</v>
      </c>
      <c r="T3269">
        <v>0</v>
      </c>
      <c r="U3269">
        <v>0</v>
      </c>
      <c r="V3269" t="s">
        <v>557</v>
      </c>
    </row>
    <row r="3270" spans="15:22" x14ac:dyDescent="0.35">
      <c r="O3270">
        <v>2022110604</v>
      </c>
      <c r="P3270">
        <v>3466</v>
      </c>
      <c r="Q3270">
        <v>55105</v>
      </c>
      <c r="R3270">
        <v>0</v>
      </c>
      <c r="S3270">
        <v>1</v>
      </c>
      <c r="T3270">
        <v>0</v>
      </c>
      <c r="U3270">
        <v>0</v>
      </c>
      <c r="V3270" t="s">
        <v>557</v>
      </c>
    </row>
    <row r="3271" spans="15:22" x14ac:dyDescent="0.35">
      <c r="O3271">
        <v>2022110604</v>
      </c>
      <c r="P3271">
        <v>2583</v>
      </c>
      <c r="Q3271">
        <v>54640</v>
      </c>
      <c r="R3271">
        <v>0</v>
      </c>
      <c r="S3271">
        <v>1</v>
      </c>
      <c r="T3271">
        <v>0</v>
      </c>
      <c r="U3271">
        <v>0</v>
      </c>
      <c r="V3271" t="s">
        <v>558</v>
      </c>
    </row>
    <row r="3272" spans="15:22" x14ac:dyDescent="0.35">
      <c r="O3272">
        <v>2022110605</v>
      </c>
      <c r="P3272">
        <v>329</v>
      </c>
      <c r="Q3272">
        <v>53450</v>
      </c>
      <c r="R3272">
        <v>1</v>
      </c>
      <c r="S3272">
        <v>0</v>
      </c>
      <c r="T3272">
        <v>0</v>
      </c>
      <c r="U3272">
        <v>0</v>
      </c>
      <c r="V3272" t="s">
        <v>559</v>
      </c>
    </row>
    <row r="3273" spans="15:22" x14ac:dyDescent="0.35">
      <c r="O3273">
        <v>2022110605</v>
      </c>
      <c r="P3273">
        <v>545</v>
      </c>
      <c r="Q3273">
        <v>53450</v>
      </c>
      <c r="R3273">
        <v>1</v>
      </c>
      <c r="S3273">
        <v>0</v>
      </c>
      <c r="T3273">
        <v>0</v>
      </c>
      <c r="U3273">
        <v>0</v>
      </c>
      <c r="V3273" t="s">
        <v>559</v>
      </c>
    </row>
    <row r="3274" spans="15:22" x14ac:dyDescent="0.35">
      <c r="O3274">
        <v>2022110605</v>
      </c>
      <c r="P3274">
        <v>1030</v>
      </c>
      <c r="Q3274">
        <v>53450</v>
      </c>
      <c r="R3274">
        <v>1</v>
      </c>
      <c r="S3274">
        <v>0</v>
      </c>
      <c r="T3274">
        <v>0</v>
      </c>
      <c r="U3274">
        <v>1</v>
      </c>
      <c r="V3274" t="s">
        <v>559</v>
      </c>
    </row>
    <row r="3275" spans="15:22" x14ac:dyDescent="0.35">
      <c r="O3275">
        <v>2022110605</v>
      </c>
      <c r="P3275">
        <v>3126</v>
      </c>
      <c r="Q3275">
        <v>53450</v>
      </c>
      <c r="R3275">
        <v>1</v>
      </c>
      <c r="S3275">
        <v>0</v>
      </c>
      <c r="T3275">
        <v>0</v>
      </c>
      <c r="U3275">
        <v>0</v>
      </c>
      <c r="V3275" t="s">
        <v>559</v>
      </c>
    </row>
    <row r="3276" spans="15:22" x14ac:dyDescent="0.35">
      <c r="O3276">
        <v>2022110605</v>
      </c>
      <c r="P3276">
        <v>3794</v>
      </c>
      <c r="Q3276">
        <v>53450</v>
      </c>
      <c r="R3276">
        <v>1</v>
      </c>
      <c r="S3276">
        <v>0</v>
      </c>
      <c r="T3276">
        <v>0</v>
      </c>
      <c r="U3276">
        <v>0</v>
      </c>
      <c r="V3276" t="s">
        <v>559</v>
      </c>
    </row>
    <row r="3277" spans="15:22" x14ac:dyDescent="0.35">
      <c r="O3277">
        <v>2022110605</v>
      </c>
      <c r="P3277">
        <v>3822</v>
      </c>
      <c r="Q3277">
        <v>53450</v>
      </c>
      <c r="R3277">
        <v>0</v>
      </c>
      <c r="S3277">
        <v>1</v>
      </c>
      <c r="T3277">
        <v>0</v>
      </c>
      <c r="U3277">
        <v>0</v>
      </c>
      <c r="V3277" t="s">
        <v>559</v>
      </c>
    </row>
    <row r="3278" spans="15:22" x14ac:dyDescent="0.35">
      <c r="O3278">
        <v>2022110605</v>
      </c>
      <c r="P3278">
        <v>3861</v>
      </c>
      <c r="Q3278">
        <v>52468</v>
      </c>
      <c r="R3278">
        <v>1</v>
      </c>
      <c r="S3278">
        <v>0</v>
      </c>
      <c r="T3278">
        <v>0</v>
      </c>
      <c r="U3278">
        <v>0</v>
      </c>
      <c r="V3278" t="s">
        <v>560</v>
      </c>
    </row>
    <row r="3279" spans="15:22" x14ac:dyDescent="0.35">
      <c r="O3279">
        <v>2022110606</v>
      </c>
      <c r="P3279">
        <v>447</v>
      </c>
      <c r="Q3279">
        <v>53575</v>
      </c>
      <c r="R3279">
        <v>1</v>
      </c>
      <c r="S3279">
        <v>0</v>
      </c>
      <c r="T3279">
        <v>0</v>
      </c>
      <c r="U3279">
        <v>0</v>
      </c>
      <c r="V3279" t="s">
        <v>561</v>
      </c>
    </row>
    <row r="3280" spans="15:22" x14ac:dyDescent="0.35">
      <c r="O3280">
        <v>2022110606</v>
      </c>
      <c r="P3280">
        <v>517</v>
      </c>
      <c r="Q3280">
        <v>53575</v>
      </c>
      <c r="R3280">
        <v>1</v>
      </c>
      <c r="S3280">
        <v>0</v>
      </c>
      <c r="T3280">
        <v>0</v>
      </c>
      <c r="U3280">
        <v>0</v>
      </c>
      <c r="V3280" t="s">
        <v>561</v>
      </c>
    </row>
    <row r="3281" spans="15:22" x14ac:dyDescent="0.35">
      <c r="O3281">
        <v>2022110606</v>
      </c>
      <c r="P3281">
        <v>683</v>
      </c>
      <c r="Q3281">
        <v>42395</v>
      </c>
      <c r="R3281">
        <v>0</v>
      </c>
      <c r="S3281">
        <v>0</v>
      </c>
      <c r="T3281">
        <v>0</v>
      </c>
      <c r="U3281">
        <v>1</v>
      </c>
      <c r="V3281" t="s">
        <v>562</v>
      </c>
    </row>
    <row r="3282" spans="15:22" x14ac:dyDescent="0.35">
      <c r="O3282">
        <v>2022110606</v>
      </c>
      <c r="P3282">
        <v>704</v>
      </c>
      <c r="Q3282">
        <v>47964</v>
      </c>
      <c r="R3282">
        <v>1</v>
      </c>
      <c r="S3282">
        <v>0</v>
      </c>
      <c r="T3282">
        <v>0</v>
      </c>
      <c r="U3282">
        <v>0</v>
      </c>
      <c r="V3282" t="s">
        <v>563</v>
      </c>
    </row>
    <row r="3283" spans="15:22" x14ac:dyDescent="0.35">
      <c r="O3283">
        <v>2022110606</v>
      </c>
      <c r="P3283">
        <v>1060</v>
      </c>
      <c r="Q3283">
        <v>47964</v>
      </c>
      <c r="R3283">
        <v>0</v>
      </c>
      <c r="S3283">
        <v>0</v>
      </c>
      <c r="T3283">
        <v>0</v>
      </c>
      <c r="U3283">
        <v>1</v>
      </c>
      <c r="V3283" t="s">
        <v>563</v>
      </c>
    </row>
    <row r="3284" spans="15:22" x14ac:dyDescent="0.35">
      <c r="O3284">
        <v>2022110606</v>
      </c>
      <c r="P3284">
        <v>1438</v>
      </c>
      <c r="Q3284">
        <v>47964</v>
      </c>
      <c r="R3284">
        <v>0</v>
      </c>
      <c r="S3284">
        <v>0</v>
      </c>
      <c r="T3284">
        <v>0</v>
      </c>
      <c r="U3284">
        <v>1</v>
      </c>
      <c r="V3284" t="s">
        <v>563</v>
      </c>
    </row>
    <row r="3285" spans="15:22" x14ac:dyDescent="0.35">
      <c r="O3285">
        <v>2022110606</v>
      </c>
      <c r="P3285">
        <v>3122</v>
      </c>
      <c r="Q3285">
        <v>47964</v>
      </c>
      <c r="R3285">
        <v>0</v>
      </c>
      <c r="S3285">
        <v>1</v>
      </c>
      <c r="T3285">
        <v>0</v>
      </c>
      <c r="U3285">
        <v>0</v>
      </c>
      <c r="V3285" t="s">
        <v>563</v>
      </c>
    </row>
    <row r="3286" spans="15:22" x14ac:dyDescent="0.35">
      <c r="O3286">
        <v>2022110606</v>
      </c>
      <c r="P3286">
        <v>3185</v>
      </c>
      <c r="Q3286">
        <v>47964</v>
      </c>
      <c r="R3286">
        <v>0</v>
      </c>
      <c r="S3286">
        <v>0</v>
      </c>
      <c r="T3286">
        <v>0</v>
      </c>
      <c r="U3286">
        <v>1</v>
      </c>
      <c r="V3286" t="s">
        <v>563</v>
      </c>
    </row>
    <row r="3287" spans="15:22" x14ac:dyDescent="0.35">
      <c r="O3287">
        <v>2022110606</v>
      </c>
      <c r="P3287">
        <v>3229</v>
      </c>
      <c r="Q3287">
        <v>47964</v>
      </c>
      <c r="R3287">
        <v>0</v>
      </c>
      <c r="S3287">
        <v>1</v>
      </c>
      <c r="T3287">
        <v>0</v>
      </c>
      <c r="U3287">
        <v>0</v>
      </c>
      <c r="V3287" t="s">
        <v>563</v>
      </c>
    </row>
    <row r="3288" spans="15:22" x14ac:dyDescent="0.35">
      <c r="O3288">
        <v>2022110606</v>
      </c>
      <c r="P3288">
        <v>1438</v>
      </c>
      <c r="Q3288">
        <v>54554</v>
      </c>
      <c r="R3288">
        <v>0</v>
      </c>
      <c r="S3288">
        <v>1</v>
      </c>
      <c r="T3288">
        <v>0</v>
      </c>
      <c r="U3288">
        <v>0</v>
      </c>
      <c r="V3288" t="s">
        <v>564</v>
      </c>
    </row>
    <row r="3289" spans="15:22" x14ac:dyDescent="0.35">
      <c r="O3289">
        <v>2022110606</v>
      </c>
      <c r="P3289">
        <v>2281</v>
      </c>
      <c r="Q3289">
        <v>54554</v>
      </c>
      <c r="R3289">
        <v>0</v>
      </c>
      <c r="S3289">
        <v>1</v>
      </c>
      <c r="T3289">
        <v>0</v>
      </c>
      <c r="U3289">
        <v>0</v>
      </c>
      <c r="V3289" t="s">
        <v>564</v>
      </c>
    </row>
    <row r="3290" spans="15:22" x14ac:dyDescent="0.35">
      <c r="O3290">
        <v>2022110606</v>
      </c>
      <c r="P3290">
        <v>3229</v>
      </c>
      <c r="Q3290">
        <v>54554</v>
      </c>
      <c r="R3290">
        <v>0</v>
      </c>
      <c r="S3290">
        <v>1</v>
      </c>
      <c r="T3290">
        <v>0</v>
      </c>
      <c r="U3290">
        <v>0</v>
      </c>
      <c r="V3290" t="s">
        <v>564</v>
      </c>
    </row>
    <row r="3291" spans="15:22" x14ac:dyDescent="0.35">
      <c r="O3291">
        <v>2022110606</v>
      </c>
      <c r="P3291">
        <v>3185</v>
      </c>
      <c r="Q3291">
        <v>43308</v>
      </c>
      <c r="R3291">
        <v>0</v>
      </c>
      <c r="S3291">
        <v>0</v>
      </c>
      <c r="T3291">
        <v>0</v>
      </c>
      <c r="U3291">
        <v>1</v>
      </c>
      <c r="V3291" t="s">
        <v>565</v>
      </c>
    </row>
    <row r="3292" spans="15:22" x14ac:dyDescent="0.35">
      <c r="O3292">
        <v>2022110606</v>
      </c>
      <c r="P3292">
        <v>3295</v>
      </c>
      <c r="Q3292">
        <v>43308</v>
      </c>
      <c r="R3292">
        <v>1</v>
      </c>
      <c r="S3292">
        <v>0</v>
      </c>
      <c r="T3292">
        <v>0</v>
      </c>
      <c r="U3292">
        <v>0</v>
      </c>
      <c r="V3292" t="s">
        <v>565</v>
      </c>
    </row>
    <row r="3293" spans="15:22" x14ac:dyDescent="0.35">
      <c r="O3293">
        <v>2022110607</v>
      </c>
      <c r="P3293">
        <v>132</v>
      </c>
      <c r="Q3293">
        <v>52641</v>
      </c>
      <c r="R3293">
        <v>1</v>
      </c>
      <c r="S3293">
        <v>0</v>
      </c>
      <c r="T3293">
        <v>0</v>
      </c>
      <c r="U3293">
        <v>0</v>
      </c>
      <c r="V3293" t="s">
        <v>566</v>
      </c>
    </row>
    <row r="3294" spans="15:22" x14ac:dyDescent="0.35">
      <c r="O3294">
        <v>2022110607</v>
      </c>
      <c r="P3294">
        <v>940</v>
      </c>
      <c r="Q3294">
        <v>52641</v>
      </c>
      <c r="R3294">
        <v>1</v>
      </c>
      <c r="S3294">
        <v>0</v>
      </c>
      <c r="T3294">
        <v>0</v>
      </c>
      <c r="U3294">
        <v>0</v>
      </c>
      <c r="V3294" t="s">
        <v>566</v>
      </c>
    </row>
    <row r="3295" spans="15:22" x14ac:dyDescent="0.35">
      <c r="O3295">
        <v>2022110607</v>
      </c>
      <c r="P3295">
        <v>227</v>
      </c>
      <c r="Q3295">
        <v>46329</v>
      </c>
      <c r="R3295">
        <v>0</v>
      </c>
      <c r="S3295">
        <v>1</v>
      </c>
      <c r="T3295">
        <v>0</v>
      </c>
      <c r="U3295">
        <v>0</v>
      </c>
      <c r="V3295" t="s">
        <v>567</v>
      </c>
    </row>
    <row r="3296" spans="15:22" x14ac:dyDescent="0.35">
      <c r="O3296">
        <v>2022110607</v>
      </c>
      <c r="P3296">
        <v>940</v>
      </c>
      <c r="Q3296">
        <v>46329</v>
      </c>
      <c r="R3296">
        <v>0</v>
      </c>
      <c r="S3296">
        <v>1</v>
      </c>
      <c r="T3296">
        <v>0</v>
      </c>
      <c r="U3296">
        <v>0</v>
      </c>
      <c r="V3296" t="s">
        <v>567</v>
      </c>
    </row>
    <row r="3297" spans="15:22" x14ac:dyDescent="0.35">
      <c r="O3297">
        <v>2022110607</v>
      </c>
      <c r="P3297">
        <v>540</v>
      </c>
      <c r="Q3297">
        <v>38559</v>
      </c>
      <c r="R3297">
        <v>1</v>
      </c>
      <c r="S3297">
        <v>0</v>
      </c>
      <c r="T3297">
        <v>0</v>
      </c>
      <c r="U3297">
        <v>0</v>
      </c>
      <c r="V3297" t="s">
        <v>568</v>
      </c>
    </row>
    <row r="3298" spans="15:22" x14ac:dyDescent="0.35">
      <c r="O3298">
        <v>2022110607</v>
      </c>
      <c r="P3298">
        <v>2217</v>
      </c>
      <c r="Q3298">
        <v>38559</v>
      </c>
      <c r="R3298">
        <v>0</v>
      </c>
      <c r="S3298">
        <v>1</v>
      </c>
      <c r="T3298">
        <v>0</v>
      </c>
      <c r="U3298">
        <v>0</v>
      </c>
      <c r="V3298" t="s">
        <v>568</v>
      </c>
    </row>
    <row r="3299" spans="15:22" x14ac:dyDescent="0.35">
      <c r="O3299">
        <v>2022110607</v>
      </c>
      <c r="P3299">
        <v>2367</v>
      </c>
      <c r="Q3299">
        <v>38559</v>
      </c>
      <c r="R3299">
        <v>0</v>
      </c>
      <c r="S3299">
        <v>1</v>
      </c>
      <c r="T3299">
        <v>0</v>
      </c>
      <c r="U3299">
        <v>0</v>
      </c>
      <c r="V3299" t="s">
        <v>568</v>
      </c>
    </row>
    <row r="3300" spans="15:22" x14ac:dyDescent="0.35">
      <c r="O3300">
        <v>2022110607</v>
      </c>
      <c r="P3300">
        <v>737</v>
      </c>
      <c r="Q3300">
        <v>39998</v>
      </c>
      <c r="R3300">
        <v>0</v>
      </c>
      <c r="S3300">
        <v>1</v>
      </c>
      <c r="T3300">
        <v>0</v>
      </c>
      <c r="U3300">
        <v>0</v>
      </c>
      <c r="V3300" t="s">
        <v>569</v>
      </c>
    </row>
    <row r="3301" spans="15:22" x14ac:dyDescent="0.35">
      <c r="O3301">
        <v>2022110607</v>
      </c>
      <c r="P3301">
        <v>1016</v>
      </c>
      <c r="Q3301">
        <v>39998</v>
      </c>
      <c r="R3301">
        <v>0</v>
      </c>
      <c r="S3301">
        <v>1</v>
      </c>
      <c r="T3301">
        <v>0</v>
      </c>
      <c r="U3301">
        <v>0</v>
      </c>
      <c r="V3301" t="s">
        <v>569</v>
      </c>
    </row>
    <row r="3302" spans="15:22" x14ac:dyDescent="0.35">
      <c r="O3302">
        <v>2022110607</v>
      </c>
      <c r="P3302">
        <v>2058</v>
      </c>
      <c r="Q3302">
        <v>39998</v>
      </c>
      <c r="R3302">
        <v>0</v>
      </c>
      <c r="S3302">
        <v>0</v>
      </c>
      <c r="T3302">
        <v>0</v>
      </c>
      <c r="U3302">
        <v>1</v>
      </c>
      <c r="V3302" t="s">
        <v>569</v>
      </c>
    </row>
    <row r="3303" spans="15:22" x14ac:dyDescent="0.35">
      <c r="O3303">
        <v>2022110607</v>
      </c>
      <c r="P3303">
        <v>3671</v>
      </c>
      <c r="Q3303">
        <v>39998</v>
      </c>
      <c r="R3303">
        <v>0</v>
      </c>
      <c r="S3303">
        <v>1</v>
      </c>
      <c r="T3303">
        <v>0</v>
      </c>
      <c r="U3303">
        <v>0</v>
      </c>
      <c r="V3303" t="s">
        <v>569</v>
      </c>
    </row>
    <row r="3304" spans="15:22" x14ac:dyDescent="0.35">
      <c r="O3304">
        <v>2022110607</v>
      </c>
      <c r="P3304">
        <v>1100</v>
      </c>
      <c r="Q3304">
        <v>53679</v>
      </c>
      <c r="R3304">
        <v>1</v>
      </c>
      <c r="S3304">
        <v>0</v>
      </c>
      <c r="T3304">
        <v>0</v>
      </c>
      <c r="U3304">
        <v>0</v>
      </c>
      <c r="V3304" t="s">
        <v>570</v>
      </c>
    </row>
    <row r="3305" spans="15:22" x14ac:dyDescent="0.35">
      <c r="O3305">
        <v>2022110607</v>
      </c>
      <c r="P3305">
        <v>1121</v>
      </c>
      <c r="Q3305">
        <v>53679</v>
      </c>
      <c r="R3305">
        <v>0</v>
      </c>
      <c r="S3305">
        <v>0</v>
      </c>
      <c r="T3305">
        <v>0</v>
      </c>
      <c r="U3305">
        <v>1</v>
      </c>
      <c r="V3305" t="s">
        <v>570</v>
      </c>
    </row>
    <row r="3306" spans="15:22" x14ac:dyDescent="0.35">
      <c r="O3306">
        <v>2022110607</v>
      </c>
      <c r="P3306">
        <v>1166</v>
      </c>
      <c r="Q3306">
        <v>52497</v>
      </c>
      <c r="R3306">
        <v>0</v>
      </c>
      <c r="S3306">
        <v>1</v>
      </c>
      <c r="T3306">
        <v>0</v>
      </c>
      <c r="U3306">
        <v>0</v>
      </c>
      <c r="V3306" t="s">
        <v>571</v>
      </c>
    </row>
    <row r="3307" spans="15:22" x14ac:dyDescent="0.35">
      <c r="O3307">
        <v>2022110607</v>
      </c>
      <c r="P3307">
        <v>1209</v>
      </c>
      <c r="Q3307">
        <v>54583</v>
      </c>
      <c r="R3307">
        <v>0</v>
      </c>
      <c r="S3307">
        <v>1</v>
      </c>
      <c r="T3307">
        <v>0</v>
      </c>
      <c r="U3307">
        <v>0</v>
      </c>
      <c r="V3307" t="s">
        <v>572</v>
      </c>
    </row>
    <row r="3308" spans="15:22" x14ac:dyDescent="0.35">
      <c r="O3308">
        <v>2022110607</v>
      </c>
      <c r="P3308">
        <v>2536</v>
      </c>
      <c r="Q3308">
        <v>54583</v>
      </c>
      <c r="R3308">
        <v>1</v>
      </c>
      <c r="S3308">
        <v>0</v>
      </c>
      <c r="T3308">
        <v>0</v>
      </c>
      <c r="U3308">
        <v>0</v>
      </c>
      <c r="V3308" t="s">
        <v>572</v>
      </c>
    </row>
    <row r="3309" spans="15:22" x14ac:dyDescent="0.35">
      <c r="O3309">
        <v>2022110607</v>
      </c>
      <c r="P3309">
        <v>2688</v>
      </c>
      <c r="Q3309">
        <v>54583</v>
      </c>
      <c r="R3309">
        <v>0</v>
      </c>
      <c r="S3309">
        <v>1</v>
      </c>
      <c r="T3309">
        <v>0</v>
      </c>
      <c r="U3309">
        <v>0</v>
      </c>
      <c r="V3309" t="s">
        <v>572</v>
      </c>
    </row>
    <row r="3310" spans="15:22" x14ac:dyDescent="0.35">
      <c r="O3310">
        <v>2022110607</v>
      </c>
      <c r="P3310">
        <v>3237</v>
      </c>
      <c r="Q3310">
        <v>54583</v>
      </c>
      <c r="R3310">
        <v>1</v>
      </c>
      <c r="S3310">
        <v>0</v>
      </c>
      <c r="T3310">
        <v>0</v>
      </c>
      <c r="U3310">
        <v>0</v>
      </c>
      <c r="V3310" t="s">
        <v>572</v>
      </c>
    </row>
    <row r="3311" spans="15:22" x14ac:dyDescent="0.35">
      <c r="O3311">
        <v>2022110607</v>
      </c>
      <c r="P3311">
        <v>1230</v>
      </c>
      <c r="Q3311">
        <v>43361</v>
      </c>
      <c r="R3311">
        <v>0</v>
      </c>
      <c r="S3311">
        <v>1</v>
      </c>
      <c r="T3311">
        <v>0</v>
      </c>
      <c r="U3311">
        <v>0</v>
      </c>
      <c r="V3311" t="s">
        <v>573</v>
      </c>
    </row>
    <row r="3312" spans="15:22" x14ac:dyDescent="0.35">
      <c r="O3312">
        <v>2022110607</v>
      </c>
      <c r="P3312">
        <v>3157</v>
      </c>
      <c r="Q3312">
        <v>43361</v>
      </c>
      <c r="R3312">
        <v>1</v>
      </c>
      <c r="S3312">
        <v>0</v>
      </c>
      <c r="T3312">
        <v>0</v>
      </c>
      <c r="U3312">
        <v>0</v>
      </c>
      <c r="V3312" t="s">
        <v>573</v>
      </c>
    </row>
    <row r="3313" spans="15:22" x14ac:dyDescent="0.35">
      <c r="O3313">
        <v>2022110607</v>
      </c>
      <c r="P3313">
        <v>2688</v>
      </c>
      <c r="Q3313">
        <v>53554</v>
      </c>
      <c r="R3313">
        <v>0</v>
      </c>
      <c r="S3313">
        <v>1</v>
      </c>
      <c r="T3313">
        <v>0</v>
      </c>
      <c r="U3313">
        <v>0</v>
      </c>
      <c r="V3313" t="s">
        <v>574</v>
      </c>
    </row>
    <row r="3314" spans="15:22" x14ac:dyDescent="0.35">
      <c r="O3314">
        <v>2022110608</v>
      </c>
      <c r="P3314">
        <v>1003</v>
      </c>
      <c r="Q3314">
        <v>46674</v>
      </c>
      <c r="R3314">
        <v>1</v>
      </c>
      <c r="S3314">
        <v>0</v>
      </c>
      <c r="T3314">
        <v>0</v>
      </c>
      <c r="U3314">
        <v>0</v>
      </c>
      <c r="V3314" t="s">
        <v>575</v>
      </c>
    </row>
    <row r="3315" spans="15:22" x14ac:dyDescent="0.35">
      <c r="O3315">
        <v>2022110608</v>
      </c>
      <c r="P3315">
        <v>1382</v>
      </c>
      <c r="Q3315">
        <v>43986</v>
      </c>
      <c r="R3315">
        <v>0</v>
      </c>
      <c r="S3315">
        <v>0</v>
      </c>
      <c r="T3315">
        <v>0</v>
      </c>
      <c r="U3315">
        <v>1</v>
      </c>
      <c r="V3315" t="s">
        <v>576</v>
      </c>
    </row>
    <row r="3316" spans="15:22" x14ac:dyDescent="0.35">
      <c r="O3316">
        <v>2022110608</v>
      </c>
      <c r="P3316">
        <v>3661</v>
      </c>
      <c r="Q3316">
        <v>44873</v>
      </c>
      <c r="R3316">
        <v>1</v>
      </c>
      <c r="S3316">
        <v>0</v>
      </c>
      <c r="T3316">
        <v>0</v>
      </c>
      <c r="U3316">
        <v>0</v>
      </c>
      <c r="V3316" t="s">
        <v>577</v>
      </c>
    </row>
    <row r="3317" spans="15:22" x14ac:dyDescent="0.35">
      <c r="O3317">
        <v>2022110608</v>
      </c>
      <c r="P3317">
        <v>3827</v>
      </c>
      <c r="Q3317">
        <v>44873</v>
      </c>
      <c r="R3317">
        <v>1</v>
      </c>
      <c r="S3317">
        <v>0</v>
      </c>
      <c r="T3317">
        <v>0</v>
      </c>
      <c r="U3317">
        <v>0</v>
      </c>
      <c r="V3317" t="s">
        <v>577</v>
      </c>
    </row>
    <row r="3318" spans="15:22" x14ac:dyDescent="0.35">
      <c r="O3318">
        <v>2022110609</v>
      </c>
      <c r="P3318">
        <v>701</v>
      </c>
      <c r="Q3318">
        <v>42816</v>
      </c>
      <c r="R3318">
        <v>0</v>
      </c>
      <c r="S3318">
        <v>1</v>
      </c>
      <c r="T3318">
        <v>0</v>
      </c>
      <c r="U3318">
        <v>0</v>
      </c>
      <c r="V3318" t="s">
        <v>578</v>
      </c>
    </row>
    <row r="3319" spans="15:22" x14ac:dyDescent="0.35">
      <c r="O3319">
        <v>2022110609</v>
      </c>
      <c r="P3319">
        <v>1503</v>
      </c>
      <c r="Q3319">
        <v>42816</v>
      </c>
      <c r="R3319">
        <v>0</v>
      </c>
      <c r="S3319">
        <v>1</v>
      </c>
      <c r="T3319">
        <v>0</v>
      </c>
      <c r="U3319">
        <v>0</v>
      </c>
      <c r="V3319" t="s">
        <v>578</v>
      </c>
    </row>
    <row r="3320" spans="15:22" x14ac:dyDescent="0.35">
      <c r="O3320">
        <v>2022110609</v>
      </c>
      <c r="P3320">
        <v>3796</v>
      </c>
      <c r="Q3320">
        <v>42816</v>
      </c>
      <c r="R3320">
        <v>1</v>
      </c>
      <c r="S3320">
        <v>0</v>
      </c>
      <c r="T3320">
        <v>0</v>
      </c>
      <c r="U3320">
        <v>0</v>
      </c>
      <c r="V3320" t="s">
        <v>578</v>
      </c>
    </row>
    <row r="3321" spans="15:22" x14ac:dyDescent="0.35">
      <c r="O3321">
        <v>2022110609</v>
      </c>
      <c r="P3321">
        <v>3841</v>
      </c>
      <c r="Q3321">
        <v>42816</v>
      </c>
      <c r="R3321">
        <v>0</v>
      </c>
      <c r="S3321">
        <v>1</v>
      </c>
      <c r="T3321">
        <v>0</v>
      </c>
      <c r="U3321">
        <v>0</v>
      </c>
      <c r="V3321" t="s">
        <v>578</v>
      </c>
    </row>
    <row r="3322" spans="15:22" x14ac:dyDescent="0.35">
      <c r="O3322">
        <v>2022110609</v>
      </c>
      <c r="P3322">
        <v>879</v>
      </c>
      <c r="Q3322">
        <v>46132</v>
      </c>
      <c r="R3322">
        <v>0</v>
      </c>
      <c r="S3322">
        <v>1</v>
      </c>
      <c r="T3322">
        <v>0</v>
      </c>
      <c r="U3322">
        <v>0</v>
      </c>
      <c r="V3322" t="s">
        <v>579</v>
      </c>
    </row>
    <row r="3323" spans="15:22" x14ac:dyDescent="0.35">
      <c r="O3323">
        <v>2022110609</v>
      </c>
      <c r="P3323">
        <v>2428</v>
      </c>
      <c r="Q3323">
        <v>46132</v>
      </c>
      <c r="R3323">
        <v>0</v>
      </c>
      <c r="S3323">
        <v>0</v>
      </c>
      <c r="T3323">
        <v>0</v>
      </c>
      <c r="U3323">
        <v>1</v>
      </c>
      <c r="V3323" t="s">
        <v>579</v>
      </c>
    </row>
    <row r="3324" spans="15:22" x14ac:dyDescent="0.35">
      <c r="O3324">
        <v>2022110609</v>
      </c>
      <c r="P3324">
        <v>2696</v>
      </c>
      <c r="Q3324">
        <v>46132</v>
      </c>
      <c r="R3324">
        <v>1</v>
      </c>
      <c r="S3324">
        <v>0</v>
      </c>
      <c r="T3324">
        <v>0</v>
      </c>
      <c r="U3324">
        <v>0</v>
      </c>
      <c r="V3324" t="s">
        <v>579</v>
      </c>
    </row>
    <row r="3325" spans="15:22" x14ac:dyDescent="0.35">
      <c r="O3325">
        <v>2022110609</v>
      </c>
      <c r="P3325">
        <v>979</v>
      </c>
      <c r="Q3325">
        <v>47877</v>
      </c>
      <c r="R3325">
        <v>0</v>
      </c>
      <c r="S3325">
        <v>1</v>
      </c>
      <c r="T3325">
        <v>0</v>
      </c>
      <c r="U3325">
        <v>0</v>
      </c>
      <c r="V3325" t="s">
        <v>580</v>
      </c>
    </row>
    <row r="3326" spans="15:22" x14ac:dyDescent="0.35">
      <c r="O3326">
        <v>2022110609</v>
      </c>
      <c r="P3326">
        <v>1024</v>
      </c>
      <c r="Q3326">
        <v>47822</v>
      </c>
      <c r="R3326">
        <v>1</v>
      </c>
      <c r="S3326">
        <v>0</v>
      </c>
      <c r="T3326">
        <v>0</v>
      </c>
      <c r="U3326">
        <v>0</v>
      </c>
      <c r="V3326" t="s">
        <v>581</v>
      </c>
    </row>
    <row r="3327" spans="15:22" x14ac:dyDescent="0.35">
      <c r="O3327">
        <v>2022110609</v>
      </c>
      <c r="P3327">
        <v>1410</v>
      </c>
      <c r="Q3327">
        <v>47822</v>
      </c>
      <c r="R3327">
        <v>1</v>
      </c>
      <c r="S3327">
        <v>0</v>
      </c>
      <c r="T3327">
        <v>0</v>
      </c>
      <c r="U3327">
        <v>0</v>
      </c>
      <c r="V3327" t="s">
        <v>581</v>
      </c>
    </row>
    <row r="3328" spans="15:22" x14ac:dyDescent="0.35">
      <c r="O3328">
        <v>2022110609</v>
      </c>
      <c r="P3328">
        <v>1431</v>
      </c>
      <c r="Q3328">
        <v>47822</v>
      </c>
      <c r="R3328">
        <v>1</v>
      </c>
      <c r="S3328">
        <v>0</v>
      </c>
      <c r="T3328">
        <v>0</v>
      </c>
      <c r="U3328">
        <v>0</v>
      </c>
      <c r="V3328" t="s">
        <v>581</v>
      </c>
    </row>
    <row r="3329" spans="15:22" x14ac:dyDescent="0.35">
      <c r="O3329">
        <v>2022110609</v>
      </c>
      <c r="P3329">
        <v>2428</v>
      </c>
      <c r="Q3329">
        <v>47822</v>
      </c>
      <c r="R3329">
        <v>1</v>
      </c>
      <c r="S3329">
        <v>0</v>
      </c>
      <c r="T3329">
        <v>0</v>
      </c>
      <c r="U3329">
        <v>0</v>
      </c>
      <c r="V3329" t="s">
        <v>581</v>
      </c>
    </row>
    <row r="3330" spans="15:22" x14ac:dyDescent="0.35">
      <c r="O3330">
        <v>2022110609</v>
      </c>
      <c r="P3330">
        <v>1667</v>
      </c>
      <c r="Q3330">
        <v>52492</v>
      </c>
      <c r="R3330">
        <v>1</v>
      </c>
      <c r="S3330">
        <v>0</v>
      </c>
      <c r="T3330">
        <v>0</v>
      </c>
      <c r="U3330">
        <v>0</v>
      </c>
      <c r="V3330" t="s">
        <v>582</v>
      </c>
    </row>
    <row r="3331" spans="15:22" x14ac:dyDescent="0.35">
      <c r="O3331">
        <v>2022110609</v>
      </c>
      <c r="P3331">
        <v>3060</v>
      </c>
      <c r="Q3331">
        <v>52492</v>
      </c>
      <c r="R3331">
        <v>0</v>
      </c>
      <c r="S3331">
        <v>1</v>
      </c>
      <c r="T3331">
        <v>0</v>
      </c>
      <c r="U3331">
        <v>0</v>
      </c>
      <c r="V3331" t="s">
        <v>582</v>
      </c>
    </row>
    <row r="3332" spans="15:22" x14ac:dyDescent="0.35">
      <c r="O3332">
        <v>2022110610</v>
      </c>
      <c r="P3332">
        <v>716</v>
      </c>
      <c r="Q3332">
        <v>46846</v>
      </c>
      <c r="R3332">
        <v>1</v>
      </c>
      <c r="S3332">
        <v>0</v>
      </c>
      <c r="T3332">
        <v>0</v>
      </c>
      <c r="U3332">
        <v>0</v>
      </c>
      <c r="V3332" t="s">
        <v>583</v>
      </c>
    </row>
    <row r="3333" spans="15:22" x14ac:dyDescent="0.35">
      <c r="O3333">
        <v>2022110610</v>
      </c>
      <c r="P3333">
        <v>3572</v>
      </c>
      <c r="Q3333">
        <v>46846</v>
      </c>
      <c r="R3333">
        <v>0</v>
      </c>
      <c r="S3333">
        <v>1</v>
      </c>
      <c r="T3333">
        <v>0</v>
      </c>
      <c r="U3333">
        <v>0</v>
      </c>
      <c r="V3333" t="s">
        <v>583</v>
      </c>
    </row>
    <row r="3334" spans="15:22" x14ac:dyDescent="0.35">
      <c r="O3334">
        <v>2022110610</v>
      </c>
      <c r="P3334">
        <v>3912</v>
      </c>
      <c r="Q3334">
        <v>46846</v>
      </c>
      <c r="R3334">
        <v>0</v>
      </c>
      <c r="S3334">
        <v>1</v>
      </c>
      <c r="T3334">
        <v>0</v>
      </c>
      <c r="U3334">
        <v>0</v>
      </c>
      <c r="V3334" t="s">
        <v>583</v>
      </c>
    </row>
    <row r="3335" spans="15:22" x14ac:dyDescent="0.35">
      <c r="O3335">
        <v>2022110610</v>
      </c>
      <c r="P3335">
        <v>1023</v>
      </c>
      <c r="Q3335">
        <v>52585</v>
      </c>
      <c r="R3335">
        <v>0</v>
      </c>
      <c r="S3335">
        <v>1</v>
      </c>
      <c r="T3335">
        <v>0</v>
      </c>
      <c r="U3335">
        <v>0</v>
      </c>
      <c r="V3335" t="s">
        <v>584</v>
      </c>
    </row>
    <row r="3336" spans="15:22" x14ac:dyDescent="0.35">
      <c r="O3336">
        <v>2022110610</v>
      </c>
      <c r="P3336">
        <v>2750</v>
      </c>
      <c r="Q3336">
        <v>52585</v>
      </c>
      <c r="R3336">
        <v>0</v>
      </c>
      <c r="S3336">
        <v>1</v>
      </c>
      <c r="T3336">
        <v>0</v>
      </c>
      <c r="U3336">
        <v>0</v>
      </c>
      <c r="V3336" t="s">
        <v>584</v>
      </c>
    </row>
    <row r="3337" spans="15:22" x14ac:dyDescent="0.35">
      <c r="O3337">
        <v>2022110610</v>
      </c>
      <c r="P3337">
        <v>1023</v>
      </c>
      <c r="Q3337">
        <v>47867</v>
      </c>
      <c r="R3337">
        <v>0</v>
      </c>
      <c r="S3337">
        <v>1</v>
      </c>
      <c r="T3337">
        <v>0</v>
      </c>
      <c r="U3337">
        <v>0</v>
      </c>
      <c r="V3337" t="s">
        <v>585</v>
      </c>
    </row>
    <row r="3338" spans="15:22" x14ac:dyDescent="0.35">
      <c r="O3338">
        <v>2022110610</v>
      </c>
      <c r="P3338">
        <v>2374</v>
      </c>
      <c r="Q3338">
        <v>47867</v>
      </c>
      <c r="R3338">
        <v>0</v>
      </c>
      <c r="S3338">
        <v>1</v>
      </c>
      <c r="T3338">
        <v>0</v>
      </c>
      <c r="U3338">
        <v>0</v>
      </c>
      <c r="V3338" t="s">
        <v>585</v>
      </c>
    </row>
    <row r="3339" spans="15:22" x14ac:dyDescent="0.35">
      <c r="O3339">
        <v>2022110610</v>
      </c>
      <c r="P3339">
        <v>2959</v>
      </c>
      <c r="Q3339">
        <v>47867</v>
      </c>
      <c r="R3339">
        <v>0</v>
      </c>
      <c r="S3339">
        <v>1</v>
      </c>
      <c r="T3339">
        <v>0</v>
      </c>
      <c r="U3339">
        <v>0</v>
      </c>
      <c r="V3339" t="s">
        <v>585</v>
      </c>
    </row>
    <row r="3340" spans="15:22" x14ac:dyDescent="0.35">
      <c r="O3340">
        <v>2022110610</v>
      </c>
      <c r="P3340">
        <v>3742</v>
      </c>
      <c r="Q3340">
        <v>47867</v>
      </c>
      <c r="R3340">
        <v>1</v>
      </c>
      <c r="S3340">
        <v>0</v>
      </c>
      <c r="T3340">
        <v>0</v>
      </c>
      <c r="U3340">
        <v>0</v>
      </c>
      <c r="V3340" t="s">
        <v>585</v>
      </c>
    </row>
    <row r="3341" spans="15:22" x14ac:dyDescent="0.35">
      <c r="O3341">
        <v>2022110610</v>
      </c>
      <c r="P3341">
        <v>4581</v>
      </c>
      <c r="Q3341">
        <v>47867</v>
      </c>
      <c r="R3341">
        <v>1</v>
      </c>
      <c r="S3341">
        <v>0</v>
      </c>
      <c r="T3341">
        <v>0</v>
      </c>
      <c r="U3341">
        <v>0</v>
      </c>
      <c r="V3341" t="s">
        <v>585</v>
      </c>
    </row>
    <row r="3342" spans="15:22" x14ac:dyDescent="0.35">
      <c r="O3342">
        <v>2022110610</v>
      </c>
      <c r="P3342">
        <v>1066</v>
      </c>
      <c r="Q3342">
        <v>54486</v>
      </c>
      <c r="R3342">
        <v>0</v>
      </c>
      <c r="S3342">
        <v>0</v>
      </c>
      <c r="T3342">
        <v>0</v>
      </c>
      <c r="U3342">
        <v>1</v>
      </c>
      <c r="V3342" t="s">
        <v>586</v>
      </c>
    </row>
    <row r="3343" spans="15:22" x14ac:dyDescent="0.35">
      <c r="O3343">
        <v>2022110610</v>
      </c>
      <c r="P3343">
        <v>1419</v>
      </c>
      <c r="Q3343">
        <v>54486</v>
      </c>
      <c r="R3343">
        <v>0</v>
      </c>
      <c r="S3343">
        <v>1</v>
      </c>
      <c r="T3343">
        <v>0</v>
      </c>
      <c r="U3343">
        <v>0</v>
      </c>
      <c r="V3343" t="s">
        <v>586</v>
      </c>
    </row>
    <row r="3344" spans="15:22" x14ac:dyDescent="0.35">
      <c r="O3344">
        <v>2022110610</v>
      </c>
      <c r="P3344">
        <v>1440</v>
      </c>
      <c r="Q3344">
        <v>46618</v>
      </c>
      <c r="R3344">
        <v>0</v>
      </c>
      <c r="S3344">
        <v>1</v>
      </c>
      <c r="T3344">
        <v>0</v>
      </c>
      <c r="U3344">
        <v>0</v>
      </c>
      <c r="V3344" t="s">
        <v>587</v>
      </c>
    </row>
    <row r="3345" spans="15:22" x14ac:dyDescent="0.35">
      <c r="O3345">
        <v>2022110610</v>
      </c>
      <c r="P3345">
        <v>1485</v>
      </c>
      <c r="Q3345">
        <v>46618</v>
      </c>
      <c r="R3345">
        <v>1</v>
      </c>
      <c r="S3345">
        <v>0</v>
      </c>
      <c r="T3345">
        <v>0</v>
      </c>
      <c r="U3345">
        <v>0</v>
      </c>
      <c r="V3345" t="s">
        <v>587</v>
      </c>
    </row>
    <row r="3346" spans="15:22" x14ac:dyDescent="0.35">
      <c r="O3346">
        <v>2022110610</v>
      </c>
      <c r="P3346">
        <v>2750</v>
      </c>
      <c r="Q3346">
        <v>43326</v>
      </c>
      <c r="R3346">
        <v>0</v>
      </c>
      <c r="S3346">
        <v>1</v>
      </c>
      <c r="T3346">
        <v>0</v>
      </c>
      <c r="U3346">
        <v>0</v>
      </c>
      <c r="V3346" t="s">
        <v>588</v>
      </c>
    </row>
    <row r="3347" spans="15:22" x14ac:dyDescent="0.35">
      <c r="O3347">
        <v>2022110610</v>
      </c>
      <c r="P3347">
        <v>4303</v>
      </c>
      <c r="Q3347">
        <v>53900</v>
      </c>
      <c r="R3347">
        <v>1</v>
      </c>
      <c r="S3347">
        <v>0</v>
      </c>
      <c r="T3347">
        <v>0</v>
      </c>
      <c r="U3347">
        <v>0</v>
      </c>
      <c r="V3347" t="s">
        <v>589</v>
      </c>
    </row>
    <row r="3348" spans="15:22" x14ac:dyDescent="0.35">
      <c r="O3348">
        <v>2022110700</v>
      </c>
      <c r="P3348">
        <v>80</v>
      </c>
      <c r="Q3348">
        <v>42361</v>
      </c>
      <c r="R3348">
        <v>1</v>
      </c>
      <c r="S3348">
        <v>0</v>
      </c>
      <c r="T3348">
        <v>0</v>
      </c>
      <c r="U3348">
        <v>0</v>
      </c>
      <c r="V3348" t="s">
        <v>590</v>
      </c>
    </row>
    <row r="3349" spans="15:22" x14ac:dyDescent="0.35">
      <c r="O3349">
        <v>2022110700</v>
      </c>
      <c r="P3349">
        <v>443</v>
      </c>
      <c r="Q3349">
        <v>48027</v>
      </c>
      <c r="R3349">
        <v>0</v>
      </c>
      <c r="S3349">
        <v>1</v>
      </c>
      <c r="T3349">
        <v>0</v>
      </c>
      <c r="U3349">
        <v>0</v>
      </c>
      <c r="V3349" t="s">
        <v>591</v>
      </c>
    </row>
    <row r="3350" spans="15:22" x14ac:dyDescent="0.35">
      <c r="O3350">
        <v>2022110700</v>
      </c>
      <c r="P3350">
        <v>2944</v>
      </c>
      <c r="Q3350">
        <v>48027</v>
      </c>
      <c r="R3350">
        <v>1</v>
      </c>
      <c r="S3350">
        <v>0</v>
      </c>
      <c r="T3350">
        <v>0</v>
      </c>
      <c r="U3350">
        <v>0</v>
      </c>
      <c r="V3350" t="s">
        <v>591</v>
      </c>
    </row>
    <row r="3351" spans="15:22" x14ac:dyDescent="0.35">
      <c r="O3351">
        <v>2022110700</v>
      </c>
      <c r="P3351">
        <v>3174</v>
      </c>
      <c r="Q3351">
        <v>48027</v>
      </c>
      <c r="R3351">
        <v>0</v>
      </c>
      <c r="S3351">
        <v>0</v>
      </c>
      <c r="T3351">
        <v>0</v>
      </c>
      <c r="U3351">
        <v>1</v>
      </c>
      <c r="V3351" t="s">
        <v>591</v>
      </c>
    </row>
    <row r="3352" spans="15:22" x14ac:dyDescent="0.35">
      <c r="O3352">
        <v>2022110700</v>
      </c>
      <c r="P3352">
        <v>3686</v>
      </c>
      <c r="Q3352">
        <v>48027</v>
      </c>
      <c r="R3352">
        <v>1</v>
      </c>
      <c r="S3352">
        <v>0</v>
      </c>
      <c r="T3352">
        <v>0</v>
      </c>
      <c r="U3352">
        <v>0</v>
      </c>
      <c r="V3352" t="s">
        <v>591</v>
      </c>
    </row>
    <row r="3353" spans="15:22" x14ac:dyDescent="0.35">
      <c r="O3353">
        <v>2022110700</v>
      </c>
      <c r="P3353">
        <v>3707</v>
      </c>
      <c r="Q3353">
        <v>48027</v>
      </c>
      <c r="R3353">
        <v>1</v>
      </c>
      <c r="S3353">
        <v>0</v>
      </c>
      <c r="T3353">
        <v>0</v>
      </c>
      <c r="U3353">
        <v>0</v>
      </c>
      <c r="V3353" t="s">
        <v>591</v>
      </c>
    </row>
    <row r="3354" spans="15:22" x14ac:dyDescent="0.35">
      <c r="O3354">
        <v>2022110700</v>
      </c>
      <c r="P3354">
        <v>1692</v>
      </c>
      <c r="Q3354">
        <v>54479</v>
      </c>
      <c r="R3354">
        <v>1</v>
      </c>
      <c r="S3354">
        <v>0</v>
      </c>
      <c r="T3354">
        <v>0</v>
      </c>
      <c r="U3354">
        <v>0</v>
      </c>
      <c r="V3354" t="s">
        <v>592</v>
      </c>
    </row>
    <row r="3355" spans="15:22" x14ac:dyDescent="0.35">
      <c r="O3355">
        <v>2022110700</v>
      </c>
      <c r="P3355">
        <v>2993</v>
      </c>
      <c r="Q3355">
        <v>52482</v>
      </c>
      <c r="R3355">
        <v>1</v>
      </c>
      <c r="S3355">
        <v>0</v>
      </c>
      <c r="T3355">
        <v>0</v>
      </c>
      <c r="U3355">
        <v>0</v>
      </c>
      <c r="V3355" t="s">
        <v>593</v>
      </c>
    </row>
    <row r="3356" spans="15:22" x14ac:dyDescent="0.35">
      <c r="O3356">
        <v>2022110700</v>
      </c>
      <c r="P3356">
        <v>3630</v>
      </c>
      <c r="Q3356">
        <v>52482</v>
      </c>
      <c r="R3356">
        <v>0</v>
      </c>
      <c r="S3356">
        <v>1</v>
      </c>
      <c r="T3356">
        <v>0</v>
      </c>
      <c r="U3356">
        <v>0</v>
      </c>
      <c r="V3356" t="s">
        <v>593</v>
      </c>
    </row>
    <row r="3357" spans="15:22" x14ac:dyDescent="0.35">
      <c r="O3357">
        <v>2022110700</v>
      </c>
      <c r="P3357">
        <v>3740</v>
      </c>
      <c r="Q3357">
        <v>48537</v>
      </c>
      <c r="R3357">
        <v>1</v>
      </c>
      <c r="S3357">
        <v>0</v>
      </c>
      <c r="T3357">
        <v>0</v>
      </c>
      <c r="U3357">
        <v>0</v>
      </c>
      <c r="V3357" t="s">
        <v>594</v>
      </c>
    </row>
  </sheetData>
  <sortState xmlns:xlrd2="http://schemas.microsoft.com/office/spreadsheetml/2017/richdata2" ref="BV2:BY588">
    <sortCondition descending="1" ref="BX2:BX58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C3323"/>
  <sheetViews>
    <sheetView workbookViewId="0"/>
  </sheetViews>
  <sheetFormatPr defaultRowHeight="14.5" x14ac:dyDescent="0.35"/>
  <cols>
    <col min="45" max="45" width="10.26953125" bestFit="1" customWidth="1"/>
    <col min="50" max="50" width="10.26953125" bestFit="1" customWidth="1"/>
    <col min="55" max="55" width="12.1796875" bestFit="1" customWidth="1"/>
    <col min="61" max="61" width="24.453125" bestFit="1" customWidth="1"/>
    <col min="62" max="62" width="9.26953125" bestFit="1" customWidth="1"/>
    <col min="63" max="63" width="4" bestFit="1" customWidth="1"/>
    <col min="64" max="64" width="3.54296875" bestFit="1" customWidth="1"/>
    <col min="65" max="65" width="4.54296875" bestFit="1" customWidth="1"/>
    <col min="66" max="66" width="4.90625" bestFit="1" customWidth="1"/>
    <col min="67" max="67" width="8.90625" bestFit="1" customWidth="1"/>
    <col min="68" max="68" width="16.1796875" customWidth="1"/>
    <col min="69" max="69" width="3.26953125" bestFit="1" customWidth="1"/>
    <col min="70" max="70" width="15.54296875" bestFit="1" customWidth="1"/>
    <col min="71" max="71" width="8.26953125" customWidth="1"/>
    <col min="72" max="72" width="7.08984375" bestFit="1" customWidth="1"/>
    <col min="73" max="73" width="4.90625" bestFit="1" customWidth="1"/>
    <col min="74" max="74" width="15.54296875" bestFit="1" customWidth="1"/>
    <col min="75" max="75" width="17.90625" bestFit="1" customWidth="1"/>
    <col min="76" max="76" width="13.36328125" bestFit="1" customWidth="1"/>
    <col min="77" max="77" width="10.26953125" bestFit="1" customWidth="1"/>
    <col min="78" max="78" width="13.6328125" bestFit="1" customWidth="1"/>
    <col min="79" max="79" width="19.36328125" bestFit="1" customWidth="1"/>
    <col min="80" max="80" width="9.90625" bestFit="1" customWidth="1"/>
    <col min="81" max="81" width="13.36328125" bestFit="1" customWidth="1"/>
    <col min="82" max="82" width="21.26953125" customWidth="1"/>
    <col min="86" max="86" width="21.7265625" bestFit="1" customWidth="1"/>
    <col min="87" max="87" width="21" bestFit="1" customWidth="1"/>
    <col min="88" max="88" width="4" bestFit="1" customWidth="1"/>
    <col min="89" max="89" width="3.54296875" bestFit="1" customWidth="1"/>
    <col min="90" max="90" width="4.54296875" bestFit="1" customWidth="1"/>
    <col min="91" max="91" width="4.90625" bestFit="1" customWidth="1"/>
    <col min="92" max="92" width="8.36328125" bestFit="1" customWidth="1"/>
    <col min="93" max="93" width="16.1796875" bestFit="1" customWidth="1"/>
    <col min="94" max="94" width="10.26953125" bestFit="1" customWidth="1"/>
    <col min="95" max="95" width="15.54296875" bestFit="1" customWidth="1"/>
    <col min="96" max="96" width="17.453125" bestFit="1" customWidth="1"/>
    <col min="97" max="97" width="9.90625" bestFit="1" customWidth="1"/>
    <col min="98" max="98" width="12.453125" bestFit="1" customWidth="1"/>
    <col min="99" max="99" width="19.08984375" bestFit="1" customWidth="1"/>
    <col min="100" max="100" width="15.81640625" bestFit="1" customWidth="1"/>
    <col min="101" max="101" width="12" customWidth="1"/>
  </cols>
  <sheetData>
    <row r="1" spans="1:107" x14ac:dyDescent="0.35">
      <c r="A1" t="s">
        <v>599</v>
      </c>
      <c r="B1" t="s">
        <v>664</v>
      </c>
      <c r="C1" t="s">
        <v>668</v>
      </c>
      <c r="D1" t="s">
        <v>711</v>
      </c>
      <c r="E1" t="s">
        <v>600</v>
      </c>
      <c r="F1" t="s">
        <v>701</v>
      </c>
      <c r="G1" t="s">
        <v>640</v>
      </c>
      <c r="H1" t="s">
        <v>641</v>
      </c>
      <c r="I1" t="s">
        <v>702</v>
      </c>
      <c r="J1" t="s">
        <v>642</v>
      </c>
      <c r="K1" s="4" t="s">
        <v>643</v>
      </c>
      <c r="L1" t="s">
        <v>644</v>
      </c>
      <c r="M1" t="s">
        <v>645</v>
      </c>
      <c r="N1" t="s">
        <v>703</v>
      </c>
      <c r="P1" t="s">
        <v>646</v>
      </c>
      <c r="Q1" t="s">
        <v>647</v>
      </c>
      <c r="R1" t="s">
        <v>648</v>
      </c>
      <c r="S1" t="s">
        <v>649</v>
      </c>
      <c r="T1" t="s">
        <v>655</v>
      </c>
      <c r="U1" t="s">
        <v>656</v>
      </c>
      <c r="V1" t="s">
        <v>737</v>
      </c>
      <c r="X1" t="s">
        <v>647</v>
      </c>
      <c r="AL1" t="s">
        <v>702</v>
      </c>
    </row>
    <row r="2" spans="1:107" x14ac:dyDescent="0.35">
      <c r="A2" t="s">
        <v>8</v>
      </c>
      <c r="B2" t="s">
        <v>665</v>
      </c>
      <c r="C2" t="s">
        <v>669</v>
      </c>
      <c r="D2" t="s">
        <v>670</v>
      </c>
      <c r="E2">
        <v>0.67947797770835106</v>
      </c>
      <c r="F2">
        <v>7</v>
      </c>
      <c r="G2">
        <v>0</v>
      </c>
      <c r="H2">
        <v>0</v>
      </c>
      <c r="I2">
        <f>SUM(G2:H2)</f>
        <v>0</v>
      </c>
      <c r="J2">
        <v>0</v>
      </c>
      <c r="K2">
        <v>0</v>
      </c>
      <c r="M2" t="s">
        <v>650</v>
      </c>
      <c r="N2" t="str">
        <f>IF(M2="middle",M2,_xlfn.CONCAT(M2," ",L2))</f>
        <v>middle</v>
      </c>
      <c r="P2">
        <v>0</v>
      </c>
      <c r="Q2">
        <v>1.3183864000000001</v>
      </c>
      <c r="R2">
        <v>0</v>
      </c>
      <c r="S2">
        <v>0</v>
      </c>
      <c r="T2">
        <f>P2*E2</f>
        <v>0</v>
      </c>
      <c r="U2">
        <f>J2*E2</f>
        <v>0</v>
      </c>
      <c r="V2">
        <f>K2*E2</f>
        <v>0</v>
      </c>
      <c r="X2">
        <f t="shared" ref="X2:X65" si="0">Q2*E2</f>
        <v>0.8958145249101932</v>
      </c>
      <c r="AA2">
        <f>AVERAGE(AA4:AA35)</f>
        <v>53.781249999999979</v>
      </c>
      <c r="AG2" t="s">
        <v>658</v>
      </c>
    </row>
    <row r="3" spans="1:107" ht="15" thickBot="1" x14ac:dyDescent="0.4">
      <c r="A3" t="s">
        <v>422</v>
      </c>
      <c r="B3" t="s">
        <v>665</v>
      </c>
      <c r="C3" t="s">
        <v>669</v>
      </c>
      <c r="D3" t="s">
        <v>670</v>
      </c>
      <c r="E3">
        <v>0.320522022291648</v>
      </c>
      <c r="F3">
        <v>7</v>
      </c>
      <c r="G3">
        <v>0</v>
      </c>
      <c r="H3">
        <v>0</v>
      </c>
      <c r="I3">
        <f t="shared" ref="I3:I66" si="1">SUM(G3:H3)</f>
        <v>0</v>
      </c>
      <c r="J3">
        <v>0</v>
      </c>
      <c r="K3">
        <v>0</v>
      </c>
      <c r="M3" t="s">
        <v>650</v>
      </c>
      <c r="N3" t="str">
        <f t="shared" ref="N3:N66" si="2">IF(M3="middle",M3,_xlfn.CONCAT(M3," ",L3))</f>
        <v>middle</v>
      </c>
      <c r="P3">
        <v>0</v>
      </c>
      <c r="Q3">
        <v>1.3183864000000001</v>
      </c>
      <c r="R3">
        <v>0</v>
      </c>
      <c r="S3">
        <v>0</v>
      </c>
      <c r="T3">
        <f t="shared" ref="T3:T66" si="3">P3*E3</f>
        <v>0</v>
      </c>
      <c r="U3">
        <f t="shared" ref="U3:U66" si="4">J3*E3</f>
        <v>0</v>
      </c>
      <c r="V3">
        <f t="shared" ref="V3:V66" si="5">K3*E3</f>
        <v>0</v>
      </c>
      <c r="X3">
        <f t="shared" si="0"/>
        <v>0.42257187508980559</v>
      </c>
      <c r="Z3" t="s">
        <v>713</v>
      </c>
      <c r="AA3" t="s">
        <v>712</v>
      </c>
      <c r="AC3" t="s">
        <v>666</v>
      </c>
      <c r="AD3" t="s">
        <v>667</v>
      </c>
      <c r="AE3" t="s">
        <v>665</v>
      </c>
      <c r="AF3" t="s">
        <v>595</v>
      </c>
      <c r="AG3" t="s">
        <v>666</v>
      </c>
      <c r="AH3" t="s">
        <v>667</v>
      </c>
      <c r="AI3" t="s">
        <v>665</v>
      </c>
      <c r="AM3" t="s">
        <v>666</v>
      </c>
      <c r="AN3" t="s">
        <v>667</v>
      </c>
      <c r="AO3" t="s">
        <v>665</v>
      </c>
      <c r="AP3" t="s">
        <v>595</v>
      </c>
      <c r="BI3" t="s">
        <v>669</v>
      </c>
      <c r="BJ3" t="s">
        <v>762</v>
      </c>
      <c r="CH3" t="s">
        <v>669</v>
      </c>
      <c r="CI3" t="s">
        <v>762</v>
      </c>
    </row>
    <row r="4" spans="1:107" ht="15" thickBot="1" x14ac:dyDescent="0.4">
      <c r="A4" t="s">
        <v>9</v>
      </c>
      <c r="B4" t="s">
        <v>666</v>
      </c>
      <c r="C4" t="s">
        <v>669</v>
      </c>
      <c r="D4" t="s">
        <v>670</v>
      </c>
      <c r="E4">
        <v>0.64122272243812695</v>
      </c>
      <c r="F4">
        <v>7</v>
      </c>
      <c r="G4">
        <v>0</v>
      </c>
      <c r="H4">
        <v>0</v>
      </c>
      <c r="I4">
        <f t="shared" si="1"/>
        <v>0</v>
      </c>
      <c r="J4">
        <v>0</v>
      </c>
      <c r="K4">
        <v>0</v>
      </c>
      <c r="M4" t="s">
        <v>650</v>
      </c>
      <c r="N4" t="str">
        <f t="shared" si="2"/>
        <v>middle</v>
      </c>
      <c r="P4">
        <v>0</v>
      </c>
      <c r="Q4">
        <v>-0.15205674999999999</v>
      </c>
      <c r="R4">
        <v>1</v>
      </c>
      <c r="S4">
        <v>0.64122272243812695</v>
      </c>
      <c r="T4">
        <f t="shared" si="3"/>
        <v>0</v>
      </c>
      <c r="U4">
        <f t="shared" si="4"/>
        <v>0</v>
      </c>
      <c r="V4">
        <f t="shared" si="5"/>
        <v>0</v>
      </c>
      <c r="X4">
        <f t="shared" si="0"/>
        <v>-9.7502243200093652E-2</v>
      </c>
      <c r="Z4">
        <f>IF(COUNTIFS($C$2:$C$3323,AB4,$F$2:$F$3323,7)&gt;0.5,1,0)+IF(COUNTIFS($C$2:$C$3323,AB4,$F$2:$F$3323,8)&gt;0.5,1,0)+IF(COUNTIFS($C$2:$C$3323,AB4,$F$2:$F$3323,9)&gt;0.5,1,0)</f>
        <v>3</v>
      </c>
      <c r="AA4">
        <f>SUMIFS($E$2:$E$3323,$C$2:$C$3323,AB4)</f>
        <v>59.99999999999995</v>
      </c>
      <c r="AB4" t="s">
        <v>669</v>
      </c>
      <c r="AC4" s="2">
        <f t="shared" ref="AC4:AE35" si="6">SUMIFS($E$2:$E$3323,$C$2:$C$3323,$AB4,$B$2:$B$3323,AC$3)</f>
        <v>13.764445705447683</v>
      </c>
      <c r="AD4" s="2">
        <f t="shared" si="6"/>
        <v>24.620186258523379</v>
      </c>
      <c r="AE4" s="2">
        <f t="shared" si="6"/>
        <v>21.61536803602888</v>
      </c>
      <c r="AF4">
        <f>SUM(AC4:AE4)</f>
        <v>59.999999999999943</v>
      </c>
      <c r="AG4" s="3">
        <f t="shared" ref="AG4:AI35" si="7">SUMIFS($X$2:$X$3323,$C$2:$C$3323,$AB4,$B$2:$B$3323,AG$3)</f>
        <v>-3.0307203012938144</v>
      </c>
      <c r="AH4" s="3">
        <f t="shared" si="7"/>
        <v>-3.4609585381766945</v>
      </c>
      <c r="AI4" s="3">
        <f t="shared" si="7"/>
        <v>3.9619849594705032</v>
      </c>
      <c r="AL4" t="s">
        <v>669</v>
      </c>
      <c r="AM4" s="2">
        <f t="shared" ref="AM4:AO35" si="8">SUMIFS($E$2:$E$3323,$C$2:$C$3323,$AB4,$B$2:$B$3323,AM$3,$P$2:$P$3323,1,$F$2:$F$3323,7)</f>
        <v>0</v>
      </c>
      <c r="AN4" s="2">
        <f t="shared" si="8"/>
        <v>0</v>
      </c>
      <c r="AO4" s="2">
        <f t="shared" si="8"/>
        <v>0</v>
      </c>
      <c r="AP4">
        <f>SUM(AM4:AO4)</f>
        <v>0</v>
      </c>
      <c r="AS4" s="49" t="s">
        <v>710</v>
      </c>
      <c r="BB4" s="49" t="s">
        <v>669</v>
      </c>
      <c r="BK4" s="84" t="s">
        <v>729</v>
      </c>
      <c r="BL4" s="85"/>
      <c r="BM4" s="102"/>
      <c r="BN4" s="87" t="s">
        <v>742</v>
      </c>
      <c r="BO4" s="88"/>
      <c r="BP4" s="89"/>
      <c r="BQ4" s="90" t="s">
        <v>743</v>
      </c>
      <c r="BR4" s="91"/>
      <c r="BS4" s="91"/>
      <c r="BT4" s="92"/>
      <c r="BU4" s="93" t="s">
        <v>744</v>
      </c>
      <c r="BV4" s="94"/>
      <c r="BW4" s="94"/>
      <c r="BX4" s="95"/>
      <c r="BY4" s="90" t="s">
        <v>658</v>
      </c>
      <c r="BZ4" s="91"/>
      <c r="CA4" s="91"/>
      <c r="CB4" s="91"/>
      <c r="CC4" s="91"/>
      <c r="CD4" s="92"/>
      <c r="CJ4" s="84" t="s">
        <v>729</v>
      </c>
      <c r="CK4" s="85"/>
      <c r="CL4" s="102"/>
      <c r="CM4" s="87" t="s">
        <v>742</v>
      </c>
      <c r="CN4" s="88"/>
      <c r="CO4" s="89"/>
      <c r="CP4" s="90" t="s">
        <v>743</v>
      </c>
      <c r="CQ4" s="91"/>
      <c r="CR4" s="91"/>
      <c r="CS4" s="92"/>
      <c r="CT4" s="93" t="s">
        <v>744</v>
      </c>
      <c r="CU4" s="94"/>
      <c r="CV4" s="94"/>
      <c r="CW4" s="95"/>
    </row>
    <row r="5" spans="1:107" x14ac:dyDescent="0.35">
      <c r="A5" t="s">
        <v>10</v>
      </c>
      <c r="B5" t="s">
        <v>667</v>
      </c>
      <c r="C5" t="s">
        <v>669</v>
      </c>
      <c r="D5" t="s">
        <v>670</v>
      </c>
      <c r="E5">
        <v>0.358777277561872</v>
      </c>
      <c r="F5">
        <v>7</v>
      </c>
      <c r="G5">
        <v>0</v>
      </c>
      <c r="H5">
        <v>0</v>
      </c>
      <c r="I5">
        <f t="shared" si="1"/>
        <v>0</v>
      </c>
      <c r="J5">
        <v>0</v>
      </c>
      <c r="K5">
        <v>0</v>
      </c>
      <c r="M5" t="s">
        <v>650</v>
      </c>
      <c r="N5" t="str">
        <f t="shared" si="2"/>
        <v>middle</v>
      </c>
      <c r="P5">
        <v>0</v>
      </c>
      <c r="Q5">
        <v>-0.15205674999999999</v>
      </c>
      <c r="R5">
        <v>1</v>
      </c>
      <c r="S5">
        <v>0.358777277561872</v>
      </c>
      <c r="T5">
        <f t="shared" si="3"/>
        <v>0</v>
      </c>
      <c r="U5">
        <f t="shared" si="4"/>
        <v>0</v>
      </c>
      <c r="V5">
        <f t="shared" si="5"/>
        <v>0</v>
      </c>
      <c r="X5">
        <f t="shared" si="0"/>
        <v>-5.4554506799906179E-2</v>
      </c>
      <c r="Z5">
        <f t="shared" ref="Z5:Z35" si="9">IF(COUNTIFS($C$2:$C$3323,AB5,$F$2:$F$3323,7)&gt;0.5,1,0)+IF(COUNTIFS($C$2:$C$3323,AB5,$F$2:$F$3323,8)&gt;0.5,1,0)+IF(COUNTIFS($C$2:$C$3323,AB5,$F$2:$F$3323,9)&gt;0.5,1,0)</f>
        <v>3</v>
      </c>
      <c r="AA5">
        <f t="shared" ref="AA5:AA35" si="10">SUMIFS($E$2:$E$3323,$C$2:$C$3323,AB5)</f>
        <v>68.999999999999929</v>
      </c>
      <c r="AB5" t="s">
        <v>675</v>
      </c>
      <c r="AC5" s="2">
        <f t="shared" si="6"/>
        <v>19.851783321408277</v>
      </c>
      <c r="AD5" s="2">
        <f t="shared" si="6"/>
        <v>32.646424542225084</v>
      </c>
      <c r="AE5" s="2">
        <f t="shared" si="6"/>
        <v>16.501792136366582</v>
      </c>
      <c r="AF5">
        <f t="shared" ref="AF5:AF35" si="11">SUM(AC5:AE5)</f>
        <v>68.999999999999943</v>
      </c>
      <c r="AG5" s="3">
        <f t="shared" si="7"/>
        <v>-7.2404922353522325</v>
      </c>
      <c r="AH5" s="3">
        <f t="shared" si="7"/>
        <v>-4.8938754083353446</v>
      </c>
      <c r="AI5" s="3">
        <f t="shared" si="7"/>
        <v>4.8627770146875777</v>
      </c>
      <c r="AL5" t="s">
        <v>675</v>
      </c>
      <c r="AM5" s="2">
        <f t="shared" si="8"/>
        <v>0</v>
      </c>
      <c r="AN5" s="2">
        <f t="shared" si="8"/>
        <v>1.6951297866560049</v>
      </c>
      <c r="AO5" s="2">
        <f t="shared" si="8"/>
        <v>0.304870213343994</v>
      </c>
      <c r="AP5">
        <f t="shared" ref="AP5:AP35" si="12">SUM(AM5:AO5)</f>
        <v>1.9999999999999989</v>
      </c>
      <c r="AT5" t="s">
        <v>666</v>
      </c>
      <c r="AU5" t="s">
        <v>667</v>
      </c>
      <c r="AV5" t="s">
        <v>665</v>
      </c>
      <c r="BC5" t="s">
        <v>666</v>
      </c>
      <c r="BD5" t="s">
        <v>667</v>
      </c>
      <c r="BE5" t="s">
        <v>665</v>
      </c>
      <c r="BI5" s="54" t="s">
        <v>731</v>
      </c>
      <c r="BJ5" s="55" t="s">
        <v>763</v>
      </c>
      <c r="BK5" s="15" t="s">
        <v>720</v>
      </c>
      <c r="BL5" s="9" t="s">
        <v>597</v>
      </c>
      <c r="BM5" s="16" t="s">
        <v>598</v>
      </c>
      <c r="BN5" s="15" t="s">
        <v>745</v>
      </c>
      <c r="BO5" s="9" t="s">
        <v>746</v>
      </c>
      <c r="BP5" s="16" t="s">
        <v>747</v>
      </c>
      <c r="BQ5" s="15" t="s">
        <v>737</v>
      </c>
      <c r="BR5" s="9" t="s">
        <v>739</v>
      </c>
      <c r="BS5" s="9" t="s">
        <v>740</v>
      </c>
      <c r="BT5" s="16" t="s">
        <v>741</v>
      </c>
      <c r="BU5" s="15" t="s">
        <v>737</v>
      </c>
      <c r="BV5" s="9" t="s">
        <v>739</v>
      </c>
      <c r="BW5" s="9" t="s">
        <v>740</v>
      </c>
      <c r="BX5" s="16" t="s">
        <v>741</v>
      </c>
      <c r="BY5" s="15" t="s">
        <v>748</v>
      </c>
      <c r="BZ5" s="9" t="s">
        <v>749</v>
      </c>
      <c r="CA5" s="9" t="s">
        <v>750</v>
      </c>
      <c r="CB5" s="9" t="s">
        <v>751</v>
      </c>
      <c r="CC5" s="9" t="s">
        <v>752</v>
      </c>
      <c r="CD5" s="16" t="s">
        <v>753</v>
      </c>
      <c r="CH5" s="54" t="s">
        <v>731</v>
      </c>
      <c r="CI5" s="55" t="s">
        <v>763</v>
      </c>
      <c r="CJ5" s="15" t="s">
        <v>720</v>
      </c>
      <c r="CK5" s="9" t="s">
        <v>597</v>
      </c>
      <c r="CL5" s="16" t="s">
        <v>598</v>
      </c>
      <c r="CM5" s="15" t="s">
        <v>745</v>
      </c>
      <c r="CN5" s="9" t="s">
        <v>746</v>
      </c>
      <c r="CO5" s="16" t="s">
        <v>747</v>
      </c>
      <c r="CP5" s="15" t="s">
        <v>737</v>
      </c>
      <c r="CQ5" s="9" t="s">
        <v>739</v>
      </c>
      <c r="CR5" s="9" t="s">
        <v>740</v>
      </c>
      <c r="CS5" s="16" t="s">
        <v>741</v>
      </c>
      <c r="CT5" s="15" t="s">
        <v>737</v>
      </c>
      <c r="CU5" s="9" t="s">
        <v>739</v>
      </c>
      <c r="CV5" s="9" t="s">
        <v>740</v>
      </c>
      <c r="CW5" s="16" t="s">
        <v>741</v>
      </c>
      <c r="DA5" s="56" t="s">
        <v>423</v>
      </c>
      <c r="DC5" t="str">
        <f>_xlfn.CONCAT("'",DA5,"', ")</f>
        <v xml:space="preserve">'Antwaun Woods', </v>
      </c>
    </row>
    <row r="6" spans="1:107" x14ac:dyDescent="0.35">
      <c r="A6" t="s">
        <v>11</v>
      </c>
      <c r="B6" t="s">
        <v>665</v>
      </c>
      <c r="C6" t="s">
        <v>670</v>
      </c>
      <c r="D6" t="s">
        <v>669</v>
      </c>
      <c r="E6">
        <v>0.51101540179768401</v>
      </c>
      <c r="F6">
        <v>7</v>
      </c>
      <c r="G6">
        <v>0</v>
      </c>
      <c r="H6">
        <v>0</v>
      </c>
      <c r="I6">
        <f t="shared" si="1"/>
        <v>0</v>
      </c>
      <c r="J6">
        <v>0</v>
      </c>
      <c r="K6">
        <v>0</v>
      </c>
      <c r="M6" t="s">
        <v>650</v>
      </c>
      <c r="N6" t="str">
        <f t="shared" si="2"/>
        <v>middle</v>
      </c>
      <c r="P6">
        <v>0</v>
      </c>
      <c r="Q6">
        <v>0.2793427</v>
      </c>
      <c r="R6">
        <v>0</v>
      </c>
      <c r="S6">
        <v>0</v>
      </c>
      <c r="T6">
        <f t="shared" si="3"/>
        <v>0</v>
      </c>
      <c r="U6">
        <f t="shared" si="4"/>
        <v>0</v>
      </c>
      <c r="V6">
        <f t="shared" si="5"/>
        <v>0</v>
      </c>
      <c r="X6">
        <f t="shared" si="0"/>
        <v>0.14274842207974991</v>
      </c>
      <c r="Z6">
        <f t="shared" si="9"/>
        <v>3</v>
      </c>
      <c r="AA6">
        <f t="shared" si="10"/>
        <v>42.999999999999972</v>
      </c>
      <c r="AB6" t="s">
        <v>671</v>
      </c>
      <c r="AC6" s="2">
        <f t="shared" si="6"/>
        <v>12.440223885434222</v>
      </c>
      <c r="AD6" s="2">
        <f t="shared" si="6"/>
        <v>17.082042531045317</v>
      </c>
      <c r="AE6" s="2">
        <f t="shared" si="6"/>
        <v>13.477733583520438</v>
      </c>
      <c r="AF6">
        <f t="shared" si="11"/>
        <v>42.999999999999979</v>
      </c>
      <c r="AG6" s="3">
        <f t="shared" si="7"/>
        <v>-2.0937321421415409</v>
      </c>
      <c r="AH6" s="3">
        <f t="shared" si="7"/>
        <v>-5.9230707806249523</v>
      </c>
      <c r="AI6" s="3">
        <f t="shared" si="7"/>
        <v>4.1359866927664903</v>
      </c>
      <c r="AL6" t="s">
        <v>671</v>
      </c>
      <c r="AM6" s="2">
        <f t="shared" si="8"/>
        <v>0.85110621904997696</v>
      </c>
      <c r="AN6" s="2">
        <f t="shared" si="8"/>
        <v>0.14889378095002201</v>
      </c>
      <c r="AO6" s="2">
        <f t="shared" si="8"/>
        <v>0</v>
      </c>
      <c r="AP6">
        <f t="shared" si="12"/>
        <v>0.999999999999999</v>
      </c>
      <c r="AS6" t="s">
        <v>707</v>
      </c>
      <c r="AT6">
        <f>SUMIFS($E$2:$E$3323,$N$2:$N$3323,$AS6,$B$2:$B$3323,AT$5)</f>
        <v>44.646466829234811</v>
      </c>
      <c r="AU6">
        <f>SUMIFS($E$2:$E$3323,$N$2:$N$3323,$AS6,$B$2:$B$3323,AU$5)</f>
        <v>89.716461509897854</v>
      </c>
      <c r="AV6">
        <f>SUMIFS($E$2:$E$3323,$N$2:$N$3323,$AS6,$B$2:$B$3323,AV$5)</f>
        <v>85.637071660867207</v>
      </c>
      <c r="BB6" t="s">
        <v>707</v>
      </c>
      <c r="BC6">
        <f t="shared" ref="BC6:BE12" si="13">SUMIFS($E$2:$E$3323,$N$2:$N$3323,$BB6,$B$2:$B$3323,AT$5,$C$2:$C$3323,$BB$4)</f>
        <v>1.5593796426517712</v>
      </c>
      <c r="BD6">
        <f t="shared" si="13"/>
        <v>2.6309677588699572</v>
      </c>
      <c r="BE6">
        <f t="shared" si="13"/>
        <v>3.8096525984782663</v>
      </c>
      <c r="BI6" s="56" t="s">
        <v>423</v>
      </c>
      <c r="BJ6" s="57" t="s">
        <v>666</v>
      </c>
      <c r="BK6" s="17">
        <f>IF(SUMIFS('tackle data and analsyis'!E$2:E$2763,'tackle data and analsyis'!$I$2:$I$2763,'further data insights graphs'!$BI6)=0,"-",SUMIFS('tackle data and analsyis'!E$2:E$2763,'tackle data and analsyis'!$I$2:$I$2763,'further data insights graphs'!$BI6))</f>
        <v>1</v>
      </c>
      <c r="BL6" s="11" t="str">
        <f>IF(SUMIFS('tackle data and analsyis'!F$2:F$2763,'tackle data and analsyis'!$I$2:$I$2763,'further data insights graphs'!$BI6)=0,"-",SUMIFS('tackle data and analsyis'!F$2:F$2763,'tackle data and analsyis'!$I$2:$I$2763,'further data insights graphs'!$BI6))</f>
        <v>-</v>
      </c>
      <c r="BM6" s="18">
        <f>IF(SUM(BK6:BL6)=0,"-",SUM(BK6:BL6))</f>
        <v>1</v>
      </c>
      <c r="BN6" s="17">
        <f>COUNTIFS($A$2:$A$3323,$BI6)</f>
        <v>2</v>
      </c>
      <c r="BO6" s="58">
        <f>SUMIFS($E$2:$E$3323,$A$2:$A$3323,$BI6)</f>
        <v>0.560380099432361</v>
      </c>
      <c r="BP6" s="59">
        <f>SUMIFS($X$2:$X$3323,$A$2:$A$3323,$BI6)</f>
        <v>0.18101103716686048</v>
      </c>
      <c r="BQ6" s="17" t="str">
        <f>IF(SUMIFS($K$2:$K$3323,$A$2:$A$3323,BI6)=0,"-",SUMIFS($K$2:$K$3323,$A$2:$A$3323,BI6))</f>
        <v>-</v>
      </c>
      <c r="BR6" s="61" t="str">
        <f>IF(SUMIFS(I$2:I$3323,$A$2:$A$3323,$BI6)=0,"-",SUMIFS(I$2:I$3323,$A$2:$A$3323,$BI6))</f>
        <v>-</v>
      </c>
      <c r="BS6" s="77" t="str">
        <f>IF(SUMIFS(J$2:J$3323,$A$2:$A$3323,$BI6)=0,"-",SUMIFS(J$2:J$3323,$A$2:$A$3323,$BI6))</f>
        <v>-</v>
      </c>
      <c r="BT6" s="18">
        <f>SUMIFS(R$2:R$3323,$A$2:$A$3323,$BI6)</f>
        <v>0</v>
      </c>
      <c r="BU6" s="60" t="str">
        <f>IF(SUMIFS($V$2:$V$3323,$A$2:$A$3323,$BI6)=0,"-",SUMIFS($V$2:$V$3323,$A$2:$A$3323,$BI6))</f>
        <v>-</v>
      </c>
      <c r="BV6" s="61" t="str">
        <f>IF(SUMIFS($P$2:$P$3323,$A$2:$A$3323,$BI6)=0,"-",SUMIFS($P$2:$P$3323,$A$2:$A$3323,$BI6))</f>
        <v>-</v>
      </c>
      <c r="BW6" s="61" t="str">
        <f>IF(SUMIFS($U$2:$U$3323,$A$2:$A$3323,$BI6)=0,"-",SUMIFS($U$2:$U$3323,$A$2:$A$3323,$BI6))</f>
        <v>-</v>
      </c>
      <c r="BX6" s="62" t="str">
        <f>IF(SUMIFS($S$2:$S$3323,$A$2:$A$3323,$BI6)=0,"-",SUMIFS($S$2:$S$3323,$A$2:$A$3323,$BI6))</f>
        <v>-</v>
      </c>
      <c r="BY6" s="17">
        <f>IF(COUNTIFS($A$2:$A$3323,$BI6,$R$2:$R$3323,0)=0,"-",COUNTIFS($A$2:$A$3323,$BI6,$R$2:$R$3323,0))</f>
        <v>2</v>
      </c>
      <c r="BZ6" s="63">
        <f>IF(SUMIFS($E$2:$E$3323,$A$2:$A$3323,$BI6,$R$2:$R$3323,0)=0,"-",SUMIFS($E$2:$E$3323,$A$2:$A$3323,$BI6,$R$2:$R$3323,0))</f>
        <v>0.560380099432361</v>
      </c>
      <c r="CA6" s="63">
        <f>IF(SUMIFS($X$2:$X$3323,$A$2:$A$3323,$BI6,$R$2:$R$3323,0)=0,"-",SUMIFS($X$2:$X$3323,$A$2:$A$3323,$BI6,$R$2:$R$3323,0))</f>
        <v>0.18101103716686048</v>
      </c>
      <c r="CB6" s="11" t="str">
        <f>IF(SUMIFS($R$2:$R$3323,$A$2:$A$3323,$BI6)=0,"-",SUMIFS($R$2:$R$3323,$A$2:$A$3323,$BI6))</f>
        <v>-</v>
      </c>
      <c r="CC6" s="63" t="str">
        <f>IF(SUMIFS($E$2:$E$3323,$A$2:$A$3323,$BI6,$R$2:$R$3323,1)=0,"-",SUMIFS($E$2:$E$3323,$A$2:$A$3323,$BI6,$R$2:$R$3323,1))</f>
        <v>-</v>
      </c>
      <c r="CD6" s="59" t="str">
        <f>IF(SUMIFS($X$2:$X$3323,$A$2:$A$3323,$BI6,$R$2:$R$3323,1)=0,"-",SUMIFS($X$2:$X$3323,$A$2:$A$3323,$BI6,$R$2:$R$3323,1))</f>
        <v>-</v>
      </c>
      <c r="CH6" s="56" t="s">
        <v>423</v>
      </c>
      <c r="CI6" s="57" t="s">
        <v>666</v>
      </c>
      <c r="CJ6" s="17">
        <v>1</v>
      </c>
      <c r="CK6" s="11" t="s">
        <v>764</v>
      </c>
      <c r="CL6" s="18">
        <v>1</v>
      </c>
      <c r="CM6" s="17">
        <v>2</v>
      </c>
      <c r="CN6" s="58">
        <v>0.560380099432361</v>
      </c>
      <c r="CO6" s="59">
        <v>0.18101103716686048</v>
      </c>
      <c r="CP6" s="17" t="s">
        <v>764</v>
      </c>
      <c r="CQ6" s="61" t="s">
        <v>764</v>
      </c>
      <c r="CR6" s="77" t="s">
        <v>764</v>
      </c>
      <c r="CS6" s="18">
        <v>0</v>
      </c>
      <c r="CT6" s="60" t="s">
        <v>764</v>
      </c>
      <c r="CU6" s="61" t="s">
        <v>764</v>
      </c>
      <c r="CV6" s="61" t="s">
        <v>764</v>
      </c>
      <c r="CW6" s="62" t="s">
        <v>764</v>
      </c>
      <c r="DA6" s="56" t="s">
        <v>18</v>
      </c>
      <c r="DC6" t="str">
        <f>_xlfn.CONCAT(DC5,"'",DA6,"', ")</f>
        <v xml:space="preserve">'Antwaun Woods', 'J.J. Watt', </v>
      </c>
    </row>
    <row r="7" spans="1:107" x14ac:dyDescent="0.35">
      <c r="A7" t="s">
        <v>439</v>
      </c>
      <c r="B7" t="s">
        <v>665</v>
      </c>
      <c r="C7" t="s">
        <v>670</v>
      </c>
      <c r="D7" t="s">
        <v>669</v>
      </c>
      <c r="E7">
        <v>0.48898459820231499</v>
      </c>
      <c r="F7">
        <v>7</v>
      </c>
      <c r="G7">
        <v>0</v>
      </c>
      <c r="H7">
        <v>0</v>
      </c>
      <c r="I7">
        <f t="shared" si="1"/>
        <v>0</v>
      </c>
      <c r="J7">
        <v>0</v>
      </c>
      <c r="K7">
        <v>0</v>
      </c>
      <c r="M7" t="s">
        <v>650</v>
      </c>
      <c r="N7" t="str">
        <f t="shared" si="2"/>
        <v>middle</v>
      </c>
      <c r="P7">
        <v>0</v>
      </c>
      <c r="Q7">
        <v>0.2793427</v>
      </c>
      <c r="R7">
        <v>0</v>
      </c>
      <c r="S7">
        <v>0</v>
      </c>
      <c r="T7">
        <f t="shared" si="3"/>
        <v>0</v>
      </c>
      <c r="U7">
        <f t="shared" si="4"/>
        <v>0</v>
      </c>
      <c r="V7">
        <f t="shared" si="5"/>
        <v>0</v>
      </c>
      <c r="X7">
        <f t="shared" si="0"/>
        <v>0.13659427792024981</v>
      </c>
      <c r="Z7">
        <f t="shared" si="9"/>
        <v>2</v>
      </c>
      <c r="AA7">
        <f t="shared" si="10"/>
        <v>50.999999999999936</v>
      </c>
      <c r="AB7" t="s">
        <v>700</v>
      </c>
      <c r="AC7" s="2">
        <f t="shared" si="6"/>
        <v>13.607889971887555</v>
      </c>
      <c r="AD7" s="2">
        <f t="shared" si="6"/>
        <v>16.968882052296117</v>
      </c>
      <c r="AE7" s="2">
        <f t="shared" si="6"/>
        <v>20.4232279758163</v>
      </c>
      <c r="AF7">
        <f t="shared" si="11"/>
        <v>50.999999999999972</v>
      </c>
      <c r="AG7" s="3">
        <f t="shared" si="7"/>
        <v>-0.24166829708026449</v>
      </c>
      <c r="AH7" s="3">
        <f t="shared" si="7"/>
        <v>-1.7575411919438899</v>
      </c>
      <c r="AI7" s="3">
        <f t="shared" si="7"/>
        <v>3.2691375925241548</v>
      </c>
      <c r="AL7" t="s">
        <v>700</v>
      </c>
      <c r="AM7" s="2">
        <f t="shared" si="8"/>
        <v>0</v>
      </c>
      <c r="AN7" s="2">
        <f t="shared" si="8"/>
        <v>0</v>
      </c>
      <c r="AO7" s="2">
        <f t="shared" si="8"/>
        <v>0</v>
      </c>
      <c r="AP7">
        <f t="shared" si="12"/>
        <v>0</v>
      </c>
      <c r="AS7" t="s">
        <v>705</v>
      </c>
      <c r="AT7">
        <f t="shared" ref="AT7:AT12" si="14">SUMIFS($E$2:$E$3323,$N$2:$N$3323,$AS7,$B$2:$B$3323,AT$5)</f>
        <v>88.625831408668631</v>
      </c>
      <c r="AU7">
        <f t="shared" ref="AU7:AV12" si="15">SUMIFS($E$2:$E$3323,$N$2:$N$3323,$AS7,$B$2:$B$3323,AU$5)</f>
        <v>91.391377603320763</v>
      </c>
      <c r="AV7">
        <f t="shared" si="15"/>
        <v>54.982790988010393</v>
      </c>
      <c r="BB7" t="s">
        <v>705</v>
      </c>
      <c r="BC7">
        <f t="shared" si="13"/>
        <v>2.5428395556491541</v>
      </c>
      <c r="BD7">
        <f t="shared" si="13"/>
        <v>0.73039861897560099</v>
      </c>
      <c r="BE7">
        <f t="shared" si="13"/>
        <v>2.726761825375239</v>
      </c>
      <c r="BI7" s="56" t="s">
        <v>18</v>
      </c>
      <c r="BJ7" s="57" t="s">
        <v>666</v>
      </c>
      <c r="BK7" s="17">
        <f>IF(SUMIFS('tackle data and analsyis'!E$2:E$2763,'tackle data and analsyis'!$I$2:$I$2763,'further data insights graphs'!$BI7)=0,"-",SUMIFS('tackle data and analsyis'!E$2:E$2763,'tackle data and analsyis'!$I$2:$I$2763,'further data insights graphs'!$BI7))</f>
        <v>3</v>
      </c>
      <c r="BL7" s="11">
        <f>IF(SUMIFS('tackle data and analsyis'!F$2:F$2763,'tackle data and analsyis'!$I$2:$I$2763,'further data insights graphs'!$BI7)=0,"-",SUMIFS('tackle data and analsyis'!F$2:F$2763,'tackle data and analsyis'!$I$2:$I$2763,'further data insights graphs'!$BI7))</f>
        <v>2</v>
      </c>
      <c r="BM7" s="18">
        <f t="shared" ref="BM7:BM20" si="16">IF(SUM(BK7:BL7)=0,"-",SUM(BK7:BL7))</f>
        <v>5</v>
      </c>
      <c r="BN7" s="17">
        <f t="shared" ref="BN7:BN28" si="17">COUNTIFS($A$2:$A$3323,$BI7)</f>
        <v>8</v>
      </c>
      <c r="BO7" s="58">
        <f t="shared" ref="BO7:BO28" si="18">SUMIFS($E$2:$E$3323,$A$2:$A$3323,$BI7)</f>
        <v>3.707850068163498</v>
      </c>
      <c r="BP7" s="59">
        <f t="shared" ref="BP7:BP28" si="19">SUMIFS($X$2:$X$3323,$A$2:$A$3323,$BI7)</f>
        <v>-1.7888877086498678</v>
      </c>
      <c r="BQ7" s="17">
        <f t="shared" ref="BQ7:BQ20" si="20">IF(SUMIFS($K$2:$K$3323,$A$2:$A$3323,BI7)=0,"-",SUMIFS($K$2:$K$3323,$A$2:$A$3323,BI7))</f>
        <v>1</v>
      </c>
      <c r="BR7" s="61" t="str">
        <f t="shared" ref="BR7:BR20" si="21">IF(SUMIFS(I$2:I$3323,$A$2:$A$3323,$BI7)=0,"-",SUMIFS(I$2:I$3323,$A$2:$A$3323,$BI7))</f>
        <v>-</v>
      </c>
      <c r="BS7" s="77">
        <f t="shared" ref="BS7:BS20" si="22">IF(SUMIFS(J$2:J$3323,$A$2:$A$3323,$BI7)=0,"-",SUMIFS(J$2:J$3323,$A$2:$A$3323,$BI7))</f>
        <v>1</v>
      </c>
      <c r="BT7" s="18">
        <f t="shared" ref="BT7:BT20" si="23">SUMIFS(R$2:R$3323,$A$2:$A$3323,$BI7)</f>
        <v>8</v>
      </c>
      <c r="BU7" s="60">
        <f t="shared" ref="BU7:BU28" si="24">IF(SUMIFS($V$2:$V$3323,$A$2:$A$3323,$BI7)=0,"-",SUMIFS($V$2:$V$3323,$A$2:$A$3323,$BI7))</f>
        <v>0.50367200450805605</v>
      </c>
      <c r="BV7" s="61" t="str">
        <f t="shared" ref="BV7:BV28" si="25">IF(SUMIFS($P$2:$P$3323,$A$2:$A$3323,$BI7)=0,"-",SUMIFS($P$2:$P$3323,$A$2:$A$3323,$BI7))</f>
        <v>-</v>
      </c>
      <c r="BW7" s="61">
        <f t="shared" ref="BW7:BW28" si="26">IF(SUMIFS($U$2:$U$3323,$A$2:$A$3323,$BI7)=0,"-",SUMIFS($U$2:$U$3323,$A$2:$A$3323,$BI7))</f>
        <v>0.43557405438326302</v>
      </c>
      <c r="BX7" s="62">
        <f t="shared" ref="BX7:BX28" si="27">IF(SUMIFS($S$2:$S$3323,$A$2:$A$3323,$BI7)=0,"-",SUMIFS($S$2:$S$3323,$A$2:$A$3323,$BI7))</f>
        <v>3.707850068163498</v>
      </c>
      <c r="BY7" s="17" t="str">
        <f t="shared" ref="BY7:BY28" si="28">IF(COUNTIFS($A$2:$A$3323,$BI7,$R$2:$R$3323,0)=0,"-",COUNTIFS($A$2:$A$3323,$BI7,$R$2:$R$3323,0))</f>
        <v>-</v>
      </c>
      <c r="BZ7" s="63" t="str">
        <f t="shared" ref="BZ7:BZ28" si="29">IF(SUMIFS($E$2:$E$3323,$A$2:$A$3323,$BI7,$R$2:$R$3323,0)=0,"-",SUMIFS($E$2:$E$3323,$A$2:$A$3323,$BI7,$R$2:$R$3323,0))</f>
        <v>-</v>
      </c>
      <c r="CA7" s="63" t="str">
        <f t="shared" ref="CA7:CA28" si="30">IF(SUMIFS($X$2:$X$3323,$A$2:$A$3323,$BI7,$R$2:$R$3323,0)=0,"-",SUMIFS($X$2:$X$3323,$A$2:$A$3323,$BI7,$R$2:$R$3323,0))</f>
        <v>-</v>
      </c>
      <c r="CB7" s="11">
        <f t="shared" ref="CB7:CB28" si="31">IF(SUMIFS($R$2:$R$3323,$A$2:$A$3323,$BI7)=0,"-",SUMIFS($R$2:$R$3323,$A$2:$A$3323,$BI7))</f>
        <v>8</v>
      </c>
      <c r="CC7" s="63">
        <f t="shared" ref="CC7:CC28" si="32">IF(SUMIFS($E$2:$E$3323,$A$2:$A$3323,$BI7,$R$2:$R$3323,1)=0,"-",SUMIFS($E$2:$E$3323,$A$2:$A$3323,$BI7,$R$2:$R$3323,1))</f>
        <v>3.707850068163498</v>
      </c>
      <c r="CD7" s="59">
        <f t="shared" ref="CD7:CD28" si="33">IF(SUMIFS($X$2:$X$3323,$A$2:$A$3323,$BI7,$R$2:$R$3323,1)=0,"-",SUMIFS($X$2:$X$3323,$A$2:$A$3323,$BI7,$R$2:$R$3323,1))</f>
        <v>-1.7888877086498678</v>
      </c>
      <c r="CH7" s="56" t="s">
        <v>18</v>
      </c>
      <c r="CI7" s="57" t="s">
        <v>666</v>
      </c>
      <c r="CJ7" s="17">
        <v>3</v>
      </c>
      <c r="CK7" s="11">
        <v>2</v>
      </c>
      <c r="CL7" s="18">
        <v>5</v>
      </c>
      <c r="CM7" s="17">
        <v>8</v>
      </c>
      <c r="CN7" s="58">
        <v>3.707850068163498</v>
      </c>
      <c r="CO7" s="59">
        <v>-1.7888877086498678</v>
      </c>
      <c r="CP7" s="17">
        <v>1</v>
      </c>
      <c r="CQ7" s="61" t="s">
        <v>764</v>
      </c>
      <c r="CR7" s="77">
        <v>1</v>
      </c>
      <c r="CS7" s="18">
        <v>8</v>
      </c>
      <c r="CT7" s="60">
        <v>0.50367200450805605</v>
      </c>
      <c r="CU7" s="61" t="s">
        <v>764</v>
      </c>
      <c r="CV7" s="61">
        <v>0.43557405438326302</v>
      </c>
      <c r="CW7" s="62">
        <v>3.707850068163498</v>
      </c>
      <c r="DA7" s="56" t="s">
        <v>437</v>
      </c>
      <c r="DC7" t="str">
        <f t="shared" ref="DC7:DC26" si="34">_xlfn.CONCAT(DC6,"'",DA7,"', ")</f>
        <v xml:space="preserve">'Antwaun Woods', 'J.J. Watt', 'Jonathan Ledbetter', </v>
      </c>
    </row>
    <row r="8" spans="1:107" x14ac:dyDescent="0.35">
      <c r="A8" t="s">
        <v>12</v>
      </c>
      <c r="B8" t="s">
        <v>667</v>
      </c>
      <c r="C8" t="s">
        <v>669</v>
      </c>
      <c r="D8" t="s">
        <v>670</v>
      </c>
      <c r="E8">
        <v>1</v>
      </c>
      <c r="F8">
        <v>7</v>
      </c>
      <c r="G8">
        <v>0</v>
      </c>
      <c r="H8">
        <v>0</v>
      </c>
      <c r="I8">
        <f t="shared" si="1"/>
        <v>0</v>
      </c>
      <c r="J8">
        <v>0</v>
      </c>
      <c r="K8">
        <v>1</v>
      </c>
      <c r="M8" t="s">
        <v>650</v>
      </c>
      <c r="N8" t="str">
        <f t="shared" si="2"/>
        <v>middle</v>
      </c>
      <c r="P8">
        <v>0</v>
      </c>
      <c r="Q8">
        <v>-1.0441117</v>
      </c>
      <c r="R8">
        <v>1</v>
      </c>
      <c r="S8">
        <v>1</v>
      </c>
      <c r="T8">
        <f t="shared" si="3"/>
        <v>0</v>
      </c>
      <c r="U8">
        <f t="shared" si="4"/>
        <v>0</v>
      </c>
      <c r="V8">
        <f t="shared" si="5"/>
        <v>1</v>
      </c>
      <c r="X8">
        <f t="shared" si="0"/>
        <v>-1.0441117</v>
      </c>
      <c r="Z8">
        <f t="shared" si="9"/>
        <v>3</v>
      </c>
      <c r="AA8">
        <f t="shared" si="10"/>
        <v>71.999999999999929</v>
      </c>
      <c r="AB8" t="s">
        <v>673</v>
      </c>
      <c r="AC8" s="2">
        <f t="shared" si="6"/>
        <v>13.410808696699604</v>
      </c>
      <c r="AD8" s="2">
        <f t="shared" si="6"/>
        <v>41.361840837525016</v>
      </c>
      <c r="AE8" s="2">
        <f t="shared" si="6"/>
        <v>17.227350465775331</v>
      </c>
      <c r="AF8">
        <f t="shared" si="11"/>
        <v>71.999999999999943</v>
      </c>
      <c r="AG8" s="3">
        <f t="shared" si="7"/>
        <v>-2.7823341136155415</v>
      </c>
      <c r="AH8" s="3">
        <f t="shared" si="7"/>
        <v>-7.4399598196372825</v>
      </c>
      <c r="AI8" s="3">
        <f t="shared" si="7"/>
        <v>8.418262345252824</v>
      </c>
      <c r="AL8" t="s">
        <v>673</v>
      </c>
      <c r="AM8" s="2">
        <f t="shared" si="8"/>
        <v>0</v>
      </c>
      <c r="AN8" s="2">
        <f t="shared" si="8"/>
        <v>1.7910621000821889</v>
      </c>
      <c r="AO8" s="2">
        <f t="shared" si="8"/>
        <v>0.20893789991781</v>
      </c>
      <c r="AP8">
        <f t="shared" si="12"/>
        <v>1.9999999999999989</v>
      </c>
      <c r="AS8" t="s">
        <v>708</v>
      </c>
      <c r="AT8">
        <f t="shared" si="14"/>
        <v>82.030086416102975</v>
      </c>
      <c r="AU8">
        <f t="shared" si="15"/>
        <v>75.538615334481094</v>
      </c>
      <c r="AV8">
        <f t="shared" si="15"/>
        <v>52.431298249415697</v>
      </c>
      <c r="BB8" t="s">
        <v>708</v>
      </c>
      <c r="BC8">
        <f t="shared" si="13"/>
        <v>0.710318430859193</v>
      </c>
      <c r="BD8">
        <f t="shared" si="13"/>
        <v>1.9351447324381281</v>
      </c>
      <c r="BE8">
        <f t="shared" si="13"/>
        <v>0.35453683670267599</v>
      </c>
      <c r="BI8" s="56" t="s">
        <v>437</v>
      </c>
      <c r="BJ8" s="57" t="s">
        <v>666</v>
      </c>
      <c r="BK8" s="17" t="str">
        <f>IF(SUMIFS('tackle data and analsyis'!E$2:E$2763,'tackle data and analsyis'!$I$2:$I$2763,'further data insights graphs'!$BI8)=0,"-",SUMIFS('tackle data and analsyis'!E$2:E$2763,'tackle data and analsyis'!$I$2:$I$2763,'further data insights graphs'!$BI8))</f>
        <v>-</v>
      </c>
      <c r="BL8" s="11">
        <f>IF(SUMIFS('tackle data and analsyis'!F$2:F$2763,'tackle data and analsyis'!$I$2:$I$2763,'further data insights graphs'!$BI8)=0,"-",SUMIFS('tackle data and analsyis'!F$2:F$2763,'tackle data and analsyis'!$I$2:$I$2763,'further data insights graphs'!$BI8))</f>
        <v>2</v>
      </c>
      <c r="BM8" s="18">
        <f t="shared" si="16"/>
        <v>2</v>
      </c>
      <c r="BN8" s="17">
        <f t="shared" si="17"/>
        <v>5</v>
      </c>
      <c r="BO8" s="58">
        <f t="shared" si="18"/>
        <v>1.3215092949101601</v>
      </c>
      <c r="BP8" s="59">
        <f t="shared" si="19"/>
        <v>-0.39943557718491085</v>
      </c>
      <c r="BQ8" s="17" t="str">
        <f t="shared" si="20"/>
        <v>-</v>
      </c>
      <c r="BR8" s="61" t="str">
        <f t="shared" si="21"/>
        <v>-</v>
      </c>
      <c r="BS8" s="77" t="str">
        <f t="shared" si="22"/>
        <v>-</v>
      </c>
      <c r="BT8" s="18">
        <f t="shared" si="23"/>
        <v>3</v>
      </c>
      <c r="BU8" s="60" t="str">
        <f t="shared" si="24"/>
        <v>-</v>
      </c>
      <c r="BV8" s="61" t="str">
        <f t="shared" si="25"/>
        <v>-</v>
      </c>
      <c r="BW8" s="61" t="str">
        <f t="shared" si="26"/>
        <v>-</v>
      </c>
      <c r="BX8" s="62">
        <f t="shared" si="27"/>
        <v>1.0474621661815</v>
      </c>
      <c r="BY8" s="17">
        <f t="shared" si="28"/>
        <v>2</v>
      </c>
      <c r="BZ8" s="63">
        <f t="shared" si="29"/>
        <v>0.27404712872865999</v>
      </c>
      <c r="CA8" s="63">
        <f t="shared" si="30"/>
        <v>7.3038485805679301E-2</v>
      </c>
      <c r="CB8" s="11">
        <f t="shared" si="31"/>
        <v>3</v>
      </c>
      <c r="CC8" s="63">
        <f t="shared" si="32"/>
        <v>1.0474621661815</v>
      </c>
      <c r="CD8" s="59">
        <f t="shared" si="33"/>
        <v>-0.47247406299059014</v>
      </c>
      <c r="CH8" s="56" t="s">
        <v>437</v>
      </c>
      <c r="CI8" s="57" t="s">
        <v>666</v>
      </c>
      <c r="CJ8" s="17" t="s">
        <v>764</v>
      </c>
      <c r="CK8" s="11">
        <v>2</v>
      </c>
      <c r="CL8" s="18">
        <v>2</v>
      </c>
      <c r="CM8" s="17">
        <v>5</v>
      </c>
      <c r="CN8" s="58">
        <v>1.3215092949101601</v>
      </c>
      <c r="CO8" s="59">
        <v>-0.39943557718491085</v>
      </c>
      <c r="CP8" s="17" t="s">
        <v>764</v>
      </c>
      <c r="CQ8" s="61" t="s">
        <v>764</v>
      </c>
      <c r="CR8" s="77" t="s">
        <v>764</v>
      </c>
      <c r="CS8" s="18">
        <v>3</v>
      </c>
      <c r="CT8" s="60" t="s">
        <v>764</v>
      </c>
      <c r="CU8" s="61" t="s">
        <v>764</v>
      </c>
      <c r="CV8" s="61" t="s">
        <v>764</v>
      </c>
      <c r="CW8" s="62">
        <v>1.0474621661815</v>
      </c>
      <c r="DA8" s="56" t="s">
        <v>24</v>
      </c>
      <c r="DC8" t="str">
        <f t="shared" si="34"/>
        <v xml:space="preserve">'Antwaun Woods', 'J.J. Watt', 'Jonathan Ledbetter', 'Leki Fotu', </v>
      </c>
    </row>
    <row r="9" spans="1:107" x14ac:dyDescent="0.35">
      <c r="A9" t="s">
        <v>26</v>
      </c>
      <c r="B9" t="s">
        <v>667</v>
      </c>
      <c r="C9" t="s">
        <v>669</v>
      </c>
      <c r="D9" t="s">
        <v>670</v>
      </c>
      <c r="E9">
        <v>0.23255415079479899</v>
      </c>
      <c r="F9">
        <v>7</v>
      </c>
      <c r="G9">
        <v>0</v>
      </c>
      <c r="H9">
        <v>0</v>
      </c>
      <c r="I9">
        <f t="shared" si="1"/>
        <v>0</v>
      </c>
      <c r="J9">
        <v>0</v>
      </c>
      <c r="K9">
        <v>0</v>
      </c>
      <c r="L9" t="s">
        <v>3</v>
      </c>
      <c r="M9" t="s">
        <v>651</v>
      </c>
      <c r="N9" t="str">
        <f t="shared" si="2"/>
        <v>right tackle</v>
      </c>
      <c r="P9">
        <v>0</v>
      </c>
      <c r="Q9">
        <v>0.26920880000000003</v>
      </c>
      <c r="R9">
        <v>0</v>
      </c>
      <c r="S9">
        <v>0</v>
      </c>
      <c r="T9">
        <f t="shared" si="3"/>
        <v>0</v>
      </c>
      <c r="U9">
        <f t="shared" si="4"/>
        <v>0</v>
      </c>
      <c r="V9">
        <f t="shared" si="5"/>
        <v>0</v>
      </c>
      <c r="X9">
        <f t="shared" si="0"/>
        <v>6.260562387048689E-2</v>
      </c>
      <c r="Z9">
        <f t="shared" si="9"/>
        <v>3</v>
      </c>
      <c r="AA9">
        <f t="shared" si="10"/>
        <v>44.999999999999964</v>
      </c>
      <c r="AB9" t="s">
        <v>695</v>
      </c>
      <c r="AC9" s="2">
        <f t="shared" si="6"/>
        <v>14.469469487606032</v>
      </c>
      <c r="AD9" s="2">
        <f t="shared" si="6"/>
        <v>21.690391951788271</v>
      </c>
      <c r="AE9" s="2">
        <f t="shared" si="6"/>
        <v>8.840138560605654</v>
      </c>
      <c r="AF9">
        <f t="shared" si="11"/>
        <v>44.999999999999957</v>
      </c>
      <c r="AG9" s="3">
        <f t="shared" si="7"/>
        <v>-4.3274540179147953</v>
      </c>
      <c r="AH9" s="3">
        <f t="shared" si="7"/>
        <v>-5.6929757426069898</v>
      </c>
      <c r="AI9" s="3">
        <f t="shared" si="7"/>
        <v>3.8177713925217924</v>
      </c>
      <c r="AL9" t="s">
        <v>695</v>
      </c>
      <c r="AM9" s="2">
        <f t="shared" si="8"/>
        <v>0</v>
      </c>
      <c r="AN9" s="2">
        <f t="shared" si="8"/>
        <v>0</v>
      </c>
      <c r="AO9" s="2">
        <f t="shared" si="8"/>
        <v>0.999999999999999</v>
      </c>
      <c r="AP9">
        <f t="shared" si="12"/>
        <v>0.999999999999999</v>
      </c>
      <c r="AS9" t="s">
        <v>650</v>
      </c>
      <c r="AT9">
        <f t="shared" si="14"/>
        <v>148.00955991161467</v>
      </c>
      <c r="AU9">
        <f t="shared" si="15"/>
        <v>141.77350827705592</v>
      </c>
      <c r="AV9">
        <f t="shared" si="15"/>
        <v>107.21693181132912</v>
      </c>
      <c r="BB9" t="s">
        <v>650</v>
      </c>
      <c r="BC9">
        <f t="shared" si="13"/>
        <v>6.2324959632717256</v>
      </c>
      <c r="BD9">
        <f t="shared" si="13"/>
        <v>9.6978003767265708</v>
      </c>
      <c r="BE9">
        <f t="shared" si="13"/>
        <v>7.0697036600016823</v>
      </c>
      <c r="BI9" s="56" t="s">
        <v>24</v>
      </c>
      <c r="BJ9" s="57" t="s">
        <v>666</v>
      </c>
      <c r="BK9" s="17">
        <f>IF(SUMIFS('tackle data and analsyis'!E$2:E$2763,'tackle data and analsyis'!$I$2:$I$2763,'further data insights graphs'!$BI9)=0,"-",SUMIFS('tackle data and analsyis'!E$2:E$2763,'tackle data and analsyis'!$I$2:$I$2763,'further data insights graphs'!$BI9))</f>
        <v>3</v>
      </c>
      <c r="BL9" s="11">
        <f>IF(SUMIFS('tackle data and analsyis'!F$2:F$2763,'tackle data and analsyis'!$I$2:$I$2763,'further data insights graphs'!$BI9)=0,"-",SUMIFS('tackle data and analsyis'!F$2:F$2763,'tackle data and analsyis'!$I$2:$I$2763,'further data insights graphs'!$BI9))</f>
        <v>2</v>
      </c>
      <c r="BM9" s="18">
        <f t="shared" si="16"/>
        <v>5</v>
      </c>
      <c r="BN9" s="17">
        <f t="shared" si="17"/>
        <v>6</v>
      </c>
      <c r="BO9" s="58">
        <f t="shared" si="18"/>
        <v>2.6821094806707624</v>
      </c>
      <c r="BP9" s="59">
        <f t="shared" si="19"/>
        <v>9.7691997934731156E-2</v>
      </c>
      <c r="BQ9" s="17" t="str">
        <f t="shared" si="20"/>
        <v>-</v>
      </c>
      <c r="BR9" s="61" t="str">
        <f t="shared" si="21"/>
        <v>-</v>
      </c>
      <c r="BS9" s="77" t="str">
        <f t="shared" si="22"/>
        <v>-</v>
      </c>
      <c r="BT9" s="18">
        <f t="shared" si="23"/>
        <v>4</v>
      </c>
      <c r="BU9" s="60" t="str">
        <f t="shared" si="24"/>
        <v>-</v>
      </c>
      <c r="BV9" s="61" t="str">
        <f t="shared" si="25"/>
        <v>-</v>
      </c>
      <c r="BW9" s="64" t="str">
        <f t="shared" si="26"/>
        <v>-</v>
      </c>
      <c r="BX9" s="62">
        <f t="shared" si="27"/>
        <v>1.563434919321177</v>
      </c>
      <c r="BY9" s="17">
        <f t="shared" si="28"/>
        <v>2</v>
      </c>
      <c r="BZ9" s="63">
        <f t="shared" si="29"/>
        <v>1.118674561349585</v>
      </c>
      <c r="CA9" s="63">
        <f t="shared" si="30"/>
        <v>0.40170055518929182</v>
      </c>
      <c r="CB9" s="11">
        <f t="shared" si="31"/>
        <v>4</v>
      </c>
      <c r="CC9" s="63">
        <f t="shared" si="32"/>
        <v>1.563434919321177</v>
      </c>
      <c r="CD9" s="59">
        <f t="shared" si="33"/>
        <v>-0.30400855725456066</v>
      </c>
      <c r="CH9" s="56" t="s">
        <v>24</v>
      </c>
      <c r="CI9" s="57" t="s">
        <v>666</v>
      </c>
      <c r="CJ9" s="17">
        <v>3</v>
      </c>
      <c r="CK9" s="11">
        <v>2</v>
      </c>
      <c r="CL9" s="18">
        <v>5</v>
      </c>
      <c r="CM9" s="17">
        <v>6</v>
      </c>
      <c r="CN9" s="58">
        <v>2.6821094806707624</v>
      </c>
      <c r="CO9" s="59">
        <v>9.7691997934731156E-2</v>
      </c>
      <c r="CP9" s="17" t="s">
        <v>764</v>
      </c>
      <c r="CQ9" s="61" t="s">
        <v>764</v>
      </c>
      <c r="CR9" s="77" t="s">
        <v>764</v>
      </c>
      <c r="CS9" s="18">
        <v>4</v>
      </c>
      <c r="CT9" s="60" t="s">
        <v>764</v>
      </c>
      <c r="CU9" s="61" t="s">
        <v>764</v>
      </c>
      <c r="CV9" s="64" t="s">
        <v>764</v>
      </c>
      <c r="CW9" s="62">
        <v>1.563434919321177</v>
      </c>
      <c r="DA9" s="56" t="s">
        <v>14</v>
      </c>
      <c r="DC9" t="str">
        <f t="shared" si="34"/>
        <v xml:space="preserve">'Antwaun Woods', 'J.J. Watt', 'Jonathan Ledbetter', 'Leki Fotu', 'Michael Dogbe', </v>
      </c>
    </row>
    <row r="10" spans="1:107" x14ac:dyDescent="0.35">
      <c r="A10" t="s">
        <v>13</v>
      </c>
      <c r="B10" t="s">
        <v>667</v>
      </c>
      <c r="C10" t="s">
        <v>669</v>
      </c>
      <c r="D10" t="s">
        <v>670</v>
      </c>
      <c r="E10">
        <v>0.76744584920519998</v>
      </c>
      <c r="F10">
        <v>7</v>
      </c>
      <c r="G10">
        <v>0</v>
      </c>
      <c r="H10">
        <v>0</v>
      </c>
      <c r="I10">
        <f t="shared" si="1"/>
        <v>0</v>
      </c>
      <c r="J10">
        <v>0</v>
      </c>
      <c r="K10">
        <v>0</v>
      </c>
      <c r="L10" t="s">
        <v>3</v>
      </c>
      <c r="M10" t="s">
        <v>651</v>
      </c>
      <c r="N10" t="str">
        <f t="shared" si="2"/>
        <v>right tackle</v>
      </c>
      <c r="P10">
        <v>0</v>
      </c>
      <c r="Q10">
        <v>0.26920880000000003</v>
      </c>
      <c r="R10">
        <v>0</v>
      </c>
      <c r="S10">
        <v>0</v>
      </c>
      <c r="T10">
        <f t="shared" si="3"/>
        <v>0</v>
      </c>
      <c r="U10">
        <f t="shared" si="4"/>
        <v>0</v>
      </c>
      <c r="V10">
        <f t="shared" si="5"/>
        <v>0</v>
      </c>
      <c r="X10">
        <f t="shared" si="0"/>
        <v>0.20660317612951287</v>
      </c>
      <c r="Z10">
        <f t="shared" si="9"/>
        <v>3</v>
      </c>
      <c r="AA10">
        <f t="shared" si="10"/>
        <v>69.999999999999972</v>
      </c>
      <c r="AB10" t="s">
        <v>676</v>
      </c>
      <c r="AC10" s="2">
        <f t="shared" si="6"/>
        <v>29.483658138625682</v>
      </c>
      <c r="AD10" s="2">
        <f t="shared" si="6"/>
        <v>21.760763540660545</v>
      </c>
      <c r="AE10" s="2">
        <f t="shared" si="6"/>
        <v>18.755578320713717</v>
      </c>
      <c r="AF10">
        <f t="shared" si="11"/>
        <v>69.999999999999943</v>
      </c>
      <c r="AG10" s="3">
        <f t="shared" si="7"/>
        <v>-6.7079059310999423</v>
      </c>
      <c r="AH10" s="3">
        <f t="shared" si="7"/>
        <v>-1.6711996947390191</v>
      </c>
      <c r="AI10" s="3">
        <f t="shared" si="7"/>
        <v>2.5898836468389645</v>
      </c>
      <c r="AL10" t="s">
        <v>676</v>
      </c>
      <c r="AM10" s="2">
        <f t="shared" si="8"/>
        <v>0</v>
      </c>
      <c r="AN10" s="2">
        <f t="shared" si="8"/>
        <v>0</v>
      </c>
      <c r="AO10" s="2">
        <f t="shared" si="8"/>
        <v>0</v>
      </c>
      <c r="AP10">
        <f t="shared" si="12"/>
        <v>0</v>
      </c>
      <c r="AS10" t="s">
        <v>709</v>
      </c>
      <c r="AT10">
        <f t="shared" si="14"/>
        <v>81.491636383246785</v>
      </c>
      <c r="AU10">
        <f t="shared" si="15"/>
        <v>82.463191779097386</v>
      </c>
      <c r="AV10">
        <f t="shared" si="15"/>
        <v>54.045171837655658</v>
      </c>
      <c r="BB10" t="s">
        <v>709</v>
      </c>
      <c r="BC10">
        <f t="shared" si="13"/>
        <v>1.235107866772676</v>
      </c>
      <c r="BD10">
        <f t="shared" si="13"/>
        <v>1.764892133227322</v>
      </c>
      <c r="BE10">
        <f t="shared" si="13"/>
        <v>1.9999999999999991</v>
      </c>
      <c r="BI10" s="56" t="s">
        <v>14</v>
      </c>
      <c r="BJ10" s="57" t="s">
        <v>666</v>
      </c>
      <c r="BK10" s="17" t="str">
        <f>IF(SUMIFS('tackle data and analsyis'!E$2:E$2763,'tackle data and analsyis'!$I$2:$I$2763,'further data insights graphs'!$BI10)=0,"-",SUMIFS('tackle data and analsyis'!E$2:E$2763,'tackle data and analsyis'!$I$2:$I$2763,'further data insights graphs'!$BI10))</f>
        <v>-</v>
      </c>
      <c r="BL10" s="11">
        <f>IF(SUMIFS('tackle data and analsyis'!F$2:F$2763,'tackle data and analsyis'!$I$2:$I$2763,'further data insights graphs'!$BI10)=0,"-",SUMIFS('tackle data and analsyis'!F$2:F$2763,'tackle data and analsyis'!$I$2:$I$2763,'further data insights graphs'!$BI10))</f>
        <v>1</v>
      </c>
      <c r="BM10" s="18">
        <f t="shared" si="16"/>
        <v>1</v>
      </c>
      <c r="BN10" s="17">
        <f t="shared" si="17"/>
        <v>1</v>
      </c>
      <c r="BO10" s="58">
        <f t="shared" si="18"/>
        <v>0.451929824496761</v>
      </c>
      <c r="BP10" s="59">
        <f t="shared" si="19"/>
        <v>0.1888070703449235</v>
      </c>
      <c r="BQ10" s="17" t="str">
        <f t="shared" si="20"/>
        <v>-</v>
      </c>
      <c r="BR10" s="61" t="str">
        <f t="shared" si="21"/>
        <v>-</v>
      </c>
      <c r="BS10" s="77" t="str">
        <f t="shared" si="22"/>
        <v>-</v>
      </c>
      <c r="BT10" s="18">
        <f t="shared" si="23"/>
        <v>0</v>
      </c>
      <c r="BU10" s="60" t="str">
        <f t="shared" si="24"/>
        <v>-</v>
      </c>
      <c r="BV10" s="61" t="str">
        <f t="shared" si="25"/>
        <v>-</v>
      </c>
      <c r="BW10" s="61" t="str">
        <f t="shared" si="26"/>
        <v>-</v>
      </c>
      <c r="BX10" s="62" t="str">
        <f t="shared" si="27"/>
        <v>-</v>
      </c>
      <c r="BY10" s="17">
        <f t="shared" si="28"/>
        <v>1</v>
      </c>
      <c r="BZ10" s="63">
        <f t="shared" si="29"/>
        <v>0.451929824496761</v>
      </c>
      <c r="CA10" s="63">
        <f t="shared" si="30"/>
        <v>0.1888070703449235</v>
      </c>
      <c r="CB10" s="11" t="str">
        <f t="shared" si="31"/>
        <v>-</v>
      </c>
      <c r="CC10" s="63" t="str">
        <f t="shared" si="32"/>
        <v>-</v>
      </c>
      <c r="CD10" s="59" t="str">
        <f t="shared" si="33"/>
        <v>-</v>
      </c>
      <c r="CH10" s="56" t="s">
        <v>14</v>
      </c>
      <c r="CI10" s="57" t="s">
        <v>666</v>
      </c>
      <c r="CJ10" s="17" t="s">
        <v>764</v>
      </c>
      <c r="CK10" s="11">
        <v>1</v>
      </c>
      <c r="CL10" s="18">
        <v>1</v>
      </c>
      <c r="CM10" s="17">
        <v>1</v>
      </c>
      <c r="CN10" s="58">
        <v>0.451929824496761</v>
      </c>
      <c r="CO10" s="59">
        <v>0.1888070703449235</v>
      </c>
      <c r="CP10" s="17" t="s">
        <v>764</v>
      </c>
      <c r="CQ10" s="61" t="s">
        <v>764</v>
      </c>
      <c r="CR10" s="77" t="s">
        <v>764</v>
      </c>
      <c r="CS10" s="18">
        <v>0</v>
      </c>
      <c r="CT10" s="60" t="s">
        <v>764</v>
      </c>
      <c r="CU10" s="61" t="s">
        <v>764</v>
      </c>
      <c r="CV10" s="61" t="s">
        <v>764</v>
      </c>
      <c r="CW10" s="62" t="s">
        <v>764</v>
      </c>
      <c r="DA10" s="56" t="s">
        <v>9</v>
      </c>
      <c r="DC10" t="str">
        <f t="shared" si="34"/>
        <v xml:space="preserve">'Antwaun Woods', 'J.J. Watt', 'Jonathan Ledbetter', 'Leki Fotu', 'Michael Dogbe', 'Rashard Lawrence', </v>
      </c>
    </row>
    <row r="11" spans="1:107" x14ac:dyDescent="0.35">
      <c r="A11" t="s">
        <v>15</v>
      </c>
      <c r="B11" t="s">
        <v>666</v>
      </c>
      <c r="C11" t="s">
        <v>669</v>
      </c>
      <c r="D11" t="s">
        <v>670</v>
      </c>
      <c r="E11">
        <v>0.59472593279931996</v>
      </c>
      <c r="F11">
        <v>7</v>
      </c>
      <c r="G11">
        <v>0</v>
      </c>
      <c r="H11">
        <v>0</v>
      </c>
      <c r="I11">
        <f t="shared" si="1"/>
        <v>0</v>
      </c>
      <c r="J11">
        <v>0</v>
      </c>
      <c r="K11">
        <v>0</v>
      </c>
      <c r="M11" t="s">
        <v>650</v>
      </c>
      <c r="N11" t="str">
        <f t="shared" si="2"/>
        <v>middle</v>
      </c>
      <c r="P11">
        <v>0</v>
      </c>
      <c r="Q11">
        <v>0.53229760000000004</v>
      </c>
      <c r="R11">
        <v>0</v>
      </c>
      <c r="S11">
        <v>0</v>
      </c>
      <c r="T11">
        <f t="shared" si="3"/>
        <v>0</v>
      </c>
      <c r="U11">
        <f t="shared" si="4"/>
        <v>0</v>
      </c>
      <c r="V11">
        <f t="shared" si="5"/>
        <v>0</v>
      </c>
      <c r="X11">
        <f t="shared" si="0"/>
        <v>0.31657118668683931</v>
      </c>
      <c r="Z11">
        <f t="shared" si="9"/>
        <v>2</v>
      </c>
      <c r="AA11">
        <f t="shared" si="10"/>
        <v>39.999999999999972</v>
      </c>
      <c r="AB11" t="s">
        <v>672</v>
      </c>
      <c r="AC11" s="2">
        <f t="shared" si="6"/>
        <v>13.61898625039562</v>
      </c>
      <c r="AD11" s="2">
        <f t="shared" si="6"/>
        <v>15.074493947153748</v>
      </c>
      <c r="AE11" s="2">
        <f t="shared" si="6"/>
        <v>11.306519802450596</v>
      </c>
      <c r="AF11">
        <f t="shared" si="11"/>
        <v>39.999999999999964</v>
      </c>
      <c r="AG11" s="3">
        <f t="shared" si="7"/>
        <v>-3.6627690923846834</v>
      </c>
      <c r="AH11" s="3">
        <f t="shared" si="7"/>
        <v>-2.8126229607872877</v>
      </c>
      <c r="AI11" s="3">
        <f t="shared" si="7"/>
        <v>0.76001429347197946</v>
      </c>
      <c r="AL11" t="s">
        <v>672</v>
      </c>
      <c r="AM11" s="2">
        <f t="shared" si="8"/>
        <v>0.77437257876480403</v>
      </c>
      <c r="AN11" s="2">
        <f t="shared" si="8"/>
        <v>1.225627421235195</v>
      </c>
      <c r="AO11" s="2">
        <f t="shared" si="8"/>
        <v>0</v>
      </c>
      <c r="AP11">
        <f t="shared" si="12"/>
        <v>1.9999999999999991</v>
      </c>
      <c r="AS11" t="s">
        <v>704</v>
      </c>
      <c r="AT11">
        <f t="shared" si="14"/>
        <v>84.687416508513223</v>
      </c>
      <c r="AU11">
        <f t="shared" si="15"/>
        <v>87.023254525338032</v>
      </c>
      <c r="AV11">
        <f t="shared" si="15"/>
        <v>68.289328966148588</v>
      </c>
      <c r="BB11" t="s">
        <v>704</v>
      </c>
      <c r="BC11">
        <f t="shared" si="13"/>
        <v>0.514375917220534</v>
      </c>
      <c r="BD11">
        <f t="shared" si="13"/>
        <v>4.2588488503585848</v>
      </c>
      <c r="BE11">
        <f t="shared" si="13"/>
        <v>3.2267752324208758</v>
      </c>
      <c r="BI11" s="56" t="s">
        <v>9</v>
      </c>
      <c r="BJ11" s="57" t="s">
        <v>666</v>
      </c>
      <c r="BK11" s="17">
        <f>IF(SUMIFS('tackle data and analsyis'!E$2:E$2763,'tackle data and analsyis'!$I$2:$I$2763,'further data insights graphs'!$BI11)=0,"-",SUMIFS('tackle data and analsyis'!E$2:E$2763,'tackle data and analsyis'!$I$2:$I$2763,'further data insights graphs'!$BI11))</f>
        <v>1</v>
      </c>
      <c r="BL11" s="11" t="str">
        <f>IF(SUMIFS('tackle data and analsyis'!F$2:F$2763,'tackle data and analsyis'!$I$2:$I$2763,'further data insights graphs'!$BI11)=0,"-",SUMIFS('tackle data and analsyis'!F$2:F$2763,'tackle data and analsyis'!$I$2:$I$2763,'further data insights graphs'!$BI11))</f>
        <v>-</v>
      </c>
      <c r="BM11" s="18">
        <f t="shared" si="16"/>
        <v>1</v>
      </c>
      <c r="BN11" s="17">
        <f t="shared" si="17"/>
        <v>1</v>
      </c>
      <c r="BO11" s="58">
        <f t="shared" si="18"/>
        <v>0.64122272243812695</v>
      </c>
      <c r="BP11" s="59">
        <f t="shared" si="19"/>
        <v>-9.7502243200093652E-2</v>
      </c>
      <c r="BQ11" s="17" t="str">
        <f t="shared" si="20"/>
        <v>-</v>
      </c>
      <c r="BR11" s="61" t="str">
        <f t="shared" si="21"/>
        <v>-</v>
      </c>
      <c r="BS11" s="77" t="str">
        <f t="shared" si="22"/>
        <v>-</v>
      </c>
      <c r="BT11" s="18">
        <f t="shared" si="23"/>
        <v>1</v>
      </c>
      <c r="BU11" s="60" t="str">
        <f t="shared" si="24"/>
        <v>-</v>
      </c>
      <c r="BV11" s="61" t="str">
        <f t="shared" si="25"/>
        <v>-</v>
      </c>
      <c r="BW11" s="61" t="str">
        <f t="shared" si="26"/>
        <v>-</v>
      </c>
      <c r="BX11" s="62">
        <f t="shared" si="27"/>
        <v>0.64122272243812695</v>
      </c>
      <c r="BY11" s="17" t="str">
        <f t="shared" si="28"/>
        <v>-</v>
      </c>
      <c r="BZ11" s="63" t="str">
        <f t="shared" si="29"/>
        <v>-</v>
      </c>
      <c r="CA11" s="63" t="str">
        <f t="shared" si="30"/>
        <v>-</v>
      </c>
      <c r="CB11" s="11">
        <f t="shared" si="31"/>
        <v>1</v>
      </c>
      <c r="CC11" s="63">
        <f t="shared" si="32"/>
        <v>0.64122272243812695</v>
      </c>
      <c r="CD11" s="59">
        <f t="shared" si="33"/>
        <v>-9.7502243200093652E-2</v>
      </c>
      <c r="CH11" s="56" t="s">
        <v>9</v>
      </c>
      <c r="CI11" s="57" t="s">
        <v>666</v>
      </c>
      <c r="CJ11" s="17">
        <v>1</v>
      </c>
      <c r="CK11" s="11" t="s">
        <v>764</v>
      </c>
      <c r="CL11" s="18">
        <v>1</v>
      </c>
      <c r="CM11" s="17">
        <v>1</v>
      </c>
      <c r="CN11" s="58">
        <v>0.64122272243812695</v>
      </c>
      <c r="CO11" s="59">
        <v>-9.7502243200093652E-2</v>
      </c>
      <c r="CP11" s="17" t="s">
        <v>764</v>
      </c>
      <c r="CQ11" s="61" t="s">
        <v>764</v>
      </c>
      <c r="CR11" s="77" t="s">
        <v>764</v>
      </c>
      <c r="CS11" s="18">
        <v>1</v>
      </c>
      <c r="CT11" s="60" t="s">
        <v>764</v>
      </c>
      <c r="CU11" s="61" t="s">
        <v>764</v>
      </c>
      <c r="CV11" s="61" t="s">
        <v>764</v>
      </c>
      <c r="CW11" s="62">
        <v>0.64122272243812695</v>
      </c>
      <c r="DA11" s="56" t="s">
        <v>15</v>
      </c>
      <c r="DC11" t="str">
        <f t="shared" si="34"/>
        <v xml:space="preserve">'Antwaun Woods', 'J.J. Watt', 'Jonathan Ledbetter', 'Leki Fotu', 'Michael Dogbe', 'Rashard Lawrence', 'Zach Allen', </v>
      </c>
    </row>
    <row r="12" spans="1:107" x14ac:dyDescent="0.35">
      <c r="A12" t="s">
        <v>24</v>
      </c>
      <c r="B12" t="s">
        <v>666</v>
      </c>
      <c r="C12" t="s">
        <v>669</v>
      </c>
      <c r="D12" t="s">
        <v>670</v>
      </c>
      <c r="E12">
        <v>0.40527406720067899</v>
      </c>
      <c r="F12">
        <v>7</v>
      </c>
      <c r="G12">
        <v>0</v>
      </c>
      <c r="H12">
        <v>0</v>
      </c>
      <c r="I12">
        <f t="shared" si="1"/>
        <v>0</v>
      </c>
      <c r="J12">
        <v>0</v>
      </c>
      <c r="K12">
        <v>0</v>
      </c>
      <c r="M12" t="s">
        <v>650</v>
      </c>
      <c r="N12" t="str">
        <f t="shared" si="2"/>
        <v>middle</v>
      </c>
      <c r="P12">
        <v>0</v>
      </c>
      <c r="Q12">
        <v>0.53229760000000004</v>
      </c>
      <c r="R12">
        <v>0</v>
      </c>
      <c r="S12">
        <v>0</v>
      </c>
      <c r="T12">
        <f t="shared" si="3"/>
        <v>0</v>
      </c>
      <c r="U12">
        <f t="shared" si="4"/>
        <v>0</v>
      </c>
      <c r="V12">
        <f t="shared" si="5"/>
        <v>0</v>
      </c>
      <c r="X12">
        <f t="shared" si="0"/>
        <v>0.21572641331316017</v>
      </c>
      <c r="Z12">
        <f t="shared" si="9"/>
        <v>2</v>
      </c>
      <c r="AA12">
        <f t="shared" si="10"/>
        <v>54.999999999999972</v>
      </c>
      <c r="AB12" t="s">
        <v>678</v>
      </c>
      <c r="AC12" s="2">
        <f t="shared" si="6"/>
        <v>14.296214100247957</v>
      </c>
      <c r="AD12" s="2">
        <f t="shared" si="6"/>
        <v>23.294882371329336</v>
      </c>
      <c r="AE12" s="2">
        <f t="shared" si="6"/>
        <v>17.408903528422663</v>
      </c>
      <c r="AF12">
        <f t="shared" si="11"/>
        <v>54.999999999999957</v>
      </c>
      <c r="AG12" s="3">
        <f t="shared" si="7"/>
        <v>-3.1755411045136173</v>
      </c>
      <c r="AH12" s="3">
        <f t="shared" si="7"/>
        <v>-0.84708983233554869</v>
      </c>
      <c r="AI12" s="3">
        <f t="shared" si="7"/>
        <v>5.1584164428491563</v>
      </c>
      <c r="AL12" t="s">
        <v>678</v>
      </c>
      <c r="AM12" s="2">
        <f t="shared" si="8"/>
        <v>1</v>
      </c>
      <c r="AN12" s="2">
        <f t="shared" si="8"/>
        <v>0</v>
      </c>
      <c r="AO12" s="2">
        <f t="shared" si="8"/>
        <v>0</v>
      </c>
      <c r="AP12">
        <f t="shared" si="12"/>
        <v>1</v>
      </c>
      <c r="AS12" t="s">
        <v>706</v>
      </c>
      <c r="AT12">
        <f t="shared" si="14"/>
        <v>36.574284674371256</v>
      </c>
      <c r="AU12">
        <f t="shared" si="15"/>
        <v>86.883221839236853</v>
      </c>
      <c r="AV12">
        <f t="shared" si="15"/>
        <v>77.542493486391734</v>
      </c>
      <c r="BB12" t="s">
        <v>706</v>
      </c>
      <c r="BC12">
        <f t="shared" si="13"/>
        <v>0.96992832902262882</v>
      </c>
      <c r="BD12">
        <f t="shared" si="13"/>
        <v>3.6021337879272259</v>
      </c>
      <c r="BE12">
        <f t="shared" si="13"/>
        <v>2.4279378830501397</v>
      </c>
      <c r="BI12" s="56" t="s">
        <v>15</v>
      </c>
      <c r="BJ12" s="57" t="s">
        <v>666</v>
      </c>
      <c r="BK12" s="17">
        <f>IF(SUMIFS('tackle data and analsyis'!E$2:E$2763,'tackle data and analsyis'!$I$2:$I$2763,'further data insights graphs'!$BI12)=0,"-",SUMIFS('tackle data and analsyis'!E$2:E$2763,'tackle data and analsyis'!$I$2:$I$2763,'further data insights graphs'!$BI12))</f>
        <v>4</v>
      </c>
      <c r="BL12" s="11">
        <f>IF(SUMIFS('tackle data and analsyis'!F$2:F$2763,'tackle data and analsyis'!$I$2:$I$2763,'further data insights graphs'!$BI12)=0,"-",SUMIFS('tackle data and analsyis'!F$2:F$2763,'tackle data and analsyis'!$I$2:$I$2763,'further data insights graphs'!$BI12))</f>
        <v>4</v>
      </c>
      <c r="BM12" s="18">
        <f t="shared" si="16"/>
        <v>8</v>
      </c>
      <c r="BN12" s="17">
        <f t="shared" si="17"/>
        <v>11</v>
      </c>
      <c r="BO12" s="58">
        <f t="shared" si="18"/>
        <v>4.3994442153360129</v>
      </c>
      <c r="BP12" s="59">
        <f t="shared" si="19"/>
        <v>-1.2124048777054575</v>
      </c>
      <c r="BQ12" s="17">
        <f t="shared" si="20"/>
        <v>2</v>
      </c>
      <c r="BR12" s="61" t="str">
        <f t="shared" si="21"/>
        <v>-</v>
      </c>
      <c r="BS12" s="77" t="str">
        <f t="shared" si="22"/>
        <v>-</v>
      </c>
      <c r="BT12" s="18">
        <f t="shared" si="23"/>
        <v>8</v>
      </c>
      <c r="BU12" s="60">
        <f t="shared" si="24"/>
        <v>0.75616605070874299</v>
      </c>
      <c r="BV12" s="61" t="str">
        <f t="shared" si="25"/>
        <v>-</v>
      </c>
      <c r="BW12" s="61" t="str">
        <f t="shared" si="26"/>
        <v>-</v>
      </c>
      <c r="BX12" s="62">
        <f t="shared" si="27"/>
        <v>3.1492077948936741</v>
      </c>
      <c r="BY12" s="17">
        <f t="shared" si="28"/>
        <v>3</v>
      </c>
      <c r="BZ12" s="63">
        <f t="shared" si="29"/>
        <v>1.2502364204423388</v>
      </c>
      <c r="CA12" s="63">
        <f t="shared" si="30"/>
        <v>0.61385576592747759</v>
      </c>
      <c r="CB12" s="11">
        <f t="shared" si="31"/>
        <v>8</v>
      </c>
      <c r="CC12" s="63">
        <f t="shared" si="32"/>
        <v>3.1492077948936741</v>
      </c>
      <c r="CD12" s="59">
        <f t="shared" si="33"/>
        <v>-1.8262606436329347</v>
      </c>
      <c r="CH12" s="56" t="s">
        <v>15</v>
      </c>
      <c r="CI12" s="57" t="s">
        <v>666</v>
      </c>
      <c r="CJ12" s="17">
        <v>4</v>
      </c>
      <c r="CK12" s="11">
        <v>4</v>
      </c>
      <c r="CL12" s="18">
        <v>8</v>
      </c>
      <c r="CM12" s="17">
        <v>11</v>
      </c>
      <c r="CN12" s="58">
        <v>4.3994442153360129</v>
      </c>
      <c r="CO12" s="59">
        <v>-1.2124048777054575</v>
      </c>
      <c r="CP12" s="17">
        <v>2</v>
      </c>
      <c r="CQ12" s="61" t="s">
        <v>764</v>
      </c>
      <c r="CR12" s="77" t="s">
        <v>764</v>
      </c>
      <c r="CS12" s="18">
        <v>8</v>
      </c>
      <c r="CT12" s="60">
        <v>0.75616605070874299</v>
      </c>
      <c r="CU12" s="61" t="s">
        <v>764</v>
      </c>
      <c r="CV12" s="61" t="s">
        <v>764</v>
      </c>
      <c r="CW12" s="62">
        <v>3.1492077948936741</v>
      </c>
      <c r="DA12" s="56" t="s">
        <v>421</v>
      </c>
      <c r="DC12" t="str">
        <f t="shared" si="34"/>
        <v xml:space="preserve">'Antwaun Woods', 'J.J. Watt', 'Jonathan Ledbetter', 'Leki Fotu', 'Michael Dogbe', 'Rashard Lawrence', 'Zach Allen', 'Ben Niemann', </v>
      </c>
    </row>
    <row r="13" spans="1:107" x14ac:dyDescent="0.35">
      <c r="A13" t="s">
        <v>18</v>
      </c>
      <c r="B13" t="s">
        <v>666</v>
      </c>
      <c r="C13" t="s">
        <v>669</v>
      </c>
      <c r="D13" t="s">
        <v>670</v>
      </c>
      <c r="E13">
        <v>0.50367200450805605</v>
      </c>
      <c r="F13">
        <v>7</v>
      </c>
      <c r="G13">
        <v>0</v>
      </c>
      <c r="H13">
        <v>0</v>
      </c>
      <c r="I13">
        <f t="shared" si="1"/>
        <v>0</v>
      </c>
      <c r="J13">
        <v>0</v>
      </c>
      <c r="K13">
        <v>1</v>
      </c>
      <c r="M13" t="s">
        <v>650</v>
      </c>
      <c r="N13" t="str">
        <f t="shared" si="2"/>
        <v>middle</v>
      </c>
      <c r="P13">
        <v>0</v>
      </c>
      <c r="Q13">
        <v>-1.0160526999999999</v>
      </c>
      <c r="R13">
        <v>1</v>
      </c>
      <c r="S13">
        <v>0.50367200450805605</v>
      </c>
      <c r="T13">
        <f t="shared" si="3"/>
        <v>0</v>
      </c>
      <c r="U13">
        <f t="shared" si="4"/>
        <v>0</v>
      </c>
      <c r="V13">
        <f t="shared" si="5"/>
        <v>0.50367200450805605</v>
      </c>
      <c r="X13">
        <f t="shared" si="0"/>
        <v>-0.51175730009482245</v>
      </c>
      <c r="Z13">
        <f t="shared" si="9"/>
        <v>2</v>
      </c>
      <c r="AA13">
        <f t="shared" si="10"/>
        <v>45.99999999999995</v>
      </c>
      <c r="AB13" t="s">
        <v>686</v>
      </c>
      <c r="AC13" s="2">
        <f t="shared" si="6"/>
        <v>17.867435832768859</v>
      </c>
      <c r="AD13" s="2">
        <f t="shared" si="6"/>
        <v>17.187105676269251</v>
      </c>
      <c r="AE13" s="2">
        <f t="shared" si="6"/>
        <v>10.945458490961855</v>
      </c>
      <c r="AF13">
        <f t="shared" si="11"/>
        <v>45.999999999999964</v>
      </c>
      <c r="AG13" s="3">
        <f t="shared" si="7"/>
        <v>-2.4603648139162124</v>
      </c>
      <c r="AH13" s="3">
        <f t="shared" si="7"/>
        <v>-3.1051634921019686</v>
      </c>
      <c r="AI13" s="3">
        <f t="shared" si="7"/>
        <v>9.6021011410181831</v>
      </c>
      <c r="AL13" t="s">
        <v>686</v>
      </c>
      <c r="AM13" s="2">
        <f t="shared" si="8"/>
        <v>0.27345541890430802</v>
      </c>
      <c r="AN13" s="2">
        <f t="shared" si="8"/>
        <v>2.726544581095689</v>
      </c>
      <c r="AO13" s="2">
        <f t="shared" si="8"/>
        <v>0</v>
      </c>
      <c r="AP13">
        <f t="shared" si="12"/>
        <v>2.9999999999999969</v>
      </c>
      <c r="BI13" s="56" t="s">
        <v>421</v>
      </c>
      <c r="BJ13" s="57" t="s">
        <v>667</v>
      </c>
      <c r="BK13" s="17">
        <f>IF(SUMIFS('tackle data and analsyis'!E$2:E$2763,'tackle data and analsyis'!$I$2:$I$2763,'further data insights graphs'!$BI13)=0,"-",SUMIFS('tackle data and analsyis'!E$2:E$2763,'tackle data and analsyis'!$I$2:$I$2763,'further data insights graphs'!$BI13))</f>
        <v>1</v>
      </c>
      <c r="BL13" s="11">
        <f>IF(SUMIFS('tackle data and analsyis'!F$2:F$2763,'tackle data and analsyis'!$I$2:$I$2763,'further data insights graphs'!$BI13)=0,"-",SUMIFS('tackle data and analsyis'!F$2:F$2763,'tackle data and analsyis'!$I$2:$I$2763,'further data insights graphs'!$BI13))</f>
        <v>1</v>
      </c>
      <c r="BM13" s="18">
        <f t="shared" si="16"/>
        <v>2</v>
      </c>
      <c r="BN13" s="17">
        <f t="shared" si="17"/>
        <v>5</v>
      </c>
      <c r="BO13" s="58">
        <f t="shared" si="18"/>
        <v>2.262015175766765</v>
      </c>
      <c r="BP13" s="59">
        <f t="shared" si="19"/>
        <v>0.47797487418791801</v>
      </c>
      <c r="BQ13" s="17" t="str">
        <f t="shared" si="20"/>
        <v>-</v>
      </c>
      <c r="BR13" s="61" t="str">
        <f t="shared" si="21"/>
        <v>-</v>
      </c>
      <c r="BS13" s="77" t="str">
        <f t="shared" si="22"/>
        <v>-</v>
      </c>
      <c r="BT13" s="18">
        <f t="shared" si="23"/>
        <v>3</v>
      </c>
      <c r="BU13" s="60" t="str">
        <f t="shared" si="24"/>
        <v>-</v>
      </c>
      <c r="BV13" s="61" t="str">
        <f t="shared" si="25"/>
        <v>-</v>
      </c>
      <c r="BW13" s="61" t="str">
        <f t="shared" si="26"/>
        <v>-</v>
      </c>
      <c r="BX13" s="62">
        <f t="shared" si="27"/>
        <v>0.94315160264656805</v>
      </c>
      <c r="BY13" s="17">
        <f t="shared" si="28"/>
        <v>2</v>
      </c>
      <c r="BZ13" s="63">
        <f t="shared" si="29"/>
        <v>1.318863573120197</v>
      </c>
      <c r="CA13" s="63">
        <f t="shared" si="30"/>
        <v>0.74188107562182204</v>
      </c>
      <c r="CB13" s="11">
        <f t="shared" si="31"/>
        <v>3</v>
      </c>
      <c r="CC13" s="63">
        <f t="shared" si="32"/>
        <v>0.94315160264656805</v>
      </c>
      <c r="CD13" s="59">
        <f t="shared" si="33"/>
        <v>-0.26390620143390403</v>
      </c>
      <c r="CH13" s="56" t="s">
        <v>421</v>
      </c>
      <c r="CI13" s="57" t="s">
        <v>667</v>
      </c>
      <c r="CJ13" s="17">
        <v>1</v>
      </c>
      <c r="CK13" s="11">
        <v>1</v>
      </c>
      <c r="CL13" s="18">
        <v>2</v>
      </c>
      <c r="CM13" s="17">
        <v>5</v>
      </c>
      <c r="CN13" s="58">
        <v>2.262015175766765</v>
      </c>
      <c r="CO13" s="59">
        <v>0.47797487418791801</v>
      </c>
      <c r="CP13" s="17" t="s">
        <v>764</v>
      </c>
      <c r="CQ13" s="61" t="s">
        <v>764</v>
      </c>
      <c r="CR13" s="77" t="s">
        <v>764</v>
      </c>
      <c r="CS13" s="18">
        <v>3</v>
      </c>
      <c r="CT13" s="60" t="s">
        <v>764</v>
      </c>
      <c r="CU13" s="61" t="s">
        <v>764</v>
      </c>
      <c r="CV13" s="61" t="s">
        <v>764</v>
      </c>
      <c r="CW13" s="62">
        <v>0.94315160264656805</v>
      </c>
      <c r="DA13" s="56" t="s">
        <v>13</v>
      </c>
      <c r="DC13" t="str">
        <f t="shared" si="34"/>
        <v xml:space="preserve">'Antwaun Woods', 'J.J. Watt', 'Jonathan Ledbetter', 'Leki Fotu', 'Michael Dogbe', 'Rashard Lawrence', 'Zach Allen', 'Ben Niemann', 'Cameron Thomas', </v>
      </c>
    </row>
    <row r="14" spans="1:107" x14ac:dyDescent="0.35">
      <c r="A14" t="s">
        <v>15</v>
      </c>
      <c r="B14" t="s">
        <v>666</v>
      </c>
      <c r="C14" t="s">
        <v>669</v>
      </c>
      <c r="D14" t="s">
        <v>670</v>
      </c>
      <c r="E14">
        <v>0.49632799549194301</v>
      </c>
      <c r="F14">
        <v>7</v>
      </c>
      <c r="G14">
        <v>0</v>
      </c>
      <c r="H14">
        <v>0</v>
      </c>
      <c r="I14">
        <f t="shared" si="1"/>
        <v>0</v>
      </c>
      <c r="J14">
        <v>0</v>
      </c>
      <c r="K14">
        <v>1</v>
      </c>
      <c r="M14" t="s">
        <v>650</v>
      </c>
      <c r="N14" t="str">
        <f t="shared" si="2"/>
        <v>middle</v>
      </c>
      <c r="P14">
        <v>0</v>
      </c>
      <c r="Q14">
        <v>-1.0160526999999999</v>
      </c>
      <c r="R14">
        <v>1</v>
      </c>
      <c r="S14">
        <v>0.49632799549194301</v>
      </c>
      <c r="T14">
        <f t="shared" si="3"/>
        <v>0</v>
      </c>
      <c r="U14">
        <f t="shared" si="4"/>
        <v>0</v>
      </c>
      <c r="V14">
        <f t="shared" si="5"/>
        <v>0.49632799549194301</v>
      </c>
      <c r="X14">
        <f t="shared" si="0"/>
        <v>-0.50429539990517647</v>
      </c>
      <c r="Z14">
        <f t="shared" si="9"/>
        <v>3</v>
      </c>
      <c r="AA14">
        <f t="shared" si="10"/>
        <v>64.999999999999929</v>
      </c>
      <c r="AB14" t="s">
        <v>677</v>
      </c>
      <c r="AC14" s="2">
        <f t="shared" si="6"/>
        <v>12.147803795012017</v>
      </c>
      <c r="AD14" s="2">
        <f t="shared" si="6"/>
        <v>22.107498498726894</v>
      </c>
      <c r="AE14" s="2">
        <f t="shared" si="6"/>
        <v>30.744697706261036</v>
      </c>
      <c r="AF14">
        <f t="shared" si="11"/>
        <v>64.999999999999943</v>
      </c>
      <c r="AG14" s="3">
        <f t="shared" si="7"/>
        <v>-4.0481238828746946</v>
      </c>
      <c r="AH14" s="3">
        <f t="shared" si="7"/>
        <v>-3.0493082548390422</v>
      </c>
      <c r="AI14" s="3">
        <f t="shared" si="7"/>
        <v>3.492250476713731</v>
      </c>
      <c r="AL14" t="s">
        <v>677</v>
      </c>
      <c r="AM14" s="2">
        <f t="shared" si="8"/>
        <v>0.260950802782424</v>
      </c>
      <c r="AN14" s="2">
        <f t="shared" si="8"/>
        <v>1</v>
      </c>
      <c r="AO14" s="2">
        <f t="shared" si="8"/>
        <v>0.739049197217575</v>
      </c>
      <c r="AP14">
        <f t="shared" si="12"/>
        <v>1.9999999999999989</v>
      </c>
      <c r="AS14" s="49" t="s">
        <v>710</v>
      </c>
      <c r="AX14" s="49" t="s">
        <v>669</v>
      </c>
      <c r="BC14" s="49" t="s">
        <v>754</v>
      </c>
      <c r="BI14" s="56" t="s">
        <v>13</v>
      </c>
      <c r="BJ14" s="57" t="s">
        <v>667</v>
      </c>
      <c r="BK14" s="17">
        <f>IF(SUMIFS('tackle data and analsyis'!E$2:E$2763,'tackle data and analsyis'!$I$2:$I$2763,'further data insights graphs'!$BI14)=0,"-",SUMIFS('tackle data and analsyis'!E$2:E$2763,'tackle data and analsyis'!$I$2:$I$2763,'further data insights graphs'!$BI14))</f>
        <v>2</v>
      </c>
      <c r="BL14" s="11" t="str">
        <f>IF(SUMIFS('tackle data and analsyis'!F$2:F$2763,'tackle data and analsyis'!$I$2:$I$2763,'further data insights graphs'!$BI14)=0,"-",SUMIFS('tackle data and analsyis'!F$2:F$2763,'tackle data and analsyis'!$I$2:$I$2763,'further data insights graphs'!$BI14))</f>
        <v>-</v>
      </c>
      <c r="BM14" s="18">
        <f t="shared" si="16"/>
        <v>2</v>
      </c>
      <c r="BN14" s="17">
        <f t="shared" si="17"/>
        <v>2</v>
      </c>
      <c r="BO14" s="58">
        <f t="shared" si="18"/>
        <v>1.6341098691852149</v>
      </c>
      <c r="BP14" s="59">
        <f t="shared" si="19"/>
        <v>-8.3657597449339788E-2</v>
      </c>
      <c r="BQ14" s="17" t="str">
        <f t="shared" si="20"/>
        <v>-</v>
      </c>
      <c r="BR14" s="61" t="str">
        <f t="shared" si="21"/>
        <v>-</v>
      </c>
      <c r="BS14" s="77" t="str">
        <f t="shared" si="22"/>
        <v>-</v>
      </c>
      <c r="BT14" s="18">
        <f t="shared" si="23"/>
        <v>1</v>
      </c>
      <c r="BU14" s="60" t="str">
        <f t="shared" si="24"/>
        <v>-</v>
      </c>
      <c r="BV14" s="61" t="str">
        <f t="shared" si="25"/>
        <v>-</v>
      </c>
      <c r="BW14" s="61" t="str">
        <f t="shared" si="26"/>
        <v>-</v>
      </c>
      <c r="BX14" s="62">
        <f t="shared" si="27"/>
        <v>0.86666401998001497</v>
      </c>
      <c r="BY14" s="17">
        <f t="shared" si="28"/>
        <v>1</v>
      </c>
      <c r="BZ14" s="63">
        <f t="shared" si="29"/>
        <v>0.76744584920519998</v>
      </c>
      <c r="CA14" s="63">
        <f t="shared" si="30"/>
        <v>0.20660317612951287</v>
      </c>
      <c r="CB14" s="11">
        <f t="shared" si="31"/>
        <v>1</v>
      </c>
      <c r="CC14" s="63">
        <f t="shared" si="32"/>
        <v>0.86666401998001497</v>
      </c>
      <c r="CD14" s="59">
        <f t="shared" si="33"/>
        <v>-0.29026077357885266</v>
      </c>
      <c r="CH14" s="56" t="s">
        <v>13</v>
      </c>
      <c r="CI14" s="57" t="s">
        <v>667</v>
      </c>
      <c r="CJ14" s="17">
        <v>2</v>
      </c>
      <c r="CK14" s="11" t="s">
        <v>764</v>
      </c>
      <c r="CL14" s="18">
        <v>2</v>
      </c>
      <c r="CM14" s="17">
        <v>2</v>
      </c>
      <c r="CN14" s="58">
        <v>1.6341098691852149</v>
      </c>
      <c r="CO14" s="59">
        <v>-8.3657597449339788E-2</v>
      </c>
      <c r="CP14" s="17" t="s">
        <v>764</v>
      </c>
      <c r="CQ14" s="61" t="s">
        <v>764</v>
      </c>
      <c r="CR14" s="77" t="s">
        <v>764</v>
      </c>
      <c r="CS14" s="18">
        <v>1</v>
      </c>
      <c r="CT14" s="60" t="s">
        <v>764</v>
      </c>
      <c r="CU14" s="61" t="s">
        <v>764</v>
      </c>
      <c r="CV14" s="61" t="s">
        <v>764</v>
      </c>
      <c r="CW14" s="62">
        <v>0.86666401998001497</v>
      </c>
      <c r="DA14" s="56" t="s">
        <v>575</v>
      </c>
      <c r="DC14" t="str">
        <f t="shared" si="34"/>
        <v xml:space="preserve">'Antwaun Woods', 'J.J. Watt', 'Jonathan Ledbetter', 'Leki Fotu', 'Michael Dogbe', 'Rashard Lawrence', 'Zach Allen', 'Ben Niemann', 'Cameron Thomas', 'Ezekiel Turner', </v>
      </c>
    </row>
    <row r="15" spans="1:107" x14ac:dyDescent="0.35">
      <c r="A15" t="s">
        <v>16</v>
      </c>
      <c r="B15" t="s">
        <v>665</v>
      </c>
      <c r="C15" t="s">
        <v>669</v>
      </c>
      <c r="D15" t="s">
        <v>670</v>
      </c>
      <c r="E15">
        <v>1</v>
      </c>
      <c r="F15">
        <v>7</v>
      </c>
      <c r="G15">
        <v>0</v>
      </c>
      <c r="H15">
        <v>0</v>
      </c>
      <c r="I15">
        <f t="shared" si="1"/>
        <v>0</v>
      </c>
      <c r="J15">
        <v>0</v>
      </c>
      <c r="K15">
        <v>0</v>
      </c>
      <c r="M15" t="s">
        <v>650</v>
      </c>
      <c r="N15" t="str">
        <f t="shared" si="2"/>
        <v>middle</v>
      </c>
      <c r="P15">
        <v>0</v>
      </c>
      <c r="Q15">
        <v>0.54120190000000001</v>
      </c>
      <c r="R15">
        <v>0</v>
      </c>
      <c r="S15">
        <v>0</v>
      </c>
      <c r="T15">
        <f t="shared" si="3"/>
        <v>0</v>
      </c>
      <c r="U15">
        <f t="shared" si="4"/>
        <v>0</v>
      </c>
      <c r="V15">
        <f t="shared" si="5"/>
        <v>0</v>
      </c>
      <c r="X15">
        <f t="shared" si="0"/>
        <v>0.54120190000000001</v>
      </c>
      <c r="Z15">
        <f t="shared" si="9"/>
        <v>3</v>
      </c>
      <c r="AA15">
        <f t="shared" si="10"/>
        <v>84.999999999999929</v>
      </c>
      <c r="AB15" t="s">
        <v>684</v>
      </c>
      <c r="AC15" s="2">
        <f t="shared" si="6"/>
        <v>23.941842628232276</v>
      </c>
      <c r="AD15" s="2">
        <f t="shared" si="6"/>
        <v>41.539924351937835</v>
      </c>
      <c r="AE15" s="2">
        <f t="shared" si="6"/>
        <v>19.518233019829843</v>
      </c>
      <c r="AF15">
        <f t="shared" si="11"/>
        <v>84.999999999999943</v>
      </c>
      <c r="AG15" s="3">
        <f t="shared" si="7"/>
        <v>-6.4667712638259287</v>
      </c>
      <c r="AH15" s="3">
        <f t="shared" si="7"/>
        <v>-8.2902568047366429</v>
      </c>
      <c r="AI15" s="3">
        <f t="shared" si="7"/>
        <v>3.8745824520625876</v>
      </c>
      <c r="AL15" t="s">
        <v>684</v>
      </c>
      <c r="AM15" s="2">
        <f t="shared" si="8"/>
        <v>0</v>
      </c>
      <c r="AN15" s="2">
        <f t="shared" si="8"/>
        <v>0</v>
      </c>
      <c r="AO15" s="2">
        <f t="shared" si="8"/>
        <v>1</v>
      </c>
      <c r="AP15">
        <f t="shared" si="12"/>
        <v>1</v>
      </c>
      <c r="AT15" s="52" t="s">
        <v>666</v>
      </c>
      <c r="AU15" s="52" t="s">
        <v>667</v>
      </c>
      <c r="AV15" s="52" t="s">
        <v>665</v>
      </c>
      <c r="AY15" s="52" t="s">
        <v>666</v>
      </c>
      <c r="AZ15" s="52" t="s">
        <v>667</v>
      </c>
      <c r="BA15" s="52" t="s">
        <v>665</v>
      </c>
      <c r="BD15" s="53" t="s">
        <v>666</v>
      </c>
      <c r="BE15" s="53" t="s">
        <v>667</v>
      </c>
      <c r="BF15" s="53" t="s">
        <v>665</v>
      </c>
      <c r="BI15" s="56" t="s">
        <v>575</v>
      </c>
      <c r="BJ15" s="57" t="s">
        <v>667</v>
      </c>
      <c r="BK15" s="17">
        <f>IF(SUMIFS('tackle data and analsyis'!E$2:E$2763,'tackle data and analsyis'!$I$2:$I$2763,'further data insights graphs'!$BI15)=0,"-",SUMIFS('tackle data and analsyis'!E$2:E$2763,'tackle data and analsyis'!$I$2:$I$2763,'further data insights graphs'!$BI15))</f>
        <v>1</v>
      </c>
      <c r="BL15" s="11" t="str">
        <f>IF(SUMIFS('tackle data and analsyis'!F$2:F$2763,'tackle data and analsyis'!$I$2:$I$2763,'further data insights graphs'!$BI15)=0,"-",SUMIFS('tackle data and analsyis'!F$2:F$2763,'tackle data and analsyis'!$I$2:$I$2763,'further data insights graphs'!$BI15))</f>
        <v>-</v>
      </c>
      <c r="BM15" s="18">
        <f t="shared" si="16"/>
        <v>1</v>
      </c>
      <c r="BN15" s="17">
        <f t="shared" si="17"/>
        <v>1</v>
      </c>
      <c r="BO15" s="58">
        <f t="shared" si="18"/>
        <v>1</v>
      </c>
      <c r="BP15" s="59">
        <f t="shared" si="19"/>
        <v>-0.8262197</v>
      </c>
      <c r="BQ15" s="17">
        <f t="shared" si="20"/>
        <v>1</v>
      </c>
      <c r="BR15" s="61" t="str">
        <f t="shared" si="21"/>
        <v>-</v>
      </c>
      <c r="BS15" s="77">
        <f t="shared" si="22"/>
        <v>1</v>
      </c>
      <c r="BT15" s="18">
        <f t="shared" si="23"/>
        <v>1</v>
      </c>
      <c r="BU15" s="60">
        <f t="shared" si="24"/>
        <v>1</v>
      </c>
      <c r="BV15" s="61" t="str">
        <f t="shared" si="25"/>
        <v>-</v>
      </c>
      <c r="BW15" s="64">
        <f t="shared" si="26"/>
        <v>1</v>
      </c>
      <c r="BX15" s="62">
        <f t="shared" si="27"/>
        <v>1</v>
      </c>
      <c r="BY15" s="17" t="str">
        <f t="shared" si="28"/>
        <v>-</v>
      </c>
      <c r="BZ15" s="63" t="str">
        <f t="shared" si="29"/>
        <v>-</v>
      </c>
      <c r="CA15" s="63" t="str">
        <f t="shared" si="30"/>
        <v>-</v>
      </c>
      <c r="CB15" s="11">
        <f t="shared" si="31"/>
        <v>1</v>
      </c>
      <c r="CC15" s="63">
        <f t="shared" si="32"/>
        <v>1</v>
      </c>
      <c r="CD15" s="59">
        <f t="shared" si="33"/>
        <v>-0.8262197</v>
      </c>
      <c r="CH15" s="56" t="s">
        <v>575</v>
      </c>
      <c r="CI15" s="57" t="s">
        <v>667</v>
      </c>
      <c r="CJ15" s="17">
        <v>1</v>
      </c>
      <c r="CK15" s="11" t="s">
        <v>764</v>
      </c>
      <c r="CL15" s="18">
        <v>1</v>
      </c>
      <c r="CM15" s="17">
        <v>1</v>
      </c>
      <c r="CN15" s="58">
        <v>1</v>
      </c>
      <c r="CO15" s="59">
        <v>-0.8262197</v>
      </c>
      <c r="CP15" s="17">
        <v>1</v>
      </c>
      <c r="CQ15" s="61" t="s">
        <v>764</v>
      </c>
      <c r="CR15" s="77">
        <v>1</v>
      </c>
      <c r="CS15" s="18">
        <v>1</v>
      </c>
      <c r="CT15" s="60">
        <v>1</v>
      </c>
      <c r="CU15" s="61" t="s">
        <v>764</v>
      </c>
      <c r="CV15" s="64">
        <v>1</v>
      </c>
      <c r="CW15" s="62">
        <v>1</v>
      </c>
      <c r="DA15" s="56" t="s">
        <v>27</v>
      </c>
      <c r="DC15" t="str">
        <f t="shared" si="34"/>
        <v xml:space="preserve">'Antwaun Woods', 'J.J. Watt', 'Jonathan Ledbetter', 'Leki Fotu', 'Michael Dogbe', 'Rashard Lawrence', 'Zach Allen', 'Ben Niemann', 'Cameron Thomas', 'Ezekiel Turner', 'Jesse Luketa', </v>
      </c>
    </row>
    <row r="16" spans="1:107" x14ac:dyDescent="0.35">
      <c r="A16" t="s">
        <v>8</v>
      </c>
      <c r="B16" t="s">
        <v>665</v>
      </c>
      <c r="C16" t="s">
        <v>669</v>
      </c>
      <c r="D16" t="s">
        <v>670</v>
      </c>
      <c r="E16">
        <v>0.74016194478319897</v>
      </c>
      <c r="F16">
        <v>7</v>
      </c>
      <c r="G16">
        <v>0</v>
      </c>
      <c r="H16">
        <v>0</v>
      </c>
      <c r="I16">
        <f t="shared" si="1"/>
        <v>0</v>
      </c>
      <c r="J16">
        <v>0</v>
      </c>
      <c r="K16">
        <v>1</v>
      </c>
      <c r="L16" t="s">
        <v>3</v>
      </c>
      <c r="M16" t="s">
        <v>652</v>
      </c>
      <c r="N16" t="str">
        <f t="shared" si="2"/>
        <v>left tackle</v>
      </c>
      <c r="P16">
        <v>0</v>
      </c>
      <c r="Q16">
        <v>-1.0928247</v>
      </c>
      <c r="R16">
        <v>1</v>
      </c>
      <c r="S16">
        <v>0.74016194478319897</v>
      </c>
      <c r="T16">
        <f t="shared" si="3"/>
        <v>0</v>
      </c>
      <c r="U16">
        <f t="shared" si="4"/>
        <v>0</v>
      </c>
      <c r="V16">
        <f t="shared" si="5"/>
        <v>0.74016194478319897</v>
      </c>
      <c r="X16">
        <f t="shared" si="0"/>
        <v>-0.80886725525911596</v>
      </c>
      <c r="Z16">
        <f t="shared" si="9"/>
        <v>3</v>
      </c>
      <c r="AA16">
        <f t="shared" si="10"/>
        <v>77.999999999999972</v>
      </c>
      <c r="AB16" t="s">
        <v>687</v>
      </c>
      <c r="AC16" s="2">
        <f t="shared" si="6"/>
        <v>24.378441407659331</v>
      </c>
      <c r="AD16" s="2">
        <f t="shared" si="6"/>
        <v>20.381167465915617</v>
      </c>
      <c r="AE16" s="2">
        <f t="shared" si="6"/>
        <v>33.240391126425003</v>
      </c>
      <c r="AF16">
        <f t="shared" si="11"/>
        <v>77.999999999999943</v>
      </c>
      <c r="AG16" s="3">
        <f t="shared" si="7"/>
        <v>-4.6066447499808829</v>
      </c>
      <c r="AH16" s="3">
        <f t="shared" si="7"/>
        <v>-0.4729414977948832</v>
      </c>
      <c r="AI16" s="3">
        <f t="shared" si="7"/>
        <v>14.556747260775767</v>
      </c>
      <c r="AL16" t="s">
        <v>687</v>
      </c>
      <c r="AM16" s="2">
        <f t="shared" si="8"/>
        <v>0</v>
      </c>
      <c r="AN16" s="2">
        <f t="shared" si="8"/>
        <v>0.80141601917851291</v>
      </c>
      <c r="AO16" s="2">
        <f t="shared" si="8"/>
        <v>0.19858398082148501</v>
      </c>
      <c r="AP16">
        <f t="shared" si="12"/>
        <v>0.99999999999999789</v>
      </c>
      <c r="AS16" s="6" t="s">
        <v>755</v>
      </c>
      <c r="AT16" s="51">
        <f t="shared" ref="AT16:AV22" si="35">AT6/SUM($AT6:$AV6)</f>
        <v>0.20293848558743105</v>
      </c>
      <c r="AU16" s="51">
        <f t="shared" si="35"/>
        <v>0.40780209777226317</v>
      </c>
      <c r="AV16" s="51">
        <f t="shared" si="35"/>
        <v>0.38925941664030567</v>
      </c>
      <c r="AX16" s="6" t="s">
        <v>755</v>
      </c>
      <c r="AY16" s="51">
        <f t="shared" ref="AY16:BA22" si="36">BC6/SUM($BC6:$BE6)</f>
        <v>0.19492245533147154</v>
      </c>
      <c r="AZ16" s="51">
        <f t="shared" si="36"/>
        <v>0.32887096985874487</v>
      </c>
      <c r="BA16" s="51">
        <f t="shared" si="36"/>
        <v>0.47620657480978362</v>
      </c>
      <c r="BC16" s="6" t="s">
        <v>755</v>
      </c>
      <c r="BD16" s="50">
        <v>8.0160302559595109E-3</v>
      </c>
      <c r="BE16" s="50">
        <v>7.8931127913518306E-2</v>
      </c>
      <c r="BF16" s="50">
        <v>-8.6947158169477956E-2</v>
      </c>
      <c r="BI16" s="56" t="s">
        <v>27</v>
      </c>
      <c r="BJ16" s="57" t="s">
        <v>667</v>
      </c>
      <c r="BK16" s="17">
        <f>IF(SUMIFS('tackle data and analsyis'!E$2:E$2763,'tackle data and analsyis'!$I$2:$I$2763,'further data insights graphs'!$BI16)=0,"-",SUMIFS('tackle data and analsyis'!E$2:E$2763,'tackle data and analsyis'!$I$2:$I$2763,'further data insights graphs'!$BI16))</f>
        <v>1</v>
      </c>
      <c r="BL16" s="11" t="str">
        <f>IF(SUMIFS('tackle data and analsyis'!F$2:F$2763,'tackle data and analsyis'!$I$2:$I$2763,'further data insights graphs'!$BI16)=0,"-",SUMIFS('tackle data and analsyis'!F$2:F$2763,'tackle data and analsyis'!$I$2:$I$2763,'further data insights graphs'!$BI16))</f>
        <v>-</v>
      </c>
      <c r="BM16" s="18">
        <f t="shared" si="16"/>
        <v>1</v>
      </c>
      <c r="BN16" s="17">
        <f t="shared" si="17"/>
        <v>1</v>
      </c>
      <c r="BO16" s="58">
        <f t="shared" si="18"/>
        <v>1</v>
      </c>
      <c r="BP16" s="59">
        <f t="shared" si="19"/>
        <v>-0.75069980000000003</v>
      </c>
      <c r="BQ16" s="17">
        <f t="shared" si="20"/>
        <v>1</v>
      </c>
      <c r="BR16" s="61" t="str">
        <f t="shared" si="21"/>
        <v>-</v>
      </c>
      <c r="BS16" s="77">
        <f t="shared" si="22"/>
        <v>1</v>
      </c>
      <c r="BT16" s="18">
        <f t="shared" si="23"/>
        <v>1</v>
      </c>
      <c r="BU16" s="60">
        <f t="shared" si="24"/>
        <v>1</v>
      </c>
      <c r="BV16" s="61" t="str">
        <f t="shared" si="25"/>
        <v>-</v>
      </c>
      <c r="BW16" s="64">
        <f t="shared" si="26"/>
        <v>1</v>
      </c>
      <c r="BX16" s="62">
        <f t="shared" si="27"/>
        <v>1</v>
      </c>
      <c r="BY16" s="17" t="str">
        <f t="shared" si="28"/>
        <v>-</v>
      </c>
      <c r="BZ16" s="63" t="str">
        <f t="shared" si="29"/>
        <v>-</v>
      </c>
      <c r="CA16" s="63" t="str">
        <f t="shared" si="30"/>
        <v>-</v>
      </c>
      <c r="CB16" s="11">
        <f t="shared" si="31"/>
        <v>1</v>
      </c>
      <c r="CC16" s="63">
        <f t="shared" si="32"/>
        <v>1</v>
      </c>
      <c r="CD16" s="59">
        <f t="shared" si="33"/>
        <v>-0.75069980000000003</v>
      </c>
      <c r="CH16" s="56" t="s">
        <v>27</v>
      </c>
      <c r="CI16" s="57" t="s">
        <v>667</v>
      </c>
      <c r="CJ16" s="17">
        <v>1</v>
      </c>
      <c r="CK16" s="11" t="s">
        <v>764</v>
      </c>
      <c r="CL16" s="18">
        <v>1</v>
      </c>
      <c r="CM16" s="17">
        <v>1</v>
      </c>
      <c r="CN16" s="58">
        <v>1</v>
      </c>
      <c r="CO16" s="59">
        <v>-0.75069980000000003</v>
      </c>
      <c r="CP16" s="17">
        <v>1</v>
      </c>
      <c r="CQ16" s="61" t="s">
        <v>764</v>
      </c>
      <c r="CR16" s="77">
        <v>1</v>
      </c>
      <c r="CS16" s="18">
        <v>1</v>
      </c>
      <c r="CT16" s="60">
        <v>1</v>
      </c>
      <c r="CU16" s="61" t="s">
        <v>764</v>
      </c>
      <c r="CV16" s="64">
        <v>1</v>
      </c>
      <c r="CW16" s="62">
        <v>1</v>
      </c>
      <c r="DA16" s="56" t="s">
        <v>26</v>
      </c>
      <c r="DC16" t="str">
        <f t="shared" si="34"/>
        <v xml:space="preserve">'Antwaun Woods', 'J.J. Watt', 'Jonathan Ledbetter', 'Leki Fotu', 'Michael Dogbe', 'Rashard Lawrence', 'Zach Allen', 'Ben Niemann', 'Cameron Thomas', 'Ezekiel Turner', 'Jesse Luketa', 'Markus Golden', </v>
      </c>
    </row>
    <row r="17" spans="1:107" x14ac:dyDescent="0.35">
      <c r="A17" t="s">
        <v>15</v>
      </c>
      <c r="B17" t="s">
        <v>666</v>
      </c>
      <c r="C17" t="s">
        <v>669</v>
      </c>
      <c r="D17" t="s">
        <v>670</v>
      </c>
      <c r="E17">
        <v>0.25983805521679998</v>
      </c>
      <c r="F17">
        <v>7</v>
      </c>
      <c r="G17">
        <v>0</v>
      </c>
      <c r="H17">
        <v>0</v>
      </c>
      <c r="I17">
        <f t="shared" si="1"/>
        <v>0</v>
      </c>
      <c r="J17">
        <v>0</v>
      </c>
      <c r="K17">
        <v>1</v>
      </c>
      <c r="L17" t="s">
        <v>3</v>
      </c>
      <c r="M17" t="s">
        <v>652</v>
      </c>
      <c r="N17" t="str">
        <f t="shared" si="2"/>
        <v>left tackle</v>
      </c>
      <c r="P17">
        <v>0</v>
      </c>
      <c r="Q17">
        <v>-1.0928247</v>
      </c>
      <c r="R17">
        <v>1</v>
      </c>
      <c r="S17">
        <v>0.25983805521679998</v>
      </c>
      <c r="T17">
        <f t="shared" si="3"/>
        <v>0</v>
      </c>
      <c r="U17">
        <f t="shared" si="4"/>
        <v>0</v>
      </c>
      <c r="V17">
        <f t="shared" si="5"/>
        <v>0.25983805521679998</v>
      </c>
      <c r="X17">
        <f t="shared" si="0"/>
        <v>-0.28395744474088286</v>
      </c>
      <c r="Z17">
        <f t="shared" si="9"/>
        <v>3</v>
      </c>
      <c r="AA17">
        <f t="shared" si="10"/>
        <v>72.999999999999972</v>
      </c>
      <c r="AB17" t="s">
        <v>681</v>
      </c>
      <c r="AC17" s="2">
        <f t="shared" si="6"/>
        <v>29.430263920179062</v>
      </c>
      <c r="AD17" s="2">
        <f t="shared" si="6"/>
        <v>26.174856263611169</v>
      </c>
      <c r="AE17" s="2">
        <f t="shared" si="6"/>
        <v>17.39487981620972</v>
      </c>
      <c r="AF17">
        <f t="shared" si="11"/>
        <v>72.999999999999957</v>
      </c>
      <c r="AG17" s="3">
        <f t="shared" si="7"/>
        <v>-8.9514481447745062</v>
      </c>
      <c r="AH17" s="3">
        <f t="shared" si="7"/>
        <v>-7.8135271389148651</v>
      </c>
      <c r="AI17" s="3">
        <f t="shared" si="7"/>
        <v>4.7401865169893824</v>
      </c>
      <c r="AL17" t="s">
        <v>681</v>
      </c>
      <c r="AM17" s="2">
        <f t="shared" si="8"/>
        <v>0</v>
      </c>
      <c r="AN17" s="2">
        <f t="shared" si="8"/>
        <v>1</v>
      </c>
      <c r="AO17" s="2">
        <f t="shared" si="8"/>
        <v>0</v>
      </c>
      <c r="AP17">
        <f t="shared" si="12"/>
        <v>1</v>
      </c>
      <c r="AS17" s="6" t="s">
        <v>756</v>
      </c>
      <c r="AT17" s="50">
        <f t="shared" si="35"/>
        <v>0.37713119748369667</v>
      </c>
      <c r="AU17" s="50">
        <f t="shared" si="35"/>
        <v>0.38889947916306744</v>
      </c>
      <c r="AV17" s="50">
        <f t="shared" si="35"/>
        <v>0.23396932335323595</v>
      </c>
      <c r="AX17" s="6" t="s">
        <v>756</v>
      </c>
      <c r="AY17" s="50">
        <f t="shared" si="36"/>
        <v>0.4238065926081927</v>
      </c>
      <c r="AZ17" s="50">
        <f t="shared" si="36"/>
        <v>0.12173310316260028</v>
      </c>
      <c r="BA17" s="50">
        <f t="shared" si="36"/>
        <v>0.45446030422920691</v>
      </c>
      <c r="BC17" s="6" t="s">
        <v>756</v>
      </c>
      <c r="BD17" s="50">
        <v>-4.6675395124496033E-2</v>
      </c>
      <c r="BE17" s="50">
        <v>0.26716637600046717</v>
      </c>
      <c r="BF17" s="50">
        <v>-0.22049098087597097</v>
      </c>
      <c r="BI17" s="56" t="s">
        <v>26</v>
      </c>
      <c r="BJ17" s="57" t="s">
        <v>667</v>
      </c>
      <c r="BK17" s="17">
        <f>IF(SUMIFS('tackle data and analsyis'!E$2:E$2763,'tackle data and analsyis'!$I$2:$I$2763,'further data insights graphs'!$BI17)=0,"-",SUMIFS('tackle data and analsyis'!E$2:E$2763,'tackle data and analsyis'!$I$2:$I$2763,'further data insights graphs'!$BI17))</f>
        <v>4</v>
      </c>
      <c r="BL17" s="11">
        <f>IF(SUMIFS('tackle data and analsyis'!F$2:F$2763,'tackle data and analsyis'!$I$2:$I$2763,'further data insights graphs'!$BI17)=0,"-",SUMIFS('tackle data and analsyis'!F$2:F$2763,'tackle data and analsyis'!$I$2:$I$2763,'further data insights graphs'!$BI17))</f>
        <v>4</v>
      </c>
      <c r="BM17" s="18">
        <f t="shared" si="16"/>
        <v>8</v>
      </c>
      <c r="BN17" s="17">
        <f t="shared" si="17"/>
        <v>12</v>
      </c>
      <c r="BO17" s="58">
        <f t="shared" si="18"/>
        <v>5.5228228240741881</v>
      </c>
      <c r="BP17" s="59">
        <f t="shared" si="19"/>
        <v>-1.9628763195708878</v>
      </c>
      <c r="BQ17" s="17">
        <f t="shared" si="20"/>
        <v>2</v>
      </c>
      <c r="BR17" s="61" t="str">
        <f t="shared" si="21"/>
        <v>-</v>
      </c>
      <c r="BS17" s="77" t="str">
        <f t="shared" si="22"/>
        <v>-</v>
      </c>
      <c r="BT17" s="18">
        <f t="shared" si="23"/>
        <v>9</v>
      </c>
      <c r="BU17" s="60">
        <f t="shared" si="24"/>
        <v>1.195700935768391</v>
      </c>
      <c r="BV17" s="61" t="str">
        <f t="shared" si="25"/>
        <v>-</v>
      </c>
      <c r="BW17" s="64" t="str">
        <f t="shared" si="26"/>
        <v>-</v>
      </c>
      <c r="BX17" s="62">
        <f t="shared" si="27"/>
        <v>4.5472998026511142</v>
      </c>
      <c r="BY17" s="17">
        <f t="shared" si="28"/>
        <v>3</v>
      </c>
      <c r="BZ17" s="63">
        <f t="shared" si="29"/>
        <v>0.97552302142307401</v>
      </c>
      <c r="CA17" s="63">
        <f t="shared" si="30"/>
        <v>0.74271524732804617</v>
      </c>
      <c r="CB17" s="11">
        <f t="shared" si="31"/>
        <v>9</v>
      </c>
      <c r="CC17" s="63">
        <f t="shared" si="32"/>
        <v>4.5472998026511142</v>
      </c>
      <c r="CD17" s="59">
        <f t="shared" si="33"/>
        <v>-2.7055915668989337</v>
      </c>
      <c r="CH17" s="56" t="s">
        <v>26</v>
      </c>
      <c r="CI17" s="57" t="s">
        <v>667</v>
      </c>
      <c r="CJ17" s="17">
        <v>4</v>
      </c>
      <c r="CK17" s="11">
        <v>4</v>
      </c>
      <c r="CL17" s="18">
        <v>8</v>
      </c>
      <c r="CM17" s="17">
        <v>12</v>
      </c>
      <c r="CN17" s="58">
        <v>5.5228228240741881</v>
      </c>
      <c r="CO17" s="59">
        <v>-1.9628763195708878</v>
      </c>
      <c r="CP17" s="17">
        <v>2</v>
      </c>
      <c r="CQ17" s="61" t="s">
        <v>764</v>
      </c>
      <c r="CR17" s="77" t="s">
        <v>764</v>
      </c>
      <c r="CS17" s="18">
        <v>9</v>
      </c>
      <c r="CT17" s="60">
        <v>1.195700935768391</v>
      </c>
      <c r="CU17" s="61" t="s">
        <v>764</v>
      </c>
      <c r="CV17" s="64" t="s">
        <v>764</v>
      </c>
      <c r="CW17" s="62">
        <v>4.5472998026511142</v>
      </c>
      <c r="DA17" s="56" t="s">
        <v>431</v>
      </c>
      <c r="DC17" t="str">
        <f t="shared" si="34"/>
        <v xml:space="preserve">'Antwaun Woods', 'J.J. Watt', 'Jonathan Ledbetter', 'Leki Fotu', 'Michael Dogbe', 'Rashard Lawrence', 'Zach Allen', 'Ben Niemann', 'Cameron Thomas', 'Ezekiel Turner', 'Jesse Luketa', 'Markus Golden', 'Myjai Sanders', </v>
      </c>
    </row>
    <row r="18" spans="1:107" x14ac:dyDescent="0.35">
      <c r="A18" t="s">
        <v>11</v>
      </c>
      <c r="B18" t="s">
        <v>665</v>
      </c>
      <c r="C18" t="s">
        <v>670</v>
      </c>
      <c r="D18" t="s">
        <v>669</v>
      </c>
      <c r="E18">
        <v>1</v>
      </c>
      <c r="F18">
        <v>7</v>
      </c>
      <c r="G18">
        <v>0</v>
      </c>
      <c r="H18">
        <v>0</v>
      </c>
      <c r="I18">
        <f t="shared" si="1"/>
        <v>0</v>
      </c>
      <c r="J18">
        <v>0</v>
      </c>
      <c r="K18">
        <v>0</v>
      </c>
      <c r="M18" t="s">
        <v>650</v>
      </c>
      <c r="N18" t="str">
        <f t="shared" si="2"/>
        <v>middle</v>
      </c>
      <c r="P18">
        <v>0</v>
      </c>
      <c r="Q18">
        <v>2.8272748000000001</v>
      </c>
      <c r="R18">
        <v>0</v>
      </c>
      <c r="S18">
        <v>0</v>
      </c>
      <c r="T18">
        <f t="shared" si="3"/>
        <v>0</v>
      </c>
      <c r="U18">
        <f t="shared" si="4"/>
        <v>0</v>
      </c>
      <c r="V18">
        <f t="shared" si="5"/>
        <v>0</v>
      </c>
      <c r="X18">
        <f t="shared" si="0"/>
        <v>2.8272748000000001</v>
      </c>
      <c r="Z18">
        <f t="shared" si="9"/>
        <v>3</v>
      </c>
      <c r="AA18">
        <f t="shared" si="10"/>
        <v>64.999999999999957</v>
      </c>
      <c r="AB18" t="s">
        <v>679</v>
      </c>
      <c r="AC18" s="2">
        <f t="shared" si="6"/>
        <v>20.503649519660943</v>
      </c>
      <c r="AD18" s="2">
        <f t="shared" si="6"/>
        <v>26.904930927634869</v>
      </c>
      <c r="AE18" s="2">
        <f t="shared" si="6"/>
        <v>17.591419552704135</v>
      </c>
      <c r="AF18">
        <f t="shared" si="11"/>
        <v>64.999999999999943</v>
      </c>
      <c r="AG18" s="3">
        <f t="shared" si="7"/>
        <v>-8.6900839888574541</v>
      </c>
      <c r="AH18" s="3">
        <f t="shared" si="7"/>
        <v>-4.6714464590421283</v>
      </c>
      <c r="AI18" s="3">
        <f t="shared" si="7"/>
        <v>7.9142278008995897</v>
      </c>
      <c r="AL18" t="s">
        <v>679</v>
      </c>
      <c r="AM18" s="2">
        <f t="shared" si="8"/>
        <v>0</v>
      </c>
      <c r="AN18" s="2">
        <f t="shared" si="8"/>
        <v>0.798602469722136</v>
      </c>
      <c r="AO18" s="2">
        <f t="shared" si="8"/>
        <v>0.201397530277863</v>
      </c>
      <c r="AP18">
        <f t="shared" si="12"/>
        <v>0.999999999999999</v>
      </c>
      <c r="AS18" s="6" t="s">
        <v>757</v>
      </c>
      <c r="AT18" s="50">
        <f t="shared" si="35"/>
        <v>0.39061945912430029</v>
      </c>
      <c r="AU18" s="50">
        <f t="shared" si="35"/>
        <v>0.35970769206895797</v>
      </c>
      <c r="AV18" s="50">
        <f t="shared" si="35"/>
        <v>0.24967284880674168</v>
      </c>
      <c r="AX18" s="6" t="s">
        <v>757</v>
      </c>
      <c r="AY18" s="50">
        <f t="shared" si="36"/>
        <v>0.23677281028639791</v>
      </c>
      <c r="AZ18" s="50">
        <f t="shared" si="36"/>
        <v>0.64504824414604334</v>
      </c>
      <c r="BA18" s="50">
        <f t="shared" si="36"/>
        <v>0.11817894556755879</v>
      </c>
      <c r="BC18" s="6" t="s">
        <v>757</v>
      </c>
      <c r="BD18" s="50">
        <v>0.15384664883790239</v>
      </c>
      <c r="BE18" s="50">
        <v>-0.28534055207708536</v>
      </c>
      <c r="BF18" s="50">
        <v>0.13149390323918289</v>
      </c>
      <c r="BI18" s="56" t="s">
        <v>431</v>
      </c>
      <c r="BJ18" s="57" t="s">
        <v>667</v>
      </c>
      <c r="BK18" s="17">
        <f>IF(SUMIFS('tackle data and analsyis'!E$2:E$2763,'tackle data and analsyis'!$I$2:$I$2763,'further data insights graphs'!$BI18)=0,"-",SUMIFS('tackle data and analsyis'!E$2:E$2763,'tackle data and analsyis'!$I$2:$I$2763,'further data insights graphs'!$BI18))</f>
        <v>1</v>
      </c>
      <c r="BL18" s="11">
        <f>IF(SUMIFS('tackle data and analsyis'!F$2:F$2763,'tackle data and analsyis'!$I$2:$I$2763,'further data insights graphs'!$BI18)=0,"-",SUMIFS('tackle data and analsyis'!F$2:F$2763,'tackle data and analsyis'!$I$2:$I$2763,'further data insights graphs'!$BI18))</f>
        <v>1</v>
      </c>
      <c r="BM18" s="18">
        <f t="shared" si="16"/>
        <v>2</v>
      </c>
      <c r="BN18" s="17">
        <f t="shared" si="17"/>
        <v>2</v>
      </c>
      <c r="BO18" s="58">
        <f t="shared" si="18"/>
        <v>1.198272313819271</v>
      </c>
      <c r="BP18" s="59">
        <f t="shared" si="19"/>
        <v>-0.21926367770729591</v>
      </c>
      <c r="BQ18" s="17" t="str">
        <f t="shared" si="20"/>
        <v>-</v>
      </c>
      <c r="BR18" s="61" t="str">
        <f t="shared" si="21"/>
        <v>-</v>
      </c>
      <c r="BS18" s="77">
        <f t="shared" si="22"/>
        <v>1</v>
      </c>
      <c r="BT18" s="18">
        <f t="shared" si="23"/>
        <v>1</v>
      </c>
      <c r="BU18" s="60" t="str">
        <f t="shared" si="24"/>
        <v>-</v>
      </c>
      <c r="BV18" s="61" t="str">
        <f t="shared" si="25"/>
        <v>-</v>
      </c>
      <c r="BW18" s="64">
        <f t="shared" si="26"/>
        <v>1</v>
      </c>
      <c r="BX18" s="62">
        <f t="shared" si="27"/>
        <v>1</v>
      </c>
      <c r="BY18" s="17">
        <f t="shared" si="28"/>
        <v>1</v>
      </c>
      <c r="BZ18" s="63">
        <f t="shared" si="29"/>
        <v>0.19827231381927099</v>
      </c>
      <c r="CA18" s="63">
        <f t="shared" si="30"/>
        <v>0.12258389229270408</v>
      </c>
      <c r="CB18" s="11">
        <f t="shared" si="31"/>
        <v>1</v>
      </c>
      <c r="CC18" s="63">
        <f t="shared" si="32"/>
        <v>1</v>
      </c>
      <c r="CD18" s="59">
        <f t="shared" si="33"/>
        <v>-0.34184756999999999</v>
      </c>
      <c r="CH18" s="56" t="s">
        <v>431</v>
      </c>
      <c r="CI18" s="57" t="s">
        <v>667</v>
      </c>
      <c r="CJ18" s="17">
        <v>1</v>
      </c>
      <c r="CK18" s="11">
        <v>1</v>
      </c>
      <c r="CL18" s="18">
        <v>2</v>
      </c>
      <c r="CM18" s="17">
        <v>2</v>
      </c>
      <c r="CN18" s="58">
        <v>1.198272313819271</v>
      </c>
      <c r="CO18" s="59">
        <v>-0.21926367770729591</v>
      </c>
      <c r="CP18" s="17" t="s">
        <v>764</v>
      </c>
      <c r="CQ18" s="61" t="s">
        <v>764</v>
      </c>
      <c r="CR18" s="77">
        <v>1</v>
      </c>
      <c r="CS18" s="18">
        <v>1</v>
      </c>
      <c r="CT18" s="60" t="s">
        <v>764</v>
      </c>
      <c r="CU18" s="61" t="s">
        <v>764</v>
      </c>
      <c r="CV18" s="64">
        <v>1</v>
      </c>
      <c r="CW18" s="62">
        <v>1</v>
      </c>
      <c r="DA18" s="56" t="s">
        <v>12</v>
      </c>
      <c r="DC18" t="str">
        <f t="shared" si="34"/>
        <v xml:space="preserve">'Antwaun Woods', 'J.J. Watt', 'Jonathan Ledbetter', 'Leki Fotu', 'Michael Dogbe', 'Rashard Lawrence', 'Zach Allen', 'Ben Niemann', 'Cameron Thomas', 'Ezekiel Turner', 'Jesse Luketa', 'Markus Golden', 'Myjai Sanders', 'Tanner Vallejo', </v>
      </c>
    </row>
    <row r="19" spans="1:107" x14ac:dyDescent="0.35">
      <c r="A19" t="s">
        <v>17</v>
      </c>
      <c r="B19" t="s">
        <v>667</v>
      </c>
      <c r="C19" t="s">
        <v>670</v>
      </c>
      <c r="D19" t="s">
        <v>669</v>
      </c>
      <c r="E19">
        <v>1</v>
      </c>
      <c r="F19">
        <v>7</v>
      </c>
      <c r="G19">
        <v>0</v>
      </c>
      <c r="H19">
        <v>0</v>
      </c>
      <c r="I19">
        <f t="shared" si="1"/>
        <v>0</v>
      </c>
      <c r="J19">
        <v>1</v>
      </c>
      <c r="K19">
        <v>1</v>
      </c>
      <c r="L19" t="s">
        <v>3</v>
      </c>
      <c r="M19" t="s">
        <v>652</v>
      </c>
      <c r="N19" t="str">
        <f t="shared" si="2"/>
        <v>left tackle</v>
      </c>
      <c r="P19">
        <v>0</v>
      </c>
      <c r="Q19">
        <v>-0.86499879999999996</v>
      </c>
      <c r="R19">
        <v>1</v>
      </c>
      <c r="S19">
        <v>1</v>
      </c>
      <c r="T19">
        <f t="shared" si="3"/>
        <v>0</v>
      </c>
      <c r="U19">
        <f t="shared" si="4"/>
        <v>1</v>
      </c>
      <c r="V19">
        <f t="shared" si="5"/>
        <v>1</v>
      </c>
      <c r="X19">
        <f t="shared" si="0"/>
        <v>-0.86499879999999996</v>
      </c>
      <c r="Z19">
        <f t="shared" si="9"/>
        <v>2</v>
      </c>
      <c r="AA19">
        <f t="shared" si="10"/>
        <v>35.999999999999964</v>
      </c>
      <c r="AB19" t="s">
        <v>691</v>
      </c>
      <c r="AC19" s="2">
        <f t="shared" si="6"/>
        <v>10.349783927264442</v>
      </c>
      <c r="AD19" s="2">
        <f t="shared" si="6"/>
        <v>12.858896566689642</v>
      </c>
      <c r="AE19" s="2">
        <f t="shared" si="6"/>
        <v>12.791319506045886</v>
      </c>
      <c r="AF19">
        <f t="shared" si="11"/>
        <v>35.999999999999972</v>
      </c>
      <c r="AG19" s="3">
        <f t="shared" si="7"/>
        <v>-3.8052217428861828</v>
      </c>
      <c r="AH19" s="3">
        <f t="shared" si="7"/>
        <v>-1.7693037655075374</v>
      </c>
      <c r="AI19" s="3">
        <f t="shared" si="7"/>
        <v>7.4731101033937151</v>
      </c>
      <c r="AL19" t="s">
        <v>691</v>
      </c>
      <c r="AM19" s="2">
        <f t="shared" si="8"/>
        <v>0</v>
      </c>
      <c r="AN19" s="2">
        <f t="shared" si="8"/>
        <v>0</v>
      </c>
      <c r="AO19" s="2">
        <f t="shared" si="8"/>
        <v>0</v>
      </c>
      <c r="AP19">
        <f t="shared" si="12"/>
        <v>0</v>
      </c>
      <c r="AS19" s="6" t="s">
        <v>758</v>
      </c>
      <c r="AT19" s="50">
        <f t="shared" si="35"/>
        <v>0.37282005015520098</v>
      </c>
      <c r="AU19" s="50">
        <f t="shared" si="35"/>
        <v>0.35711211152910838</v>
      </c>
      <c r="AV19" s="50">
        <f t="shared" si="35"/>
        <v>0.27006783831569064</v>
      </c>
      <c r="AX19" s="6" t="s">
        <v>758</v>
      </c>
      <c r="AY19" s="50">
        <f t="shared" si="36"/>
        <v>0.27097808535964052</v>
      </c>
      <c r="AZ19" s="50">
        <f t="shared" si="36"/>
        <v>0.42164349464028605</v>
      </c>
      <c r="BA19" s="50">
        <f t="shared" si="36"/>
        <v>0.30737842000007343</v>
      </c>
      <c r="BC19" s="6" t="s">
        <v>758</v>
      </c>
      <c r="BD19" s="50">
        <v>0.10184196479556046</v>
      </c>
      <c r="BE19" s="50">
        <v>-6.4531383111177676E-2</v>
      </c>
      <c r="BF19" s="50">
        <v>-3.7310581684382782E-2</v>
      </c>
      <c r="BI19" s="56" t="s">
        <v>12</v>
      </c>
      <c r="BJ19" s="57" t="s">
        <v>667</v>
      </c>
      <c r="BK19" s="17">
        <f>IF(SUMIFS('tackle data and analsyis'!E$2:E$2763,'tackle data and analsyis'!$I$2:$I$2763,'further data insights graphs'!$BI19)=0,"-",SUMIFS('tackle data and analsyis'!E$2:E$2763,'tackle data and analsyis'!$I$2:$I$2763,'further data insights graphs'!$BI19))</f>
        <v>4</v>
      </c>
      <c r="BL19" s="11">
        <f>IF(SUMIFS('tackle data and analsyis'!F$2:F$2763,'tackle data and analsyis'!$I$2:$I$2763,'further data insights graphs'!$BI19)=0,"-",SUMIFS('tackle data and analsyis'!F$2:F$2763,'tackle data and analsyis'!$I$2:$I$2763,'further data insights graphs'!$BI19))</f>
        <v>1</v>
      </c>
      <c r="BM19" s="18">
        <f t="shared" si="16"/>
        <v>5</v>
      </c>
      <c r="BN19" s="17">
        <f t="shared" si="17"/>
        <v>7</v>
      </c>
      <c r="BO19" s="58">
        <f t="shared" si="18"/>
        <v>3.498721416391021</v>
      </c>
      <c r="BP19" s="59">
        <f t="shared" si="19"/>
        <v>-0.91891237249843705</v>
      </c>
      <c r="BQ19" s="17">
        <f t="shared" si="20"/>
        <v>1</v>
      </c>
      <c r="BR19" s="61" t="str">
        <f t="shared" si="21"/>
        <v>-</v>
      </c>
      <c r="BS19" s="77" t="str">
        <f t="shared" si="22"/>
        <v>-</v>
      </c>
      <c r="BT19" s="18">
        <f t="shared" si="23"/>
        <v>3</v>
      </c>
      <c r="BU19" s="60">
        <f t="shared" si="24"/>
        <v>1</v>
      </c>
      <c r="BV19" s="61" t="str">
        <f t="shared" si="25"/>
        <v>-</v>
      </c>
      <c r="BW19" s="61" t="str">
        <f t="shared" si="26"/>
        <v>-</v>
      </c>
      <c r="BX19" s="62">
        <f t="shared" si="27"/>
        <v>2.191611121643394</v>
      </c>
      <c r="BY19" s="17">
        <f t="shared" si="28"/>
        <v>4</v>
      </c>
      <c r="BZ19" s="63">
        <f t="shared" si="29"/>
        <v>1.307110294747627</v>
      </c>
      <c r="CA19" s="63">
        <f t="shared" si="30"/>
        <v>0.55207768979464067</v>
      </c>
      <c r="CB19" s="11">
        <f t="shared" si="31"/>
        <v>3</v>
      </c>
      <c r="CC19" s="63">
        <f t="shared" si="32"/>
        <v>2.191611121643394</v>
      </c>
      <c r="CD19" s="59">
        <f t="shared" si="33"/>
        <v>-1.4709900622930778</v>
      </c>
      <c r="CH19" s="56" t="s">
        <v>12</v>
      </c>
      <c r="CI19" s="57" t="s">
        <v>667</v>
      </c>
      <c r="CJ19" s="17">
        <v>4</v>
      </c>
      <c r="CK19" s="11">
        <v>1</v>
      </c>
      <c r="CL19" s="18">
        <v>5</v>
      </c>
      <c r="CM19" s="17">
        <v>7</v>
      </c>
      <c r="CN19" s="58">
        <v>3.498721416391021</v>
      </c>
      <c r="CO19" s="59">
        <v>-0.91891237249843705</v>
      </c>
      <c r="CP19" s="17">
        <v>1</v>
      </c>
      <c r="CQ19" s="61" t="s">
        <v>764</v>
      </c>
      <c r="CR19" s="77" t="s">
        <v>764</v>
      </c>
      <c r="CS19" s="18">
        <v>3</v>
      </c>
      <c r="CT19" s="60">
        <v>1</v>
      </c>
      <c r="CU19" s="61" t="s">
        <v>764</v>
      </c>
      <c r="CV19" s="61" t="s">
        <v>764</v>
      </c>
      <c r="CW19" s="62">
        <v>2.191611121643394</v>
      </c>
      <c r="DA19" s="56" t="s">
        <v>429</v>
      </c>
      <c r="DC19" t="str">
        <f t="shared" si="34"/>
        <v xml:space="preserve">'Antwaun Woods', 'J.J. Watt', 'Jonathan Ledbetter', 'Leki Fotu', 'Michael Dogbe', 'Rashard Lawrence', 'Zach Allen', 'Ben Niemann', 'Cameron Thomas', 'Ezekiel Turner', 'Jesse Luketa', 'Markus Golden', 'Myjai Sanders', 'Tanner Vallejo', 'Victor Dimukeje', </v>
      </c>
    </row>
    <row r="20" spans="1:107" x14ac:dyDescent="0.35">
      <c r="A20" t="s">
        <v>601</v>
      </c>
      <c r="B20" t="s">
        <v>665</v>
      </c>
      <c r="C20" t="s">
        <v>669</v>
      </c>
      <c r="D20" t="s">
        <v>670</v>
      </c>
      <c r="E20">
        <v>0.31553830566688501</v>
      </c>
      <c r="F20">
        <v>7</v>
      </c>
      <c r="G20">
        <v>0</v>
      </c>
      <c r="H20">
        <v>0</v>
      </c>
      <c r="I20">
        <f t="shared" si="1"/>
        <v>0</v>
      </c>
      <c r="J20">
        <v>0</v>
      </c>
      <c r="K20">
        <v>0</v>
      </c>
      <c r="M20" t="s">
        <v>650</v>
      </c>
      <c r="N20" t="str">
        <f t="shared" si="2"/>
        <v>middle</v>
      </c>
      <c r="P20">
        <v>0</v>
      </c>
      <c r="Q20">
        <v>7.5298659999999996E-3</v>
      </c>
      <c r="R20">
        <v>0</v>
      </c>
      <c r="S20">
        <v>0</v>
      </c>
      <c r="T20">
        <f t="shared" si="3"/>
        <v>0</v>
      </c>
      <c r="U20">
        <f t="shared" si="4"/>
        <v>0</v>
      </c>
      <c r="V20">
        <f t="shared" si="5"/>
        <v>0</v>
      </c>
      <c r="X20">
        <f t="shared" si="0"/>
        <v>2.3759611595386846E-3</v>
      </c>
      <c r="Z20">
        <f t="shared" si="9"/>
        <v>2</v>
      </c>
      <c r="AA20">
        <f t="shared" si="10"/>
        <v>38.999999999999957</v>
      </c>
      <c r="AB20" t="s">
        <v>699</v>
      </c>
      <c r="AC20" s="2">
        <f t="shared" si="6"/>
        <v>14.396084540283331</v>
      </c>
      <c r="AD20" s="2">
        <f t="shared" si="6"/>
        <v>14.497334449192751</v>
      </c>
      <c r="AE20" s="2">
        <f t="shared" si="6"/>
        <v>10.106581010523877</v>
      </c>
      <c r="AF20">
        <f t="shared" si="11"/>
        <v>38.999999999999957</v>
      </c>
      <c r="AG20" s="3">
        <f t="shared" si="7"/>
        <v>-7.2951875543364695</v>
      </c>
      <c r="AH20" s="3">
        <f t="shared" si="7"/>
        <v>-5.8007413622235786</v>
      </c>
      <c r="AI20" s="3">
        <f t="shared" si="7"/>
        <v>4.5486332774600635</v>
      </c>
      <c r="AL20" t="s">
        <v>699</v>
      </c>
      <c r="AM20" s="2">
        <f t="shared" si="8"/>
        <v>0</v>
      </c>
      <c r="AN20" s="2">
        <f t="shared" si="8"/>
        <v>0</v>
      </c>
      <c r="AO20" s="2">
        <f t="shared" si="8"/>
        <v>0</v>
      </c>
      <c r="AP20">
        <f t="shared" si="12"/>
        <v>0</v>
      </c>
      <c r="AS20" s="6" t="s">
        <v>759</v>
      </c>
      <c r="AT20" s="50">
        <f t="shared" si="35"/>
        <v>0.3738148457947103</v>
      </c>
      <c r="AU20" s="50">
        <f t="shared" si="35"/>
        <v>0.37827152192246538</v>
      </c>
      <c r="AV20" s="50">
        <f t="shared" si="35"/>
        <v>0.24791363228282431</v>
      </c>
      <c r="AX20" s="6" t="s">
        <v>759</v>
      </c>
      <c r="AY20" s="50">
        <f t="shared" si="36"/>
        <v>0.24702157335453534</v>
      </c>
      <c r="AZ20" s="50">
        <f t="shared" si="36"/>
        <v>0.35297842664546458</v>
      </c>
      <c r="BA20" s="50">
        <f t="shared" si="36"/>
        <v>0.4</v>
      </c>
      <c r="BC20" s="6" t="s">
        <v>759</v>
      </c>
      <c r="BD20" s="50">
        <v>0.12679327244017496</v>
      </c>
      <c r="BE20" s="50">
        <v>2.5293095277000799E-2</v>
      </c>
      <c r="BF20" s="50">
        <v>-0.15208636771717571</v>
      </c>
      <c r="BI20" s="56" t="s">
        <v>429</v>
      </c>
      <c r="BJ20" s="57" t="s">
        <v>667</v>
      </c>
      <c r="BK20" s="17">
        <f>IF(SUMIFS('tackle data and analsyis'!E$2:E$2763,'tackle data and analsyis'!$I$2:$I$2763,'further data insights graphs'!$BI20)=0,"-",SUMIFS('tackle data and analsyis'!E$2:E$2763,'tackle data and analsyis'!$I$2:$I$2763,'further data insights graphs'!$BI20))</f>
        <v>2</v>
      </c>
      <c r="BL20" s="11" t="str">
        <f>IF(SUMIFS('tackle data and analsyis'!F$2:F$2763,'tackle data and analsyis'!$I$2:$I$2763,'further data insights graphs'!$BI20)=0,"-",SUMIFS('tackle data and analsyis'!F$2:F$2763,'tackle data and analsyis'!$I$2:$I$2763,'further data insights graphs'!$BI20))</f>
        <v>-</v>
      </c>
      <c r="BM20" s="18">
        <f t="shared" si="16"/>
        <v>2</v>
      </c>
      <c r="BN20" s="17">
        <f t="shared" si="17"/>
        <v>6</v>
      </c>
      <c r="BO20" s="58">
        <f t="shared" si="18"/>
        <v>3.8541846961477337</v>
      </c>
      <c r="BP20" s="59">
        <f t="shared" si="19"/>
        <v>-0.14609967020614051</v>
      </c>
      <c r="BQ20" s="17" t="str">
        <f t="shared" si="20"/>
        <v>-</v>
      </c>
      <c r="BR20" s="61" t="str">
        <f t="shared" si="21"/>
        <v>-</v>
      </c>
      <c r="BS20" s="77" t="str">
        <f t="shared" si="22"/>
        <v>-</v>
      </c>
      <c r="BT20" s="18">
        <f t="shared" si="23"/>
        <v>4</v>
      </c>
      <c r="BU20" s="60" t="str">
        <f t="shared" si="24"/>
        <v>-</v>
      </c>
      <c r="BV20" s="61" t="str">
        <f t="shared" si="25"/>
        <v>-</v>
      </c>
      <c r="BW20" s="61" t="str">
        <f t="shared" si="26"/>
        <v>-</v>
      </c>
      <c r="BX20" s="62">
        <f t="shared" si="27"/>
        <v>2.6809149688451077</v>
      </c>
      <c r="BY20" s="17">
        <f t="shared" si="28"/>
        <v>2</v>
      </c>
      <c r="BZ20" s="63">
        <f t="shared" si="29"/>
        <v>1.173269727302626</v>
      </c>
      <c r="CA20" s="63">
        <f t="shared" si="30"/>
        <v>1.034002576928114</v>
      </c>
      <c r="CB20" s="11">
        <f t="shared" si="31"/>
        <v>4</v>
      </c>
      <c r="CC20" s="63">
        <f t="shared" si="32"/>
        <v>2.6809149688451077</v>
      </c>
      <c r="CD20" s="59">
        <f t="shared" si="33"/>
        <v>-1.1801022471342546</v>
      </c>
      <c r="CH20" s="56" t="s">
        <v>429</v>
      </c>
      <c r="CI20" s="57" t="s">
        <v>667</v>
      </c>
      <c r="CJ20" s="17">
        <v>2</v>
      </c>
      <c r="CK20" s="11" t="s">
        <v>764</v>
      </c>
      <c r="CL20" s="18">
        <v>2</v>
      </c>
      <c r="CM20" s="17">
        <v>6</v>
      </c>
      <c r="CN20" s="58">
        <v>3.8541846961477337</v>
      </c>
      <c r="CO20" s="59">
        <v>-0.14609967020614051</v>
      </c>
      <c r="CP20" s="17" t="s">
        <v>764</v>
      </c>
      <c r="CQ20" s="61" t="s">
        <v>764</v>
      </c>
      <c r="CR20" s="77" t="s">
        <v>764</v>
      </c>
      <c r="CS20" s="18">
        <v>4</v>
      </c>
      <c r="CT20" s="60" t="s">
        <v>764</v>
      </c>
      <c r="CU20" s="61" t="s">
        <v>764</v>
      </c>
      <c r="CV20" s="61" t="s">
        <v>764</v>
      </c>
      <c r="CW20" s="62">
        <v>2.6809149688451077</v>
      </c>
      <c r="DA20" s="56" t="s">
        <v>10</v>
      </c>
      <c r="DC20" t="str">
        <f t="shared" si="34"/>
        <v xml:space="preserve">'Antwaun Woods', 'J.J. Watt', 'Jonathan Ledbetter', 'Leki Fotu', 'Michael Dogbe', 'Rashard Lawrence', 'Zach Allen', 'Ben Niemann', 'Cameron Thomas', 'Ezekiel Turner', 'Jesse Luketa', 'Markus Golden', 'Myjai Sanders', 'Tanner Vallejo', 'Victor Dimukeje', 'Zaven Collins', </v>
      </c>
    </row>
    <row r="21" spans="1:107" x14ac:dyDescent="0.35">
      <c r="A21" t="s">
        <v>12</v>
      </c>
      <c r="B21" t="s">
        <v>667</v>
      </c>
      <c r="C21" t="s">
        <v>669</v>
      </c>
      <c r="D21" t="s">
        <v>670</v>
      </c>
      <c r="E21">
        <v>0.25860543727317897</v>
      </c>
      <c r="F21">
        <v>7</v>
      </c>
      <c r="G21">
        <v>0</v>
      </c>
      <c r="H21">
        <v>0</v>
      </c>
      <c r="I21">
        <f t="shared" si="1"/>
        <v>0</v>
      </c>
      <c r="J21">
        <v>0</v>
      </c>
      <c r="K21">
        <v>0</v>
      </c>
      <c r="M21" t="s">
        <v>650</v>
      </c>
      <c r="N21" t="str">
        <f t="shared" si="2"/>
        <v>middle</v>
      </c>
      <c r="P21">
        <v>0</v>
      </c>
      <c r="Q21">
        <v>7.5298659999999996E-3</v>
      </c>
      <c r="R21">
        <v>0</v>
      </c>
      <c r="S21">
        <v>0</v>
      </c>
      <c r="T21">
        <f t="shared" si="3"/>
        <v>0</v>
      </c>
      <c r="U21">
        <f t="shared" si="4"/>
        <v>0</v>
      </c>
      <c r="V21">
        <f t="shared" si="5"/>
        <v>0</v>
      </c>
      <c r="X21">
        <f t="shared" si="0"/>
        <v>1.9472642895384429E-3</v>
      </c>
      <c r="Z21">
        <f t="shared" si="9"/>
        <v>2</v>
      </c>
      <c r="AA21">
        <f t="shared" si="10"/>
        <v>55.999999999999972</v>
      </c>
      <c r="AB21" t="s">
        <v>689</v>
      </c>
      <c r="AC21" s="2">
        <f t="shared" si="6"/>
        <v>17.37432883299202</v>
      </c>
      <c r="AD21" s="2">
        <f t="shared" si="6"/>
        <v>21.834879694298582</v>
      </c>
      <c r="AE21" s="2">
        <f t="shared" si="6"/>
        <v>16.790791472709358</v>
      </c>
      <c r="AF21">
        <f t="shared" si="11"/>
        <v>55.999999999999957</v>
      </c>
      <c r="AG21" s="3">
        <f t="shared" si="7"/>
        <v>-2.7459643178472213</v>
      </c>
      <c r="AH21" s="3">
        <f t="shared" si="7"/>
        <v>-0.42397019440942618</v>
      </c>
      <c r="AI21" s="3">
        <f t="shared" si="7"/>
        <v>8.3338594122566487</v>
      </c>
      <c r="AL21" t="s">
        <v>689</v>
      </c>
      <c r="AM21" s="2">
        <f t="shared" si="8"/>
        <v>0</v>
      </c>
      <c r="AN21" s="2">
        <f t="shared" si="8"/>
        <v>0</v>
      </c>
      <c r="AO21" s="2">
        <f t="shared" si="8"/>
        <v>0</v>
      </c>
      <c r="AP21">
        <f t="shared" si="12"/>
        <v>0</v>
      </c>
      <c r="AS21" s="6" t="s">
        <v>760</v>
      </c>
      <c r="AT21" s="50">
        <f t="shared" si="35"/>
        <v>0.35286423545213863</v>
      </c>
      <c r="AU21" s="50">
        <f t="shared" si="35"/>
        <v>0.36259689385557536</v>
      </c>
      <c r="AV21" s="50">
        <f t="shared" si="35"/>
        <v>0.28453887069228595</v>
      </c>
      <c r="AX21" s="6" t="s">
        <v>760</v>
      </c>
      <c r="AY21" s="50">
        <f t="shared" si="36"/>
        <v>6.4296989652566791E-2</v>
      </c>
      <c r="AZ21" s="50">
        <f t="shared" si="36"/>
        <v>0.53235610629482344</v>
      </c>
      <c r="BA21" s="50">
        <f t="shared" si="36"/>
        <v>0.40334690405260976</v>
      </c>
      <c r="BC21" s="6" t="s">
        <v>760</v>
      </c>
      <c r="BD21" s="50">
        <v>0.28856724579957183</v>
      </c>
      <c r="BE21" s="50">
        <v>-0.16975921243924808</v>
      </c>
      <c r="BF21" s="50">
        <v>-0.11880803336032381</v>
      </c>
      <c r="BI21" s="56" t="s">
        <v>10</v>
      </c>
      <c r="BJ21" s="57" t="s">
        <v>667</v>
      </c>
      <c r="BK21" s="17">
        <f>IF(SUMIFS('tackle data and analsyis'!E$2:E$2763,'tackle data and analsyis'!$I$2:$I$2763,'further data insights graphs'!$BI21)=0,"-",SUMIFS('tackle data and analsyis'!E$2:E$2763,'tackle data and analsyis'!$I$2:$I$2763,'further data insights graphs'!$BI21))</f>
        <v>1</v>
      </c>
      <c r="BL21" s="11">
        <f>IF(SUMIFS('tackle data and analsyis'!F$2:F$2763,'tackle data and analsyis'!$I$2:$I$2763,'further data insights graphs'!$BI21)=0,"-",SUMIFS('tackle data and analsyis'!F$2:F$2763,'tackle data and analsyis'!$I$2:$I$2763,'further data insights graphs'!$BI21))</f>
        <v>6</v>
      </c>
      <c r="BM21" s="18">
        <f t="shared" ref="BM21:BM28" si="37">IF(SUM(BK21:BL21)=0,"-",SUM(BK21:BL21))</f>
        <v>7</v>
      </c>
      <c r="BN21" s="17">
        <f t="shared" si="17"/>
        <v>11</v>
      </c>
      <c r="BO21" s="58">
        <f t="shared" si="18"/>
        <v>4.6500599631391948</v>
      </c>
      <c r="BP21" s="59">
        <f t="shared" si="19"/>
        <v>0.96879572506748968</v>
      </c>
      <c r="BQ21" s="17" t="str">
        <f t="shared" ref="BQ21:BQ28" si="38">IF(SUMIFS($K$2:$K$3323,$A$2:$A$3323,BI21)=0,"-",SUMIFS($K$2:$K$3323,$A$2:$A$3323,BI21))</f>
        <v>-</v>
      </c>
      <c r="BR21" s="61" t="str">
        <f t="shared" ref="BR21:BR28" si="39">IF(SUMIFS(I$2:I$3323,$A$2:$A$3323,$BI21)=0,"-",SUMIFS(I$2:I$3323,$A$2:$A$3323,$BI21))</f>
        <v>-</v>
      </c>
      <c r="BS21" s="77" t="str">
        <f t="shared" ref="BS21:BS28" si="40">IF(SUMIFS(J$2:J$3323,$A$2:$A$3323,$BI21)=0,"-",SUMIFS(J$2:J$3323,$A$2:$A$3323,$BI21))</f>
        <v>-</v>
      </c>
      <c r="BT21" s="18">
        <f t="shared" ref="BT21:BT28" si="41">SUMIFS(R$2:R$3323,$A$2:$A$3323,$BI21)</f>
        <v>6</v>
      </c>
      <c r="BU21" s="60" t="str">
        <f t="shared" si="24"/>
        <v>-</v>
      </c>
      <c r="BV21" s="61" t="str">
        <f t="shared" si="25"/>
        <v>-</v>
      </c>
      <c r="BW21" s="61" t="str">
        <f t="shared" si="26"/>
        <v>-</v>
      </c>
      <c r="BX21" s="62">
        <f t="shared" si="27"/>
        <v>2.2807404158181255</v>
      </c>
      <c r="BY21" s="17">
        <f t="shared" si="28"/>
        <v>5</v>
      </c>
      <c r="BZ21" s="63">
        <f t="shared" si="29"/>
        <v>2.3693195473210698</v>
      </c>
      <c r="CA21" s="63">
        <f t="shared" si="30"/>
        <v>1.7440491247580057</v>
      </c>
      <c r="CB21" s="11">
        <f t="shared" si="31"/>
        <v>6</v>
      </c>
      <c r="CC21" s="63">
        <f t="shared" si="32"/>
        <v>2.2807404158181255</v>
      </c>
      <c r="CD21" s="59">
        <f t="shared" si="33"/>
        <v>-0.77525339969051577</v>
      </c>
      <c r="CH21" s="56" t="s">
        <v>10</v>
      </c>
      <c r="CI21" s="57" t="s">
        <v>667</v>
      </c>
      <c r="CJ21" s="17">
        <v>1</v>
      </c>
      <c r="CK21" s="11">
        <v>6</v>
      </c>
      <c r="CL21" s="18">
        <v>7</v>
      </c>
      <c r="CM21" s="17">
        <v>11</v>
      </c>
      <c r="CN21" s="58">
        <v>4.6500599631391948</v>
      </c>
      <c r="CO21" s="59">
        <v>0.96879572506748968</v>
      </c>
      <c r="CP21" s="17" t="s">
        <v>764</v>
      </c>
      <c r="CQ21" s="61" t="s">
        <v>764</v>
      </c>
      <c r="CR21" s="77" t="s">
        <v>764</v>
      </c>
      <c r="CS21" s="18">
        <v>6</v>
      </c>
      <c r="CT21" s="60" t="s">
        <v>764</v>
      </c>
      <c r="CU21" s="61" t="s">
        <v>764</v>
      </c>
      <c r="CV21" s="61" t="s">
        <v>764</v>
      </c>
      <c r="CW21" s="62">
        <v>2.2807404158181255</v>
      </c>
      <c r="DA21" s="56" t="s">
        <v>576</v>
      </c>
      <c r="DC21" t="str">
        <f t="shared" si="34"/>
        <v xml:space="preserve">'Antwaun Woods', 'J.J. Watt', 'Jonathan Ledbetter', 'Leki Fotu', 'Michael Dogbe', 'Rashard Lawrence', 'Zach Allen', 'Ben Niemann', 'Cameron Thomas', 'Ezekiel Turner', 'Jesse Luketa', 'Markus Golden', 'Myjai Sanders', 'Tanner Vallejo', 'Victor Dimukeje', 'Zaven Collins', 'Antonio Hamilton', </v>
      </c>
    </row>
    <row r="22" spans="1:107" x14ac:dyDescent="0.35">
      <c r="A22" t="s">
        <v>10</v>
      </c>
      <c r="B22" t="s">
        <v>667</v>
      </c>
      <c r="C22" t="s">
        <v>669</v>
      </c>
      <c r="D22" t="s">
        <v>670</v>
      </c>
      <c r="E22">
        <v>0.42585625705993502</v>
      </c>
      <c r="F22">
        <v>7</v>
      </c>
      <c r="G22">
        <v>0</v>
      </c>
      <c r="H22">
        <v>0</v>
      </c>
      <c r="I22">
        <f t="shared" si="1"/>
        <v>0</v>
      </c>
      <c r="J22">
        <v>0</v>
      </c>
      <c r="K22">
        <v>0</v>
      </c>
      <c r="M22" t="s">
        <v>650</v>
      </c>
      <c r="N22" t="str">
        <f t="shared" si="2"/>
        <v>middle</v>
      </c>
      <c r="P22">
        <v>0</v>
      </c>
      <c r="Q22">
        <v>7.5298659999999996E-3</v>
      </c>
      <c r="R22">
        <v>0</v>
      </c>
      <c r="S22">
        <v>0</v>
      </c>
      <c r="T22">
        <f t="shared" si="3"/>
        <v>0</v>
      </c>
      <c r="U22">
        <f t="shared" si="4"/>
        <v>0</v>
      </c>
      <c r="V22">
        <f t="shared" si="5"/>
        <v>0</v>
      </c>
      <c r="X22">
        <f t="shared" si="0"/>
        <v>3.2066405509228644E-3</v>
      </c>
      <c r="Z22">
        <f t="shared" si="9"/>
        <v>3</v>
      </c>
      <c r="AA22">
        <f t="shared" si="10"/>
        <v>69.999999999999972</v>
      </c>
      <c r="AB22" t="s">
        <v>688</v>
      </c>
      <c r="AC22" s="2">
        <f t="shared" si="6"/>
        <v>32.618924291000795</v>
      </c>
      <c r="AD22" s="2">
        <f t="shared" si="6"/>
        <v>25.876628903250488</v>
      </c>
      <c r="AE22" s="2">
        <f t="shared" si="6"/>
        <v>11.504446805748664</v>
      </c>
      <c r="AF22">
        <f t="shared" si="11"/>
        <v>69.999999999999943</v>
      </c>
      <c r="AG22" s="3">
        <f t="shared" si="7"/>
        <v>-10.764412393579484</v>
      </c>
      <c r="AH22" s="3">
        <f t="shared" si="7"/>
        <v>-2.5143506379671861</v>
      </c>
      <c r="AI22" s="3">
        <f t="shared" si="7"/>
        <v>6.263054673546673</v>
      </c>
      <c r="AL22" t="s">
        <v>688</v>
      </c>
      <c r="AM22" s="2">
        <f t="shared" si="8"/>
        <v>0.99999999999999789</v>
      </c>
      <c r="AN22" s="2">
        <f t="shared" si="8"/>
        <v>0</v>
      </c>
      <c r="AO22" s="2">
        <f t="shared" si="8"/>
        <v>0</v>
      </c>
      <c r="AP22">
        <f t="shared" si="12"/>
        <v>0.99999999999999789</v>
      </c>
      <c r="AS22" s="6" t="s">
        <v>761</v>
      </c>
      <c r="AT22" s="50">
        <f t="shared" si="35"/>
        <v>0.18196161529537955</v>
      </c>
      <c r="AU22" s="50">
        <f t="shared" si="35"/>
        <v>0.43225483502107925</v>
      </c>
      <c r="AV22" s="50">
        <f t="shared" si="35"/>
        <v>0.38578354968354128</v>
      </c>
      <c r="AX22" s="6" t="s">
        <v>761</v>
      </c>
      <c r="AY22" s="50">
        <f t="shared" si="36"/>
        <v>0.13856118986037566</v>
      </c>
      <c r="AZ22" s="50">
        <f t="shared" si="36"/>
        <v>0.51459054113246128</v>
      </c>
      <c r="BA22" s="50">
        <f t="shared" si="36"/>
        <v>0.34684826900716309</v>
      </c>
      <c r="BC22" s="6" t="s">
        <v>761</v>
      </c>
      <c r="BD22" s="50">
        <v>4.3400425435003886E-2</v>
      </c>
      <c r="BE22" s="50">
        <v>-8.2335706111382023E-2</v>
      </c>
      <c r="BF22" s="50">
        <v>3.8935280676378192E-2</v>
      </c>
      <c r="BI22" s="56" t="s">
        <v>576</v>
      </c>
      <c r="BJ22" s="57" t="s">
        <v>665</v>
      </c>
      <c r="BK22" s="17" t="str">
        <f>IF(SUMIFS('tackle data and analsyis'!E$2:E$2763,'tackle data and analsyis'!$I$2:$I$2763,'further data insights graphs'!$BI22)=0,"-",SUMIFS('tackle data and analsyis'!E$2:E$2763,'tackle data and analsyis'!$I$2:$I$2763,'further data insights graphs'!$BI22))</f>
        <v>-</v>
      </c>
      <c r="BL22" s="11" t="str">
        <f>IF(SUMIFS('tackle data and analsyis'!F$2:F$2763,'tackle data and analsyis'!$I$2:$I$2763,'further data insights graphs'!$BI22)=0,"-",SUMIFS('tackle data and analsyis'!F$2:F$2763,'tackle data and analsyis'!$I$2:$I$2763,'further data insights graphs'!$BI22))</f>
        <v>-</v>
      </c>
      <c r="BM22" s="18" t="str">
        <f t="shared" si="37"/>
        <v>-</v>
      </c>
      <c r="BN22" s="17">
        <f t="shared" si="17"/>
        <v>1</v>
      </c>
      <c r="BO22" s="58">
        <f t="shared" si="18"/>
        <v>0.58973129385946998</v>
      </c>
      <c r="BP22" s="59">
        <f t="shared" si="19"/>
        <v>-0.11644012043125454</v>
      </c>
      <c r="BQ22" s="17" t="str">
        <f t="shared" si="38"/>
        <v>-</v>
      </c>
      <c r="BR22" s="61" t="str">
        <f t="shared" si="39"/>
        <v>-</v>
      </c>
      <c r="BS22" s="77" t="str">
        <f t="shared" si="40"/>
        <v>-</v>
      </c>
      <c r="BT22" s="18">
        <f t="shared" si="41"/>
        <v>1</v>
      </c>
      <c r="BU22" s="60" t="str">
        <f t="shared" si="24"/>
        <v>-</v>
      </c>
      <c r="BV22" s="61" t="str">
        <f t="shared" si="25"/>
        <v>-</v>
      </c>
      <c r="BW22" s="61" t="str">
        <f t="shared" si="26"/>
        <v>-</v>
      </c>
      <c r="BX22" s="62">
        <f t="shared" si="27"/>
        <v>0.58973129385946998</v>
      </c>
      <c r="BY22" s="17" t="str">
        <f t="shared" si="28"/>
        <v>-</v>
      </c>
      <c r="BZ22" s="63" t="str">
        <f t="shared" si="29"/>
        <v>-</v>
      </c>
      <c r="CA22" s="63" t="str">
        <f t="shared" si="30"/>
        <v>-</v>
      </c>
      <c r="CB22" s="11">
        <f t="shared" si="31"/>
        <v>1</v>
      </c>
      <c r="CC22" s="63">
        <f t="shared" si="32"/>
        <v>0.58973129385946998</v>
      </c>
      <c r="CD22" s="59">
        <f t="shared" si="33"/>
        <v>-0.11644012043125454</v>
      </c>
      <c r="CH22" s="56" t="s">
        <v>576</v>
      </c>
      <c r="CI22" s="57" t="s">
        <v>665</v>
      </c>
      <c r="CJ22" s="17" t="s">
        <v>764</v>
      </c>
      <c r="CK22" s="11" t="s">
        <v>764</v>
      </c>
      <c r="CL22" s="18" t="s">
        <v>764</v>
      </c>
      <c r="CM22" s="17">
        <v>1</v>
      </c>
      <c r="CN22" s="58">
        <v>0.58973129385946998</v>
      </c>
      <c r="CO22" s="59">
        <v>-0.11644012043125454</v>
      </c>
      <c r="CP22" s="17" t="s">
        <v>764</v>
      </c>
      <c r="CQ22" s="61" t="s">
        <v>764</v>
      </c>
      <c r="CR22" s="77" t="s">
        <v>764</v>
      </c>
      <c r="CS22" s="18">
        <v>1</v>
      </c>
      <c r="CT22" s="60" t="s">
        <v>764</v>
      </c>
      <c r="CU22" s="61" t="s">
        <v>764</v>
      </c>
      <c r="CV22" s="61" t="s">
        <v>764</v>
      </c>
      <c r="CW22" s="62">
        <v>0.58973129385946998</v>
      </c>
      <c r="DA22" s="56" t="s">
        <v>8</v>
      </c>
      <c r="DC22" t="str">
        <f t="shared" si="34"/>
        <v xml:space="preserve">'Antwaun Woods', 'J.J. Watt', 'Jonathan Ledbetter', 'Leki Fotu', 'Michael Dogbe', 'Rashard Lawrence', 'Zach Allen', 'Ben Niemann', 'Cameron Thomas', 'Ezekiel Turner', 'Jesse Luketa', 'Markus Golden', 'Myjai Sanders', 'Tanner Vallejo', 'Victor Dimukeje', 'Zaven Collins', 'Antonio Hamilton', 'Budda Baker', </v>
      </c>
    </row>
    <row r="23" spans="1:107" x14ac:dyDescent="0.35">
      <c r="A23" t="s">
        <v>18</v>
      </c>
      <c r="B23" t="s">
        <v>666</v>
      </c>
      <c r="C23" t="s">
        <v>669</v>
      </c>
      <c r="D23" t="s">
        <v>670</v>
      </c>
      <c r="E23">
        <v>0.43557405438326302</v>
      </c>
      <c r="F23">
        <v>7</v>
      </c>
      <c r="G23">
        <v>0</v>
      </c>
      <c r="H23">
        <v>0</v>
      </c>
      <c r="I23">
        <f t="shared" si="1"/>
        <v>0</v>
      </c>
      <c r="J23">
        <v>1</v>
      </c>
      <c r="K23">
        <v>0</v>
      </c>
      <c r="L23" t="s">
        <v>3</v>
      </c>
      <c r="M23" t="s">
        <v>652</v>
      </c>
      <c r="N23" t="str">
        <f t="shared" si="2"/>
        <v>left tackle</v>
      </c>
      <c r="P23">
        <v>0</v>
      </c>
      <c r="Q23">
        <v>-0.38724205</v>
      </c>
      <c r="R23">
        <v>1</v>
      </c>
      <c r="S23">
        <v>0.43557405438326302</v>
      </c>
      <c r="T23">
        <f t="shared" si="3"/>
        <v>0</v>
      </c>
      <c r="U23">
        <f t="shared" si="4"/>
        <v>0.43557405438326302</v>
      </c>
      <c r="V23">
        <f t="shared" si="5"/>
        <v>0</v>
      </c>
      <c r="X23">
        <f t="shared" si="0"/>
        <v>-0.16867258974618626</v>
      </c>
      <c r="Z23">
        <f t="shared" si="9"/>
        <v>3</v>
      </c>
      <c r="AA23">
        <f t="shared" si="10"/>
        <v>55.99999999999995</v>
      </c>
      <c r="AB23" t="s">
        <v>694</v>
      </c>
      <c r="AC23" s="2">
        <f t="shared" si="6"/>
        <v>18.963223053926161</v>
      </c>
      <c r="AD23" s="2">
        <f t="shared" si="6"/>
        <v>24.408274767256433</v>
      </c>
      <c r="AE23" s="2">
        <f t="shared" si="6"/>
        <v>12.628502178817358</v>
      </c>
      <c r="AF23">
        <f t="shared" si="11"/>
        <v>55.99999999999995</v>
      </c>
      <c r="AG23" s="3">
        <f t="shared" si="7"/>
        <v>-7.3543454525476069</v>
      </c>
      <c r="AH23" s="3">
        <f t="shared" si="7"/>
        <v>-7.8134269534721662E-2</v>
      </c>
      <c r="AI23" s="3">
        <f t="shared" si="7"/>
        <v>1.0342384230823378</v>
      </c>
      <c r="AL23" t="s">
        <v>694</v>
      </c>
      <c r="AM23" s="2">
        <f t="shared" si="8"/>
        <v>0</v>
      </c>
      <c r="AN23" s="2">
        <f t="shared" si="8"/>
        <v>0</v>
      </c>
      <c r="AO23" s="2">
        <f t="shared" si="8"/>
        <v>0</v>
      </c>
      <c r="AP23">
        <f t="shared" si="12"/>
        <v>0</v>
      </c>
      <c r="BI23" s="56" t="s">
        <v>8</v>
      </c>
      <c r="BJ23" s="57" t="s">
        <v>665</v>
      </c>
      <c r="BK23" s="17">
        <f>IF(SUMIFS('tackle data and analsyis'!E$2:E$2763,'tackle data and analsyis'!$I$2:$I$2763,'further data insights graphs'!$BI23)=0,"-",SUMIFS('tackle data and analsyis'!E$2:E$2763,'tackle data and analsyis'!$I$2:$I$2763,'further data insights graphs'!$BI23))</f>
        <v>9</v>
      </c>
      <c r="BL23" s="11">
        <f>IF(SUMIFS('tackle data and analsyis'!F$2:F$2763,'tackle data and analsyis'!$I$2:$I$2763,'further data insights graphs'!$BI23)=0,"-",SUMIFS('tackle data and analsyis'!F$2:F$2763,'tackle data and analsyis'!$I$2:$I$2763,'further data insights graphs'!$BI23))</f>
        <v>4</v>
      </c>
      <c r="BM23" s="18">
        <f t="shared" si="37"/>
        <v>13</v>
      </c>
      <c r="BN23" s="17">
        <f t="shared" si="17"/>
        <v>15</v>
      </c>
      <c r="BO23" s="58">
        <f t="shared" si="18"/>
        <v>8.9250144967208538</v>
      </c>
      <c r="BP23" s="59">
        <f t="shared" si="19"/>
        <v>1.2341451159324928</v>
      </c>
      <c r="BQ23" s="17">
        <f t="shared" si="38"/>
        <v>1</v>
      </c>
      <c r="BR23" s="61" t="str">
        <f t="shared" si="39"/>
        <v>-</v>
      </c>
      <c r="BS23" s="77" t="str">
        <f t="shared" si="40"/>
        <v>-</v>
      </c>
      <c r="BT23" s="18">
        <f t="shared" si="41"/>
        <v>8</v>
      </c>
      <c r="BU23" s="60">
        <f t="shared" si="24"/>
        <v>0.74016194478319897</v>
      </c>
      <c r="BV23" s="61" t="str">
        <f t="shared" si="25"/>
        <v>-</v>
      </c>
      <c r="BW23" s="61" t="str">
        <f t="shared" si="26"/>
        <v>-</v>
      </c>
      <c r="BX23" s="62">
        <f t="shared" si="27"/>
        <v>4.757329848829805</v>
      </c>
      <c r="BY23" s="17">
        <f t="shared" si="28"/>
        <v>7</v>
      </c>
      <c r="BZ23" s="63">
        <f t="shared" si="29"/>
        <v>4.1676846478910496</v>
      </c>
      <c r="CA23" s="63">
        <f t="shared" si="30"/>
        <v>4.1618225076108581</v>
      </c>
      <c r="CB23" s="11">
        <f t="shared" si="31"/>
        <v>8</v>
      </c>
      <c r="CC23" s="63">
        <f t="shared" si="32"/>
        <v>4.757329848829805</v>
      </c>
      <c r="CD23" s="59">
        <f t="shared" si="33"/>
        <v>-2.9276773916783658</v>
      </c>
      <c r="CH23" s="56" t="s">
        <v>8</v>
      </c>
      <c r="CI23" s="57" t="s">
        <v>665</v>
      </c>
      <c r="CJ23" s="17">
        <v>9</v>
      </c>
      <c r="CK23" s="11">
        <v>4</v>
      </c>
      <c r="CL23" s="18">
        <v>13</v>
      </c>
      <c r="CM23" s="17">
        <v>15</v>
      </c>
      <c r="CN23" s="58">
        <v>8.9250144967208538</v>
      </c>
      <c r="CO23" s="59">
        <v>1.2341451159324928</v>
      </c>
      <c r="CP23" s="17">
        <v>1</v>
      </c>
      <c r="CQ23" s="61" t="s">
        <v>764</v>
      </c>
      <c r="CR23" s="77" t="s">
        <v>764</v>
      </c>
      <c r="CS23" s="18">
        <v>8</v>
      </c>
      <c r="CT23" s="60">
        <v>0.74016194478319897</v>
      </c>
      <c r="CU23" s="61" t="s">
        <v>764</v>
      </c>
      <c r="CV23" s="61" t="s">
        <v>764</v>
      </c>
      <c r="CW23" s="62">
        <v>4.757329848829805</v>
      </c>
      <c r="DA23" s="56" t="s">
        <v>430</v>
      </c>
      <c r="DC23" t="str">
        <f t="shared" si="34"/>
        <v xml:space="preserve">'Antwaun Woods', 'J.J. Watt', 'Jonathan Ledbetter', 'Leki Fotu', 'Michael Dogbe', 'Rashard Lawrence', 'Zach Allen', 'Ben Niemann', 'Cameron Thomas', 'Ezekiel Turner', 'Jesse Luketa', 'Markus Golden', 'Myjai Sanders', 'Tanner Vallejo', 'Victor Dimukeje', 'Zaven Collins', 'Antonio Hamilton', 'Budda Baker', 'Byron Murphy', </v>
      </c>
    </row>
    <row r="24" spans="1:107" x14ac:dyDescent="0.35">
      <c r="A24" t="s">
        <v>16</v>
      </c>
      <c r="B24" t="s">
        <v>665</v>
      </c>
      <c r="C24" t="s">
        <v>669</v>
      </c>
      <c r="D24" t="s">
        <v>670</v>
      </c>
      <c r="E24">
        <v>0.56442594561673598</v>
      </c>
      <c r="F24">
        <v>7</v>
      </c>
      <c r="G24">
        <v>0</v>
      </c>
      <c r="H24">
        <v>0</v>
      </c>
      <c r="I24">
        <f t="shared" si="1"/>
        <v>0</v>
      </c>
      <c r="J24">
        <v>1</v>
      </c>
      <c r="K24">
        <v>0</v>
      </c>
      <c r="L24" t="s">
        <v>3</v>
      </c>
      <c r="M24" t="s">
        <v>652</v>
      </c>
      <c r="N24" t="str">
        <f t="shared" si="2"/>
        <v>left tackle</v>
      </c>
      <c r="P24">
        <v>0</v>
      </c>
      <c r="Q24">
        <v>-0.38724205</v>
      </c>
      <c r="R24">
        <v>1</v>
      </c>
      <c r="S24">
        <v>0.56442594561673598</v>
      </c>
      <c r="T24">
        <f t="shared" si="3"/>
        <v>0</v>
      </c>
      <c r="U24">
        <f t="shared" si="4"/>
        <v>0.56442594561673598</v>
      </c>
      <c r="V24">
        <f t="shared" si="5"/>
        <v>0</v>
      </c>
      <c r="X24">
        <f t="shared" si="0"/>
        <v>-0.21856946025381335</v>
      </c>
      <c r="Z24">
        <f t="shared" si="9"/>
        <v>2</v>
      </c>
      <c r="AA24">
        <f t="shared" si="10"/>
        <v>40.999999999999972</v>
      </c>
      <c r="AB24" t="s">
        <v>697</v>
      </c>
      <c r="AC24" s="2">
        <f t="shared" si="6"/>
        <v>10.695655120977888</v>
      </c>
      <c r="AD24" s="2">
        <f t="shared" si="6"/>
        <v>21.911942795661016</v>
      </c>
      <c r="AE24" s="2">
        <f t="shared" si="6"/>
        <v>8.3924020833610609</v>
      </c>
      <c r="AF24">
        <f t="shared" si="11"/>
        <v>40.999999999999964</v>
      </c>
      <c r="AG24" s="3">
        <f t="shared" si="7"/>
        <v>-0.5076963896065021</v>
      </c>
      <c r="AH24" s="3">
        <f t="shared" si="7"/>
        <v>-3.7895440454789391</v>
      </c>
      <c r="AI24" s="3">
        <f t="shared" si="7"/>
        <v>3.4843074490854367</v>
      </c>
      <c r="AL24" t="s">
        <v>697</v>
      </c>
      <c r="AM24" s="2">
        <f t="shared" si="8"/>
        <v>0</v>
      </c>
      <c r="AN24" s="2">
        <f t="shared" si="8"/>
        <v>0</v>
      </c>
      <c r="AO24" s="2">
        <f t="shared" si="8"/>
        <v>0</v>
      </c>
      <c r="AP24">
        <f t="shared" si="12"/>
        <v>0</v>
      </c>
      <c r="BI24" s="56" t="s">
        <v>430</v>
      </c>
      <c r="BJ24" s="57" t="s">
        <v>665</v>
      </c>
      <c r="BK24" s="17">
        <f>IF(SUMIFS('tackle data and analsyis'!E$2:E$2763,'tackle data and analsyis'!$I$2:$I$2763,'further data insights graphs'!$BI24)=0,"-",SUMIFS('tackle data and analsyis'!E$2:E$2763,'tackle data and analsyis'!$I$2:$I$2763,'further data insights graphs'!$BI24))</f>
        <v>1</v>
      </c>
      <c r="BL24" s="11" t="str">
        <f>IF(SUMIFS('tackle data and analsyis'!F$2:F$2763,'tackle data and analsyis'!$I$2:$I$2763,'further data insights graphs'!$BI24)=0,"-",SUMIFS('tackle data and analsyis'!F$2:F$2763,'tackle data and analsyis'!$I$2:$I$2763,'further data insights graphs'!$BI24))</f>
        <v>-</v>
      </c>
      <c r="BM24" s="18">
        <f t="shared" si="37"/>
        <v>1</v>
      </c>
      <c r="BN24" s="17">
        <f t="shared" si="17"/>
        <v>1</v>
      </c>
      <c r="BO24" s="58">
        <f t="shared" si="18"/>
        <v>0.384765285347824</v>
      </c>
      <c r="BP24" s="59">
        <f t="shared" si="19"/>
        <v>0.2978650183287061</v>
      </c>
      <c r="BQ24" s="17" t="str">
        <f t="shared" si="38"/>
        <v>-</v>
      </c>
      <c r="BR24" s="61" t="str">
        <f t="shared" si="39"/>
        <v>-</v>
      </c>
      <c r="BS24" s="77" t="str">
        <f t="shared" si="40"/>
        <v>-</v>
      </c>
      <c r="BT24" s="18">
        <f t="shared" si="41"/>
        <v>0</v>
      </c>
      <c r="BU24" s="60" t="str">
        <f t="shared" si="24"/>
        <v>-</v>
      </c>
      <c r="BV24" s="61" t="str">
        <f t="shared" si="25"/>
        <v>-</v>
      </c>
      <c r="BW24" s="61" t="str">
        <f t="shared" si="26"/>
        <v>-</v>
      </c>
      <c r="BX24" s="62" t="str">
        <f t="shared" si="27"/>
        <v>-</v>
      </c>
      <c r="BY24" s="17">
        <f t="shared" si="28"/>
        <v>1</v>
      </c>
      <c r="BZ24" s="63">
        <f t="shared" si="29"/>
        <v>0.384765285347824</v>
      </c>
      <c r="CA24" s="63">
        <f t="shared" si="30"/>
        <v>0.2978650183287061</v>
      </c>
      <c r="CB24" s="11" t="str">
        <f t="shared" si="31"/>
        <v>-</v>
      </c>
      <c r="CC24" s="63" t="str">
        <f t="shared" si="32"/>
        <v>-</v>
      </c>
      <c r="CD24" s="59" t="str">
        <f t="shared" si="33"/>
        <v>-</v>
      </c>
      <c r="CH24" s="56" t="s">
        <v>430</v>
      </c>
      <c r="CI24" s="57" t="s">
        <v>665</v>
      </c>
      <c r="CJ24" s="17">
        <v>1</v>
      </c>
      <c r="CK24" s="11" t="s">
        <v>764</v>
      </c>
      <c r="CL24" s="18">
        <v>1</v>
      </c>
      <c r="CM24" s="17">
        <v>1</v>
      </c>
      <c r="CN24" s="58">
        <v>0.384765285347824</v>
      </c>
      <c r="CO24" s="59">
        <v>0.2978650183287061</v>
      </c>
      <c r="CP24" s="17" t="s">
        <v>764</v>
      </c>
      <c r="CQ24" s="61" t="s">
        <v>764</v>
      </c>
      <c r="CR24" s="77" t="s">
        <v>764</v>
      </c>
      <c r="CS24" s="18">
        <v>0</v>
      </c>
      <c r="CT24" s="60" t="s">
        <v>764</v>
      </c>
      <c r="CU24" s="61" t="s">
        <v>764</v>
      </c>
      <c r="CV24" s="61" t="s">
        <v>764</v>
      </c>
      <c r="CW24" s="62" t="s">
        <v>764</v>
      </c>
      <c r="DA24" s="56" t="s">
        <v>601</v>
      </c>
      <c r="DC24" t="str">
        <f t="shared" si="34"/>
        <v xml:space="preserve">'Antwaun Woods', 'J.J. Watt', 'Jonathan Ledbetter', 'Leki Fotu', 'Michael Dogbe', 'Rashard Lawrence', 'Zach Allen', 'Ben Niemann', 'Cameron Thomas', 'Ezekiel Turner', 'Jesse Luketa', 'Markus Golden', 'Myjai Sanders', 'Tanner Vallejo', 'Victor Dimukeje', 'Zaven Collins', 'Antonio Hamilton', 'Budda Baker', 'Byron Murphy', 'Chris Banjo', </v>
      </c>
    </row>
    <row r="25" spans="1:107" x14ac:dyDescent="0.35">
      <c r="A25" t="s">
        <v>20</v>
      </c>
      <c r="B25" t="s">
        <v>665</v>
      </c>
      <c r="C25" t="s">
        <v>670</v>
      </c>
      <c r="D25" t="s">
        <v>669</v>
      </c>
      <c r="E25">
        <v>0.348484047736005</v>
      </c>
      <c r="F25">
        <v>7</v>
      </c>
      <c r="G25">
        <v>0</v>
      </c>
      <c r="H25">
        <v>0</v>
      </c>
      <c r="I25">
        <f t="shared" si="1"/>
        <v>0</v>
      </c>
      <c r="J25">
        <v>0</v>
      </c>
      <c r="K25">
        <v>0</v>
      </c>
      <c r="M25" t="s">
        <v>650</v>
      </c>
      <c r="N25" t="str">
        <f t="shared" si="2"/>
        <v>middle</v>
      </c>
      <c r="P25">
        <v>0</v>
      </c>
      <c r="Q25">
        <v>-0.37678716000000001</v>
      </c>
      <c r="R25">
        <v>1</v>
      </c>
      <c r="S25">
        <v>0.348484047736005</v>
      </c>
      <c r="T25">
        <f t="shared" si="3"/>
        <v>0</v>
      </c>
      <c r="U25">
        <f t="shared" si="4"/>
        <v>0</v>
      </c>
      <c r="V25">
        <f t="shared" si="5"/>
        <v>0</v>
      </c>
      <c r="X25">
        <f t="shared" si="0"/>
        <v>-0.13130431465175377</v>
      </c>
      <c r="Z25">
        <f t="shared" si="9"/>
        <v>3</v>
      </c>
      <c r="AA25">
        <f t="shared" si="10"/>
        <v>57.999999999999964</v>
      </c>
      <c r="AB25" t="s">
        <v>696</v>
      </c>
      <c r="AC25" s="2">
        <f t="shared" si="6"/>
        <v>20.356448721010935</v>
      </c>
      <c r="AD25" s="2">
        <f t="shared" si="6"/>
        <v>21.559477848144393</v>
      </c>
      <c r="AE25" s="2">
        <f t="shared" si="6"/>
        <v>16.084073430844626</v>
      </c>
      <c r="AF25">
        <f t="shared" si="11"/>
        <v>57.999999999999957</v>
      </c>
      <c r="AG25" s="3">
        <f t="shared" si="7"/>
        <v>-5.5855659364965273</v>
      </c>
      <c r="AH25" s="3">
        <f t="shared" si="7"/>
        <v>-6.5926683609300385</v>
      </c>
      <c r="AI25" s="3">
        <f t="shared" si="7"/>
        <v>-1.5558213295734258</v>
      </c>
      <c r="AL25" t="s">
        <v>696</v>
      </c>
      <c r="AM25" s="2">
        <f t="shared" si="8"/>
        <v>1.5322238421727201</v>
      </c>
      <c r="AN25" s="2">
        <f t="shared" si="8"/>
        <v>1.304748363172626</v>
      </c>
      <c r="AO25" s="2">
        <f t="shared" si="8"/>
        <v>1.1630277946546501</v>
      </c>
      <c r="AP25">
        <f t="shared" si="12"/>
        <v>3.9999999999999964</v>
      </c>
      <c r="BI25" s="56" t="s">
        <v>601</v>
      </c>
      <c r="BJ25" s="57" t="s">
        <v>665</v>
      </c>
      <c r="BK25" s="17" t="str">
        <f>IF(SUMIFS('tackle data and analsyis'!E$2:E$2763,'tackle data and analsyis'!$I$2:$I$2763,'further data insights graphs'!$BI25)=0,"-",SUMIFS('tackle data and analsyis'!E$2:E$2763,'tackle data and analsyis'!$I$2:$I$2763,'further data insights graphs'!$BI25))</f>
        <v>-</v>
      </c>
      <c r="BL25" s="11" t="str">
        <f>IF(SUMIFS('tackle data and analsyis'!F$2:F$2763,'tackle data and analsyis'!$I$2:$I$2763,'further data insights graphs'!$BI25)=0,"-",SUMIFS('tackle data and analsyis'!F$2:F$2763,'tackle data and analsyis'!$I$2:$I$2763,'further data insights graphs'!$BI25))</f>
        <v>-</v>
      </c>
      <c r="BM25" s="18" t="str">
        <f t="shared" si="37"/>
        <v>-</v>
      </c>
      <c r="BN25" s="17">
        <f t="shared" si="17"/>
        <v>1</v>
      </c>
      <c r="BO25" s="58">
        <f t="shared" si="18"/>
        <v>0.31553830566688501</v>
      </c>
      <c r="BP25" s="59">
        <f t="shared" si="19"/>
        <v>2.3759611595386846E-3</v>
      </c>
      <c r="BQ25" s="17" t="str">
        <f t="shared" si="38"/>
        <v>-</v>
      </c>
      <c r="BR25" s="61" t="str">
        <f t="shared" si="39"/>
        <v>-</v>
      </c>
      <c r="BS25" s="77" t="str">
        <f t="shared" si="40"/>
        <v>-</v>
      </c>
      <c r="BT25" s="18">
        <f t="shared" si="41"/>
        <v>0</v>
      </c>
      <c r="BU25" s="60" t="str">
        <f t="shared" si="24"/>
        <v>-</v>
      </c>
      <c r="BV25" s="61" t="str">
        <f t="shared" si="25"/>
        <v>-</v>
      </c>
      <c r="BW25" s="61" t="str">
        <f t="shared" si="26"/>
        <v>-</v>
      </c>
      <c r="BX25" s="62" t="str">
        <f t="shared" si="27"/>
        <v>-</v>
      </c>
      <c r="BY25" s="17">
        <f t="shared" si="28"/>
        <v>1</v>
      </c>
      <c r="BZ25" s="63">
        <f t="shared" si="29"/>
        <v>0.31553830566688501</v>
      </c>
      <c r="CA25" s="63">
        <f t="shared" si="30"/>
        <v>2.3759611595386846E-3</v>
      </c>
      <c r="CB25" s="11" t="str">
        <f t="shared" si="31"/>
        <v>-</v>
      </c>
      <c r="CC25" s="63" t="str">
        <f t="shared" si="32"/>
        <v>-</v>
      </c>
      <c r="CD25" s="59" t="str">
        <f t="shared" si="33"/>
        <v>-</v>
      </c>
      <c r="CH25" s="56" t="s">
        <v>601</v>
      </c>
      <c r="CI25" s="57" t="s">
        <v>665</v>
      </c>
      <c r="CJ25" s="17" t="s">
        <v>764</v>
      </c>
      <c r="CK25" s="11" t="s">
        <v>764</v>
      </c>
      <c r="CL25" s="18" t="s">
        <v>764</v>
      </c>
      <c r="CM25" s="17">
        <v>1</v>
      </c>
      <c r="CN25" s="58">
        <v>0.31553830566688501</v>
      </c>
      <c r="CO25" s="59">
        <v>2.3759611595386846E-3</v>
      </c>
      <c r="CP25" s="17" t="s">
        <v>764</v>
      </c>
      <c r="CQ25" s="61" t="s">
        <v>764</v>
      </c>
      <c r="CR25" s="77" t="s">
        <v>764</v>
      </c>
      <c r="CS25" s="18">
        <v>0</v>
      </c>
      <c r="CT25" s="60" t="s">
        <v>764</v>
      </c>
      <c r="CU25" s="61" t="s">
        <v>764</v>
      </c>
      <c r="CV25" s="61" t="s">
        <v>764</v>
      </c>
      <c r="CW25" s="62" t="s">
        <v>764</v>
      </c>
      <c r="DA25" s="56" t="s">
        <v>16</v>
      </c>
      <c r="DC25" t="str">
        <f t="shared" si="34"/>
        <v xml:space="preserve">'Antwaun Woods', 'J.J. Watt', 'Jonathan Ledbetter', 'Leki Fotu', 'Michael Dogbe', 'Rashard Lawrence', 'Zach Allen', 'Ben Niemann', 'Cameron Thomas', 'Ezekiel Turner', 'Jesse Luketa', 'Markus Golden', 'Myjai Sanders', 'Tanner Vallejo', 'Victor Dimukeje', 'Zaven Collins', 'Antonio Hamilton', 'Budda Baker', 'Byron Murphy', 'Chris Banjo', 'Isaiah Simmons', </v>
      </c>
    </row>
    <row r="26" spans="1:107" x14ac:dyDescent="0.35">
      <c r="A26" t="s">
        <v>19</v>
      </c>
      <c r="B26" t="s">
        <v>666</v>
      </c>
      <c r="C26" t="s">
        <v>670</v>
      </c>
      <c r="D26" t="s">
        <v>669</v>
      </c>
      <c r="E26">
        <v>0.65151595226399495</v>
      </c>
      <c r="F26">
        <v>7</v>
      </c>
      <c r="G26">
        <v>0</v>
      </c>
      <c r="H26">
        <v>0</v>
      </c>
      <c r="I26">
        <f t="shared" si="1"/>
        <v>0</v>
      </c>
      <c r="J26">
        <v>0</v>
      </c>
      <c r="K26">
        <v>0</v>
      </c>
      <c r="M26" t="s">
        <v>650</v>
      </c>
      <c r="N26" t="str">
        <f t="shared" si="2"/>
        <v>middle</v>
      </c>
      <c r="P26">
        <v>0</v>
      </c>
      <c r="Q26">
        <v>-0.37678716000000001</v>
      </c>
      <c r="R26">
        <v>1</v>
      </c>
      <c r="S26">
        <v>0.65151595226399495</v>
      </c>
      <c r="T26">
        <f t="shared" si="3"/>
        <v>0</v>
      </c>
      <c r="U26">
        <f t="shared" si="4"/>
        <v>0</v>
      </c>
      <c r="V26">
        <f t="shared" si="5"/>
        <v>0</v>
      </c>
      <c r="X26">
        <f t="shared" si="0"/>
        <v>-0.24548284534824624</v>
      </c>
      <c r="Z26">
        <f t="shared" si="9"/>
        <v>3</v>
      </c>
      <c r="AA26">
        <f t="shared" si="10"/>
        <v>48.999999999999986</v>
      </c>
      <c r="AB26" t="s">
        <v>670</v>
      </c>
      <c r="AC26" s="2">
        <f t="shared" si="6"/>
        <v>19.07457895538661</v>
      </c>
      <c r="AD26" s="2">
        <f t="shared" si="6"/>
        <v>11.913364927829246</v>
      </c>
      <c r="AE26" s="2">
        <f t="shared" si="6"/>
        <v>18.012056116784109</v>
      </c>
      <c r="AF26">
        <f t="shared" si="11"/>
        <v>48.999999999999964</v>
      </c>
      <c r="AG26" s="3">
        <f t="shared" si="7"/>
        <v>-7.5648925934885165</v>
      </c>
      <c r="AH26" s="3">
        <f t="shared" si="7"/>
        <v>-2.9399354893222895</v>
      </c>
      <c r="AI26" s="3">
        <f t="shared" si="7"/>
        <v>4.3256211108108031</v>
      </c>
      <c r="AL26" t="s">
        <v>670</v>
      </c>
      <c r="AM26" s="2">
        <f t="shared" si="8"/>
        <v>0</v>
      </c>
      <c r="AN26" s="2">
        <f t="shared" si="8"/>
        <v>0</v>
      </c>
      <c r="AO26" s="2">
        <f t="shared" si="8"/>
        <v>0.99999999999999911</v>
      </c>
      <c r="AP26">
        <f t="shared" si="12"/>
        <v>0.99999999999999911</v>
      </c>
      <c r="BI26" s="56" t="s">
        <v>16</v>
      </c>
      <c r="BJ26" s="57" t="s">
        <v>665</v>
      </c>
      <c r="BK26" s="17">
        <f>IF(SUMIFS('tackle data and analsyis'!E$2:E$2763,'tackle data and analsyis'!$I$2:$I$2763,'further data insights graphs'!$BI26)=0,"-",SUMIFS('tackle data and analsyis'!E$2:E$2763,'tackle data and analsyis'!$I$2:$I$2763,'further data insights graphs'!$BI26))</f>
        <v>2</v>
      </c>
      <c r="BL26" s="11">
        <f>IF(SUMIFS('tackle data and analsyis'!F$2:F$2763,'tackle data and analsyis'!$I$2:$I$2763,'further data insights graphs'!$BI26)=0,"-",SUMIFS('tackle data and analsyis'!F$2:F$2763,'tackle data and analsyis'!$I$2:$I$2763,'further data insights graphs'!$BI26))</f>
        <v>3</v>
      </c>
      <c r="BM26" s="18">
        <f t="shared" si="37"/>
        <v>5</v>
      </c>
      <c r="BN26" s="17">
        <f t="shared" si="17"/>
        <v>9</v>
      </c>
      <c r="BO26" s="58">
        <f t="shared" si="18"/>
        <v>4.6628638427804239</v>
      </c>
      <c r="BP26" s="59">
        <f t="shared" si="19"/>
        <v>0.99141286676855778</v>
      </c>
      <c r="BQ26" s="17">
        <f t="shared" si="38"/>
        <v>1</v>
      </c>
      <c r="BR26" s="61" t="str">
        <f t="shared" si="39"/>
        <v>-</v>
      </c>
      <c r="BS26" s="77">
        <f t="shared" si="40"/>
        <v>1</v>
      </c>
      <c r="BT26" s="18">
        <f t="shared" si="41"/>
        <v>2</v>
      </c>
      <c r="BU26" s="60">
        <f t="shared" si="24"/>
        <v>0.80429906423160802</v>
      </c>
      <c r="BV26" s="61" t="str">
        <f t="shared" si="25"/>
        <v>-</v>
      </c>
      <c r="BW26" s="61">
        <f t="shared" si="26"/>
        <v>0.56442594561673598</v>
      </c>
      <c r="BX26" s="62">
        <f t="shared" si="27"/>
        <v>1.3687250098483439</v>
      </c>
      <c r="BY26" s="17">
        <f t="shared" si="28"/>
        <v>7</v>
      </c>
      <c r="BZ26" s="63">
        <f t="shared" si="29"/>
        <v>3.29413883293208</v>
      </c>
      <c r="CA26" s="63">
        <f t="shared" si="30"/>
        <v>2.1380573067158677</v>
      </c>
      <c r="CB26" s="11">
        <f t="shared" si="31"/>
        <v>2</v>
      </c>
      <c r="CC26" s="63">
        <f t="shared" si="32"/>
        <v>1.3687250098483439</v>
      </c>
      <c r="CD26" s="59">
        <f t="shared" si="33"/>
        <v>-1.1466444399473097</v>
      </c>
      <c r="CH26" s="56" t="s">
        <v>16</v>
      </c>
      <c r="CI26" s="57" t="s">
        <v>665</v>
      </c>
      <c r="CJ26" s="17">
        <v>2</v>
      </c>
      <c r="CK26" s="11">
        <v>3</v>
      </c>
      <c r="CL26" s="18">
        <v>5</v>
      </c>
      <c r="CM26" s="17">
        <v>9</v>
      </c>
      <c r="CN26" s="58">
        <v>4.6628638427804239</v>
      </c>
      <c r="CO26" s="59">
        <v>0.99141286676855778</v>
      </c>
      <c r="CP26" s="17">
        <v>1</v>
      </c>
      <c r="CQ26" s="61" t="s">
        <v>764</v>
      </c>
      <c r="CR26" s="77">
        <v>1</v>
      </c>
      <c r="CS26" s="18">
        <v>2</v>
      </c>
      <c r="CT26" s="60">
        <v>0.80429906423160802</v>
      </c>
      <c r="CU26" s="61" t="s">
        <v>764</v>
      </c>
      <c r="CV26" s="61">
        <v>0.56442594561673598</v>
      </c>
      <c r="CW26" s="62">
        <v>1.3687250098483439</v>
      </c>
      <c r="DA26" s="56" t="s">
        <v>422</v>
      </c>
      <c r="DC26" t="str">
        <f t="shared" si="34"/>
        <v xml:space="preserve">'Antwaun Woods', 'J.J. Watt', 'Jonathan Ledbetter', 'Leki Fotu', 'Michael Dogbe', 'Rashard Lawrence', 'Zach Allen', 'Ben Niemann', 'Cameron Thomas', 'Ezekiel Turner', 'Jesse Luketa', 'Markus Golden', 'Myjai Sanders', 'Tanner Vallejo', 'Victor Dimukeje', 'Zaven Collins', 'Antonio Hamilton', 'Budda Baker', 'Byron Murphy', 'Chris Banjo', 'Isaiah Simmons', 'Jalen Thompson', </v>
      </c>
    </row>
    <row r="27" spans="1:107" ht="15" thickBot="1" x14ac:dyDescent="0.4">
      <c r="A27" t="s">
        <v>21</v>
      </c>
      <c r="B27" t="s">
        <v>666</v>
      </c>
      <c r="C27" t="s">
        <v>670</v>
      </c>
      <c r="D27" t="s">
        <v>669</v>
      </c>
      <c r="E27">
        <v>0.59210103560843197</v>
      </c>
      <c r="F27">
        <v>7</v>
      </c>
      <c r="G27">
        <v>0</v>
      </c>
      <c r="H27">
        <v>0</v>
      </c>
      <c r="I27">
        <f t="shared" si="1"/>
        <v>0</v>
      </c>
      <c r="J27">
        <v>0</v>
      </c>
      <c r="K27">
        <v>0</v>
      </c>
      <c r="L27" t="s">
        <v>653</v>
      </c>
      <c r="M27" t="s">
        <v>651</v>
      </c>
      <c r="N27" t="str">
        <f t="shared" si="2"/>
        <v>right end</v>
      </c>
      <c r="P27">
        <v>0</v>
      </c>
      <c r="Q27">
        <v>-0.37508332999999999</v>
      </c>
      <c r="R27">
        <v>1</v>
      </c>
      <c r="S27">
        <v>0.59210103560843197</v>
      </c>
      <c r="T27">
        <f t="shared" si="3"/>
        <v>0</v>
      </c>
      <c r="U27">
        <f t="shared" si="4"/>
        <v>0</v>
      </c>
      <c r="V27">
        <f t="shared" si="5"/>
        <v>0</v>
      </c>
      <c r="X27">
        <f t="shared" si="0"/>
        <v>-0.22208722813245924</v>
      </c>
      <c r="Z27">
        <f t="shared" si="9"/>
        <v>2</v>
      </c>
      <c r="AA27">
        <f t="shared" si="10"/>
        <v>30.999999999999979</v>
      </c>
      <c r="AB27" t="s">
        <v>680</v>
      </c>
      <c r="AC27" s="2">
        <f t="shared" si="6"/>
        <v>8.5537987536455713</v>
      </c>
      <c r="AD27" s="2">
        <f t="shared" si="6"/>
        <v>17.566188810876902</v>
      </c>
      <c r="AE27" s="2">
        <f t="shared" si="6"/>
        <v>4.8800124354775054</v>
      </c>
      <c r="AF27">
        <f t="shared" si="11"/>
        <v>30.999999999999979</v>
      </c>
      <c r="AG27" s="3">
        <f t="shared" si="7"/>
        <v>-2.9974330584757718</v>
      </c>
      <c r="AH27" s="3">
        <f t="shared" si="7"/>
        <v>0.79131992717152078</v>
      </c>
      <c r="AI27" s="3">
        <f t="shared" si="7"/>
        <v>-3.6829177546957426</v>
      </c>
      <c r="AL27" t="s">
        <v>680</v>
      </c>
      <c r="AM27" s="2">
        <f t="shared" si="8"/>
        <v>0</v>
      </c>
      <c r="AN27" s="2">
        <f t="shared" si="8"/>
        <v>0</v>
      </c>
      <c r="AO27" s="2">
        <f t="shared" si="8"/>
        <v>0</v>
      </c>
      <c r="AP27">
        <f t="shared" si="12"/>
        <v>0</v>
      </c>
      <c r="BI27" s="56" t="s">
        <v>422</v>
      </c>
      <c r="BJ27" s="57" t="s">
        <v>665</v>
      </c>
      <c r="BK27" s="17">
        <f>IF(SUMIFS('tackle data and analsyis'!E$2:E$2763,'tackle data and analsyis'!$I$2:$I$2763,'further data insights graphs'!$BI27)=0,"-",SUMIFS('tackle data and analsyis'!E$2:E$2763,'tackle data and analsyis'!$I$2:$I$2763,'further data insights graphs'!$BI27))</f>
        <v>6</v>
      </c>
      <c r="BL27" s="11" t="str">
        <f>IF(SUMIFS('tackle data and analsyis'!F$2:F$2763,'tackle data and analsyis'!$I$2:$I$2763,'further data insights graphs'!$BI27)=0,"-",SUMIFS('tackle data and analsyis'!F$2:F$2763,'tackle data and analsyis'!$I$2:$I$2763,'further data insights graphs'!$BI27))</f>
        <v>-</v>
      </c>
      <c r="BM27" s="18">
        <f t="shared" si="37"/>
        <v>6</v>
      </c>
      <c r="BN27" s="17">
        <f t="shared" si="17"/>
        <v>10</v>
      </c>
      <c r="BO27" s="58">
        <f t="shared" si="18"/>
        <v>3.931219754856055</v>
      </c>
      <c r="BP27" s="59">
        <f t="shared" si="19"/>
        <v>1.1536561726108399</v>
      </c>
      <c r="BQ27" s="17" t="str">
        <f t="shared" si="38"/>
        <v>-</v>
      </c>
      <c r="BR27" s="61" t="str">
        <f t="shared" si="39"/>
        <v>-</v>
      </c>
      <c r="BS27" s="77" t="str">
        <f t="shared" si="40"/>
        <v>-</v>
      </c>
      <c r="BT27" s="18">
        <f t="shared" si="41"/>
        <v>2</v>
      </c>
      <c r="BU27" s="60" t="str">
        <f t="shared" si="24"/>
        <v>-</v>
      </c>
      <c r="BV27" s="61" t="str">
        <f t="shared" si="25"/>
        <v>-</v>
      </c>
      <c r="BW27" s="61" t="str">
        <f t="shared" si="26"/>
        <v>-</v>
      </c>
      <c r="BX27" s="62">
        <f t="shared" si="27"/>
        <v>1.080250879052651</v>
      </c>
      <c r="BY27" s="17">
        <f t="shared" si="28"/>
        <v>8</v>
      </c>
      <c r="BZ27" s="63">
        <f t="shared" si="29"/>
        <v>2.8509688758034044</v>
      </c>
      <c r="CA27" s="63">
        <f t="shared" si="30"/>
        <v>1.5589881685844329</v>
      </c>
      <c r="CB27" s="11">
        <f t="shared" si="31"/>
        <v>2</v>
      </c>
      <c r="CC27" s="63">
        <f t="shared" si="32"/>
        <v>1.080250879052651</v>
      </c>
      <c r="CD27" s="59">
        <f t="shared" si="33"/>
        <v>-0.40533199597359304</v>
      </c>
      <c r="CH27" s="56" t="s">
        <v>422</v>
      </c>
      <c r="CI27" s="57" t="s">
        <v>665</v>
      </c>
      <c r="CJ27" s="17">
        <v>6</v>
      </c>
      <c r="CK27" s="11" t="s">
        <v>764</v>
      </c>
      <c r="CL27" s="18">
        <v>6</v>
      </c>
      <c r="CM27" s="17">
        <v>10</v>
      </c>
      <c r="CN27" s="58">
        <v>3.931219754856055</v>
      </c>
      <c r="CO27" s="59">
        <v>1.1536561726108399</v>
      </c>
      <c r="CP27" s="17" t="s">
        <v>764</v>
      </c>
      <c r="CQ27" s="61" t="s">
        <v>764</v>
      </c>
      <c r="CR27" s="77" t="s">
        <v>764</v>
      </c>
      <c r="CS27" s="18">
        <v>2</v>
      </c>
      <c r="CT27" s="60" t="s">
        <v>764</v>
      </c>
      <c r="CU27" s="61" t="s">
        <v>764</v>
      </c>
      <c r="CV27" s="61" t="s">
        <v>764</v>
      </c>
      <c r="CW27" s="62">
        <v>1.080250879052651</v>
      </c>
      <c r="DA27" s="65" t="s">
        <v>25</v>
      </c>
      <c r="DC27" t="str">
        <f>_xlfn.CONCAT(DC26,"'",DA27,"'")</f>
        <v>'Antwaun Woods', 'J.J. Watt', 'Jonathan Ledbetter', 'Leki Fotu', 'Michael Dogbe', 'Rashard Lawrence', 'Zach Allen', 'Ben Niemann', 'Cameron Thomas', 'Ezekiel Turner', 'Jesse Luketa', 'Markus Golden', 'Myjai Sanders', 'Tanner Vallejo', 'Victor Dimukeje', 'Zaven Collins', 'Antonio Hamilton', 'Budda Baker', 'Byron Murphy', 'Chris Banjo', 'Isaiah Simmons', 'Jalen Thompson', 'Marco Wilson'</v>
      </c>
    </row>
    <row r="28" spans="1:107" ht="15" thickBot="1" x14ac:dyDescent="0.4">
      <c r="A28" t="s">
        <v>22</v>
      </c>
      <c r="B28" t="s">
        <v>666</v>
      </c>
      <c r="C28" t="s">
        <v>670</v>
      </c>
      <c r="D28" t="s">
        <v>669</v>
      </c>
      <c r="E28">
        <v>0.40789896439156698</v>
      </c>
      <c r="F28">
        <v>7</v>
      </c>
      <c r="G28">
        <v>0</v>
      </c>
      <c r="H28">
        <v>0</v>
      </c>
      <c r="I28">
        <f t="shared" si="1"/>
        <v>0</v>
      </c>
      <c r="J28">
        <v>0</v>
      </c>
      <c r="K28">
        <v>0</v>
      </c>
      <c r="L28" t="s">
        <v>653</v>
      </c>
      <c r="M28" t="s">
        <v>651</v>
      </c>
      <c r="N28" t="str">
        <f t="shared" si="2"/>
        <v>right end</v>
      </c>
      <c r="P28">
        <v>0</v>
      </c>
      <c r="Q28">
        <v>-0.37508332999999999</v>
      </c>
      <c r="R28">
        <v>1</v>
      </c>
      <c r="S28">
        <v>0.40789896439156698</v>
      </c>
      <c r="T28">
        <f t="shared" si="3"/>
        <v>0</v>
      </c>
      <c r="U28">
        <f t="shared" si="4"/>
        <v>0</v>
      </c>
      <c r="V28">
        <f t="shared" si="5"/>
        <v>0</v>
      </c>
      <c r="X28">
        <f t="shared" si="0"/>
        <v>-0.15299610186754037</v>
      </c>
      <c r="Z28">
        <f t="shared" si="9"/>
        <v>3</v>
      </c>
      <c r="AA28">
        <f t="shared" si="10"/>
        <v>59.999999999999972</v>
      </c>
      <c r="AB28" t="s">
        <v>685</v>
      </c>
      <c r="AC28" s="2">
        <f t="shared" si="6"/>
        <v>28.051211850933523</v>
      </c>
      <c r="AD28" s="2">
        <f t="shared" si="6"/>
        <v>16.887146002258994</v>
      </c>
      <c r="AE28" s="2">
        <f t="shared" si="6"/>
        <v>15.061642146807447</v>
      </c>
      <c r="AF28">
        <f t="shared" si="11"/>
        <v>59.999999999999957</v>
      </c>
      <c r="AG28" s="3">
        <f t="shared" si="7"/>
        <v>-8.2867552916136429</v>
      </c>
      <c r="AH28" s="3">
        <f t="shared" si="7"/>
        <v>-1.9545511923704364</v>
      </c>
      <c r="AI28" s="3">
        <f t="shared" si="7"/>
        <v>1.1951242849840868</v>
      </c>
      <c r="AL28" t="s">
        <v>685</v>
      </c>
      <c r="AM28" s="2">
        <f t="shared" si="8"/>
        <v>0</v>
      </c>
      <c r="AN28" s="2">
        <f t="shared" si="8"/>
        <v>0</v>
      </c>
      <c r="AO28" s="2">
        <f t="shared" si="8"/>
        <v>0</v>
      </c>
      <c r="AP28">
        <f t="shared" si="12"/>
        <v>0</v>
      </c>
      <c r="BI28" s="65" t="s">
        <v>25</v>
      </c>
      <c r="BJ28" s="66" t="s">
        <v>665</v>
      </c>
      <c r="BK28" s="19">
        <f>IF(SUMIFS('tackle data and analsyis'!E$2:E$2763,'tackle data and analsyis'!$I$2:$I$2763,'further data insights graphs'!$BI28)=0,"-",SUMIFS('tackle data and analsyis'!E$2:E$2763,'tackle data and analsyis'!$I$2:$I$2763,'further data insights graphs'!$BI28))</f>
        <v>5</v>
      </c>
      <c r="BL28" s="20" t="str">
        <f>IF(SUMIFS('tackle data and analsyis'!F$2:F$2763,'tackle data and analsyis'!$I$2:$I$2763,'further data insights graphs'!$BI28)=0,"-",SUMIFS('tackle data and analsyis'!F$2:F$2763,'tackle data and analsyis'!$I$2:$I$2763,'further data insights graphs'!$BI28))</f>
        <v>-</v>
      </c>
      <c r="BM28" s="21">
        <f t="shared" si="37"/>
        <v>5</v>
      </c>
      <c r="BN28" s="19">
        <f t="shared" si="17"/>
        <v>4</v>
      </c>
      <c r="BO28" s="67">
        <f t="shared" si="18"/>
        <v>2.8062350567973668</v>
      </c>
      <c r="BP28" s="68">
        <f t="shared" si="19"/>
        <v>0.39896994510162387</v>
      </c>
      <c r="BQ28" s="19" t="str">
        <f t="shared" si="38"/>
        <v>-</v>
      </c>
      <c r="BR28" s="70" t="str">
        <f t="shared" si="39"/>
        <v>-</v>
      </c>
      <c r="BS28" s="78" t="str">
        <f t="shared" si="40"/>
        <v>-</v>
      </c>
      <c r="BT28" s="21">
        <f t="shared" si="41"/>
        <v>1</v>
      </c>
      <c r="BU28" s="69" t="str">
        <f t="shared" si="24"/>
        <v>-</v>
      </c>
      <c r="BV28" s="70" t="str">
        <f t="shared" si="25"/>
        <v>-</v>
      </c>
      <c r="BW28" s="70" t="str">
        <f t="shared" si="26"/>
        <v>-</v>
      </c>
      <c r="BX28" s="71">
        <f t="shared" si="27"/>
        <v>0.58440336582740304</v>
      </c>
      <c r="BY28" s="19">
        <f t="shared" si="28"/>
        <v>3</v>
      </c>
      <c r="BZ28" s="72">
        <f t="shared" si="29"/>
        <v>2.2218316909699638</v>
      </c>
      <c r="CA28" s="72">
        <f t="shared" si="30"/>
        <v>0.69980759031350326</v>
      </c>
      <c r="CB28" s="20">
        <f t="shared" si="31"/>
        <v>1</v>
      </c>
      <c r="CC28" s="72">
        <f t="shared" si="32"/>
        <v>0.58440336582740304</v>
      </c>
      <c r="CD28" s="68">
        <f t="shared" si="33"/>
        <v>-0.30083764521187939</v>
      </c>
      <c r="CH28" s="65" t="s">
        <v>25</v>
      </c>
      <c r="CI28" s="66" t="s">
        <v>665</v>
      </c>
      <c r="CJ28" s="19">
        <v>5</v>
      </c>
      <c r="CK28" s="20" t="s">
        <v>764</v>
      </c>
      <c r="CL28" s="21">
        <v>5</v>
      </c>
      <c r="CM28" s="19">
        <v>4</v>
      </c>
      <c r="CN28" s="67">
        <v>2.8062350567973668</v>
      </c>
      <c r="CO28" s="68">
        <v>0.39896994510162387</v>
      </c>
      <c r="CP28" s="19" t="s">
        <v>764</v>
      </c>
      <c r="CQ28" s="70" t="s">
        <v>764</v>
      </c>
      <c r="CR28" s="78" t="s">
        <v>764</v>
      </c>
      <c r="CS28" s="21">
        <v>1</v>
      </c>
      <c r="CT28" s="69" t="s">
        <v>764</v>
      </c>
      <c r="CU28" s="70" t="s">
        <v>764</v>
      </c>
      <c r="CV28" s="70" t="s">
        <v>764</v>
      </c>
      <c r="CW28" s="71">
        <v>0.58440336582740304</v>
      </c>
    </row>
    <row r="29" spans="1:107" ht="15" thickBot="1" x14ac:dyDescent="0.4">
      <c r="A29" t="s">
        <v>23</v>
      </c>
      <c r="B29" t="s">
        <v>665</v>
      </c>
      <c r="C29" t="s">
        <v>670</v>
      </c>
      <c r="D29" t="s">
        <v>669</v>
      </c>
      <c r="E29">
        <v>0.78487165554140303</v>
      </c>
      <c r="F29">
        <v>7</v>
      </c>
      <c r="G29">
        <v>0</v>
      </c>
      <c r="H29">
        <v>0</v>
      </c>
      <c r="I29">
        <f t="shared" si="1"/>
        <v>0</v>
      </c>
      <c r="J29">
        <v>0</v>
      </c>
      <c r="K29">
        <v>0</v>
      </c>
      <c r="M29" t="s">
        <v>650</v>
      </c>
      <c r="N29" t="str">
        <f t="shared" si="2"/>
        <v>middle</v>
      </c>
      <c r="P29">
        <v>0</v>
      </c>
      <c r="Q29">
        <v>0.28621711999999999</v>
      </c>
      <c r="R29">
        <v>0</v>
      </c>
      <c r="S29">
        <v>0</v>
      </c>
      <c r="T29">
        <f t="shared" si="3"/>
        <v>0</v>
      </c>
      <c r="U29">
        <f t="shared" si="4"/>
        <v>0</v>
      </c>
      <c r="V29">
        <f t="shared" si="5"/>
        <v>0</v>
      </c>
      <c r="X29">
        <f t="shared" si="0"/>
        <v>0.22464370481869242</v>
      </c>
      <c r="Z29">
        <f t="shared" si="9"/>
        <v>2</v>
      </c>
      <c r="AA29">
        <f t="shared" si="10"/>
        <v>39.999999999999972</v>
      </c>
      <c r="AB29" t="s">
        <v>698</v>
      </c>
      <c r="AC29" s="2">
        <f t="shared" si="6"/>
        <v>18.178252120636561</v>
      </c>
      <c r="AD29" s="2">
        <f t="shared" si="6"/>
        <v>12.990700703468855</v>
      </c>
      <c r="AE29" s="2">
        <f t="shared" si="6"/>
        <v>8.8310471758945486</v>
      </c>
      <c r="AF29">
        <f t="shared" si="11"/>
        <v>39.999999999999964</v>
      </c>
      <c r="AG29" s="3">
        <f t="shared" si="7"/>
        <v>-4.7523995161197998</v>
      </c>
      <c r="AH29" s="3">
        <f t="shared" si="7"/>
        <v>3.0745823550981806</v>
      </c>
      <c r="AI29" s="3">
        <f t="shared" si="7"/>
        <v>4.2331791260216134</v>
      </c>
      <c r="AL29" t="s">
        <v>698</v>
      </c>
      <c r="AM29" s="2">
        <f t="shared" si="8"/>
        <v>0</v>
      </c>
      <c r="AN29" s="2">
        <f t="shared" si="8"/>
        <v>0</v>
      </c>
      <c r="AO29" s="2">
        <f t="shared" si="8"/>
        <v>0</v>
      </c>
      <c r="AP29">
        <f t="shared" si="12"/>
        <v>0</v>
      </c>
      <c r="BI29" s="81" t="s">
        <v>598</v>
      </c>
      <c r="BJ29" s="8"/>
      <c r="BK29" s="8"/>
      <c r="BL29" s="8"/>
      <c r="BM29" s="8"/>
      <c r="BN29" s="30"/>
      <c r="BO29" s="82" t="s">
        <v>765</v>
      </c>
      <c r="BP29" s="73" t="s">
        <v>766</v>
      </c>
      <c r="BQ29" s="30"/>
      <c r="BR29" s="30"/>
      <c r="BS29" s="30"/>
      <c r="BT29" s="30"/>
      <c r="BU29" s="30"/>
      <c r="BV29" s="30"/>
      <c r="BW29" s="73" t="s">
        <v>767</v>
      </c>
      <c r="BX29" s="73" t="s">
        <v>768</v>
      </c>
      <c r="BY29" s="74"/>
      <c r="BZ29" s="73" t="s">
        <v>769</v>
      </c>
      <c r="CA29" s="73" t="s">
        <v>770</v>
      </c>
      <c r="CB29" s="30"/>
      <c r="CC29" s="73" t="s">
        <v>768</v>
      </c>
      <c r="CD29" s="73" t="s">
        <v>771</v>
      </c>
      <c r="CH29" s="81" t="s">
        <v>598</v>
      </c>
      <c r="CI29" s="8"/>
      <c r="CJ29" s="8"/>
      <c r="CK29" s="8"/>
      <c r="CL29" s="8"/>
      <c r="CM29" s="30"/>
      <c r="CN29" s="82" t="s">
        <v>765</v>
      </c>
      <c r="CO29" s="73" t="s">
        <v>766</v>
      </c>
      <c r="CP29" s="30"/>
      <c r="CQ29" s="30"/>
      <c r="CR29" s="30"/>
      <c r="CS29" s="30"/>
      <c r="CT29" s="30"/>
      <c r="CU29" s="30"/>
      <c r="CV29" s="73" t="s">
        <v>767</v>
      </c>
      <c r="CW29" s="73" t="s">
        <v>768</v>
      </c>
    </row>
    <row r="30" spans="1:107" x14ac:dyDescent="0.35">
      <c r="A30" t="s">
        <v>17</v>
      </c>
      <c r="B30" t="s">
        <v>667</v>
      </c>
      <c r="C30" t="s">
        <v>670</v>
      </c>
      <c r="D30" t="s">
        <v>669</v>
      </c>
      <c r="E30">
        <v>0.21512834445859599</v>
      </c>
      <c r="F30">
        <v>7</v>
      </c>
      <c r="G30">
        <v>0</v>
      </c>
      <c r="H30">
        <v>0</v>
      </c>
      <c r="I30">
        <f t="shared" si="1"/>
        <v>0</v>
      </c>
      <c r="J30">
        <v>0</v>
      </c>
      <c r="K30">
        <v>0</v>
      </c>
      <c r="M30" t="s">
        <v>650</v>
      </c>
      <c r="N30" t="str">
        <f t="shared" si="2"/>
        <v>middle</v>
      </c>
      <c r="P30">
        <v>0</v>
      </c>
      <c r="Q30">
        <v>0.28621711999999999</v>
      </c>
      <c r="R30">
        <v>0</v>
      </c>
      <c r="S30">
        <v>0</v>
      </c>
      <c r="T30">
        <f t="shared" si="3"/>
        <v>0</v>
      </c>
      <c r="U30">
        <f t="shared" si="4"/>
        <v>0</v>
      </c>
      <c r="V30">
        <f t="shared" si="5"/>
        <v>0</v>
      </c>
      <c r="X30">
        <f t="shared" si="0"/>
        <v>6.1573415181307302E-2</v>
      </c>
      <c r="Z30">
        <f t="shared" si="9"/>
        <v>2</v>
      </c>
      <c r="AA30">
        <f t="shared" si="10"/>
        <v>37.999999999999986</v>
      </c>
      <c r="AB30" t="s">
        <v>693</v>
      </c>
      <c r="AC30" s="2">
        <f t="shared" si="6"/>
        <v>14.525282543717777</v>
      </c>
      <c r="AD30" s="2">
        <f t="shared" si="6"/>
        <v>14.05692429634599</v>
      </c>
      <c r="AE30" s="2">
        <f t="shared" si="6"/>
        <v>9.4177931599362026</v>
      </c>
      <c r="AF30">
        <f t="shared" si="11"/>
        <v>37.999999999999972</v>
      </c>
      <c r="AG30" s="3">
        <f t="shared" si="7"/>
        <v>-6.1791752111552665</v>
      </c>
      <c r="AH30" s="3">
        <f t="shared" si="7"/>
        <v>-2.2320732707094013</v>
      </c>
      <c r="AI30" s="3">
        <f t="shared" si="7"/>
        <v>3.6839999548646718</v>
      </c>
      <c r="AL30" t="s">
        <v>693</v>
      </c>
      <c r="AM30" s="2">
        <f t="shared" si="8"/>
        <v>1</v>
      </c>
      <c r="AN30" s="2">
        <f t="shared" si="8"/>
        <v>0.99999999999999911</v>
      </c>
      <c r="AO30" s="2">
        <f t="shared" si="8"/>
        <v>0</v>
      </c>
      <c r="AP30">
        <f t="shared" si="12"/>
        <v>1.9999999999999991</v>
      </c>
    </row>
    <row r="31" spans="1:107" x14ac:dyDescent="0.35">
      <c r="A31" t="s">
        <v>16</v>
      </c>
      <c r="B31" t="s">
        <v>665</v>
      </c>
      <c r="C31" t="s">
        <v>669</v>
      </c>
      <c r="D31" t="s">
        <v>670</v>
      </c>
      <c r="E31">
        <v>0.28659950585109301</v>
      </c>
      <c r="F31">
        <v>7</v>
      </c>
      <c r="G31">
        <v>0</v>
      </c>
      <c r="H31">
        <v>0</v>
      </c>
      <c r="I31">
        <f t="shared" si="1"/>
        <v>0</v>
      </c>
      <c r="J31">
        <v>0</v>
      </c>
      <c r="K31">
        <v>0</v>
      </c>
      <c r="L31" t="s">
        <v>653</v>
      </c>
      <c r="M31" t="s">
        <v>652</v>
      </c>
      <c r="N31" t="str">
        <f t="shared" si="2"/>
        <v>left end</v>
      </c>
      <c r="P31">
        <v>0</v>
      </c>
      <c r="Q31">
        <v>0.26068687000000001</v>
      </c>
      <c r="R31">
        <v>0</v>
      </c>
      <c r="S31">
        <v>0</v>
      </c>
      <c r="T31">
        <f t="shared" si="3"/>
        <v>0</v>
      </c>
      <c r="U31">
        <f t="shared" si="4"/>
        <v>0</v>
      </c>
      <c r="V31">
        <f t="shared" si="5"/>
        <v>0</v>
      </c>
      <c r="X31">
        <f t="shared" si="0"/>
        <v>7.471272812386813E-2</v>
      </c>
      <c r="Z31">
        <f t="shared" si="9"/>
        <v>3</v>
      </c>
      <c r="AA31">
        <f t="shared" si="10"/>
        <v>40.999999999999979</v>
      </c>
      <c r="AB31" t="s">
        <v>690</v>
      </c>
      <c r="AC31" s="2">
        <f t="shared" si="6"/>
        <v>9.7297118255964232</v>
      </c>
      <c r="AD31" s="2">
        <f t="shared" si="6"/>
        <v>17.742095557542765</v>
      </c>
      <c r="AE31" s="2">
        <f t="shared" si="6"/>
        <v>13.52819261686078</v>
      </c>
      <c r="AF31">
        <f t="shared" si="11"/>
        <v>40.999999999999964</v>
      </c>
      <c r="AG31" s="3">
        <f t="shared" si="7"/>
        <v>-3.8428599774962051</v>
      </c>
      <c r="AH31" s="3">
        <f t="shared" si="7"/>
        <v>-7.6392472681612329</v>
      </c>
      <c r="AI31" s="3">
        <f t="shared" si="7"/>
        <v>1.5158680246574436</v>
      </c>
      <c r="AL31" t="s">
        <v>690</v>
      </c>
      <c r="AM31" s="2">
        <f t="shared" si="8"/>
        <v>0.40729875482279199</v>
      </c>
      <c r="AN31" s="2">
        <f t="shared" si="8"/>
        <v>0.59270124517720701</v>
      </c>
      <c r="AO31" s="2">
        <f t="shared" si="8"/>
        <v>0</v>
      </c>
      <c r="AP31">
        <f t="shared" si="12"/>
        <v>0.999999999999999</v>
      </c>
      <c r="DC31" s="83" t="s">
        <v>772</v>
      </c>
    </row>
    <row r="32" spans="1:107" x14ac:dyDescent="0.35">
      <c r="A32" t="s">
        <v>24</v>
      </c>
      <c r="B32" t="s">
        <v>666</v>
      </c>
      <c r="C32" t="s">
        <v>669</v>
      </c>
      <c r="D32" t="s">
        <v>670</v>
      </c>
      <c r="E32">
        <v>0.71340049414890605</v>
      </c>
      <c r="F32">
        <v>7</v>
      </c>
      <c r="G32">
        <v>0</v>
      </c>
      <c r="H32">
        <v>0</v>
      </c>
      <c r="I32">
        <f t="shared" si="1"/>
        <v>0</v>
      </c>
      <c r="J32">
        <v>0</v>
      </c>
      <c r="K32">
        <v>0</v>
      </c>
      <c r="L32" t="s">
        <v>653</v>
      </c>
      <c r="M32" t="s">
        <v>652</v>
      </c>
      <c r="N32" t="str">
        <f t="shared" si="2"/>
        <v>left end</v>
      </c>
      <c r="P32">
        <v>0</v>
      </c>
      <c r="Q32">
        <v>0.26068687000000001</v>
      </c>
      <c r="R32">
        <v>0</v>
      </c>
      <c r="S32">
        <v>0</v>
      </c>
      <c r="T32">
        <f t="shared" si="3"/>
        <v>0</v>
      </c>
      <c r="U32">
        <f t="shared" si="4"/>
        <v>0</v>
      </c>
      <c r="V32">
        <f t="shared" si="5"/>
        <v>0</v>
      </c>
      <c r="X32">
        <f t="shared" si="0"/>
        <v>0.18597414187613165</v>
      </c>
      <c r="Z32">
        <f t="shared" si="9"/>
        <v>2</v>
      </c>
      <c r="AA32">
        <f t="shared" si="10"/>
        <v>33.999999999999972</v>
      </c>
      <c r="AB32" t="s">
        <v>692</v>
      </c>
      <c r="AC32" s="2">
        <f t="shared" si="6"/>
        <v>14.167148060640249</v>
      </c>
      <c r="AD32" s="2">
        <f t="shared" si="6"/>
        <v>8.1110360341549512</v>
      </c>
      <c r="AE32" s="2">
        <f t="shared" si="6"/>
        <v>11.721815905204766</v>
      </c>
      <c r="AF32">
        <f t="shared" si="11"/>
        <v>33.999999999999964</v>
      </c>
      <c r="AG32" s="3">
        <f t="shared" si="7"/>
        <v>-4.8665512027288784</v>
      </c>
      <c r="AH32" s="3">
        <f t="shared" si="7"/>
        <v>-1.9373785019944445</v>
      </c>
      <c r="AI32" s="3">
        <f t="shared" si="7"/>
        <v>-9.2025631276668629E-2</v>
      </c>
      <c r="AL32" t="s">
        <v>692</v>
      </c>
      <c r="AM32" s="2">
        <f t="shared" si="8"/>
        <v>0</v>
      </c>
      <c r="AN32" s="2">
        <f t="shared" si="8"/>
        <v>0</v>
      </c>
      <c r="AO32" s="2">
        <f t="shared" si="8"/>
        <v>0</v>
      </c>
      <c r="AP32">
        <f t="shared" si="12"/>
        <v>0</v>
      </c>
    </row>
    <row r="33" spans="1:99" x14ac:dyDescent="0.35">
      <c r="A33" t="s">
        <v>18</v>
      </c>
      <c r="B33" t="s">
        <v>666</v>
      </c>
      <c r="C33" t="s">
        <v>669</v>
      </c>
      <c r="D33" t="s">
        <v>670</v>
      </c>
      <c r="E33">
        <v>0.27291729472832799</v>
      </c>
      <c r="F33">
        <v>7</v>
      </c>
      <c r="G33">
        <v>0</v>
      </c>
      <c r="H33">
        <v>0</v>
      </c>
      <c r="I33">
        <f t="shared" si="1"/>
        <v>0</v>
      </c>
      <c r="J33">
        <v>0</v>
      </c>
      <c r="K33">
        <v>0</v>
      </c>
      <c r="L33" t="s">
        <v>3</v>
      </c>
      <c r="M33" t="s">
        <v>651</v>
      </c>
      <c r="N33" t="str">
        <f t="shared" si="2"/>
        <v>right tackle</v>
      </c>
      <c r="P33">
        <v>0</v>
      </c>
      <c r="Q33">
        <v>-0.63442224000000003</v>
      </c>
      <c r="R33">
        <v>1</v>
      </c>
      <c r="S33">
        <v>0.27291729472832799</v>
      </c>
      <c r="T33">
        <f t="shared" si="3"/>
        <v>0</v>
      </c>
      <c r="U33">
        <f t="shared" si="4"/>
        <v>0</v>
      </c>
      <c r="V33">
        <f t="shared" si="5"/>
        <v>0</v>
      </c>
      <c r="X33">
        <f t="shared" si="0"/>
        <v>-0.17314480145628605</v>
      </c>
      <c r="Z33">
        <f t="shared" si="9"/>
        <v>3</v>
      </c>
      <c r="AA33">
        <f t="shared" si="10"/>
        <v>65.999999999999929</v>
      </c>
      <c r="AB33" t="s">
        <v>674</v>
      </c>
      <c r="AC33" s="2">
        <f t="shared" si="6"/>
        <v>18.269030226097897</v>
      </c>
      <c r="AD33" s="2">
        <f t="shared" si="6"/>
        <v>23.058141890118403</v>
      </c>
      <c r="AE33" s="2">
        <f t="shared" si="6"/>
        <v>24.672827883783647</v>
      </c>
      <c r="AF33">
        <f t="shared" si="11"/>
        <v>65.999999999999943</v>
      </c>
      <c r="AG33" s="3">
        <f t="shared" si="7"/>
        <v>-5.3082716517603483</v>
      </c>
      <c r="AH33" s="3">
        <f t="shared" si="7"/>
        <v>-7.660879516074834</v>
      </c>
      <c r="AI33" s="3">
        <f t="shared" si="7"/>
        <v>16.755899335835192</v>
      </c>
      <c r="AL33" t="s">
        <v>674</v>
      </c>
      <c r="AM33" s="2">
        <f t="shared" si="8"/>
        <v>2.150391477698486</v>
      </c>
      <c r="AN33" s="2">
        <f t="shared" si="8"/>
        <v>0</v>
      </c>
      <c r="AO33" s="2">
        <f t="shared" si="8"/>
        <v>0.84960852230151096</v>
      </c>
      <c r="AP33">
        <f t="shared" si="12"/>
        <v>2.9999999999999969</v>
      </c>
    </row>
    <row r="34" spans="1:99" x14ac:dyDescent="0.35">
      <c r="A34" t="s">
        <v>429</v>
      </c>
      <c r="B34" t="s">
        <v>667</v>
      </c>
      <c r="C34" t="s">
        <v>669</v>
      </c>
      <c r="D34" t="s">
        <v>670</v>
      </c>
      <c r="E34">
        <v>0.72708270527167196</v>
      </c>
      <c r="F34">
        <v>7</v>
      </c>
      <c r="G34">
        <v>0</v>
      </c>
      <c r="H34">
        <v>0</v>
      </c>
      <c r="I34">
        <f t="shared" si="1"/>
        <v>0</v>
      </c>
      <c r="J34">
        <v>0</v>
      </c>
      <c r="K34">
        <v>0</v>
      </c>
      <c r="L34" t="s">
        <v>3</v>
      </c>
      <c r="M34" t="s">
        <v>651</v>
      </c>
      <c r="N34" t="str">
        <f t="shared" si="2"/>
        <v>right tackle</v>
      </c>
      <c r="P34">
        <v>0</v>
      </c>
      <c r="Q34">
        <v>-0.63442224000000003</v>
      </c>
      <c r="R34">
        <v>1</v>
      </c>
      <c r="S34">
        <v>0.72708270527167196</v>
      </c>
      <c r="T34">
        <f t="shared" si="3"/>
        <v>0</v>
      </c>
      <c r="U34">
        <f t="shared" si="4"/>
        <v>0</v>
      </c>
      <c r="V34">
        <f t="shared" si="5"/>
        <v>0</v>
      </c>
      <c r="X34">
        <f t="shared" si="0"/>
        <v>-0.46127743854371395</v>
      </c>
      <c r="Z34">
        <f t="shared" si="9"/>
        <v>3</v>
      </c>
      <c r="AA34">
        <f t="shared" si="10"/>
        <v>37.999999999999972</v>
      </c>
      <c r="AB34" t="s">
        <v>682</v>
      </c>
      <c r="AC34" s="2">
        <f t="shared" si="6"/>
        <v>13.680123636386432</v>
      </c>
      <c r="AD34" s="2">
        <f t="shared" si="6"/>
        <v>12.618048218304342</v>
      </c>
      <c r="AE34" s="2">
        <f t="shared" si="6"/>
        <v>11.7018281453092</v>
      </c>
      <c r="AF34">
        <f t="shared" si="11"/>
        <v>37.999999999999972</v>
      </c>
      <c r="AG34" s="3">
        <f t="shared" si="7"/>
        <v>-5.9455719774468205</v>
      </c>
      <c r="AH34" s="3">
        <f t="shared" si="7"/>
        <v>-2.982966967896743</v>
      </c>
      <c r="AI34" s="3">
        <f t="shared" si="7"/>
        <v>5.3039826913435624</v>
      </c>
      <c r="AL34" t="s">
        <v>682</v>
      </c>
      <c r="AM34" s="2">
        <f t="shared" si="8"/>
        <v>0</v>
      </c>
      <c r="AN34" s="2">
        <f t="shared" si="8"/>
        <v>0</v>
      </c>
      <c r="AO34" s="2">
        <f t="shared" si="8"/>
        <v>0</v>
      </c>
      <c r="AP34">
        <f t="shared" si="12"/>
        <v>0</v>
      </c>
    </row>
    <row r="35" spans="1:99" ht="15" thickBot="1" x14ac:dyDescent="0.4">
      <c r="A35" t="s">
        <v>27</v>
      </c>
      <c r="B35" t="s">
        <v>667</v>
      </c>
      <c r="C35" t="s">
        <v>669</v>
      </c>
      <c r="D35" t="s">
        <v>670</v>
      </c>
      <c r="E35">
        <v>1</v>
      </c>
      <c r="F35">
        <v>7</v>
      </c>
      <c r="G35">
        <v>0</v>
      </c>
      <c r="H35">
        <v>0</v>
      </c>
      <c r="I35">
        <f t="shared" si="1"/>
        <v>0</v>
      </c>
      <c r="J35">
        <v>1</v>
      </c>
      <c r="K35">
        <v>1</v>
      </c>
      <c r="L35" t="s">
        <v>3</v>
      </c>
      <c r="M35" t="s">
        <v>651</v>
      </c>
      <c r="N35" t="str">
        <f t="shared" si="2"/>
        <v>right tackle</v>
      </c>
      <c r="P35">
        <v>0</v>
      </c>
      <c r="Q35">
        <v>-0.75069980000000003</v>
      </c>
      <c r="R35">
        <v>1</v>
      </c>
      <c r="S35">
        <v>1</v>
      </c>
      <c r="T35">
        <f t="shared" si="3"/>
        <v>0</v>
      </c>
      <c r="U35">
        <f t="shared" si="4"/>
        <v>1</v>
      </c>
      <c r="V35">
        <f t="shared" si="5"/>
        <v>1</v>
      </c>
      <c r="X35">
        <f t="shared" si="0"/>
        <v>-0.75069980000000003</v>
      </c>
      <c r="Z35">
        <f t="shared" si="9"/>
        <v>3</v>
      </c>
      <c r="AA35">
        <f t="shared" si="10"/>
        <v>50.999999999999972</v>
      </c>
      <c r="AB35" t="s">
        <v>683</v>
      </c>
      <c r="AC35" s="2">
        <f t="shared" si="6"/>
        <v>23.86877900999059</v>
      </c>
      <c r="AD35" s="2">
        <f t="shared" si="6"/>
        <v>8.1031581863917648</v>
      </c>
      <c r="AE35" s="2">
        <f t="shared" si="6"/>
        <v>19.028062803617587</v>
      </c>
      <c r="AF35">
        <f t="shared" si="11"/>
        <v>50.999999999999943</v>
      </c>
      <c r="AG35" s="3">
        <f t="shared" si="7"/>
        <v>-12.163495803219066</v>
      </c>
      <c r="AH35" s="3">
        <f t="shared" si="7"/>
        <v>-3.8377548573037443</v>
      </c>
      <c r="AI35" s="3">
        <f t="shared" si="7"/>
        <v>2.5043125405228226</v>
      </c>
      <c r="AL35" t="s">
        <v>683</v>
      </c>
      <c r="AM35" s="2">
        <f t="shared" si="8"/>
        <v>0</v>
      </c>
      <c r="AN35" s="2">
        <f t="shared" si="8"/>
        <v>0</v>
      </c>
      <c r="AO35" s="2">
        <f t="shared" si="8"/>
        <v>0</v>
      </c>
      <c r="AP35">
        <f t="shared" si="12"/>
        <v>0</v>
      </c>
    </row>
    <row r="36" spans="1:99" ht="15" thickBot="1" x14ac:dyDescent="0.4">
      <c r="A36" t="s">
        <v>28</v>
      </c>
      <c r="B36" t="s">
        <v>666</v>
      </c>
      <c r="C36" t="s">
        <v>670</v>
      </c>
      <c r="D36" t="s">
        <v>669</v>
      </c>
      <c r="E36">
        <v>1</v>
      </c>
      <c r="F36">
        <v>7</v>
      </c>
      <c r="G36">
        <v>0</v>
      </c>
      <c r="H36">
        <v>0</v>
      </c>
      <c r="I36">
        <f t="shared" si="1"/>
        <v>0</v>
      </c>
      <c r="J36">
        <v>0</v>
      </c>
      <c r="K36">
        <v>0</v>
      </c>
      <c r="L36" t="s">
        <v>653</v>
      </c>
      <c r="M36" t="s">
        <v>651</v>
      </c>
      <c r="N36" t="str">
        <f t="shared" si="2"/>
        <v>right end</v>
      </c>
      <c r="P36">
        <v>0</v>
      </c>
      <c r="Q36">
        <v>-0.58820134000000002</v>
      </c>
      <c r="R36">
        <v>1</v>
      </c>
      <c r="S36">
        <v>1</v>
      </c>
      <c r="T36">
        <f t="shared" si="3"/>
        <v>0</v>
      </c>
      <c r="U36">
        <f t="shared" si="4"/>
        <v>0</v>
      </c>
      <c r="V36">
        <f t="shared" si="5"/>
        <v>0</v>
      </c>
      <c r="X36">
        <f t="shared" si="0"/>
        <v>-0.58820134000000002</v>
      </c>
      <c r="CJ36" s="84" t="s">
        <v>729</v>
      </c>
      <c r="CK36" s="85"/>
      <c r="CL36" s="102"/>
      <c r="CM36" s="87" t="s">
        <v>742</v>
      </c>
      <c r="CN36" s="88"/>
      <c r="CO36" s="111"/>
      <c r="CP36" s="90" t="s">
        <v>658</v>
      </c>
      <c r="CQ36" s="91"/>
      <c r="CR36" s="91"/>
      <c r="CS36" s="91"/>
      <c r="CT36" s="91"/>
      <c r="CU36" s="92"/>
    </row>
    <row r="37" spans="1:99" x14ac:dyDescent="0.35">
      <c r="A37" t="s">
        <v>26</v>
      </c>
      <c r="B37" t="s">
        <v>667</v>
      </c>
      <c r="C37" t="s">
        <v>669</v>
      </c>
      <c r="D37" t="s">
        <v>670</v>
      </c>
      <c r="E37">
        <v>0.85622194031322296</v>
      </c>
      <c r="F37">
        <v>7</v>
      </c>
      <c r="G37">
        <v>0</v>
      </c>
      <c r="H37">
        <v>0</v>
      </c>
      <c r="I37">
        <f t="shared" si="1"/>
        <v>0</v>
      </c>
      <c r="J37">
        <v>0</v>
      </c>
      <c r="K37">
        <v>0</v>
      </c>
      <c r="M37" t="s">
        <v>650</v>
      </c>
      <c r="N37" t="str">
        <f t="shared" si="2"/>
        <v>middle</v>
      </c>
      <c r="P37">
        <v>0</v>
      </c>
      <c r="Q37">
        <v>-0.68074310000000005</v>
      </c>
      <c r="R37">
        <v>1</v>
      </c>
      <c r="S37">
        <v>0.85622194031322296</v>
      </c>
      <c r="T37">
        <f t="shared" si="3"/>
        <v>0</v>
      </c>
      <c r="U37">
        <f t="shared" si="4"/>
        <v>0</v>
      </c>
      <c r="V37">
        <f t="shared" si="5"/>
        <v>0</v>
      </c>
      <c r="X37">
        <f t="shared" si="0"/>
        <v>-0.5828671779368384</v>
      </c>
      <c r="CH37" s="54" t="s">
        <v>731</v>
      </c>
      <c r="CI37" s="55" t="s">
        <v>763</v>
      </c>
      <c r="CJ37" s="15" t="s">
        <v>720</v>
      </c>
      <c r="CK37" s="9" t="s">
        <v>597</v>
      </c>
      <c r="CL37" s="16" t="s">
        <v>598</v>
      </c>
      <c r="CM37" s="15" t="s">
        <v>745</v>
      </c>
      <c r="CN37" s="9" t="s">
        <v>746</v>
      </c>
      <c r="CO37" s="16" t="s">
        <v>747</v>
      </c>
      <c r="CP37" s="15" t="s">
        <v>748</v>
      </c>
      <c r="CQ37" s="9" t="s">
        <v>749</v>
      </c>
      <c r="CR37" s="9" t="s">
        <v>750</v>
      </c>
      <c r="CS37" s="9" t="s">
        <v>751</v>
      </c>
      <c r="CT37" s="9" t="s">
        <v>752</v>
      </c>
      <c r="CU37" s="16" t="s">
        <v>753</v>
      </c>
    </row>
    <row r="38" spans="1:99" x14ac:dyDescent="0.35">
      <c r="A38" t="s">
        <v>15</v>
      </c>
      <c r="B38" t="s">
        <v>666</v>
      </c>
      <c r="C38" t="s">
        <v>669</v>
      </c>
      <c r="D38" t="s">
        <v>670</v>
      </c>
      <c r="E38">
        <v>0.14377805968677601</v>
      </c>
      <c r="F38">
        <v>7</v>
      </c>
      <c r="G38">
        <v>0</v>
      </c>
      <c r="H38">
        <v>0</v>
      </c>
      <c r="I38">
        <f t="shared" si="1"/>
        <v>0</v>
      </c>
      <c r="J38">
        <v>0</v>
      </c>
      <c r="K38">
        <v>0</v>
      </c>
      <c r="M38" t="s">
        <v>650</v>
      </c>
      <c r="N38" t="str">
        <f t="shared" si="2"/>
        <v>middle</v>
      </c>
      <c r="P38">
        <v>0</v>
      </c>
      <c r="Q38">
        <v>-0.68074310000000005</v>
      </c>
      <c r="R38">
        <v>1</v>
      </c>
      <c r="S38">
        <v>0.14377805968677601</v>
      </c>
      <c r="T38">
        <f t="shared" si="3"/>
        <v>0</v>
      </c>
      <c r="U38">
        <f t="shared" si="4"/>
        <v>0</v>
      </c>
      <c r="V38">
        <f t="shared" si="5"/>
        <v>0</v>
      </c>
      <c r="X38">
        <f t="shared" si="0"/>
        <v>-9.7875922063160939E-2</v>
      </c>
      <c r="CH38" s="56" t="s">
        <v>423</v>
      </c>
      <c r="CI38" s="57" t="s">
        <v>666</v>
      </c>
      <c r="CJ38" s="17">
        <v>1</v>
      </c>
      <c r="CK38" s="11" t="s">
        <v>764</v>
      </c>
      <c r="CL38" s="18">
        <v>1</v>
      </c>
      <c r="CM38" s="17">
        <v>2</v>
      </c>
      <c r="CN38" s="58">
        <v>0.560380099432361</v>
      </c>
      <c r="CO38" s="59">
        <v>0.18101103716686048</v>
      </c>
      <c r="CP38" s="17">
        <v>2</v>
      </c>
      <c r="CQ38" s="63">
        <v>0.560380099432361</v>
      </c>
      <c r="CR38" s="63">
        <v>0.18101103716686048</v>
      </c>
      <c r="CS38" s="11" t="s">
        <v>764</v>
      </c>
      <c r="CT38" s="63" t="s">
        <v>764</v>
      </c>
      <c r="CU38" s="59" t="s">
        <v>764</v>
      </c>
    </row>
    <row r="39" spans="1:99" x14ac:dyDescent="0.35">
      <c r="A39" t="s">
        <v>29</v>
      </c>
      <c r="B39" t="s">
        <v>666</v>
      </c>
      <c r="C39" t="s">
        <v>670</v>
      </c>
      <c r="D39" t="s">
        <v>669</v>
      </c>
      <c r="E39">
        <v>1</v>
      </c>
      <c r="F39">
        <v>7</v>
      </c>
      <c r="G39">
        <v>0</v>
      </c>
      <c r="H39">
        <v>0</v>
      </c>
      <c r="I39">
        <f t="shared" si="1"/>
        <v>0</v>
      </c>
      <c r="J39">
        <v>0</v>
      </c>
      <c r="K39">
        <v>1</v>
      </c>
      <c r="M39" t="s">
        <v>650</v>
      </c>
      <c r="N39" t="str">
        <f t="shared" si="2"/>
        <v>middle</v>
      </c>
      <c r="P39">
        <v>0</v>
      </c>
      <c r="Q39">
        <v>-1.1905313</v>
      </c>
      <c r="R39">
        <v>1</v>
      </c>
      <c r="S39">
        <v>1</v>
      </c>
      <c r="T39">
        <f t="shared" si="3"/>
        <v>0</v>
      </c>
      <c r="U39">
        <f t="shared" si="4"/>
        <v>0</v>
      </c>
      <c r="V39">
        <f t="shared" si="5"/>
        <v>1</v>
      </c>
      <c r="X39">
        <f t="shared" si="0"/>
        <v>-1.1905313</v>
      </c>
      <c r="CH39" s="56" t="s">
        <v>18</v>
      </c>
      <c r="CI39" s="57" t="s">
        <v>666</v>
      </c>
      <c r="CJ39" s="17">
        <v>3</v>
      </c>
      <c r="CK39" s="11">
        <v>2</v>
      </c>
      <c r="CL39" s="18">
        <v>5</v>
      </c>
      <c r="CM39" s="17">
        <v>8</v>
      </c>
      <c r="CN39" s="58">
        <v>3.707850068163498</v>
      </c>
      <c r="CO39" s="59">
        <v>-1.7888877086498678</v>
      </c>
      <c r="CP39" s="17" t="s">
        <v>764</v>
      </c>
      <c r="CQ39" s="63" t="s">
        <v>764</v>
      </c>
      <c r="CR39" s="63" t="s">
        <v>764</v>
      </c>
      <c r="CS39" s="11">
        <v>8</v>
      </c>
      <c r="CT39" s="63">
        <v>3.707850068163498</v>
      </c>
      <c r="CU39" s="59">
        <v>-1.7888877086498678</v>
      </c>
    </row>
    <row r="40" spans="1:99" x14ac:dyDescent="0.35">
      <c r="A40" t="s">
        <v>11</v>
      </c>
      <c r="B40" t="s">
        <v>665</v>
      </c>
      <c r="C40" t="s">
        <v>670</v>
      </c>
      <c r="D40" t="s">
        <v>669</v>
      </c>
      <c r="E40">
        <v>0.325733989123203</v>
      </c>
      <c r="F40">
        <v>7</v>
      </c>
      <c r="G40">
        <v>0</v>
      </c>
      <c r="H40">
        <v>0</v>
      </c>
      <c r="I40">
        <f t="shared" si="1"/>
        <v>0</v>
      </c>
      <c r="J40">
        <v>0</v>
      </c>
      <c r="K40">
        <v>0</v>
      </c>
      <c r="L40" t="s">
        <v>653</v>
      </c>
      <c r="M40" t="s">
        <v>652</v>
      </c>
      <c r="N40" t="str">
        <f t="shared" si="2"/>
        <v>left end</v>
      </c>
      <c r="P40">
        <v>0</v>
      </c>
      <c r="Q40">
        <v>-0.52993579999999996</v>
      </c>
      <c r="R40">
        <v>1</v>
      </c>
      <c r="S40">
        <v>0.325733989123203</v>
      </c>
      <c r="T40">
        <f t="shared" si="3"/>
        <v>0</v>
      </c>
      <c r="U40">
        <f t="shared" si="4"/>
        <v>0</v>
      </c>
      <c r="V40">
        <f t="shared" si="5"/>
        <v>0</v>
      </c>
      <c r="X40">
        <f t="shared" si="0"/>
        <v>-0.17261810211319586</v>
      </c>
      <c r="BI40" s="56" t="s">
        <v>459</v>
      </c>
      <c r="BJ40" s="57" t="s">
        <v>665</v>
      </c>
      <c r="BK40" s="17">
        <f>IF(SUMIFS('tackle data and analsyis'!E$2:E$2763,'tackle data and analsyis'!$I$2:$I$2763,'further data insights graphs'!$BI40)=0,"-",SUMIFS('tackle data and analsyis'!E$2:E$2763,'tackle data and analsyis'!$I$2:$I$2763,'further data insights graphs'!$BI40))</f>
        <v>1</v>
      </c>
      <c r="BL40" s="11" t="str">
        <f>IF(SUMIFS('tackle data and analsyis'!F$2:F$2763,'tackle data and analsyis'!$I$2:$I$2763,'further data insights graphs'!$BI40)=0,"-",SUMIFS('tackle data and analsyis'!F$2:F$2763,'tackle data and analsyis'!$I$2:$I$2763,'further data insights graphs'!$BI40))</f>
        <v>-</v>
      </c>
      <c r="BM40" s="18">
        <f>IF(SUM(BK40:BL40)=0,"-",SUM(BK40:BL40))</f>
        <v>1</v>
      </c>
      <c r="BN40" s="17">
        <f>COUNTIFS($A$2:$A$3323,$BI40)</f>
        <v>1</v>
      </c>
      <c r="BO40" s="58">
        <f>SUMIFS($E$2:$E$3323,$A$2:$A$3323,$BI40)</f>
        <v>1</v>
      </c>
      <c r="BP40" s="75">
        <f>SUMIFS($X$2:$X$3323,$A$2:$A$3323,$BI40)</f>
        <v>-0.24480822999999999</v>
      </c>
      <c r="BQ40" s="17" t="str">
        <f>IF(SUMIFS($K$2:$K$3323,$A$2:$A$3323,BI40)=0,"-",SUMIFS($K$2:$K$3323,$A$2:$A$3323,BI40))</f>
        <v>-</v>
      </c>
      <c r="BR40" s="61" t="str">
        <f>IF(SUMIFS(I$2:I$3323,$A$2:$A$3323,$BI40)=0,"-",SUMIFS(I$2:I$3323,$A$2:$A$3323,$BI40))</f>
        <v>-</v>
      </c>
      <c r="BS40" s="77" t="str">
        <f>IF(SUMIFS(J$2:J$3323,$A$2:$A$3323,$BI40)=0,"-",SUMIFS(J$2:J$3323,$A$2:$A$3323,$BI40))</f>
        <v>-</v>
      </c>
      <c r="BT40" s="31">
        <f>SUMIFS(R$2:R$3323,$A$2:$A$3323,$BI40)</f>
        <v>1</v>
      </c>
      <c r="BU40" s="60" t="str">
        <f>IF(SUMIFS($V$2:$V$3323,$A$2:$A$3323,$BI40)=0,"-",SUMIFS($V$2:$V$3323,$A$2:$A$3323,$BI40))</f>
        <v>-</v>
      </c>
      <c r="BV40" s="61" t="str">
        <f>IF(SUMIFS($P$2:$P$3323,$A$2:$A$3323,$BI40)=0,"-",SUMIFS($P$2:$P$3323,$A$2:$A$3323,$BI40))</f>
        <v>-</v>
      </c>
      <c r="BW40" s="61" t="str">
        <f>IF(SUMIFS($U$2:$U$3323,$A$2:$A$3323,$BI40)=0,"-",SUMIFS($U$2:$U$3323,$A$2:$A$3323,$BI40))</f>
        <v>-</v>
      </c>
      <c r="BX40" s="79">
        <f>IF(SUMIFS($S$2:$S$3323,$A$2:$A$3323,$BI40)=0,"-",SUMIFS($S$2:$S$3323,$A$2:$A$3323,$BI40))</f>
        <v>1</v>
      </c>
      <c r="BY40" s="17" t="str">
        <f>IF(COUNTIFS($A$2:$A$3323,$BI40,$R$2:$R$3323,0)=0,"-",COUNTIFS($A$2:$A$3323,$BI40,$R$2:$R$3323,0))</f>
        <v>-</v>
      </c>
      <c r="BZ40" s="63" t="str">
        <f>IF(SUMIFS($E$2:$E$3323,$A$2:$A$3323,$BI40,$R$2:$R$3323,0)=0,"-",SUMIFS($E$2:$E$3323,$A$2:$A$3323,$BI40,$R$2:$R$3323,0))</f>
        <v>-</v>
      </c>
      <c r="CA40" s="63" t="str">
        <f>IF(SUMIFS($X$2:$X$3323,$A$2:$A$3323,$BI40,$R$2:$R$3323,0)=0,"-",SUMIFS($X$2:$X$3323,$A$2:$A$3323,$BI40,$R$2:$R$3323,0))</f>
        <v>-</v>
      </c>
      <c r="CB40" s="11">
        <f>IF(SUMIFS($R$2:$R$3323,$A$2:$A$3323,$BI40)=0,"-",SUMIFS($R$2:$R$3323,$A$2:$A$3323,$BI40))</f>
        <v>1</v>
      </c>
      <c r="CC40" s="63">
        <f>IF(SUMIFS($E$2:$E$3323,$A$2:$A$3323,$BI40,$R$2:$R$3323,1)=0,"-",SUMIFS($E$2:$E$3323,$A$2:$A$3323,$BI40,$R$2:$R$3323,1))</f>
        <v>1</v>
      </c>
      <c r="CD40" s="59">
        <f>IF(SUMIFS($X$2:$X$3323,$A$2:$A$3323,$BI40,$R$2:$R$3323,1)=0,"-",SUMIFS($X$2:$X$3323,$A$2:$A$3323,$BI40,$R$2:$R$3323,1))</f>
        <v>-0.24480822999999999</v>
      </c>
      <c r="CH40" s="56" t="s">
        <v>437</v>
      </c>
      <c r="CI40" s="57" t="s">
        <v>666</v>
      </c>
      <c r="CJ40" s="17" t="s">
        <v>764</v>
      </c>
      <c r="CK40" s="11">
        <v>2</v>
      </c>
      <c r="CL40" s="18">
        <v>2</v>
      </c>
      <c r="CM40" s="17">
        <v>5</v>
      </c>
      <c r="CN40" s="58">
        <v>1.3215092949101601</v>
      </c>
      <c r="CO40" s="59">
        <v>-0.39943557718491085</v>
      </c>
      <c r="CP40" s="17">
        <v>2</v>
      </c>
      <c r="CQ40" s="63">
        <v>0.27404712872865999</v>
      </c>
      <c r="CR40" s="63">
        <v>7.3038485805679301E-2</v>
      </c>
      <c r="CS40" s="11">
        <v>3</v>
      </c>
      <c r="CT40" s="63">
        <v>1.0474621661815</v>
      </c>
      <c r="CU40" s="59">
        <v>-0.47247406299059014</v>
      </c>
    </row>
    <row r="41" spans="1:99" ht="15" thickBot="1" x14ac:dyDescent="0.4">
      <c r="A41" t="s">
        <v>17</v>
      </c>
      <c r="B41" t="s">
        <v>667</v>
      </c>
      <c r="C41" t="s">
        <v>670</v>
      </c>
      <c r="D41" t="s">
        <v>669</v>
      </c>
      <c r="E41">
        <v>0.67426601087679605</v>
      </c>
      <c r="F41">
        <v>7</v>
      </c>
      <c r="G41">
        <v>0</v>
      </c>
      <c r="H41">
        <v>0</v>
      </c>
      <c r="I41">
        <f t="shared" si="1"/>
        <v>0</v>
      </c>
      <c r="J41">
        <v>0</v>
      </c>
      <c r="K41">
        <v>0</v>
      </c>
      <c r="L41" t="s">
        <v>653</v>
      </c>
      <c r="M41" t="s">
        <v>652</v>
      </c>
      <c r="N41" t="str">
        <f t="shared" si="2"/>
        <v>left end</v>
      </c>
      <c r="P41">
        <v>0</v>
      </c>
      <c r="Q41">
        <v>-0.52993579999999996</v>
      </c>
      <c r="R41">
        <v>1</v>
      </c>
      <c r="S41">
        <v>0.67426601087679605</v>
      </c>
      <c r="T41">
        <f t="shared" si="3"/>
        <v>0</v>
      </c>
      <c r="U41">
        <f t="shared" si="4"/>
        <v>0</v>
      </c>
      <c r="V41">
        <f t="shared" si="5"/>
        <v>0</v>
      </c>
      <c r="X41">
        <f t="shared" si="0"/>
        <v>-0.35731769788680356</v>
      </c>
      <c r="BI41" s="65" t="s">
        <v>467</v>
      </c>
      <c r="BJ41" s="66" t="s">
        <v>665</v>
      </c>
      <c r="BK41" s="19">
        <f>IF(SUMIFS('tackle data and analsyis'!E$2:E$2763,'tackle data and analsyis'!$I$2:$I$2763,'further data insights graphs'!$BI41)=0,"-",SUMIFS('tackle data and analsyis'!E$2:E$2763,'tackle data and analsyis'!$I$2:$I$2763,'further data insights graphs'!$BI41))</f>
        <v>1</v>
      </c>
      <c r="BL41" s="20">
        <f>IF(SUMIFS('tackle data and analsyis'!F$2:F$2763,'tackle data and analsyis'!$I$2:$I$2763,'further data insights graphs'!$BI41)=0,"-",SUMIFS('tackle data and analsyis'!F$2:F$2763,'tackle data and analsyis'!$I$2:$I$2763,'further data insights graphs'!$BI41))</f>
        <v>2</v>
      </c>
      <c r="BM41" s="21">
        <f>IF(SUM(BK41:BL41)=0,"-",SUM(BK41:BL41))</f>
        <v>3</v>
      </c>
      <c r="BN41" s="19">
        <f>COUNTIFS($A$2:$A$3323,$BI41)</f>
        <v>2</v>
      </c>
      <c r="BO41" s="67">
        <f>SUMIFS($E$2:$E$3323,$A$2:$A$3323,$BI41)</f>
        <v>1.082858439923384</v>
      </c>
      <c r="BP41" s="76">
        <f>SUMIFS($X$2:$X$3323,$A$2:$A$3323,$BI41)</f>
        <v>0.82401816567481601</v>
      </c>
      <c r="BQ41" s="19" t="str">
        <f>IF(SUMIFS($K$2:$K$3323,$A$2:$A$3323,BI41)=0,"-",SUMIFS($K$2:$K$3323,$A$2:$A$3323,BI41))</f>
        <v>-</v>
      </c>
      <c r="BR41" s="70" t="str">
        <f>IF(SUMIFS(I$2:I$3323,$A$2:$A$3323,$BI41)=0,"-",SUMIFS(I$2:I$3323,$A$2:$A$3323,$BI41))</f>
        <v>-</v>
      </c>
      <c r="BS41" s="78" t="str">
        <f>IF(SUMIFS(J$2:J$3323,$A$2:$A$3323,$BI41)=0,"-",SUMIFS(J$2:J$3323,$A$2:$A$3323,$BI41))</f>
        <v>-</v>
      </c>
      <c r="BT41" s="32">
        <f>SUMIFS(R$2:R$3323,$A$2:$A$3323,$BI41)</f>
        <v>0</v>
      </c>
      <c r="BU41" s="69" t="str">
        <f>IF(SUMIFS($V$2:$V$3323,$A$2:$A$3323,$BI41)=0,"-",SUMIFS($V$2:$V$3323,$A$2:$A$3323,$BI41))</f>
        <v>-</v>
      </c>
      <c r="BV41" s="70" t="str">
        <f>IF(SUMIFS($P$2:$P$3323,$A$2:$A$3323,$BI41)=0,"-",SUMIFS($P$2:$P$3323,$A$2:$A$3323,$BI41))</f>
        <v>-</v>
      </c>
      <c r="BW41" s="70" t="str">
        <f>IF(SUMIFS($U$2:$U$3323,$A$2:$A$3323,$BI41)=0,"-",SUMIFS($U$2:$U$3323,$A$2:$A$3323,$BI41))</f>
        <v>-</v>
      </c>
      <c r="BX41" s="80" t="str">
        <f>IF(SUMIFS($S$2:$S$3323,$A$2:$A$3323,$BI41)=0,"-",SUMIFS($S$2:$S$3323,$A$2:$A$3323,$BI41))</f>
        <v>-</v>
      </c>
      <c r="BY41" s="19">
        <f>IF(COUNTIFS($A$2:$A$3323,$BI41,$R$2:$R$3323,0)=0,"-",COUNTIFS($A$2:$A$3323,$BI41,$R$2:$R$3323,0))</f>
        <v>2</v>
      </c>
      <c r="BZ41" s="72">
        <f>IF(SUMIFS($E$2:$E$3323,$A$2:$A$3323,$BI41,$R$2:$R$3323,0)=0,"-",SUMIFS($E$2:$E$3323,$A$2:$A$3323,$BI41,$R$2:$R$3323,0))</f>
        <v>1.082858439923384</v>
      </c>
      <c r="CA41" s="72">
        <f>IF(SUMIFS($X$2:$X$3323,$A$2:$A$3323,$BI41,$R$2:$R$3323,0)=0,"-",SUMIFS($X$2:$X$3323,$A$2:$A$3323,$BI41,$R$2:$R$3323,0))</f>
        <v>0.82401816567481601</v>
      </c>
      <c r="CB41" s="20" t="str">
        <f>IF(SUMIFS($R$2:$R$3323,$A$2:$A$3323,$BI41)=0,"-",SUMIFS($R$2:$R$3323,$A$2:$A$3323,$BI41))</f>
        <v>-</v>
      </c>
      <c r="CC41" s="72" t="str">
        <f>IF(SUMIFS($E$2:$E$3323,$A$2:$A$3323,$BI41,$R$2:$R$3323,1)=0,"-",SUMIFS($E$2:$E$3323,$A$2:$A$3323,$BI41,$R$2:$R$3323,1))</f>
        <v>-</v>
      </c>
      <c r="CD41" s="68" t="str">
        <f>IF(SUMIFS($X$2:$X$3323,$A$2:$A$3323,$BI41,$R$2:$R$3323,1)=0,"-",SUMIFS($X$2:$X$3323,$A$2:$A$3323,$BI41,$R$2:$R$3323,1))</f>
        <v>-</v>
      </c>
      <c r="CH41" s="56" t="s">
        <v>24</v>
      </c>
      <c r="CI41" s="57" t="s">
        <v>666</v>
      </c>
      <c r="CJ41" s="17">
        <v>3</v>
      </c>
      <c r="CK41" s="11">
        <v>2</v>
      </c>
      <c r="CL41" s="18">
        <v>5</v>
      </c>
      <c r="CM41" s="17">
        <v>6</v>
      </c>
      <c r="CN41" s="58">
        <v>2.6821094806707624</v>
      </c>
      <c r="CO41" s="59">
        <v>9.7691997934731156E-2</v>
      </c>
      <c r="CP41" s="17">
        <v>2</v>
      </c>
      <c r="CQ41" s="63">
        <v>1.118674561349585</v>
      </c>
      <c r="CR41" s="63">
        <v>0.40170055518929182</v>
      </c>
      <c r="CS41" s="11">
        <v>4</v>
      </c>
      <c r="CT41" s="63">
        <v>1.563434919321177</v>
      </c>
      <c r="CU41" s="59">
        <v>-0.30400855725456066</v>
      </c>
    </row>
    <row r="42" spans="1:99" x14ac:dyDescent="0.35">
      <c r="A42" t="s">
        <v>11</v>
      </c>
      <c r="B42" t="s">
        <v>665</v>
      </c>
      <c r="C42" t="s">
        <v>670</v>
      </c>
      <c r="D42" t="s">
        <v>669</v>
      </c>
      <c r="E42">
        <v>0.31117139930543802</v>
      </c>
      <c r="F42">
        <v>7</v>
      </c>
      <c r="G42">
        <v>0</v>
      </c>
      <c r="H42">
        <v>0</v>
      </c>
      <c r="I42">
        <f t="shared" si="1"/>
        <v>0</v>
      </c>
      <c r="J42">
        <v>0</v>
      </c>
      <c r="K42">
        <v>0</v>
      </c>
      <c r="M42" t="s">
        <v>650</v>
      </c>
      <c r="N42" t="str">
        <f t="shared" si="2"/>
        <v>middle</v>
      </c>
      <c r="P42">
        <v>0</v>
      </c>
      <c r="Q42">
        <v>1.6079871999999999</v>
      </c>
      <c r="R42">
        <v>0</v>
      </c>
      <c r="S42">
        <v>0</v>
      </c>
      <c r="T42">
        <f t="shared" si="3"/>
        <v>0</v>
      </c>
      <c r="U42">
        <f t="shared" si="4"/>
        <v>0</v>
      </c>
      <c r="V42">
        <f t="shared" si="5"/>
        <v>0</v>
      </c>
      <c r="X42">
        <f t="shared" si="0"/>
        <v>0.50035962708923321</v>
      </c>
      <c r="AM42">
        <v>7</v>
      </c>
      <c r="AN42">
        <v>8</v>
      </c>
      <c r="AO42">
        <v>9</v>
      </c>
      <c r="AS42" t="s">
        <v>788</v>
      </c>
      <c r="AT42" t="s">
        <v>773</v>
      </c>
      <c r="AU42" t="s">
        <v>789</v>
      </c>
      <c r="AV42" t="s">
        <v>790</v>
      </c>
      <c r="CH42" s="56" t="s">
        <v>14</v>
      </c>
      <c r="CI42" s="57" t="s">
        <v>666</v>
      </c>
      <c r="CJ42" s="17" t="s">
        <v>764</v>
      </c>
      <c r="CK42" s="11">
        <v>1</v>
      </c>
      <c r="CL42" s="18">
        <v>1</v>
      </c>
      <c r="CM42" s="17">
        <v>1</v>
      </c>
      <c r="CN42" s="58">
        <v>0.451929824496761</v>
      </c>
      <c r="CO42" s="59">
        <v>0.1888070703449235</v>
      </c>
      <c r="CP42" s="17">
        <v>1</v>
      </c>
      <c r="CQ42" s="63">
        <v>0.451929824496761</v>
      </c>
      <c r="CR42" s="63">
        <v>0.1888070703449235</v>
      </c>
      <c r="CS42" s="11" t="s">
        <v>764</v>
      </c>
      <c r="CT42" s="63" t="s">
        <v>764</v>
      </c>
      <c r="CU42" s="59" t="s">
        <v>764</v>
      </c>
    </row>
    <row r="43" spans="1:99" ht="15" thickBot="1" x14ac:dyDescent="0.4">
      <c r="A43" t="s">
        <v>19</v>
      </c>
      <c r="B43" t="s">
        <v>666</v>
      </c>
      <c r="C43" t="s">
        <v>670</v>
      </c>
      <c r="D43" t="s">
        <v>669</v>
      </c>
      <c r="E43">
        <v>0.31129612145942698</v>
      </c>
      <c r="F43">
        <v>7</v>
      </c>
      <c r="G43">
        <v>0</v>
      </c>
      <c r="H43">
        <v>0</v>
      </c>
      <c r="I43">
        <f t="shared" si="1"/>
        <v>0</v>
      </c>
      <c r="J43">
        <v>0</v>
      </c>
      <c r="K43">
        <v>0</v>
      </c>
      <c r="M43" t="s">
        <v>650</v>
      </c>
      <c r="N43" t="str">
        <f t="shared" si="2"/>
        <v>middle</v>
      </c>
      <c r="P43">
        <v>0</v>
      </c>
      <c r="Q43">
        <v>1.6079871999999999</v>
      </c>
      <c r="R43">
        <v>0</v>
      </c>
      <c r="S43">
        <v>0</v>
      </c>
      <c r="T43">
        <f t="shared" si="3"/>
        <v>0</v>
      </c>
      <c r="U43">
        <f t="shared" si="4"/>
        <v>0</v>
      </c>
      <c r="V43">
        <f t="shared" si="5"/>
        <v>0</v>
      </c>
      <c r="X43">
        <f t="shared" si="0"/>
        <v>0.5005601787164039</v>
      </c>
      <c r="AL43" t="s">
        <v>189</v>
      </c>
      <c r="AM43">
        <f>SUMIFS($E$2:$E$3323,$A$2:$A$3323,$AL43,$F$2:$F$3323,AM$42)</f>
        <v>2.7975170961339102</v>
      </c>
      <c r="AN43">
        <f>SUMIFS($E$2:$E$3323,$A$2:$A$3323,$AL43,$F$2:$F$3323,AN$42)</f>
        <v>5.0662852364739592</v>
      </c>
      <c r="AO43">
        <f>SUMIFS($E$2:$E$3323,$A$2:$A$3323,$AL43,$F$2:$F$3323,AO$42)</f>
        <v>1.958046338387605</v>
      </c>
      <c r="AS43" t="s">
        <v>669</v>
      </c>
      <c r="AT43" t="s">
        <v>774</v>
      </c>
      <c r="AU43" t="s">
        <v>776</v>
      </c>
      <c r="AV43" t="str">
        <f>_xlfn.CONCAT(AT43, " ",AU43)</f>
        <v>NFC West</v>
      </c>
      <c r="AX43" t="s">
        <v>780</v>
      </c>
      <c r="AY43">
        <f>COUNTIF($AV$43:$AV$74,AX43)</f>
        <v>4</v>
      </c>
      <c r="BY43" s="8"/>
      <c r="BZ43" s="8"/>
      <c r="CA43" s="8"/>
      <c r="CB43" s="30"/>
      <c r="CC43" s="82" t="s">
        <v>765</v>
      </c>
      <c r="CD43" s="73" t="s">
        <v>766</v>
      </c>
      <c r="CH43" s="56" t="s">
        <v>9</v>
      </c>
      <c r="CI43" s="57" t="s">
        <v>666</v>
      </c>
      <c r="CJ43" s="17">
        <v>1</v>
      </c>
      <c r="CK43" s="11" t="s">
        <v>764</v>
      </c>
      <c r="CL43" s="18">
        <v>1</v>
      </c>
      <c r="CM43" s="17">
        <v>1</v>
      </c>
      <c r="CN43" s="58">
        <v>0.64122272243812695</v>
      </c>
      <c r="CO43" s="59">
        <v>-9.7502243200093652E-2</v>
      </c>
      <c r="CP43" s="17" t="s">
        <v>764</v>
      </c>
      <c r="CQ43" s="63" t="s">
        <v>764</v>
      </c>
      <c r="CR43" s="63" t="s">
        <v>764</v>
      </c>
      <c r="CS43" s="11">
        <v>1</v>
      </c>
      <c r="CT43" s="63">
        <v>0.64122272243812695</v>
      </c>
      <c r="CU43" s="59">
        <v>-9.7502243200093652E-2</v>
      </c>
    </row>
    <row r="44" spans="1:99" x14ac:dyDescent="0.35">
      <c r="A44" t="s">
        <v>17</v>
      </c>
      <c r="B44" t="s">
        <v>667</v>
      </c>
      <c r="C44" t="s">
        <v>670</v>
      </c>
      <c r="D44" t="s">
        <v>669</v>
      </c>
      <c r="E44">
        <v>0.377532479235134</v>
      </c>
      <c r="F44">
        <v>7</v>
      </c>
      <c r="G44">
        <v>0</v>
      </c>
      <c r="H44">
        <v>0</v>
      </c>
      <c r="I44">
        <f t="shared" si="1"/>
        <v>0</v>
      </c>
      <c r="J44">
        <v>0</v>
      </c>
      <c r="K44">
        <v>0</v>
      </c>
      <c r="M44" t="s">
        <v>650</v>
      </c>
      <c r="N44" t="str">
        <f t="shared" si="2"/>
        <v>middle</v>
      </c>
      <c r="P44">
        <v>0</v>
      </c>
      <c r="Q44">
        <v>1.6079871999999999</v>
      </c>
      <c r="R44">
        <v>0</v>
      </c>
      <c r="S44">
        <v>0</v>
      </c>
      <c r="T44">
        <f t="shared" si="3"/>
        <v>0</v>
      </c>
      <c r="U44">
        <f t="shared" si="4"/>
        <v>0</v>
      </c>
      <c r="V44">
        <f t="shared" si="5"/>
        <v>0</v>
      </c>
      <c r="X44">
        <f t="shared" si="0"/>
        <v>0.60706739419436129</v>
      </c>
      <c r="AL44" t="s">
        <v>658</v>
      </c>
      <c r="AM44">
        <f xml:space="preserve"> SUMIFS($Q$2:$Q$3323,$A$2:$A$3323,$AL$43,$F$2:$F$3323,AM$42)</f>
        <v>-1.9675479810000001</v>
      </c>
      <c r="AN44">
        <f xml:space="preserve"> SUMIFS($Q$2:$Q$3323,$A$2:$A$3323,$AL$43,$F$2:$F$3323,AN$42)</f>
        <v>-1.3845677697000001</v>
      </c>
      <c r="AO44">
        <f xml:space="preserve"> SUMIFS($Q$2:$Q$3323,$A$2:$A$3323,$AL$43,$F$2:$F$3323,AO$42)</f>
        <v>-3.1035094800000005</v>
      </c>
      <c r="AS44" t="s">
        <v>675</v>
      </c>
      <c r="AT44" t="s">
        <v>774</v>
      </c>
      <c r="AU44" t="s">
        <v>777</v>
      </c>
      <c r="AV44" t="str">
        <f t="shared" ref="AV44:AV74" si="42">_xlfn.CONCAT(AT44, " ",AU44)</f>
        <v>NFC South</v>
      </c>
      <c r="AX44" t="s">
        <v>781</v>
      </c>
      <c r="AY44">
        <f t="shared" ref="AY44:AY50" si="43">COUNTIF($AV$43:$AV$74,AX44)</f>
        <v>4</v>
      </c>
      <c r="CH44" s="56" t="s">
        <v>15</v>
      </c>
      <c r="CI44" s="57" t="s">
        <v>666</v>
      </c>
      <c r="CJ44" s="17">
        <v>4</v>
      </c>
      <c r="CK44" s="11">
        <v>4</v>
      </c>
      <c r="CL44" s="18">
        <v>8</v>
      </c>
      <c r="CM44" s="17">
        <v>11</v>
      </c>
      <c r="CN44" s="58">
        <v>4.3994442153360129</v>
      </c>
      <c r="CO44" s="59">
        <v>-1.2124048777054575</v>
      </c>
      <c r="CP44" s="17">
        <v>3</v>
      </c>
      <c r="CQ44" s="63">
        <v>1.2502364204423388</v>
      </c>
      <c r="CR44" s="63">
        <v>0.61385576592747759</v>
      </c>
      <c r="CS44" s="11">
        <v>8</v>
      </c>
      <c r="CT44" s="63">
        <v>3.1492077948936741</v>
      </c>
      <c r="CU44" s="59">
        <v>-1.8262606436329347</v>
      </c>
    </row>
    <row r="45" spans="1:99" x14ac:dyDescent="0.35">
      <c r="A45" t="s">
        <v>31</v>
      </c>
      <c r="B45" t="s">
        <v>665</v>
      </c>
      <c r="C45" t="s">
        <v>670</v>
      </c>
      <c r="D45" t="s">
        <v>669</v>
      </c>
      <c r="E45">
        <v>0.68416826317360702</v>
      </c>
      <c r="F45">
        <v>7</v>
      </c>
      <c r="G45">
        <v>0</v>
      </c>
      <c r="H45">
        <v>0</v>
      </c>
      <c r="I45">
        <f t="shared" si="1"/>
        <v>0</v>
      </c>
      <c r="J45">
        <v>0</v>
      </c>
      <c r="K45">
        <v>0</v>
      </c>
      <c r="L45" t="s">
        <v>3</v>
      </c>
      <c r="M45" t="s">
        <v>651</v>
      </c>
      <c r="N45" t="str">
        <f t="shared" si="2"/>
        <v>right tackle</v>
      </c>
      <c r="P45">
        <v>0</v>
      </c>
      <c r="Q45">
        <v>-0.11736223</v>
      </c>
      <c r="R45">
        <v>1</v>
      </c>
      <c r="S45">
        <v>0.68416826317360702</v>
      </c>
      <c r="T45">
        <f t="shared" si="3"/>
        <v>0</v>
      </c>
      <c r="U45">
        <f t="shared" si="4"/>
        <v>0</v>
      </c>
      <c r="V45">
        <f t="shared" si="5"/>
        <v>0</v>
      </c>
      <c r="X45">
        <f t="shared" si="0"/>
        <v>-8.0295513061281396E-2</v>
      </c>
      <c r="AS45" t="s">
        <v>671</v>
      </c>
      <c r="AT45" t="s">
        <v>775</v>
      </c>
      <c r="AU45" t="s">
        <v>778</v>
      </c>
      <c r="AV45" t="str">
        <f t="shared" si="42"/>
        <v>AFC North</v>
      </c>
      <c r="AX45" t="s">
        <v>782</v>
      </c>
      <c r="AY45">
        <f t="shared" si="43"/>
        <v>4</v>
      </c>
      <c r="CH45" s="56" t="s">
        <v>421</v>
      </c>
      <c r="CI45" s="57" t="s">
        <v>667</v>
      </c>
      <c r="CJ45" s="17">
        <v>1</v>
      </c>
      <c r="CK45" s="11">
        <v>1</v>
      </c>
      <c r="CL45" s="18">
        <v>2</v>
      </c>
      <c r="CM45" s="17">
        <v>5</v>
      </c>
      <c r="CN45" s="58">
        <v>2.262015175766765</v>
      </c>
      <c r="CO45" s="59">
        <v>0.47797487418791801</v>
      </c>
      <c r="CP45" s="17">
        <v>2</v>
      </c>
      <c r="CQ45" s="63">
        <v>1.318863573120197</v>
      </c>
      <c r="CR45" s="63">
        <v>0.74188107562182204</v>
      </c>
      <c r="CS45" s="11">
        <v>3</v>
      </c>
      <c r="CT45" s="63">
        <v>0.94315160264656805</v>
      </c>
      <c r="CU45" s="59">
        <v>-0.26390620143390403</v>
      </c>
    </row>
    <row r="46" spans="1:99" x14ac:dyDescent="0.35">
      <c r="A46" t="s">
        <v>17</v>
      </c>
      <c r="B46" t="s">
        <v>667</v>
      </c>
      <c r="C46" t="s">
        <v>670</v>
      </c>
      <c r="D46" t="s">
        <v>669</v>
      </c>
      <c r="E46">
        <v>0.31583173682639198</v>
      </c>
      <c r="F46">
        <v>7</v>
      </c>
      <c r="G46">
        <v>0</v>
      </c>
      <c r="H46">
        <v>0</v>
      </c>
      <c r="I46">
        <f t="shared" si="1"/>
        <v>0</v>
      </c>
      <c r="J46">
        <v>0</v>
      </c>
      <c r="K46">
        <v>0</v>
      </c>
      <c r="L46" t="s">
        <v>3</v>
      </c>
      <c r="M46" t="s">
        <v>651</v>
      </c>
      <c r="N46" t="str">
        <f t="shared" si="2"/>
        <v>right tackle</v>
      </c>
      <c r="P46">
        <v>0</v>
      </c>
      <c r="Q46">
        <v>-0.11736223</v>
      </c>
      <c r="R46">
        <v>1</v>
      </c>
      <c r="S46">
        <v>0.31583173682639198</v>
      </c>
      <c r="T46">
        <f t="shared" si="3"/>
        <v>0</v>
      </c>
      <c r="U46">
        <f t="shared" si="4"/>
        <v>0</v>
      </c>
      <c r="V46">
        <f t="shared" si="5"/>
        <v>0</v>
      </c>
      <c r="X46">
        <f t="shared" si="0"/>
        <v>-3.7066716938718484E-2</v>
      </c>
      <c r="AS46" t="s">
        <v>700</v>
      </c>
      <c r="AT46" t="s">
        <v>775</v>
      </c>
      <c r="AU46" t="s">
        <v>779</v>
      </c>
      <c r="AV46" t="str">
        <f t="shared" si="42"/>
        <v>AFC East</v>
      </c>
      <c r="AX46" t="s">
        <v>783</v>
      </c>
      <c r="AY46">
        <f t="shared" si="43"/>
        <v>4</v>
      </c>
      <c r="CH46" s="56" t="s">
        <v>13</v>
      </c>
      <c r="CI46" s="57" t="s">
        <v>667</v>
      </c>
      <c r="CJ46" s="17">
        <v>2</v>
      </c>
      <c r="CK46" s="11" t="s">
        <v>764</v>
      </c>
      <c r="CL46" s="18">
        <v>2</v>
      </c>
      <c r="CM46" s="17">
        <v>2</v>
      </c>
      <c r="CN46" s="58">
        <v>1.6341098691852149</v>
      </c>
      <c r="CO46" s="59">
        <v>-8.3657597449339788E-2</v>
      </c>
      <c r="CP46" s="17">
        <v>1</v>
      </c>
      <c r="CQ46" s="63">
        <v>0.76744584920519998</v>
      </c>
      <c r="CR46" s="63">
        <v>0.20660317612951287</v>
      </c>
      <c r="CS46" s="11">
        <v>1</v>
      </c>
      <c r="CT46" s="63">
        <v>0.86666401998001497</v>
      </c>
      <c r="CU46" s="59">
        <v>-0.29026077357885266</v>
      </c>
    </row>
    <row r="47" spans="1:99" x14ac:dyDescent="0.35">
      <c r="A47" t="s">
        <v>30</v>
      </c>
      <c r="B47" t="s">
        <v>666</v>
      </c>
      <c r="C47" t="s">
        <v>670</v>
      </c>
      <c r="D47" t="s">
        <v>669</v>
      </c>
      <c r="E47">
        <v>0.588380770338365</v>
      </c>
      <c r="F47">
        <v>7</v>
      </c>
      <c r="G47">
        <v>0</v>
      </c>
      <c r="H47">
        <v>0</v>
      </c>
      <c r="I47">
        <f t="shared" si="1"/>
        <v>0</v>
      </c>
      <c r="J47">
        <v>0</v>
      </c>
      <c r="K47">
        <v>0</v>
      </c>
      <c r="L47" t="s">
        <v>3</v>
      </c>
      <c r="M47" t="s">
        <v>651</v>
      </c>
      <c r="N47" t="str">
        <f t="shared" si="2"/>
        <v>right tackle</v>
      </c>
      <c r="P47">
        <v>0</v>
      </c>
      <c r="Q47">
        <v>-0.225245</v>
      </c>
      <c r="R47">
        <v>1</v>
      </c>
      <c r="S47">
        <v>0.588380770338365</v>
      </c>
      <c r="T47">
        <f t="shared" si="3"/>
        <v>0</v>
      </c>
      <c r="U47">
        <f t="shared" si="4"/>
        <v>0</v>
      </c>
      <c r="V47">
        <f t="shared" si="5"/>
        <v>0</v>
      </c>
      <c r="X47">
        <f t="shared" si="0"/>
        <v>-0.13252982661486504</v>
      </c>
      <c r="AS47" t="s">
        <v>673</v>
      </c>
      <c r="AT47" t="s">
        <v>774</v>
      </c>
      <c r="AU47" t="s">
        <v>777</v>
      </c>
      <c r="AV47" t="str">
        <f t="shared" si="42"/>
        <v>NFC South</v>
      </c>
      <c r="AX47" t="s">
        <v>784</v>
      </c>
      <c r="AY47">
        <f t="shared" si="43"/>
        <v>4</v>
      </c>
      <c r="CH47" s="56" t="s">
        <v>575</v>
      </c>
      <c r="CI47" s="57" t="s">
        <v>667</v>
      </c>
      <c r="CJ47" s="17">
        <v>1</v>
      </c>
      <c r="CK47" s="11" t="s">
        <v>764</v>
      </c>
      <c r="CL47" s="18">
        <v>1</v>
      </c>
      <c r="CM47" s="17">
        <v>1</v>
      </c>
      <c r="CN47" s="58">
        <v>1</v>
      </c>
      <c r="CO47" s="59">
        <v>-0.8262197</v>
      </c>
      <c r="CP47" s="17" t="s">
        <v>764</v>
      </c>
      <c r="CQ47" s="63" t="s">
        <v>764</v>
      </c>
      <c r="CR47" s="63" t="s">
        <v>764</v>
      </c>
      <c r="CS47" s="11">
        <v>1</v>
      </c>
      <c r="CT47" s="63">
        <v>1</v>
      </c>
      <c r="CU47" s="59">
        <v>-0.8262197</v>
      </c>
    </row>
    <row r="48" spans="1:99" x14ac:dyDescent="0.35">
      <c r="A48" t="s">
        <v>17</v>
      </c>
      <c r="B48" t="s">
        <v>667</v>
      </c>
      <c r="C48" t="s">
        <v>670</v>
      </c>
      <c r="D48" t="s">
        <v>669</v>
      </c>
      <c r="E48">
        <v>0.411619229661634</v>
      </c>
      <c r="F48">
        <v>7</v>
      </c>
      <c r="G48">
        <v>0</v>
      </c>
      <c r="H48">
        <v>0</v>
      </c>
      <c r="I48">
        <f t="shared" si="1"/>
        <v>0</v>
      </c>
      <c r="J48">
        <v>0</v>
      </c>
      <c r="K48">
        <v>0</v>
      </c>
      <c r="L48" t="s">
        <v>3</v>
      </c>
      <c r="M48" t="s">
        <v>651</v>
      </c>
      <c r="N48" t="str">
        <f t="shared" si="2"/>
        <v>right tackle</v>
      </c>
      <c r="P48">
        <v>0</v>
      </c>
      <c r="Q48">
        <v>-0.225245</v>
      </c>
      <c r="R48">
        <v>1</v>
      </c>
      <c r="S48">
        <v>0.411619229661634</v>
      </c>
      <c r="T48">
        <f t="shared" si="3"/>
        <v>0</v>
      </c>
      <c r="U48">
        <f t="shared" si="4"/>
        <v>0</v>
      </c>
      <c r="V48">
        <f t="shared" si="5"/>
        <v>0</v>
      </c>
      <c r="X48">
        <f t="shared" si="0"/>
        <v>-9.2715173385134755E-2</v>
      </c>
      <c r="AS48" t="s">
        <v>695</v>
      </c>
      <c r="AT48" t="s">
        <v>774</v>
      </c>
      <c r="AU48" t="s">
        <v>778</v>
      </c>
      <c r="AV48" t="str">
        <f t="shared" si="42"/>
        <v>NFC North</v>
      </c>
      <c r="AX48" t="s">
        <v>785</v>
      </c>
      <c r="AY48">
        <f t="shared" si="43"/>
        <v>4</v>
      </c>
      <c r="CH48" s="56" t="s">
        <v>27</v>
      </c>
      <c r="CI48" s="57" t="s">
        <v>667</v>
      </c>
      <c r="CJ48" s="17">
        <v>1</v>
      </c>
      <c r="CK48" s="11" t="s">
        <v>764</v>
      </c>
      <c r="CL48" s="18">
        <v>1</v>
      </c>
      <c r="CM48" s="17">
        <v>1</v>
      </c>
      <c r="CN48" s="58">
        <v>1</v>
      </c>
      <c r="CO48" s="59">
        <v>-0.75069980000000003</v>
      </c>
      <c r="CP48" s="17" t="s">
        <v>764</v>
      </c>
      <c r="CQ48" s="63" t="s">
        <v>764</v>
      </c>
      <c r="CR48" s="63" t="s">
        <v>764</v>
      </c>
      <c r="CS48" s="11">
        <v>1</v>
      </c>
      <c r="CT48" s="63">
        <v>1</v>
      </c>
      <c r="CU48" s="59">
        <v>-0.75069980000000003</v>
      </c>
    </row>
    <row r="49" spans="1:99" x14ac:dyDescent="0.35">
      <c r="A49" t="s">
        <v>23</v>
      </c>
      <c r="B49" t="s">
        <v>665</v>
      </c>
      <c r="C49" t="s">
        <v>670</v>
      </c>
      <c r="D49" t="s">
        <v>669</v>
      </c>
      <c r="E49">
        <v>0.430645759790028</v>
      </c>
      <c r="F49">
        <v>7</v>
      </c>
      <c r="G49">
        <v>1</v>
      </c>
      <c r="H49">
        <v>0</v>
      </c>
      <c r="I49">
        <f t="shared" si="1"/>
        <v>1</v>
      </c>
      <c r="J49">
        <v>0</v>
      </c>
      <c r="K49">
        <v>0</v>
      </c>
      <c r="M49" t="s">
        <v>650</v>
      </c>
      <c r="N49" t="str">
        <f t="shared" si="2"/>
        <v>middle</v>
      </c>
      <c r="P49">
        <v>1</v>
      </c>
      <c r="Q49">
        <v>-1.5275506000000001</v>
      </c>
      <c r="R49">
        <v>1</v>
      </c>
      <c r="S49">
        <v>0.430645759790028</v>
      </c>
      <c r="T49">
        <f t="shared" si="3"/>
        <v>0.430645759790028</v>
      </c>
      <c r="U49">
        <f t="shared" si="4"/>
        <v>0</v>
      </c>
      <c r="V49">
        <f t="shared" si="5"/>
        <v>0</v>
      </c>
      <c r="X49">
        <f t="shared" si="0"/>
        <v>-0.65783318875471319</v>
      </c>
      <c r="AM49">
        <f>SUMIFS($E$2:$E$3323,$C$2:$C$3323,"IND",$F$2:$F$3323,AM$42)</f>
        <v>28.999999999999975</v>
      </c>
      <c r="AN49">
        <f>SUMIFS($E$2:$E$3323,$C$2:$C$3323,"IND",$F$2:$F$3323,AN$42)</f>
        <v>19.999999999999986</v>
      </c>
      <c r="AO49">
        <f>SUMIFS($E$2:$E$3323,$C$2:$C$3323,"IND",$F$2:$F$3323,AO$42)</f>
        <v>23.999999999999986</v>
      </c>
      <c r="AS49" t="s">
        <v>676</v>
      </c>
      <c r="AT49" t="s">
        <v>775</v>
      </c>
      <c r="AU49" t="s">
        <v>778</v>
      </c>
      <c r="AV49" t="str">
        <f t="shared" si="42"/>
        <v>AFC North</v>
      </c>
      <c r="AX49" t="s">
        <v>786</v>
      </c>
      <c r="AY49">
        <f t="shared" si="43"/>
        <v>4</v>
      </c>
      <c r="CH49" s="56" t="s">
        <v>26</v>
      </c>
      <c r="CI49" s="57" t="s">
        <v>667</v>
      </c>
      <c r="CJ49" s="17">
        <v>4</v>
      </c>
      <c r="CK49" s="11">
        <v>4</v>
      </c>
      <c r="CL49" s="18">
        <v>8</v>
      </c>
      <c r="CM49" s="17">
        <v>12</v>
      </c>
      <c r="CN49" s="58">
        <v>5.5228228240741881</v>
      </c>
      <c r="CO49" s="59">
        <v>-1.9628763195708878</v>
      </c>
      <c r="CP49" s="17">
        <v>3</v>
      </c>
      <c r="CQ49" s="63">
        <v>0.97552302142307401</v>
      </c>
      <c r="CR49" s="63">
        <v>0.74271524732804617</v>
      </c>
      <c r="CS49" s="11">
        <v>9</v>
      </c>
      <c r="CT49" s="63">
        <v>4.5472998026511142</v>
      </c>
      <c r="CU49" s="59">
        <v>-2.7055915668989337</v>
      </c>
    </row>
    <row r="50" spans="1:99" x14ac:dyDescent="0.35">
      <c r="A50" t="s">
        <v>31</v>
      </c>
      <c r="B50" t="s">
        <v>665</v>
      </c>
      <c r="C50" t="s">
        <v>670</v>
      </c>
      <c r="D50" t="s">
        <v>669</v>
      </c>
      <c r="E50">
        <v>0.56935424020997105</v>
      </c>
      <c r="F50">
        <v>7</v>
      </c>
      <c r="G50">
        <v>1</v>
      </c>
      <c r="H50">
        <v>0</v>
      </c>
      <c r="I50">
        <f t="shared" si="1"/>
        <v>1</v>
      </c>
      <c r="J50">
        <v>0</v>
      </c>
      <c r="K50">
        <v>0</v>
      </c>
      <c r="M50" t="s">
        <v>650</v>
      </c>
      <c r="N50" t="str">
        <f t="shared" si="2"/>
        <v>middle</v>
      </c>
      <c r="P50">
        <v>1</v>
      </c>
      <c r="Q50">
        <v>-1.5275506000000001</v>
      </c>
      <c r="R50">
        <v>1</v>
      </c>
      <c r="S50">
        <v>0.56935424020997105</v>
      </c>
      <c r="T50">
        <f t="shared" si="3"/>
        <v>0.56935424020997105</v>
      </c>
      <c r="U50">
        <f t="shared" si="4"/>
        <v>0</v>
      </c>
      <c r="V50">
        <f t="shared" si="5"/>
        <v>0</v>
      </c>
      <c r="X50">
        <f t="shared" si="0"/>
        <v>-0.86971741124528545</v>
      </c>
      <c r="AS50" t="s">
        <v>672</v>
      </c>
      <c r="AT50" t="s">
        <v>775</v>
      </c>
      <c r="AU50" t="s">
        <v>778</v>
      </c>
      <c r="AV50" t="str">
        <f t="shared" si="42"/>
        <v>AFC North</v>
      </c>
      <c r="AX50" t="s">
        <v>787</v>
      </c>
      <c r="AY50">
        <f t="shared" si="43"/>
        <v>4</v>
      </c>
      <c r="CH50" s="56" t="s">
        <v>431</v>
      </c>
      <c r="CI50" s="57" t="s">
        <v>667</v>
      </c>
      <c r="CJ50" s="17">
        <v>1</v>
      </c>
      <c r="CK50" s="11">
        <v>1</v>
      </c>
      <c r="CL50" s="18">
        <v>2</v>
      </c>
      <c r="CM50" s="17">
        <v>2</v>
      </c>
      <c r="CN50" s="58">
        <v>1.198272313819271</v>
      </c>
      <c r="CO50" s="59">
        <v>-0.21926367770729591</v>
      </c>
      <c r="CP50" s="17">
        <v>1</v>
      </c>
      <c r="CQ50" s="63">
        <v>0.19827231381927099</v>
      </c>
      <c r="CR50" s="63">
        <v>0.12258389229270408</v>
      </c>
      <c r="CS50" s="11">
        <v>1</v>
      </c>
      <c r="CT50" s="63">
        <v>1</v>
      </c>
      <c r="CU50" s="59">
        <v>-0.34184756999999999</v>
      </c>
    </row>
    <row r="51" spans="1:99" x14ac:dyDescent="0.35">
      <c r="A51" t="s">
        <v>33</v>
      </c>
      <c r="B51" t="s">
        <v>667</v>
      </c>
      <c r="C51" t="s">
        <v>671</v>
      </c>
      <c r="D51" t="s">
        <v>672</v>
      </c>
      <c r="E51">
        <v>0.52210778318543205</v>
      </c>
      <c r="F51">
        <v>7</v>
      </c>
      <c r="G51">
        <v>0</v>
      </c>
      <c r="H51">
        <v>0</v>
      </c>
      <c r="I51">
        <f t="shared" si="1"/>
        <v>0</v>
      </c>
      <c r="J51">
        <v>0</v>
      </c>
      <c r="K51">
        <v>0</v>
      </c>
      <c r="L51" t="s">
        <v>654</v>
      </c>
      <c r="M51" t="s">
        <v>652</v>
      </c>
      <c r="N51" t="str">
        <f t="shared" si="2"/>
        <v>left guard</v>
      </c>
      <c r="P51">
        <v>0</v>
      </c>
      <c r="Q51">
        <v>7.6340190000000002E-2</v>
      </c>
      <c r="R51">
        <v>0</v>
      </c>
      <c r="S51">
        <v>0</v>
      </c>
      <c r="T51">
        <f t="shared" si="3"/>
        <v>0</v>
      </c>
      <c r="U51">
        <f t="shared" si="4"/>
        <v>0</v>
      </c>
      <c r="V51">
        <f t="shared" si="5"/>
        <v>0</v>
      </c>
      <c r="X51">
        <f t="shared" si="0"/>
        <v>3.9857807368854692E-2</v>
      </c>
      <c r="AS51" t="s">
        <v>678</v>
      </c>
      <c r="AT51" t="s">
        <v>774</v>
      </c>
      <c r="AU51" t="s">
        <v>779</v>
      </c>
      <c r="AV51" t="str">
        <f t="shared" si="42"/>
        <v>NFC East</v>
      </c>
      <c r="CH51" s="56" t="s">
        <v>12</v>
      </c>
      <c r="CI51" s="57" t="s">
        <v>667</v>
      </c>
      <c r="CJ51" s="17">
        <v>4</v>
      </c>
      <c r="CK51" s="11">
        <v>1</v>
      </c>
      <c r="CL51" s="18">
        <v>5</v>
      </c>
      <c r="CM51" s="17">
        <v>7</v>
      </c>
      <c r="CN51" s="58">
        <v>3.498721416391021</v>
      </c>
      <c r="CO51" s="59">
        <v>-0.91891237249843705</v>
      </c>
      <c r="CP51" s="17">
        <v>4</v>
      </c>
      <c r="CQ51" s="63">
        <v>1.307110294747627</v>
      </c>
      <c r="CR51" s="63">
        <v>0.55207768979464067</v>
      </c>
      <c r="CS51" s="11">
        <v>3</v>
      </c>
      <c r="CT51" s="63">
        <v>2.191611121643394</v>
      </c>
      <c r="CU51" s="59">
        <v>-1.4709900622930778</v>
      </c>
    </row>
    <row r="52" spans="1:99" x14ac:dyDescent="0.35">
      <c r="A52" t="s">
        <v>32</v>
      </c>
      <c r="B52" t="s">
        <v>666</v>
      </c>
      <c r="C52" t="s">
        <v>671</v>
      </c>
      <c r="D52" t="s">
        <v>672</v>
      </c>
      <c r="E52">
        <v>0.47789221681456701</v>
      </c>
      <c r="F52">
        <v>7</v>
      </c>
      <c r="G52">
        <v>0</v>
      </c>
      <c r="H52">
        <v>0</v>
      </c>
      <c r="I52">
        <f t="shared" si="1"/>
        <v>0</v>
      </c>
      <c r="J52">
        <v>0</v>
      </c>
      <c r="K52">
        <v>0</v>
      </c>
      <c r="L52" t="s">
        <v>654</v>
      </c>
      <c r="M52" t="s">
        <v>652</v>
      </c>
      <c r="N52" t="str">
        <f t="shared" si="2"/>
        <v>left guard</v>
      </c>
      <c r="P52">
        <v>0</v>
      </c>
      <c r="Q52">
        <v>7.6340190000000002E-2</v>
      </c>
      <c r="R52">
        <v>0</v>
      </c>
      <c r="S52">
        <v>0</v>
      </c>
      <c r="T52">
        <f t="shared" si="3"/>
        <v>0</v>
      </c>
      <c r="U52">
        <f t="shared" si="4"/>
        <v>0</v>
      </c>
      <c r="V52">
        <f t="shared" si="5"/>
        <v>0</v>
      </c>
      <c r="X52">
        <f t="shared" si="0"/>
        <v>3.6482382631145241E-2</v>
      </c>
      <c r="AS52" t="s">
        <v>686</v>
      </c>
      <c r="AT52" t="s">
        <v>775</v>
      </c>
      <c r="AU52" t="s">
        <v>776</v>
      </c>
      <c r="AV52" t="str">
        <f t="shared" si="42"/>
        <v>AFC West</v>
      </c>
      <c r="CH52" s="56" t="s">
        <v>429</v>
      </c>
      <c r="CI52" s="57" t="s">
        <v>667</v>
      </c>
      <c r="CJ52" s="17">
        <v>2</v>
      </c>
      <c r="CK52" s="11" t="s">
        <v>764</v>
      </c>
      <c r="CL52" s="18">
        <v>2</v>
      </c>
      <c r="CM52" s="17">
        <v>6</v>
      </c>
      <c r="CN52" s="58">
        <v>3.8541846961477337</v>
      </c>
      <c r="CO52" s="59">
        <v>-0.14609967020614051</v>
      </c>
      <c r="CP52" s="17">
        <v>2</v>
      </c>
      <c r="CQ52" s="63">
        <v>1.173269727302626</v>
      </c>
      <c r="CR52" s="63">
        <v>1.034002576928114</v>
      </c>
      <c r="CS52" s="11">
        <v>4</v>
      </c>
      <c r="CT52" s="63">
        <v>2.6809149688451077</v>
      </c>
      <c r="CU52" s="59">
        <v>-1.1801022471342546</v>
      </c>
    </row>
    <row r="53" spans="1:99" x14ac:dyDescent="0.35">
      <c r="A53" t="s">
        <v>34</v>
      </c>
      <c r="B53" t="s">
        <v>666</v>
      </c>
      <c r="C53" t="s">
        <v>671</v>
      </c>
      <c r="D53" t="s">
        <v>672</v>
      </c>
      <c r="E53">
        <v>0.38063099900028002</v>
      </c>
      <c r="F53">
        <v>7</v>
      </c>
      <c r="G53">
        <v>0</v>
      </c>
      <c r="H53">
        <v>0</v>
      </c>
      <c r="I53">
        <f t="shared" si="1"/>
        <v>0</v>
      </c>
      <c r="J53">
        <v>0</v>
      </c>
      <c r="K53">
        <v>0</v>
      </c>
      <c r="L53" t="s">
        <v>653</v>
      </c>
      <c r="M53" t="s">
        <v>652</v>
      </c>
      <c r="N53" t="str">
        <f t="shared" si="2"/>
        <v>left end</v>
      </c>
      <c r="P53">
        <v>0</v>
      </c>
      <c r="Q53">
        <v>-0.32770630000000001</v>
      </c>
      <c r="R53">
        <v>1</v>
      </c>
      <c r="S53">
        <v>0.38063099900028002</v>
      </c>
      <c r="T53">
        <f t="shared" si="3"/>
        <v>0</v>
      </c>
      <c r="U53">
        <f t="shared" si="4"/>
        <v>0</v>
      </c>
      <c r="V53">
        <f t="shared" si="5"/>
        <v>0</v>
      </c>
      <c r="X53">
        <f t="shared" si="0"/>
        <v>-0.12473517634768547</v>
      </c>
      <c r="AS53" t="s">
        <v>677</v>
      </c>
      <c r="AT53" t="s">
        <v>774</v>
      </c>
      <c r="AU53" t="s">
        <v>778</v>
      </c>
      <c r="AV53" t="str">
        <f t="shared" si="42"/>
        <v>NFC North</v>
      </c>
      <c r="CH53" s="56" t="s">
        <v>10</v>
      </c>
      <c r="CI53" s="57" t="s">
        <v>667</v>
      </c>
      <c r="CJ53" s="17">
        <v>1</v>
      </c>
      <c r="CK53" s="11">
        <v>6</v>
      </c>
      <c r="CL53" s="18">
        <v>7</v>
      </c>
      <c r="CM53" s="17">
        <v>11</v>
      </c>
      <c r="CN53" s="58">
        <v>4.6500599631391948</v>
      </c>
      <c r="CO53" s="59">
        <v>0.96879572506748968</v>
      </c>
      <c r="CP53" s="17">
        <v>5</v>
      </c>
      <c r="CQ53" s="63">
        <v>2.3693195473210698</v>
      </c>
      <c r="CR53" s="63">
        <v>1.7440491247580057</v>
      </c>
      <c r="CS53" s="11">
        <v>6</v>
      </c>
      <c r="CT53" s="63">
        <v>2.2807404158181255</v>
      </c>
      <c r="CU53" s="59">
        <v>-0.77525339969051577</v>
      </c>
    </row>
    <row r="54" spans="1:99" x14ac:dyDescent="0.35">
      <c r="A54" t="s">
        <v>33</v>
      </c>
      <c r="B54" t="s">
        <v>667</v>
      </c>
      <c r="C54" t="s">
        <v>671</v>
      </c>
      <c r="D54" t="s">
        <v>672</v>
      </c>
      <c r="E54">
        <v>0.61936900099971903</v>
      </c>
      <c r="F54">
        <v>7</v>
      </c>
      <c r="G54">
        <v>0</v>
      </c>
      <c r="H54">
        <v>0</v>
      </c>
      <c r="I54">
        <f t="shared" si="1"/>
        <v>0</v>
      </c>
      <c r="J54">
        <v>0</v>
      </c>
      <c r="K54">
        <v>0</v>
      </c>
      <c r="L54" t="s">
        <v>653</v>
      </c>
      <c r="M54" t="s">
        <v>652</v>
      </c>
      <c r="N54" t="str">
        <f t="shared" si="2"/>
        <v>left end</v>
      </c>
      <c r="P54">
        <v>0</v>
      </c>
      <c r="Q54">
        <v>-0.32770630000000001</v>
      </c>
      <c r="R54">
        <v>1</v>
      </c>
      <c r="S54">
        <v>0.61936900099971903</v>
      </c>
      <c r="T54">
        <f t="shared" si="3"/>
        <v>0</v>
      </c>
      <c r="U54">
        <f t="shared" si="4"/>
        <v>0</v>
      </c>
      <c r="V54">
        <f t="shared" si="5"/>
        <v>0</v>
      </c>
      <c r="X54">
        <f t="shared" si="0"/>
        <v>-0.20297112365231423</v>
      </c>
      <c r="AM54">
        <v>35</v>
      </c>
      <c r="AN54">
        <v>28</v>
      </c>
      <c r="AO54">
        <v>28</v>
      </c>
      <c r="AS54" t="s">
        <v>684</v>
      </c>
      <c r="AT54" t="s">
        <v>774</v>
      </c>
      <c r="AU54" t="s">
        <v>778</v>
      </c>
      <c r="AV54" t="str">
        <f t="shared" si="42"/>
        <v>NFC North</v>
      </c>
      <c r="CH54" s="56" t="s">
        <v>576</v>
      </c>
      <c r="CI54" s="57" t="s">
        <v>665</v>
      </c>
      <c r="CJ54" s="17" t="s">
        <v>764</v>
      </c>
      <c r="CK54" s="11" t="s">
        <v>764</v>
      </c>
      <c r="CL54" s="18" t="s">
        <v>764</v>
      </c>
      <c r="CM54" s="17">
        <v>1</v>
      </c>
      <c r="CN54" s="58">
        <v>0.58973129385946998</v>
      </c>
      <c r="CO54" s="59">
        <v>-0.11644012043125454</v>
      </c>
      <c r="CP54" s="17" t="s">
        <v>764</v>
      </c>
      <c r="CQ54" s="63" t="s">
        <v>764</v>
      </c>
      <c r="CR54" s="63" t="s">
        <v>764</v>
      </c>
      <c r="CS54" s="11">
        <v>1</v>
      </c>
      <c r="CT54" s="63">
        <v>0.58973129385946998</v>
      </c>
      <c r="CU54" s="59">
        <v>-0.11644012043125454</v>
      </c>
    </row>
    <row r="55" spans="1:99" x14ac:dyDescent="0.35">
      <c r="A55" t="s">
        <v>35</v>
      </c>
      <c r="B55" t="s">
        <v>667</v>
      </c>
      <c r="C55" t="s">
        <v>671</v>
      </c>
      <c r="D55" t="s">
        <v>672</v>
      </c>
      <c r="E55">
        <v>0.58190591245687595</v>
      </c>
      <c r="F55">
        <v>7</v>
      </c>
      <c r="G55">
        <v>0</v>
      </c>
      <c r="H55">
        <v>0</v>
      </c>
      <c r="I55">
        <f t="shared" si="1"/>
        <v>0</v>
      </c>
      <c r="J55">
        <v>0</v>
      </c>
      <c r="K55">
        <v>0</v>
      </c>
      <c r="L55" t="s">
        <v>653</v>
      </c>
      <c r="M55" t="s">
        <v>652</v>
      </c>
      <c r="N55" t="str">
        <f t="shared" si="2"/>
        <v>left end</v>
      </c>
      <c r="P55">
        <v>0</v>
      </c>
      <c r="Q55">
        <v>-0.23477387</v>
      </c>
      <c r="R55">
        <v>1</v>
      </c>
      <c r="S55">
        <v>0.58190591245687595</v>
      </c>
      <c r="T55">
        <f t="shared" si="3"/>
        <v>0</v>
      </c>
      <c r="U55">
        <f t="shared" si="4"/>
        <v>0</v>
      </c>
      <c r="V55">
        <f t="shared" si="5"/>
        <v>0</v>
      </c>
      <c r="X55">
        <f t="shared" si="0"/>
        <v>-0.13661630304338196</v>
      </c>
      <c r="AM55">
        <v>138</v>
      </c>
      <c r="AN55">
        <v>96</v>
      </c>
      <c r="AO55">
        <v>70</v>
      </c>
      <c r="AS55" t="s">
        <v>687</v>
      </c>
      <c r="AT55" t="s">
        <v>775</v>
      </c>
      <c r="AU55" t="s">
        <v>777</v>
      </c>
      <c r="AV55" t="str">
        <f t="shared" si="42"/>
        <v>AFC South</v>
      </c>
      <c r="CH55" s="56" t="s">
        <v>8</v>
      </c>
      <c r="CI55" s="57" t="s">
        <v>665</v>
      </c>
      <c r="CJ55" s="17">
        <v>9</v>
      </c>
      <c r="CK55" s="11">
        <v>4</v>
      </c>
      <c r="CL55" s="18">
        <v>13</v>
      </c>
      <c r="CM55" s="17">
        <v>15</v>
      </c>
      <c r="CN55" s="58">
        <v>8.9250144967208538</v>
      </c>
      <c r="CO55" s="59">
        <v>1.2341451159324928</v>
      </c>
      <c r="CP55" s="17">
        <v>7</v>
      </c>
      <c r="CQ55" s="63">
        <v>4.1676846478910496</v>
      </c>
      <c r="CR55" s="63">
        <v>4.1618225076108581</v>
      </c>
      <c r="CS55" s="11">
        <v>8</v>
      </c>
      <c r="CT55" s="63">
        <v>4.757329848829805</v>
      </c>
      <c r="CU55" s="59">
        <v>-2.9276773916783658</v>
      </c>
    </row>
    <row r="56" spans="1:99" x14ac:dyDescent="0.35">
      <c r="A56" t="s">
        <v>36</v>
      </c>
      <c r="B56" t="s">
        <v>665</v>
      </c>
      <c r="C56" t="s">
        <v>671</v>
      </c>
      <c r="D56" t="s">
        <v>672</v>
      </c>
      <c r="E56">
        <v>0.159513463386282</v>
      </c>
      <c r="F56">
        <v>7</v>
      </c>
      <c r="G56">
        <v>0</v>
      </c>
      <c r="H56">
        <v>0</v>
      </c>
      <c r="I56">
        <f t="shared" si="1"/>
        <v>0</v>
      </c>
      <c r="J56">
        <v>0</v>
      </c>
      <c r="K56">
        <v>0</v>
      </c>
      <c r="L56" t="s">
        <v>653</v>
      </c>
      <c r="M56" t="s">
        <v>652</v>
      </c>
      <c r="N56" t="str">
        <f t="shared" si="2"/>
        <v>left end</v>
      </c>
      <c r="P56">
        <v>0</v>
      </c>
      <c r="Q56">
        <v>-0.23477387</v>
      </c>
      <c r="R56">
        <v>1</v>
      </c>
      <c r="S56">
        <v>0.159513463386282</v>
      </c>
      <c r="T56">
        <f t="shared" si="3"/>
        <v>0</v>
      </c>
      <c r="U56">
        <f t="shared" si="4"/>
        <v>0</v>
      </c>
      <c r="V56">
        <f t="shared" si="5"/>
        <v>0</v>
      </c>
      <c r="X56">
        <f t="shared" si="0"/>
        <v>-3.7449593116300729E-2</v>
      </c>
      <c r="AM56">
        <f>AM55/AM54</f>
        <v>3.9428571428571431</v>
      </c>
      <c r="AN56">
        <f>AN55/AN54</f>
        <v>3.4285714285714284</v>
      </c>
      <c r="AO56">
        <f>AO55/AO54</f>
        <v>2.5</v>
      </c>
      <c r="AS56" t="s">
        <v>681</v>
      </c>
      <c r="AT56" t="s">
        <v>775</v>
      </c>
      <c r="AU56" t="s">
        <v>777</v>
      </c>
      <c r="AV56" t="str">
        <f t="shared" si="42"/>
        <v>AFC South</v>
      </c>
      <c r="CH56" s="56" t="s">
        <v>430</v>
      </c>
      <c r="CI56" s="57" t="s">
        <v>665</v>
      </c>
      <c r="CJ56" s="17">
        <v>1</v>
      </c>
      <c r="CK56" s="11" t="s">
        <v>764</v>
      </c>
      <c r="CL56" s="18">
        <v>1</v>
      </c>
      <c r="CM56" s="17">
        <v>1</v>
      </c>
      <c r="CN56" s="58">
        <v>0.384765285347824</v>
      </c>
      <c r="CO56" s="59">
        <v>0.2978650183287061</v>
      </c>
      <c r="CP56" s="17">
        <v>1</v>
      </c>
      <c r="CQ56" s="63">
        <v>0.384765285347824</v>
      </c>
      <c r="CR56" s="63">
        <v>0.2978650183287061</v>
      </c>
      <c r="CS56" s="11" t="s">
        <v>764</v>
      </c>
      <c r="CT56" s="63" t="s">
        <v>764</v>
      </c>
      <c r="CU56" s="59" t="s">
        <v>764</v>
      </c>
    </row>
    <row r="57" spans="1:99" x14ac:dyDescent="0.35">
      <c r="A57" t="s">
        <v>46</v>
      </c>
      <c r="B57" t="s">
        <v>667</v>
      </c>
      <c r="C57" t="s">
        <v>671</v>
      </c>
      <c r="D57" t="s">
        <v>672</v>
      </c>
      <c r="E57">
        <v>0.25858062415684102</v>
      </c>
      <c r="F57">
        <v>7</v>
      </c>
      <c r="G57">
        <v>0</v>
      </c>
      <c r="H57">
        <v>0</v>
      </c>
      <c r="I57">
        <f t="shared" si="1"/>
        <v>0</v>
      </c>
      <c r="J57">
        <v>0</v>
      </c>
      <c r="K57">
        <v>0</v>
      </c>
      <c r="L57" t="s">
        <v>653</v>
      </c>
      <c r="M57" t="s">
        <v>652</v>
      </c>
      <c r="N57" t="str">
        <f t="shared" si="2"/>
        <v>left end</v>
      </c>
      <c r="P57">
        <v>0</v>
      </c>
      <c r="Q57">
        <v>-0.23477387</v>
      </c>
      <c r="R57">
        <v>1</v>
      </c>
      <c r="S57">
        <v>0.25858062415684102</v>
      </c>
      <c r="T57">
        <f t="shared" si="3"/>
        <v>0</v>
      </c>
      <c r="U57">
        <f t="shared" si="4"/>
        <v>0</v>
      </c>
      <c r="V57">
        <f t="shared" si="5"/>
        <v>0</v>
      </c>
      <c r="X57">
        <f t="shared" si="0"/>
        <v>-6.070797384031705E-2</v>
      </c>
      <c r="AS57" t="s">
        <v>679</v>
      </c>
      <c r="AT57" t="s">
        <v>775</v>
      </c>
      <c r="AU57" t="s">
        <v>777</v>
      </c>
      <c r="AV57" t="str">
        <f t="shared" si="42"/>
        <v>AFC South</v>
      </c>
      <c r="CH57" s="56" t="s">
        <v>601</v>
      </c>
      <c r="CI57" s="57" t="s">
        <v>665</v>
      </c>
      <c r="CJ57" s="17" t="s">
        <v>764</v>
      </c>
      <c r="CK57" s="11" t="s">
        <v>764</v>
      </c>
      <c r="CL57" s="18" t="s">
        <v>764</v>
      </c>
      <c r="CM57" s="17">
        <v>1</v>
      </c>
      <c r="CN57" s="58">
        <v>0.31553830566688501</v>
      </c>
      <c r="CO57" s="59">
        <v>2.3759611595386846E-3</v>
      </c>
      <c r="CP57" s="17">
        <v>1</v>
      </c>
      <c r="CQ57" s="63">
        <v>0.31553830566688501</v>
      </c>
      <c r="CR57" s="63">
        <v>2.3759611595386846E-3</v>
      </c>
      <c r="CS57" s="11" t="s">
        <v>764</v>
      </c>
      <c r="CT57" s="63" t="s">
        <v>764</v>
      </c>
      <c r="CU57" s="59" t="s">
        <v>764</v>
      </c>
    </row>
    <row r="58" spans="1:99" x14ac:dyDescent="0.35">
      <c r="A58" t="s">
        <v>36</v>
      </c>
      <c r="B58" t="s">
        <v>665</v>
      </c>
      <c r="C58" t="s">
        <v>671</v>
      </c>
      <c r="D58" t="s">
        <v>672</v>
      </c>
      <c r="E58">
        <v>1</v>
      </c>
      <c r="F58">
        <v>7</v>
      </c>
      <c r="G58">
        <v>0</v>
      </c>
      <c r="H58">
        <v>0</v>
      </c>
      <c r="I58">
        <f t="shared" si="1"/>
        <v>0</v>
      </c>
      <c r="J58">
        <v>1</v>
      </c>
      <c r="K58">
        <v>0</v>
      </c>
      <c r="L58" t="s">
        <v>653</v>
      </c>
      <c r="M58" t="s">
        <v>652</v>
      </c>
      <c r="N58" t="str">
        <f t="shared" si="2"/>
        <v>left end</v>
      </c>
      <c r="P58">
        <v>0</v>
      </c>
      <c r="Q58">
        <v>0.51158272999999999</v>
      </c>
      <c r="R58">
        <v>0</v>
      </c>
      <c r="S58">
        <v>0</v>
      </c>
      <c r="T58">
        <f t="shared" si="3"/>
        <v>0</v>
      </c>
      <c r="U58">
        <f t="shared" si="4"/>
        <v>1</v>
      </c>
      <c r="V58">
        <f t="shared" si="5"/>
        <v>0</v>
      </c>
      <c r="X58">
        <f t="shared" si="0"/>
        <v>0.51158272999999999</v>
      </c>
      <c r="AS58" t="s">
        <v>691</v>
      </c>
      <c r="AT58" t="s">
        <v>775</v>
      </c>
      <c r="AU58" t="s">
        <v>776</v>
      </c>
      <c r="AV58" t="str">
        <f t="shared" si="42"/>
        <v>AFC West</v>
      </c>
      <c r="CH58" s="56" t="s">
        <v>16</v>
      </c>
      <c r="CI58" s="57" t="s">
        <v>665</v>
      </c>
      <c r="CJ58" s="17">
        <v>2</v>
      </c>
      <c r="CK58" s="11">
        <v>3</v>
      </c>
      <c r="CL58" s="18">
        <v>5</v>
      </c>
      <c r="CM58" s="17">
        <v>9</v>
      </c>
      <c r="CN58" s="58">
        <v>4.6628638427804239</v>
      </c>
      <c r="CO58" s="59">
        <v>0.99141286676855778</v>
      </c>
      <c r="CP58" s="17">
        <v>7</v>
      </c>
      <c r="CQ58" s="63">
        <v>3.29413883293208</v>
      </c>
      <c r="CR58" s="63">
        <v>2.1380573067158677</v>
      </c>
      <c r="CS58" s="11">
        <v>2</v>
      </c>
      <c r="CT58" s="63">
        <v>1.3687250098483439</v>
      </c>
      <c r="CU58" s="59">
        <v>-1.1466444399473097</v>
      </c>
    </row>
    <row r="59" spans="1:99" x14ac:dyDescent="0.35">
      <c r="A59" t="s">
        <v>516</v>
      </c>
      <c r="B59" t="s">
        <v>666</v>
      </c>
      <c r="C59" t="s">
        <v>672</v>
      </c>
      <c r="D59" t="s">
        <v>671</v>
      </c>
      <c r="E59">
        <v>0.124084891805353</v>
      </c>
      <c r="F59">
        <v>7</v>
      </c>
      <c r="G59">
        <v>0</v>
      </c>
      <c r="H59">
        <v>0</v>
      </c>
      <c r="I59">
        <f t="shared" si="1"/>
        <v>0</v>
      </c>
      <c r="J59">
        <v>0</v>
      </c>
      <c r="K59">
        <v>0</v>
      </c>
      <c r="M59" t="s">
        <v>650</v>
      </c>
      <c r="N59" t="str">
        <f t="shared" si="2"/>
        <v>middle</v>
      </c>
      <c r="P59">
        <v>0</v>
      </c>
      <c r="Q59">
        <v>-0.10448098</v>
      </c>
      <c r="R59">
        <v>1</v>
      </c>
      <c r="S59">
        <v>0.124084891805353</v>
      </c>
      <c r="T59">
        <f t="shared" si="3"/>
        <v>0</v>
      </c>
      <c r="U59">
        <f t="shared" si="4"/>
        <v>0</v>
      </c>
      <c r="V59">
        <f t="shared" si="5"/>
        <v>0</v>
      </c>
      <c r="X59">
        <f t="shared" si="0"/>
        <v>-1.2964511099017251E-2</v>
      </c>
      <c r="AS59" t="s">
        <v>699</v>
      </c>
      <c r="AT59" t="s">
        <v>774</v>
      </c>
      <c r="AU59" t="s">
        <v>776</v>
      </c>
      <c r="AV59" t="str">
        <f t="shared" si="42"/>
        <v>NFC West</v>
      </c>
      <c r="CH59" s="56" t="s">
        <v>422</v>
      </c>
      <c r="CI59" s="57" t="s">
        <v>665</v>
      </c>
      <c r="CJ59" s="17">
        <v>6</v>
      </c>
      <c r="CK59" s="11" t="s">
        <v>764</v>
      </c>
      <c r="CL59" s="18">
        <v>6</v>
      </c>
      <c r="CM59" s="17">
        <v>10</v>
      </c>
      <c r="CN59" s="58">
        <v>3.931219754856055</v>
      </c>
      <c r="CO59" s="59">
        <v>1.1536561726108399</v>
      </c>
      <c r="CP59" s="17">
        <v>8</v>
      </c>
      <c r="CQ59" s="63">
        <v>2.8509688758034044</v>
      </c>
      <c r="CR59" s="63">
        <v>1.5589881685844329</v>
      </c>
      <c r="CS59" s="11">
        <v>2</v>
      </c>
      <c r="CT59" s="63">
        <v>1.080250879052651</v>
      </c>
      <c r="CU59" s="59">
        <v>-0.40533199597359304</v>
      </c>
    </row>
    <row r="60" spans="1:99" ht="15" thickBot="1" x14ac:dyDescent="0.4">
      <c r="A60" t="s">
        <v>38</v>
      </c>
      <c r="B60" t="s">
        <v>667</v>
      </c>
      <c r="C60" t="s">
        <v>672</v>
      </c>
      <c r="D60" t="s">
        <v>671</v>
      </c>
      <c r="E60">
        <v>0.40668502201494999</v>
      </c>
      <c r="F60">
        <v>7</v>
      </c>
      <c r="G60">
        <v>0</v>
      </c>
      <c r="H60">
        <v>0</v>
      </c>
      <c r="I60">
        <f t="shared" si="1"/>
        <v>0</v>
      </c>
      <c r="J60">
        <v>0</v>
      </c>
      <c r="K60">
        <v>0</v>
      </c>
      <c r="M60" t="s">
        <v>650</v>
      </c>
      <c r="N60" t="str">
        <f t="shared" si="2"/>
        <v>middle</v>
      </c>
      <c r="P60">
        <v>0</v>
      </c>
      <c r="Q60">
        <v>-0.10448098</v>
      </c>
      <c r="R60">
        <v>1</v>
      </c>
      <c r="S60">
        <v>0.40668502201494999</v>
      </c>
      <c r="T60">
        <f t="shared" si="3"/>
        <v>0</v>
      </c>
      <c r="U60">
        <f t="shared" si="4"/>
        <v>0</v>
      </c>
      <c r="V60">
        <f t="shared" si="5"/>
        <v>0</v>
      </c>
      <c r="X60">
        <f t="shared" si="0"/>
        <v>-4.2490849651443549E-2</v>
      </c>
      <c r="AS60" t="s">
        <v>689</v>
      </c>
      <c r="AT60" t="s">
        <v>775</v>
      </c>
      <c r="AU60" t="s">
        <v>776</v>
      </c>
      <c r="AV60" t="str">
        <f t="shared" si="42"/>
        <v>AFC West</v>
      </c>
      <c r="BG60" t="s">
        <v>423</v>
      </c>
      <c r="BH60" t="s">
        <v>666</v>
      </c>
      <c r="BI60" t="s">
        <v>669</v>
      </c>
      <c r="CH60" s="65" t="s">
        <v>25</v>
      </c>
      <c r="CI60" s="66" t="s">
        <v>665</v>
      </c>
      <c r="CJ60" s="19">
        <v>5</v>
      </c>
      <c r="CK60" s="20" t="s">
        <v>764</v>
      </c>
      <c r="CL60" s="21">
        <v>5</v>
      </c>
      <c r="CM60" s="19">
        <v>4</v>
      </c>
      <c r="CN60" s="67">
        <v>2.8062350567973668</v>
      </c>
      <c r="CO60" s="68">
        <v>0.39896994510162387</v>
      </c>
      <c r="CP60" s="19">
        <v>3</v>
      </c>
      <c r="CQ60" s="72">
        <v>2.2218316909699638</v>
      </c>
      <c r="CR60" s="72">
        <v>0.69980759031350326</v>
      </c>
      <c r="CS60" s="20">
        <v>1</v>
      </c>
      <c r="CT60" s="72">
        <v>0.58440336582740304</v>
      </c>
      <c r="CU60" s="68">
        <v>-0.30083764521187939</v>
      </c>
    </row>
    <row r="61" spans="1:99" ht="15" thickBot="1" x14ac:dyDescent="0.4">
      <c r="A61" t="s">
        <v>39</v>
      </c>
      <c r="B61" t="s">
        <v>667</v>
      </c>
      <c r="C61" t="s">
        <v>672</v>
      </c>
      <c r="D61" t="s">
        <v>671</v>
      </c>
      <c r="E61">
        <v>0.46923008617969603</v>
      </c>
      <c r="F61">
        <v>7</v>
      </c>
      <c r="G61">
        <v>0</v>
      </c>
      <c r="H61">
        <v>0</v>
      </c>
      <c r="I61">
        <f t="shared" si="1"/>
        <v>0</v>
      </c>
      <c r="J61">
        <v>0</v>
      </c>
      <c r="K61">
        <v>0</v>
      </c>
      <c r="M61" t="s">
        <v>650</v>
      </c>
      <c r="N61" t="str">
        <f t="shared" si="2"/>
        <v>middle</v>
      </c>
      <c r="P61">
        <v>0</v>
      </c>
      <c r="Q61">
        <v>-0.10448098</v>
      </c>
      <c r="R61">
        <v>1</v>
      </c>
      <c r="S61">
        <v>0.46923008617969603</v>
      </c>
      <c r="T61">
        <f t="shared" si="3"/>
        <v>0</v>
      </c>
      <c r="U61">
        <f t="shared" si="4"/>
        <v>0</v>
      </c>
      <c r="V61">
        <f t="shared" si="5"/>
        <v>0</v>
      </c>
      <c r="X61">
        <f t="shared" si="0"/>
        <v>-4.9025619249539097E-2</v>
      </c>
      <c r="AS61" t="s">
        <v>688</v>
      </c>
      <c r="AT61" t="s">
        <v>775</v>
      </c>
      <c r="AU61" t="s">
        <v>776</v>
      </c>
      <c r="AV61" t="str">
        <f t="shared" si="42"/>
        <v>AFC West</v>
      </c>
      <c r="BG61" t="s">
        <v>18</v>
      </c>
      <c r="BH61" t="s">
        <v>666</v>
      </c>
      <c r="BI61" t="s">
        <v>669</v>
      </c>
      <c r="CH61" s="81" t="s">
        <v>598</v>
      </c>
      <c r="CI61" s="8"/>
      <c r="CJ61" s="8"/>
      <c r="CK61" s="8"/>
      <c r="CL61" s="8"/>
      <c r="CM61" s="30"/>
      <c r="CN61" s="82" t="s">
        <v>765</v>
      </c>
      <c r="CO61" s="73" t="s">
        <v>766</v>
      </c>
      <c r="CP61" s="74"/>
      <c r="CQ61" s="73" t="s">
        <v>769</v>
      </c>
      <c r="CR61" s="73" t="s">
        <v>770</v>
      </c>
      <c r="CS61" s="30"/>
      <c r="CT61" s="73" t="s">
        <v>768</v>
      </c>
      <c r="CU61" s="73" t="s">
        <v>771</v>
      </c>
    </row>
    <row r="62" spans="1:99" x14ac:dyDescent="0.35">
      <c r="A62" t="s">
        <v>40</v>
      </c>
      <c r="B62" t="s">
        <v>667</v>
      </c>
      <c r="C62" t="s">
        <v>672</v>
      </c>
      <c r="D62" t="s">
        <v>671</v>
      </c>
      <c r="E62">
        <v>0.53057715567820496</v>
      </c>
      <c r="F62">
        <v>7</v>
      </c>
      <c r="G62">
        <v>0</v>
      </c>
      <c r="H62">
        <v>0</v>
      </c>
      <c r="I62">
        <f t="shared" si="1"/>
        <v>0</v>
      </c>
      <c r="J62">
        <v>0</v>
      </c>
      <c r="K62">
        <v>0</v>
      </c>
      <c r="L62" t="s">
        <v>3</v>
      </c>
      <c r="M62" t="s">
        <v>652</v>
      </c>
      <c r="N62" t="str">
        <f t="shared" si="2"/>
        <v>left tackle</v>
      </c>
      <c r="P62">
        <v>0</v>
      </c>
      <c r="Q62">
        <v>-0.31790249999999998</v>
      </c>
      <c r="R62">
        <v>1</v>
      </c>
      <c r="S62">
        <v>0.53057715567820496</v>
      </c>
      <c r="T62">
        <f t="shared" si="3"/>
        <v>0</v>
      </c>
      <c r="U62">
        <f t="shared" si="4"/>
        <v>0</v>
      </c>
      <c r="V62">
        <f t="shared" si="5"/>
        <v>0</v>
      </c>
      <c r="X62">
        <f t="shared" si="0"/>
        <v>-0.16867180423299055</v>
      </c>
      <c r="AS62" t="s">
        <v>694</v>
      </c>
      <c r="AT62" t="s">
        <v>775</v>
      </c>
      <c r="AU62" t="s">
        <v>779</v>
      </c>
      <c r="AV62" t="str">
        <f t="shared" si="42"/>
        <v>AFC East</v>
      </c>
      <c r="BG62" t="s">
        <v>437</v>
      </c>
      <c r="BH62" t="s">
        <v>666</v>
      </c>
      <c r="BI62" t="s">
        <v>669</v>
      </c>
    </row>
    <row r="63" spans="1:99" x14ac:dyDescent="0.35">
      <c r="A63" t="s">
        <v>39</v>
      </c>
      <c r="B63" t="s">
        <v>667</v>
      </c>
      <c r="C63" t="s">
        <v>672</v>
      </c>
      <c r="D63" t="s">
        <v>671</v>
      </c>
      <c r="E63">
        <v>0.46942284432179399</v>
      </c>
      <c r="F63">
        <v>7</v>
      </c>
      <c r="G63">
        <v>0</v>
      </c>
      <c r="H63">
        <v>0</v>
      </c>
      <c r="I63">
        <f t="shared" si="1"/>
        <v>0</v>
      </c>
      <c r="J63">
        <v>0</v>
      </c>
      <c r="K63">
        <v>0</v>
      </c>
      <c r="L63" t="s">
        <v>3</v>
      </c>
      <c r="M63" t="s">
        <v>652</v>
      </c>
      <c r="N63" t="str">
        <f t="shared" si="2"/>
        <v>left tackle</v>
      </c>
      <c r="P63">
        <v>0</v>
      </c>
      <c r="Q63">
        <v>-0.31790249999999998</v>
      </c>
      <c r="R63">
        <v>1</v>
      </c>
      <c r="S63">
        <v>0.46942284432179399</v>
      </c>
      <c r="T63">
        <f t="shared" si="3"/>
        <v>0</v>
      </c>
      <c r="U63">
        <f t="shared" si="4"/>
        <v>0</v>
      </c>
      <c r="V63">
        <f t="shared" si="5"/>
        <v>0</v>
      </c>
      <c r="X63">
        <f t="shared" si="0"/>
        <v>-0.14923069576700909</v>
      </c>
      <c r="AS63" t="s">
        <v>697</v>
      </c>
      <c r="AT63" t="s">
        <v>774</v>
      </c>
      <c r="AU63" t="s">
        <v>778</v>
      </c>
      <c r="AV63" t="str">
        <f t="shared" si="42"/>
        <v>NFC North</v>
      </c>
      <c r="BG63" t="s">
        <v>24</v>
      </c>
      <c r="BH63" t="s">
        <v>666</v>
      </c>
      <c r="BI63" t="s">
        <v>669</v>
      </c>
    </row>
    <row r="64" spans="1:99" x14ac:dyDescent="0.35">
      <c r="A64" t="s">
        <v>42</v>
      </c>
      <c r="B64" t="s">
        <v>665</v>
      </c>
      <c r="C64" t="s">
        <v>672</v>
      </c>
      <c r="D64" t="s">
        <v>671</v>
      </c>
      <c r="E64">
        <v>0.66685824999193</v>
      </c>
      <c r="F64">
        <v>7</v>
      </c>
      <c r="G64">
        <v>0</v>
      </c>
      <c r="H64">
        <v>0</v>
      </c>
      <c r="I64">
        <f t="shared" si="1"/>
        <v>0</v>
      </c>
      <c r="J64">
        <v>0</v>
      </c>
      <c r="K64">
        <v>0</v>
      </c>
      <c r="L64" t="s">
        <v>3</v>
      </c>
      <c r="M64" t="s">
        <v>651</v>
      </c>
      <c r="N64" t="str">
        <f t="shared" si="2"/>
        <v>right tackle</v>
      </c>
      <c r="P64">
        <v>0</v>
      </c>
      <c r="Q64">
        <v>1.6079403999999999</v>
      </c>
      <c r="R64">
        <v>0</v>
      </c>
      <c r="S64">
        <v>0</v>
      </c>
      <c r="T64">
        <f t="shared" si="3"/>
        <v>0</v>
      </c>
      <c r="U64">
        <f t="shared" si="4"/>
        <v>0</v>
      </c>
      <c r="V64">
        <f t="shared" si="5"/>
        <v>0</v>
      </c>
      <c r="X64">
        <f t="shared" si="0"/>
        <v>1.0722683212353239</v>
      </c>
      <c r="AS64" t="s">
        <v>696</v>
      </c>
      <c r="AT64" t="s">
        <v>775</v>
      </c>
      <c r="AU64" t="s">
        <v>779</v>
      </c>
      <c r="AV64" t="str">
        <f t="shared" si="42"/>
        <v>AFC East</v>
      </c>
      <c r="BG64" t="s">
        <v>14</v>
      </c>
      <c r="BH64" t="s">
        <v>666</v>
      </c>
      <c r="BI64" t="s">
        <v>669</v>
      </c>
    </row>
    <row r="65" spans="1:61" x14ac:dyDescent="0.35">
      <c r="A65" t="s">
        <v>41</v>
      </c>
      <c r="B65" t="s">
        <v>666</v>
      </c>
      <c r="C65" t="s">
        <v>672</v>
      </c>
      <c r="D65" t="s">
        <v>671</v>
      </c>
      <c r="E65">
        <v>0.33314175000807</v>
      </c>
      <c r="F65">
        <v>7</v>
      </c>
      <c r="G65">
        <v>0</v>
      </c>
      <c r="H65">
        <v>0</v>
      </c>
      <c r="I65">
        <f t="shared" si="1"/>
        <v>0</v>
      </c>
      <c r="J65">
        <v>0</v>
      </c>
      <c r="K65">
        <v>0</v>
      </c>
      <c r="L65" t="s">
        <v>3</v>
      </c>
      <c r="M65" t="s">
        <v>651</v>
      </c>
      <c r="N65" t="str">
        <f t="shared" si="2"/>
        <v>right tackle</v>
      </c>
      <c r="P65">
        <v>0</v>
      </c>
      <c r="Q65">
        <v>1.6079403999999999</v>
      </c>
      <c r="R65">
        <v>0</v>
      </c>
      <c r="S65">
        <v>0</v>
      </c>
      <c r="T65">
        <f t="shared" si="3"/>
        <v>0</v>
      </c>
      <c r="U65">
        <f t="shared" si="4"/>
        <v>0</v>
      </c>
      <c r="V65">
        <f t="shared" si="5"/>
        <v>0</v>
      </c>
      <c r="X65">
        <f t="shared" si="0"/>
        <v>0.53567207876467604</v>
      </c>
      <c r="AS65" t="s">
        <v>670</v>
      </c>
      <c r="AT65" t="s">
        <v>774</v>
      </c>
      <c r="AU65" t="s">
        <v>777</v>
      </c>
      <c r="AV65" t="str">
        <f t="shared" si="42"/>
        <v>NFC South</v>
      </c>
      <c r="BG65" t="s">
        <v>9</v>
      </c>
      <c r="BH65" t="s">
        <v>666</v>
      </c>
      <c r="BI65" t="s">
        <v>669</v>
      </c>
    </row>
    <row r="66" spans="1:61" x14ac:dyDescent="0.35">
      <c r="A66" t="s">
        <v>43</v>
      </c>
      <c r="B66" t="s">
        <v>665</v>
      </c>
      <c r="C66" t="s">
        <v>672</v>
      </c>
      <c r="D66" t="s">
        <v>671</v>
      </c>
      <c r="E66">
        <v>0.198610568379011</v>
      </c>
      <c r="F66">
        <v>7</v>
      </c>
      <c r="G66">
        <v>0</v>
      </c>
      <c r="H66">
        <v>0</v>
      </c>
      <c r="I66">
        <f t="shared" si="1"/>
        <v>0</v>
      </c>
      <c r="J66">
        <v>0</v>
      </c>
      <c r="K66">
        <v>0</v>
      </c>
      <c r="L66" t="s">
        <v>654</v>
      </c>
      <c r="M66" t="s">
        <v>651</v>
      </c>
      <c r="N66" t="str">
        <f t="shared" si="2"/>
        <v>right guard</v>
      </c>
      <c r="P66">
        <v>0</v>
      </c>
      <c r="Q66">
        <v>-0.12747749999999999</v>
      </c>
      <c r="R66">
        <v>1</v>
      </c>
      <c r="S66">
        <v>0.198610568379011</v>
      </c>
      <c r="T66">
        <f t="shared" si="3"/>
        <v>0</v>
      </c>
      <c r="U66">
        <f t="shared" si="4"/>
        <v>0</v>
      </c>
      <c r="V66">
        <f t="shared" si="5"/>
        <v>0</v>
      </c>
      <c r="X66">
        <f t="shared" ref="X66:X129" si="44">Q66*E66</f>
        <v>-2.5318378730535374E-2</v>
      </c>
      <c r="AS66" t="s">
        <v>680</v>
      </c>
      <c r="AT66" t="s">
        <v>774</v>
      </c>
      <c r="AU66" t="s">
        <v>779</v>
      </c>
      <c r="AV66" t="str">
        <f t="shared" si="42"/>
        <v>NFC East</v>
      </c>
      <c r="BG66" t="s">
        <v>15</v>
      </c>
      <c r="BH66" t="s">
        <v>666</v>
      </c>
      <c r="BI66" t="s">
        <v>669</v>
      </c>
    </row>
    <row r="67" spans="1:61" x14ac:dyDescent="0.35">
      <c r="A67" t="s">
        <v>41</v>
      </c>
      <c r="B67" t="s">
        <v>666</v>
      </c>
      <c r="C67" t="s">
        <v>672</v>
      </c>
      <c r="D67" t="s">
        <v>671</v>
      </c>
      <c r="E67">
        <v>0.80138943162098797</v>
      </c>
      <c r="F67">
        <v>7</v>
      </c>
      <c r="G67">
        <v>0</v>
      </c>
      <c r="H67">
        <v>0</v>
      </c>
      <c r="I67">
        <f t="shared" ref="I67:I130" si="45">SUM(G67:H67)</f>
        <v>0</v>
      </c>
      <c r="J67">
        <v>0</v>
      </c>
      <c r="K67">
        <v>0</v>
      </c>
      <c r="L67" t="s">
        <v>654</v>
      </c>
      <c r="M67" t="s">
        <v>651</v>
      </c>
      <c r="N67" t="str">
        <f t="shared" ref="N67:N130" si="46">IF(M67="middle",M67,_xlfn.CONCAT(M67," ",L67))</f>
        <v>right guard</v>
      </c>
      <c r="P67">
        <v>0</v>
      </c>
      <c r="Q67">
        <v>-0.12747749999999999</v>
      </c>
      <c r="R67">
        <v>1</v>
      </c>
      <c r="S67">
        <v>0.80138943162098797</v>
      </c>
      <c r="T67">
        <f t="shared" ref="T67:T130" si="47">P67*E67</f>
        <v>0</v>
      </c>
      <c r="U67">
        <f t="shared" ref="U67:U130" si="48">J67*E67</f>
        <v>0</v>
      </c>
      <c r="V67">
        <f t="shared" ref="V67:V130" si="49">K67*E67</f>
        <v>0</v>
      </c>
      <c r="X67">
        <f t="shared" si="44"/>
        <v>-0.10215912126946448</v>
      </c>
      <c r="AS67" t="s">
        <v>685</v>
      </c>
      <c r="AT67" t="s">
        <v>775</v>
      </c>
      <c r="AU67" t="s">
        <v>779</v>
      </c>
      <c r="AV67" t="str">
        <f t="shared" si="42"/>
        <v>AFC East</v>
      </c>
      <c r="BG67" t="s">
        <v>421</v>
      </c>
      <c r="BH67" t="s">
        <v>667</v>
      </c>
      <c r="BI67" t="s">
        <v>669</v>
      </c>
    </row>
    <row r="68" spans="1:61" x14ac:dyDescent="0.35">
      <c r="A68" t="s">
        <v>520</v>
      </c>
      <c r="B68" t="s">
        <v>666</v>
      </c>
      <c r="C68" t="s">
        <v>672</v>
      </c>
      <c r="D68" t="s">
        <v>671</v>
      </c>
      <c r="E68">
        <v>0.42471298186192702</v>
      </c>
      <c r="F68">
        <v>7</v>
      </c>
      <c r="G68">
        <v>0</v>
      </c>
      <c r="H68">
        <v>0</v>
      </c>
      <c r="I68">
        <f t="shared" si="45"/>
        <v>0</v>
      </c>
      <c r="J68">
        <v>0</v>
      </c>
      <c r="K68">
        <v>0</v>
      </c>
      <c r="L68" t="s">
        <v>3</v>
      </c>
      <c r="M68" t="s">
        <v>652</v>
      </c>
      <c r="N68" t="str">
        <f t="shared" si="46"/>
        <v>left tackle</v>
      </c>
      <c r="P68">
        <v>0</v>
      </c>
      <c r="Q68">
        <v>-0.48941701999999998</v>
      </c>
      <c r="R68">
        <v>1</v>
      </c>
      <c r="S68">
        <v>0.42471298186192702</v>
      </c>
      <c r="T68">
        <f t="shared" si="47"/>
        <v>0</v>
      </c>
      <c r="U68">
        <f t="shared" si="48"/>
        <v>0</v>
      </c>
      <c r="V68">
        <f t="shared" si="49"/>
        <v>0</v>
      </c>
      <c r="X68">
        <f t="shared" si="44"/>
        <v>-0.20786176193817837</v>
      </c>
      <c r="AS68" t="s">
        <v>698</v>
      </c>
      <c r="AT68" t="s">
        <v>774</v>
      </c>
      <c r="AU68" t="s">
        <v>779</v>
      </c>
      <c r="AV68" t="str">
        <f t="shared" si="42"/>
        <v>NFC East</v>
      </c>
      <c r="BG68" t="s">
        <v>13</v>
      </c>
      <c r="BH68" t="s">
        <v>667</v>
      </c>
      <c r="BI68" t="s">
        <v>669</v>
      </c>
    </row>
    <row r="69" spans="1:61" x14ac:dyDescent="0.35">
      <c r="A69" t="s">
        <v>40</v>
      </c>
      <c r="B69" t="s">
        <v>667</v>
      </c>
      <c r="C69" t="s">
        <v>672</v>
      </c>
      <c r="D69" t="s">
        <v>671</v>
      </c>
      <c r="E69">
        <v>0.42536837034293401</v>
      </c>
      <c r="F69">
        <v>7</v>
      </c>
      <c r="G69">
        <v>0</v>
      </c>
      <c r="H69">
        <v>0</v>
      </c>
      <c r="I69">
        <f t="shared" si="45"/>
        <v>0</v>
      </c>
      <c r="J69">
        <v>0</v>
      </c>
      <c r="K69">
        <v>0</v>
      </c>
      <c r="L69" t="s">
        <v>3</v>
      </c>
      <c r="M69" t="s">
        <v>652</v>
      </c>
      <c r="N69" t="str">
        <f t="shared" si="46"/>
        <v>left tackle</v>
      </c>
      <c r="P69">
        <v>0</v>
      </c>
      <c r="Q69">
        <v>-0.48941701999999998</v>
      </c>
      <c r="R69">
        <v>1</v>
      </c>
      <c r="S69">
        <v>0.42536837034293401</v>
      </c>
      <c r="T69">
        <f t="shared" si="47"/>
        <v>0</v>
      </c>
      <c r="U69">
        <f t="shared" si="48"/>
        <v>0</v>
      </c>
      <c r="V69">
        <f t="shared" si="49"/>
        <v>0</v>
      </c>
      <c r="X69">
        <f t="shared" si="44"/>
        <v>-0.20818252021549513</v>
      </c>
      <c r="AS69" t="s">
        <v>693</v>
      </c>
      <c r="AT69" t="s">
        <v>775</v>
      </c>
      <c r="AU69" t="s">
        <v>778</v>
      </c>
      <c r="AV69" t="str">
        <f t="shared" si="42"/>
        <v>AFC North</v>
      </c>
      <c r="BG69" t="s">
        <v>575</v>
      </c>
      <c r="BH69" t="s">
        <v>667</v>
      </c>
      <c r="BI69" t="s">
        <v>669</v>
      </c>
    </row>
    <row r="70" spans="1:61" x14ac:dyDescent="0.35">
      <c r="A70" t="s">
        <v>44</v>
      </c>
      <c r="B70" t="s">
        <v>666</v>
      </c>
      <c r="C70" t="s">
        <v>672</v>
      </c>
      <c r="D70" t="s">
        <v>671</v>
      </c>
      <c r="E70">
        <v>0.149918647795138</v>
      </c>
      <c r="F70">
        <v>7</v>
      </c>
      <c r="G70">
        <v>0</v>
      </c>
      <c r="H70">
        <v>0</v>
      </c>
      <c r="I70">
        <f t="shared" si="45"/>
        <v>0</v>
      </c>
      <c r="J70">
        <v>0</v>
      </c>
      <c r="K70">
        <v>0</v>
      </c>
      <c r="L70" t="s">
        <v>3</v>
      </c>
      <c r="M70" t="s">
        <v>652</v>
      </c>
      <c r="N70" t="str">
        <f t="shared" si="46"/>
        <v>left tackle</v>
      </c>
      <c r="P70">
        <v>0</v>
      </c>
      <c r="Q70">
        <v>-0.48941701999999998</v>
      </c>
      <c r="R70">
        <v>1</v>
      </c>
      <c r="S70">
        <v>0.149918647795138</v>
      </c>
      <c r="T70">
        <f t="shared" si="47"/>
        <v>0</v>
      </c>
      <c r="U70">
        <f t="shared" si="48"/>
        <v>0</v>
      </c>
      <c r="V70">
        <f t="shared" si="49"/>
        <v>0</v>
      </c>
      <c r="X70">
        <f t="shared" si="44"/>
        <v>-7.3372737846326003E-2</v>
      </c>
      <c r="AS70" t="s">
        <v>690</v>
      </c>
      <c r="AT70" t="s">
        <v>774</v>
      </c>
      <c r="AU70" t="s">
        <v>776</v>
      </c>
      <c r="AV70" t="str">
        <f t="shared" si="42"/>
        <v>NFC West</v>
      </c>
      <c r="BG70" t="s">
        <v>27</v>
      </c>
      <c r="BH70" t="s">
        <v>667</v>
      </c>
      <c r="BI70" t="s">
        <v>669</v>
      </c>
    </row>
    <row r="71" spans="1:61" x14ac:dyDescent="0.35">
      <c r="A71" t="s">
        <v>45</v>
      </c>
      <c r="B71" t="s">
        <v>665</v>
      </c>
      <c r="C71" t="s">
        <v>672</v>
      </c>
      <c r="D71" t="s">
        <v>671</v>
      </c>
      <c r="E71">
        <v>0.86535979957404996</v>
      </c>
      <c r="F71">
        <v>7</v>
      </c>
      <c r="G71">
        <v>0</v>
      </c>
      <c r="H71">
        <v>0</v>
      </c>
      <c r="I71">
        <f t="shared" si="45"/>
        <v>0</v>
      </c>
      <c r="J71">
        <v>0</v>
      </c>
      <c r="K71">
        <v>0</v>
      </c>
      <c r="M71" t="s">
        <v>650</v>
      </c>
      <c r="N71" t="str">
        <f t="shared" si="46"/>
        <v>middle</v>
      </c>
      <c r="P71">
        <v>0</v>
      </c>
      <c r="Q71">
        <v>9.5201649999999999E-2</v>
      </c>
      <c r="R71">
        <v>0</v>
      </c>
      <c r="S71">
        <v>0</v>
      </c>
      <c r="T71">
        <f t="shared" si="47"/>
        <v>0</v>
      </c>
      <c r="U71">
        <f t="shared" si="48"/>
        <v>0</v>
      </c>
      <c r="V71">
        <f t="shared" si="49"/>
        <v>0</v>
      </c>
      <c r="X71">
        <f t="shared" si="44"/>
        <v>8.2383680763118847E-2</v>
      </c>
      <c r="AS71" t="s">
        <v>692</v>
      </c>
      <c r="AT71" t="s">
        <v>774</v>
      </c>
      <c r="AU71" t="s">
        <v>776</v>
      </c>
      <c r="AV71" t="str">
        <f t="shared" si="42"/>
        <v>NFC West</v>
      </c>
      <c r="BG71" t="s">
        <v>26</v>
      </c>
      <c r="BH71" t="s">
        <v>667</v>
      </c>
      <c r="BI71" t="s">
        <v>669</v>
      </c>
    </row>
    <row r="72" spans="1:61" x14ac:dyDescent="0.35">
      <c r="A72" t="s">
        <v>44</v>
      </c>
      <c r="B72" t="s">
        <v>666</v>
      </c>
      <c r="C72" t="s">
        <v>672</v>
      </c>
      <c r="D72" t="s">
        <v>671</v>
      </c>
      <c r="E72">
        <v>0.13464020042595001</v>
      </c>
      <c r="F72">
        <v>7</v>
      </c>
      <c r="G72">
        <v>0</v>
      </c>
      <c r="H72">
        <v>0</v>
      </c>
      <c r="I72">
        <f t="shared" si="45"/>
        <v>0</v>
      </c>
      <c r="J72">
        <v>0</v>
      </c>
      <c r="K72">
        <v>0</v>
      </c>
      <c r="M72" t="s">
        <v>650</v>
      </c>
      <c r="N72" t="str">
        <f t="shared" si="46"/>
        <v>middle</v>
      </c>
      <c r="P72">
        <v>0</v>
      </c>
      <c r="Q72">
        <v>9.5201649999999999E-2</v>
      </c>
      <c r="R72">
        <v>0</v>
      </c>
      <c r="S72">
        <v>0</v>
      </c>
      <c r="T72">
        <f t="shared" si="47"/>
        <v>0</v>
      </c>
      <c r="U72">
        <f t="shared" si="48"/>
        <v>0</v>
      </c>
      <c r="V72">
        <f t="shared" si="49"/>
        <v>0</v>
      </c>
      <c r="X72">
        <f t="shared" si="44"/>
        <v>1.2817969236881143E-2</v>
      </c>
      <c r="AS72" t="s">
        <v>674</v>
      </c>
      <c r="AT72" t="s">
        <v>774</v>
      </c>
      <c r="AU72" t="s">
        <v>777</v>
      </c>
      <c r="AV72" t="str">
        <f t="shared" si="42"/>
        <v>NFC South</v>
      </c>
      <c r="BG72" t="s">
        <v>431</v>
      </c>
      <c r="BH72" t="s">
        <v>667</v>
      </c>
      <c r="BI72" t="s">
        <v>669</v>
      </c>
    </row>
    <row r="73" spans="1:61" x14ac:dyDescent="0.35">
      <c r="A73" t="s">
        <v>33</v>
      </c>
      <c r="B73" t="s">
        <v>667</v>
      </c>
      <c r="C73" t="s">
        <v>671</v>
      </c>
      <c r="D73" t="s">
        <v>672</v>
      </c>
      <c r="E73">
        <v>1</v>
      </c>
      <c r="F73">
        <v>7</v>
      </c>
      <c r="G73">
        <v>0</v>
      </c>
      <c r="H73">
        <v>0</v>
      </c>
      <c r="I73">
        <f t="shared" si="45"/>
        <v>0</v>
      </c>
      <c r="J73">
        <v>0</v>
      </c>
      <c r="K73">
        <v>1</v>
      </c>
      <c r="L73" t="s">
        <v>3</v>
      </c>
      <c r="M73" t="s">
        <v>652</v>
      </c>
      <c r="N73" t="str">
        <f t="shared" si="46"/>
        <v>left tackle</v>
      </c>
      <c r="P73">
        <v>0</v>
      </c>
      <c r="Q73">
        <v>-1.3623744</v>
      </c>
      <c r="R73">
        <v>1</v>
      </c>
      <c r="S73">
        <v>1</v>
      </c>
      <c r="T73">
        <f t="shared" si="47"/>
        <v>0</v>
      </c>
      <c r="U73">
        <f t="shared" si="48"/>
        <v>0</v>
      </c>
      <c r="V73">
        <f t="shared" si="49"/>
        <v>1</v>
      </c>
      <c r="X73">
        <f t="shared" si="44"/>
        <v>-1.3623744</v>
      </c>
      <c r="AS73" t="s">
        <v>682</v>
      </c>
      <c r="AT73" t="s">
        <v>775</v>
      </c>
      <c r="AU73" t="s">
        <v>777</v>
      </c>
      <c r="AV73" t="str">
        <f t="shared" si="42"/>
        <v>AFC South</v>
      </c>
      <c r="BG73" t="s">
        <v>12</v>
      </c>
      <c r="BH73" t="s">
        <v>667</v>
      </c>
      <c r="BI73" t="s">
        <v>669</v>
      </c>
    </row>
    <row r="74" spans="1:61" x14ac:dyDescent="0.35">
      <c r="A74" t="s">
        <v>33</v>
      </c>
      <c r="B74" t="s">
        <v>667</v>
      </c>
      <c r="C74" t="s">
        <v>671</v>
      </c>
      <c r="D74" t="s">
        <v>672</v>
      </c>
      <c r="E74">
        <v>1</v>
      </c>
      <c r="F74">
        <v>7</v>
      </c>
      <c r="G74">
        <v>0</v>
      </c>
      <c r="H74">
        <v>0</v>
      </c>
      <c r="I74">
        <f t="shared" si="45"/>
        <v>0</v>
      </c>
      <c r="J74">
        <v>0</v>
      </c>
      <c r="K74">
        <v>1</v>
      </c>
      <c r="M74" t="s">
        <v>650</v>
      </c>
      <c r="N74" t="str">
        <f t="shared" si="46"/>
        <v>middle</v>
      </c>
      <c r="P74">
        <v>0</v>
      </c>
      <c r="Q74">
        <v>-0.79601390000000005</v>
      </c>
      <c r="R74">
        <v>1</v>
      </c>
      <c r="S74">
        <v>1</v>
      </c>
      <c r="T74">
        <f t="shared" si="47"/>
        <v>0</v>
      </c>
      <c r="U74">
        <f t="shared" si="48"/>
        <v>0</v>
      </c>
      <c r="V74">
        <f t="shared" si="49"/>
        <v>1</v>
      </c>
      <c r="X74">
        <f t="shared" si="44"/>
        <v>-0.79601390000000005</v>
      </c>
      <c r="AS74" t="s">
        <v>683</v>
      </c>
      <c r="AT74" t="s">
        <v>774</v>
      </c>
      <c r="AU74" t="s">
        <v>779</v>
      </c>
      <c r="AV74" t="str">
        <f t="shared" si="42"/>
        <v>NFC East</v>
      </c>
      <c r="BG74" t="s">
        <v>429</v>
      </c>
      <c r="BH74" t="s">
        <v>667</v>
      </c>
      <c r="BI74" t="s">
        <v>669</v>
      </c>
    </row>
    <row r="75" spans="1:61" x14ac:dyDescent="0.35">
      <c r="A75" t="s">
        <v>34</v>
      </c>
      <c r="B75" t="s">
        <v>666</v>
      </c>
      <c r="C75" t="s">
        <v>671</v>
      </c>
      <c r="D75" t="s">
        <v>672</v>
      </c>
      <c r="E75">
        <v>0.85110621904997696</v>
      </c>
      <c r="F75">
        <v>7</v>
      </c>
      <c r="G75">
        <v>1</v>
      </c>
      <c r="H75">
        <v>0</v>
      </c>
      <c r="I75">
        <f t="shared" si="45"/>
        <v>1</v>
      </c>
      <c r="J75">
        <v>0</v>
      </c>
      <c r="K75">
        <v>0</v>
      </c>
      <c r="L75" t="s">
        <v>3</v>
      </c>
      <c r="M75" t="s">
        <v>652</v>
      </c>
      <c r="N75" t="str">
        <f t="shared" si="46"/>
        <v>left tackle</v>
      </c>
      <c r="P75">
        <v>1</v>
      </c>
      <c r="Q75">
        <v>-0.49717850000000002</v>
      </c>
      <c r="R75">
        <v>1</v>
      </c>
      <c r="S75">
        <v>0.85110621904997696</v>
      </c>
      <c r="T75">
        <f t="shared" si="47"/>
        <v>0.85110621904997696</v>
      </c>
      <c r="U75">
        <f t="shared" si="48"/>
        <v>0</v>
      </c>
      <c r="V75">
        <f t="shared" si="49"/>
        <v>0</v>
      </c>
      <c r="X75">
        <f t="shared" si="44"/>
        <v>-0.42315171332793899</v>
      </c>
      <c r="BG75" t="s">
        <v>10</v>
      </c>
      <c r="BH75" t="s">
        <v>667</v>
      </c>
      <c r="BI75" t="s">
        <v>669</v>
      </c>
    </row>
    <row r="76" spans="1:61" x14ac:dyDescent="0.35">
      <c r="A76" t="s">
        <v>46</v>
      </c>
      <c r="B76" t="s">
        <v>667</v>
      </c>
      <c r="C76" t="s">
        <v>671</v>
      </c>
      <c r="D76" t="s">
        <v>672</v>
      </c>
      <c r="E76">
        <v>0.14889378095002201</v>
      </c>
      <c r="F76">
        <v>7</v>
      </c>
      <c r="G76">
        <v>1</v>
      </c>
      <c r="H76">
        <v>0</v>
      </c>
      <c r="I76">
        <f t="shared" si="45"/>
        <v>1</v>
      </c>
      <c r="J76">
        <v>0</v>
      </c>
      <c r="K76">
        <v>0</v>
      </c>
      <c r="L76" t="s">
        <v>3</v>
      </c>
      <c r="M76" t="s">
        <v>652</v>
      </c>
      <c r="N76" t="str">
        <f t="shared" si="46"/>
        <v>left tackle</v>
      </c>
      <c r="P76">
        <v>1</v>
      </c>
      <c r="Q76">
        <v>-0.49717850000000002</v>
      </c>
      <c r="R76">
        <v>1</v>
      </c>
      <c r="S76">
        <v>0.14889378095002201</v>
      </c>
      <c r="T76">
        <f t="shared" si="47"/>
        <v>0.14889378095002201</v>
      </c>
      <c r="U76">
        <f t="shared" si="48"/>
        <v>0</v>
      </c>
      <c r="V76">
        <f t="shared" si="49"/>
        <v>0</v>
      </c>
      <c r="X76">
        <f t="shared" si="44"/>
        <v>-7.4026786672060516E-2</v>
      </c>
      <c r="BG76" t="s">
        <v>576</v>
      </c>
      <c r="BH76" t="s">
        <v>665</v>
      </c>
      <c r="BI76" t="s">
        <v>669</v>
      </c>
    </row>
    <row r="77" spans="1:61" x14ac:dyDescent="0.35">
      <c r="A77" t="s">
        <v>47</v>
      </c>
      <c r="B77" t="s">
        <v>666</v>
      </c>
      <c r="C77" t="s">
        <v>672</v>
      </c>
      <c r="D77" t="s">
        <v>671</v>
      </c>
      <c r="E77">
        <v>0.38755498609904199</v>
      </c>
      <c r="F77">
        <v>7</v>
      </c>
      <c r="G77">
        <v>0</v>
      </c>
      <c r="H77">
        <v>0</v>
      </c>
      <c r="I77">
        <f t="shared" si="45"/>
        <v>0</v>
      </c>
      <c r="J77">
        <v>0</v>
      </c>
      <c r="K77">
        <v>0</v>
      </c>
      <c r="L77" t="s">
        <v>3</v>
      </c>
      <c r="M77" t="s">
        <v>651</v>
      </c>
      <c r="N77" t="str">
        <f t="shared" si="46"/>
        <v>right tackle</v>
      </c>
      <c r="P77">
        <v>0</v>
      </c>
      <c r="Q77">
        <v>8.8791110000000006E-2</v>
      </c>
      <c r="R77">
        <v>0</v>
      </c>
      <c r="S77">
        <v>0</v>
      </c>
      <c r="T77">
        <f t="shared" si="47"/>
        <v>0</v>
      </c>
      <c r="U77">
        <f t="shared" si="48"/>
        <v>0</v>
      </c>
      <c r="V77">
        <f t="shared" si="49"/>
        <v>0</v>
      </c>
      <c r="X77">
        <f t="shared" si="44"/>
        <v>3.441143740176851E-2</v>
      </c>
      <c r="BG77" t="s">
        <v>8</v>
      </c>
      <c r="BH77" t="s">
        <v>665</v>
      </c>
      <c r="BI77" t="s">
        <v>669</v>
      </c>
    </row>
    <row r="78" spans="1:61" x14ac:dyDescent="0.35">
      <c r="A78" t="s">
        <v>38</v>
      </c>
      <c r="B78" t="s">
        <v>667</v>
      </c>
      <c r="C78" t="s">
        <v>672</v>
      </c>
      <c r="D78" t="s">
        <v>671</v>
      </c>
      <c r="E78">
        <v>0.61244501390095696</v>
      </c>
      <c r="F78">
        <v>7</v>
      </c>
      <c r="G78">
        <v>0</v>
      </c>
      <c r="H78">
        <v>0</v>
      </c>
      <c r="I78">
        <f t="shared" si="45"/>
        <v>0</v>
      </c>
      <c r="J78">
        <v>0</v>
      </c>
      <c r="K78">
        <v>0</v>
      </c>
      <c r="L78" t="s">
        <v>3</v>
      </c>
      <c r="M78" t="s">
        <v>651</v>
      </c>
      <c r="N78" t="str">
        <f t="shared" si="46"/>
        <v>right tackle</v>
      </c>
      <c r="P78">
        <v>0</v>
      </c>
      <c r="Q78">
        <v>8.8791110000000006E-2</v>
      </c>
      <c r="R78">
        <v>0</v>
      </c>
      <c r="S78">
        <v>0</v>
      </c>
      <c r="T78">
        <f t="shared" si="47"/>
        <v>0</v>
      </c>
      <c r="U78">
        <f t="shared" si="48"/>
        <v>0</v>
      </c>
      <c r="V78">
        <f t="shared" si="49"/>
        <v>0</v>
      </c>
      <c r="X78">
        <f t="shared" si="44"/>
        <v>5.4379672598231399E-2</v>
      </c>
      <c r="BG78" t="s">
        <v>430</v>
      </c>
      <c r="BH78" t="s">
        <v>665</v>
      </c>
      <c r="BI78" t="s">
        <v>669</v>
      </c>
    </row>
    <row r="79" spans="1:61" x14ac:dyDescent="0.35">
      <c r="A79" t="s">
        <v>47</v>
      </c>
      <c r="B79" t="s">
        <v>666</v>
      </c>
      <c r="C79" t="s">
        <v>672</v>
      </c>
      <c r="D79" t="s">
        <v>671</v>
      </c>
      <c r="E79">
        <v>0.75715557462852501</v>
      </c>
      <c r="F79">
        <v>7</v>
      </c>
      <c r="G79">
        <v>0</v>
      </c>
      <c r="H79">
        <v>0</v>
      </c>
      <c r="I79">
        <f t="shared" si="45"/>
        <v>0</v>
      </c>
      <c r="J79">
        <v>0</v>
      </c>
      <c r="K79">
        <v>0</v>
      </c>
      <c r="L79" t="s">
        <v>3</v>
      </c>
      <c r="M79" t="s">
        <v>651</v>
      </c>
      <c r="N79" t="str">
        <f t="shared" si="46"/>
        <v>right tackle</v>
      </c>
      <c r="P79">
        <v>0</v>
      </c>
      <c r="Q79">
        <v>-0.73059403999999994</v>
      </c>
      <c r="R79">
        <v>1</v>
      </c>
      <c r="S79">
        <v>0.75715557462852501</v>
      </c>
      <c r="T79">
        <f t="shared" si="47"/>
        <v>0</v>
      </c>
      <c r="U79">
        <f t="shared" si="48"/>
        <v>0</v>
      </c>
      <c r="V79">
        <f t="shared" si="49"/>
        <v>0</v>
      </c>
      <c r="X79">
        <f t="shared" si="44"/>
        <v>-0.55317335017637559</v>
      </c>
      <c r="BG79" t="s">
        <v>601</v>
      </c>
      <c r="BH79" t="s">
        <v>665</v>
      </c>
      <c r="BI79" t="s">
        <v>669</v>
      </c>
    </row>
    <row r="80" spans="1:61" x14ac:dyDescent="0.35">
      <c r="A80" t="s">
        <v>41</v>
      </c>
      <c r="B80" t="s">
        <v>666</v>
      </c>
      <c r="C80" t="s">
        <v>672</v>
      </c>
      <c r="D80" t="s">
        <v>671</v>
      </c>
      <c r="E80">
        <v>0.24284442537147399</v>
      </c>
      <c r="F80">
        <v>7</v>
      </c>
      <c r="G80">
        <v>0</v>
      </c>
      <c r="H80">
        <v>0</v>
      </c>
      <c r="I80">
        <f t="shared" si="45"/>
        <v>0</v>
      </c>
      <c r="J80">
        <v>0</v>
      </c>
      <c r="K80">
        <v>0</v>
      </c>
      <c r="L80" t="s">
        <v>3</v>
      </c>
      <c r="M80" t="s">
        <v>651</v>
      </c>
      <c r="N80" t="str">
        <f t="shared" si="46"/>
        <v>right tackle</v>
      </c>
      <c r="P80">
        <v>0</v>
      </c>
      <c r="Q80">
        <v>-0.73059403999999994</v>
      </c>
      <c r="R80">
        <v>1</v>
      </c>
      <c r="S80">
        <v>0.24284442537147399</v>
      </c>
      <c r="T80">
        <f t="shared" si="47"/>
        <v>0</v>
      </c>
      <c r="U80">
        <f t="shared" si="48"/>
        <v>0</v>
      </c>
      <c r="V80">
        <f t="shared" si="49"/>
        <v>0</v>
      </c>
      <c r="X80">
        <f t="shared" si="44"/>
        <v>-0.17742068982362366</v>
      </c>
      <c r="BG80" t="s">
        <v>16</v>
      </c>
      <c r="BH80" t="s">
        <v>665</v>
      </c>
      <c r="BI80" t="s">
        <v>669</v>
      </c>
    </row>
    <row r="81" spans="1:61" x14ac:dyDescent="0.35">
      <c r="A81" t="s">
        <v>34</v>
      </c>
      <c r="B81" t="s">
        <v>666</v>
      </c>
      <c r="C81" t="s">
        <v>671</v>
      </c>
      <c r="D81" t="s">
        <v>672</v>
      </c>
      <c r="E81">
        <v>0.65120407800144098</v>
      </c>
      <c r="F81">
        <v>7</v>
      </c>
      <c r="G81">
        <v>0</v>
      </c>
      <c r="H81">
        <v>0</v>
      </c>
      <c r="I81">
        <f t="shared" si="45"/>
        <v>0</v>
      </c>
      <c r="J81">
        <v>0</v>
      </c>
      <c r="K81">
        <v>0</v>
      </c>
      <c r="L81" t="s">
        <v>654</v>
      </c>
      <c r="M81" t="s">
        <v>652</v>
      </c>
      <c r="N81" t="str">
        <f t="shared" si="46"/>
        <v>left guard</v>
      </c>
      <c r="P81">
        <v>0</v>
      </c>
      <c r="Q81">
        <v>-0.51675890000000002</v>
      </c>
      <c r="R81">
        <v>1</v>
      </c>
      <c r="S81">
        <v>0.65120407800144098</v>
      </c>
      <c r="T81">
        <f t="shared" si="47"/>
        <v>0</v>
      </c>
      <c r="U81">
        <f t="shared" si="48"/>
        <v>0</v>
      </c>
      <c r="V81">
        <f t="shared" si="49"/>
        <v>0</v>
      </c>
      <c r="X81">
        <f t="shared" si="44"/>
        <v>-0.33651550302353883</v>
      </c>
      <c r="BG81" t="s">
        <v>422</v>
      </c>
      <c r="BH81" t="s">
        <v>665</v>
      </c>
      <c r="BI81" t="s">
        <v>669</v>
      </c>
    </row>
    <row r="82" spans="1:61" x14ac:dyDescent="0.35">
      <c r="A82" t="s">
        <v>37</v>
      </c>
      <c r="B82" t="s">
        <v>667</v>
      </c>
      <c r="C82" t="s">
        <v>671</v>
      </c>
      <c r="D82" t="s">
        <v>672</v>
      </c>
      <c r="E82">
        <v>0.34879592199855802</v>
      </c>
      <c r="F82">
        <v>7</v>
      </c>
      <c r="G82">
        <v>0</v>
      </c>
      <c r="H82">
        <v>0</v>
      </c>
      <c r="I82">
        <f t="shared" si="45"/>
        <v>0</v>
      </c>
      <c r="J82">
        <v>0</v>
      </c>
      <c r="K82">
        <v>0</v>
      </c>
      <c r="L82" t="s">
        <v>654</v>
      </c>
      <c r="M82" t="s">
        <v>652</v>
      </c>
      <c r="N82" t="str">
        <f t="shared" si="46"/>
        <v>left guard</v>
      </c>
      <c r="P82">
        <v>0</v>
      </c>
      <c r="Q82">
        <v>-0.51675890000000002</v>
      </c>
      <c r="R82">
        <v>1</v>
      </c>
      <c r="S82">
        <v>0.34879592199855802</v>
      </c>
      <c r="T82">
        <f t="shared" si="47"/>
        <v>0</v>
      </c>
      <c r="U82">
        <f t="shared" si="48"/>
        <v>0</v>
      </c>
      <c r="V82">
        <f t="shared" si="49"/>
        <v>0</v>
      </c>
      <c r="X82">
        <f t="shared" si="44"/>
        <v>-0.18024339697646066</v>
      </c>
      <c r="BG82" t="s">
        <v>25</v>
      </c>
      <c r="BH82" t="s">
        <v>665</v>
      </c>
      <c r="BI82" t="s">
        <v>669</v>
      </c>
    </row>
    <row r="83" spans="1:61" x14ac:dyDescent="0.35">
      <c r="A83" t="s">
        <v>48</v>
      </c>
      <c r="B83" t="s">
        <v>666</v>
      </c>
      <c r="C83" t="s">
        <v>672</v>
      </c>
      <c r="D83" t="s">
        <v>671</v>
      </c>
      <c r="E83">
        <v>1</v>
      </c>
      <c r="F83">
        <v>7</v>
      </c>
      <c r="G83">
        <v>0</v>
      </c>
      <c r="H83">
        <v>0</v>
      </c>
      <c r="I83">
        <f t="shared" si="45"/>
        <v>0</v>
      </c>
      <c r="J83">
        <v>0</v>
      </c>
      <c r="K83">
        <v>1</v>
      </c>
      <c r="L83" t="s">
        <v>654</v>
      </c>
      <c r="M83" t="s">
        <v>652</v>
      </c>
      <c r="N83" t="str">
        <f t="shared" si="46"/>
        <v>left guard</v>
      </c>
      <c r="P83">
        <v>0</v>
      </c>
      <c r="Q83">
        <v>-0.98864479999999999</v>
      </c>
      <c r="R83">
        <v>1</v>
      </c>
      <c r="S83">
        <v>1</v>
      </c>
      <c r="T83">
        <f t="shared" si="47"/>
        <v>0</v>
      </c>
      <c r="U83">
        <f t="shared" si="48"/>
        <v>0</v>
      </c>
      <c r="V83">
        <f t="shared" si="49"/>
        <v>1</v>
      </c>
      <c r="X83">
        <f t="shared" si="44"/>
        <v>-0.98864479999999999</v>
      </c>
    </row>
    <row r="84" spans="1:61" x14ac:dyDescent="0.35">
      <c r="A84" t="s">
        <v>41</v>
      </c>
      <c r="B84" t="s">
        <v>666</v>
      </c>
      <c r="C84" t="s">
        <v>672</v>
      </c>
      <c r="D84" t="s">
        <v>671</v>
      </c>
      <c r="E84">
        <v>0.60440939405060101</v>
      </c>
      <c r="F84">
        <v>7</v>
      </c>
      <c r="G84">
        <v>0</v>
      </c>
      <c r="H84">
        <v>0</v>
      </c>
      <c r="I84">
        <f t="shared" si="45"/>
        <v>0</v>
      </c>
      <c r="J84">
        <v>0</v>
      </c>
      <c r="K84">
        <v>0</v>
      </c>
      <c r="L84" t="s">
        <v>653</v>
      </c>
      <c r="M84" t="s">
        <v>651</v>
      </c>
      <c r="N84" t="str">
        <f t="shared" si="46"/>
        <v>right end</v>
      </c>
      <c r="P84">
        <v>0</v>
      </c>
      <c r="Q84">
        <v>0.32954430000000001</v>
      </c>
      <c r="R84">
        <v>0</v>
      </c>
      <c r="S84">
        <v>0</v>
      </c>
      <c r="T84">
        <f t="shared" si="47"/>
        <v>0</v>
      </c>
      <c r="U84">
        <f t="shared" si="48"/>
        <v>0</v>
      </c>
      <c r="V84">
        <f t="shared" si="49"/>
        <v>0</v>
      </c>
      <c r="X84">
        <f t="shared" si="44"/>
        <v>0.19917967067582948</v>
      </c>
    </row>
    <row r="85" spans="1:61" x14ac:dyDescent="0.35">
      <c r="A85" t="s">
        <v>39</v>
      </c>
      <c r="B85" t="s">
        <v>667</v>
      </c>
      <c r="C85" t="s">
        <v>672</v>
      </c>
      <c r="D85" t="s">
        <v>671</v>
      </c>
      <c r="E85">
        <v>0.39559060594939799</v>
      </c>
      <c r="F85">
        <v>7</v>
      </c>
      <c r="G85">
        <v>0</v>
      </c>
      <c r="H85">
        <v>0</v>
      </c>
      <c r="I85">
        <f t="shared" si="45"/>
        <v>0</v>
      </c>
      <c r="J85">
        <v>0</v>
      </c>
      <c r="K85">
        <v>0</v>
      </c>
      <c r="L85" t="s">
        <v>653</v>
      </c>
      <c r="M85" t="s">
        <v>651</v>
      </c>
      <c r="N85" t="str">
        <f t="shared" si="46"/>
        <v>right end</v>
      </c>
      <c r="P85">
        <v>0</v>
      </c>
      <c r="Q85">
        <v>0.32954430000000001</v>
      </c>
      <c r="R85">
        <v>0</v>
      </c>
      <c r="S85">
        <v>0</v>
      </c>
      <c r="T85">
        <f t="shared" si="47"/>
        <v>0</v>
      </c>
      <c r="U85">
        <f t="shared" si="48"/>
        <v>0</v>
      </c>
      <c r="V85">
        <f t="shared" si="49"/>
        <v>0</v>
      </c>
      <c r="X85">
        <f t="shared" si="44"/>
        <v>0.1303646293241702</v>
      </c>
    </row>
    <row r="86" spans="1:61" x14ac:dyDescent="0.35">
      <c r="A86" t="s">
        <v>43</v>
      </c>
      <c r="B86" t="s">
        <v>665</v>
      </c>
      <c r="C86" t="s">
        <v>672</v>
      </c>
      <c r="D86" t="s">
        <v>671</v>
      </c>
      <c r="E86">
        <v>0.36896036421801498</v>
      </c>
      <c r="F86">
        <v>7</v>
      </c>
      <c r="G86">
        <v>0</v>
      </c>
      <c r="H86">
        <v>0</v>
      </c>
      <c r="I86">
        <f t="shared" si="45"/>
        <v>0</v>
      </c>
      <c r="J86">
        <v>0</v>
      </c>
      <c r="K86">
        <v>0</v>
      </c>
      <c r="L86" t="s">
        <v>3</v>
      </c>
      <c r="M86" t="s">
        <v>651</v>
      </c>
      <c r="N86" t="str">
        <f t="shared" si="46"/>
        <v>right tackle</v>
      </c>
      <c r="P86">
        <v>0</v>
      </c>
      <c r="Q86">
        <v>-0.31608712999999999</v>
      </c>
      <c r="R86">
        <v>1</v>
      </c>
      <c r="S86">
        <v>0.36896036421801498</v>
      </c>
      <c r="T86">
        <f t="shared" si="47"/>
        <v>0</v>
      </c>
      <c r="U86">
        <f t="shared" si="48"/>
        <v>0</v>
      </c>
      <c r="V86">
        <f t="shared" si="49"/>
        <v>0</v>
      </c>
      <c r="X86">
        <f t="shared" si="44"/>
        <v>-0.11662362260942705</v>
      </c>
    </row>
    <row r="87" spans="1:61" x14ac:dyDescent="0.35">
      <c r="A87" t="s">
        <v>38</v>
      </c>
      <c r="B87" t="s">
        <v>667</v>
      </c>
      <c r="C87" t="s">
        <v>672</v>
      </c>
      <c r="D87" t="s">
        <v>671</v>
      </c>
      <c r="E87">
        <v>0.63103963578198397</v>
      </c>
      <c r="F87">
        <v>7</v>
      </c>
      <c r="G87">
        <v>0</v>
      </c>
      <c r="H87">
        <v>0</v>
      </c>
      <c r="I87">
        <f t="shared" si="45"/>
        <v>0</v>
      </c>
      <c r="J87">
        <v>0</v>
      </c>
      <c r="K87">
        <v>0</v>
      </c>
      <c r="L87" t="s">
        <v>3</v>
      </c>
      <c r="M87" t="s">
        <v>651</v>
      </c>
      <c r="N87" t="str">
        <f t="shared" si="46"/>
        <v>right tackle</v>
      </c>
      <c r="P87">
        <v>0</v>
      </c>
      <c r="Q87">
        <v>-0.31608712999999999</v>
      </c>
      <c r="R87">
        <v>1</v>
      </c>
      <c r="S87">
        <v>0.63103963578198397</v>
      </c>
      <c r="T87">
        <f t="shared" si="47"/>
        <v>0</v>
      </c>
      <c r="U87">
        <f t="shared" si="48"/>
        <v>0</v>
      </c>
      <c r="V87">
        <f t="shared" si="49"/>
        <v>0</v>
      </c>
      <c r="X87">
        <f t="shared" si="44"/>
        <v>-0.19946350739057261</v>
      </c>
    </row>
    <row r="88" spans="1:61" x14ac:dyDescent="0.35">
      <c r="A88" t="s">
        <v>39</v>
      </c>
      <c r="B88" t="s">
        <v>667</v>
      </c>
      <c r="C88" t="s">
        <v>672</v>
      </c>
      <c r="D88" t="s">
        <v>671</v>
      </c>
      <c r="E88">
        <v>1</v>
      </c>
      <c r="F88">
        <v>7</v>
      </c>
      <c r="G88">
        <v>0</v>
      </c>
      <c r="H88">
        <v>0</v>
      </c>
      <c r="I88">
        <f t="shared" si="45"/>
        <v>0</v>
      </c>
      <c r="J88">
        <v>0</v>
      </c>
      <c r="K88">
        <v>0</v>
      </c>
      <c r="L88" t="s">
        <v>653</v>
      </c>
      <c r="M88" t="s">
        <v>651</v>
      </c>
      <c r="N88" t="str">
        <f t="shared" si="46"/>
        <v>right end</v>
      </c>
      <c r="P88">
        <v>0</v>
      </c>
      <c r="Q88">
        <v>-0.50494653</v>
      </c>
      <c r="R88">
        <v>1</v>
      </c>
      <c r="S88">
        <v>1</v>
      </c>
      <c r="T88">
        <f t="shared" si="47"/>
        <v>0</v>
      </c>
      <c r="U88">
        <f t="shared" si="48"/>
        <v>0</v>
      </c>
      <c r="V88">
        <f t="shared" si="49"/>
        <v>0</v>
      </c>
      <c r="X88">
        <f t="shared" si="44"/>
        <v>-0.50494653</v>
      </c>
    </row>
    <row r="89" spans="1:61" x14ac:dyDescent="0.35">
      <c r="A89" t="s">
        <v>49</v>
      </c>
      <c r="B89" t="s">
        <v>666</v>
      </c>
      <c r="C89" t="s">
        <v>672</v>
      </c>
      <c r="D89" t="s">
        <v>671</v>
      </c>
      <c r="E89">
        <v>1</v>
      </c>
      <c r="F89">
        <v>7</v>
      </c>
      <c r="G89">
        <v>0</v>
      </c>
      <c r="H89">
        <v>0</v>
      </c>
      <c r="I89">
        <f t="shared" si="45"/>
        <v>0</v>
      </c>
      <c r="J89">
        <v>1</v>
      </c>
      <c r="K89">
        <v>0</v>
      </c>
      <c r="L89" t="s">
        <v>653</v>
      </c>
      <c r="M89" t="s">
        <v>652</v>
      </c>
      <c r="N89" t="str">
        <f t="shared" si="46"/>
        <v>left end</v>
      </c>
      <c r="P89">
        <v>0</v>
      </c>
      <c r="Q89">
        <v>-0.42108371999999999</v>
      </c>
      <c r="R89">
        <v>1</v>
      </c>
      <c r="S89">
        <v>1</v>
      </c>
      <c r="T89">
        <f t="shared" si="47"/>
        <v>0</v>
      </c>
      <c r="U89">
        <f t="shared" si="48"/>
        <v>1</v>
      </c>
      <c r="V89">
        <f t="shared" si="49"/>
        <v>0</v>
      </c>
      <c r="X89">
        <f t="shared" si="44"/>
        <v>-0.42108371999999999</v>
      </c>
    </row>
    <row r="90" spans="1:61" x14ac:dyDescent="0.35">
      <c r="A90" t="s">
        <v>53</v>
      </c>
      <c r="B90" t="s">
        <v>666</v>
      </c>
      <c r="C90" t="s">
        <v>671</v>
      </c>
      <c r="D90" t="s">
        <v>672</v>
      </c>
      <c r="E90">
        <v>0.46530089711545802</v>
      </c>
      <c r="F90">
        <v>7</v>
      </c>
      <c r="G90">
        <v>0</v>
      </c>
      <c r="H90">
        <v>0</v>
      </c>
      <c r="I90">
        <f t="shared" si="45"/>
        <v>0</v>
      </c>
      <c r="J90">
        <v>0</v>
      </c>
      <c r="K90">
        <v>0</v>
      </c>
      <c r="L90" t="s">
        <v>3</v>
      </c>
      <c r="M90" t="s">
        <v>651</v>
      </c>
      <c r="N90" t="str">
        <f t="shared" si="46"/>
        <v>right tackle</v>
      </c>
      <c r="P90">
        <v>0</v>
      </c>
      <c r="Q90">
        <v>4.830599E-2</v>
      </c>
      <c r="R90">
        <v>0</v>
      </c>
      <c r="S90">
        <v>0</v>
      </c>
      <c r="T90">
        <f t="shared" si="47"/>
        <v>0</v>
      </c>
      <c r="U90">
        <f t="shared" si="48"/>
        <v>0</v>
      </c>
      <c r="V90">
        <f t="shared" si="49"/>
        <v>0</v>
      </c>
      <c r="X90">
        <f t="shared" si="44"/>
        <v>2.2476820483050344E-2</v>
      </c>
    </row>
    <row r="91" spans="1:61" x14ac:dyDescent="0.35">
      <c r="A91" t="s">
        <v>32</v>
      </c>
      <c r="B91" t="s">
        <v>666</v>
      </c>
      <c r="C91" t="s">
        <v>671</v>
      </c>
      <c r="D91" t="s">
        <v>672</v>
      </c>
      <c r="E91">
        <v>0.53469910288454203</v>
      </c>
      <c r="F91">
        <v>7</v>
      </c>
      <c r="G91">
        <v>0</v>
      </c>
      <c r="H91">
        <v>0</v>
      </c>
      <c r="I91">
        <f t="shared" si="45"/>
        <v>0</v>
      </c>
      <c r="J91">
        <v>0</v>
      </c>
      <c r="K91">
        <v>0</v>
      </c>
      <c r="L91" t="s">
        <v>3</v>
      </c>
      <c r="M91" t="s">
        <v>651</v>
      </c>
      <c r="N91" t="str">
        <f t="shared" si="46"/>
        <v>right tackle</v>
      </c>
      <c r="P91">
        <v>0</v>
      </c>
      <c r="Q91">
        <v>4.830599E-2</v>
      </c>
      <c r="R91">
        <v>0</v>
      </c>
      <c r="S91">
        <v>0</v>
      </c>
      <c r="T91">
        <f t="shared" si="47"/>
        <v>0</v>
      </c>
      <c r="U91">
        <f t="shared" si="48"/>
        <v>0</v>
      </c>
      <c r="V91">
        <f t="shared" si="49"/>
        <v>0</v>
      </c>
      <c r="X91">
        <f t="shared" si="44"/>
        <v>2.5829169516949659E-2</v>
      </c>
    </row>
    <row r="92" spans="1:61" x14ac:dyDescent="0.35">
      <c r="A92" t="s">
        <v>51</v>
      </c>
      <c r="B92" t="s">
        <v>665</v>
      </c>
      <c r="C92" t="s">
        <v>671</v>
      </c>
      <c r="D92" t="s">
        <v>672</v>
      </c>
      <c r="E92">
        <v>0.36192464327225898</v>
      </c>
      <c r="F92">
        <v>7</v>
      </c>
      <c r="G92">
        <v>0</v>
      </c>
      <c r="H92">
        <v>0</v>
      </c>
      <c r="I92">
        <f t="shared" si="45"/>
        <v>0</v>
      </c>
      <c r="J92">
        <v>0</v>
      </c>
      <c r="K92">
        <v>0</v>
      </c>
      <c r="L92" t="s">
        <v>3</v>
      </c>
      <c r="M92" t="s">
        <v>652</v>
      </c>
      <c r="N92" t="str">
        <f t="shared" si="46"/>
        <v>left tackle</v>
      </c>
      <c r="P92">
        <v>0</v>
      </c>
      <c r="Q92">
        <v>0.68794995999999997</v>
      </c>
      <c r="R92">
        <v>0</v>
      </c>
      <c r="S92">
        <v>0</v>
      </c>
      <c r="T92">
        <f t="shared" si="47"/>
        <v>0</v>
      </c>
      <c r="U92">
        <f t="shared" si="48"/>
        <v>0</v>
      </c>
      <c r="V92">
        <f t="shared" si="49"/>
        <v>0</v>
      </c>
      <c r="X92">
        <f t="shared" si="44"/>
        <v>0.24898604386216483</v>
      </c>
    </row>
    <row r="93" spans="1:61" x14ac:dyDescent="0.35">
      <c r="A93" t="s">
        <v>33</v>
      </c>
      <c r="B93" t="s">
        <v>667</v>
      </c>
      <c r="C93" t="s">
        <v>671</v>
      </c>
      <c r="D93" t="s">
        <v>672</v>
      </c>
      <c r="E93">
        <v>0.63807535672773996</v>
      </c>
      <c r="F93">
        <v>7</v>
      </c>
      <c r="G93">
        <v>0</v>
      </c>
      <c r="H93">
        <v>0</v>
      </c>
      <c r="I93">
        <f t="shared" si="45"/>
        <v>0</v>
      </c>
      <c r="J93">
        <v>0</v>
      </c>
      <c r="K93">
        <v>0</v>
      </c>
      <c r="L93" t="s">
        <v>3</v>
      </c>
      <c r="M93" t="s">
        <v>652</v>
      </c>
      <c r="N93" t="str">
        <f t="shared" si="46"/>
        <v>left tackle</v>
      </c>
      <c r="P93">
        <v>0</v>
      </c>
      <c r="Q93">
        <v>0.68794995999999997</v>
      </c>
      <c r="R93">
        <v>0</v>
      </c>
      <c r="S93">
        <v>0</v>
      </c>
      <c r="T93">
        <f t="shared" si="47"/>
        <v>0</v>
      </c>
      <c r="U93">
        <f t="shared" si="48"/>
        <v>0</v>
      </c>
      <c r="V93">
        <f t="shared" si="49"/>
        <v>0</v>
      </c>
      <c r="X93">
        <f t="shared" si="44"/>
        <v>0.43896391613783442</v>
      </c>
    </row>
    <row r="94" spans="1:61" x14ac:dyDescent="0.35">
      <c r="A94" t="s">
        <v>52</v>
      </c>
      <c r="B94" t="s">
        <v>666</v>
      </c>
      <c r="C94" t="s">
        <v>671</v>
      </c>
      <c r="D94" t="s">
        <v>672</v>
      </c>
      <c r="E94">
        <v>1</v>
      </c>
      <c r="F94">
        <v>7</v>
      </c>
      <c r="G94">
        <v>0</v>
      </c>
      <c r="H94">
        <v>0</v>
      </c>
      <c r="I94">
        <f t="shared" si="45"/>
        <v>0</v>
      </c>
      <c r="J94">
        <v>0</v>
      </c>
      <c r="K94">
        <v>0</v>
      </c>
      <c r="L94" t="s">
        <v>654</v>
      </c>
      <c r="M94" t="s">
        <v>652</v>
      </c>
      <c r="N94" t="str">
        <f t="shared" si="46"/>
        <v>left guard</v>
      </c>
      <c r="P94">
        <v>0</v>
      </c>
      <c r="Q94">
        <v>-0.13805150999999999</v>
      </c>
      <c r="R94">
        <v>1</v>
      </c>
      <c r="S94">
        <v>1</v>
      </c>
      <c r="T94">
        <f t="shared" si="47"/>
        <v>0</v>
      </c>
      <c r="U94">
        <f t="shared" si="48"/>
        <v>0</v>
      </c>
      <c r="V94">
        <f t="shared" si="49"/>
        <v>0</v>
      </c>
      <c r="X94">
        <f t="shared" si="44"/>
        <v>-0.13805150999999999</v>
      </c>
    </row>
    <row r="95" spans="1:61" x14ac:dyDescent="0.35">
      <c r="A95" t="s">
        <v>51</v>
      </c>
      <c r="B95" t="s">
        <v>665</v>
      </c>
      <c r="C95" t="s">
        <v>671</v>
      </c>
      <c r="D95" t="s">
        <v>672</v>
      </c>
      <c r="E95">
        <v>0.691774213447926</v>
      </c>
      <c r="F95">
        <v>7</v>
      </c>
      <c r="G95">
        <v>0</v>
      </c>
      <c r="H95">
        <v>0</v>
      </c>
      <c r="I95">
        <f t="shared" si="45"/>
        <v>0</v>
      </c>
      <c r="J95">
        <v>0</v>
      </c>
      <c r="K95">
        <v>0</v>
      </c>
      <c r="M95" t="s">
        <v>650</v>
      </c>
      <c r="N95" t="str">
        <f t="shared" si="46"/>
        <v>middle</v>
      </c>
      <c r="P95">
        <v>0</v>
      </c>
      <c r="Q95">
        <v>-0.51476789999999994</v>
      </c>
      <c r="R95">
        <v>1</v>
      </c>
      <c r="S95">
        <v>0.691774213447926</v>
      </c>
      <c r="T95">
        <f t="shared" si="47"/>
        <v>0</v>
      </c>
      <c r="U95">
        <f t="shared" si="48"/>
        <v>0</v>
      </c>
      <c r="V95">
        <f t="shared" si="49"/>
        <v>0</v>
      </c>
      <c r="X95">
        <f t="shared" si="44"/>
        <v>-0.35610315913074059</v>
      </c>
    </row>
    <row r="96" spans="1:61" x14ac:dyDescent="0.35">
      <c r="A96" t="s">
        <v>54</v>
      </c>
      <c r="B96" t="s">
        <v>666</v>
      </c>
      <c r="C96" t="s">
        <v>671</v>
      </c>
      <c r="D96" t="s">
        <v>672</v>
      </c>
      <c r="E96">
        <v>0.308225786552073</v>
      </c>
      <c r="F96">
        <v>7</v>
      </c>
      <c r="G96">
        <v>0</v>
      </c>
      <c r="H96">
        <v>0</v>
      </c>
      <c r="I96">
        <f t="shared" si="45"/>
        <v>0</v>
      </c>
      <c r="J96">
        <v>0</v>
      </c>
      <c r="K96">
        <v>0</v>
      </c>
      <c r="M96" t="s">
        <v>650</v>
      </c>
      <c r="N96" t="str">
        <f t="shared" si="46"/>
        <v>middle</v>
      </c>
      <c r="P96">
        <v>0</v>
      </c>
      <c r="Q96">
        <v>-0.51476789999999994</v>
      </c>
      <c r="R96">
        <v>1</v>
      </c>
      <c r="S96">
        <v>0.308225786552073</v>
      </c>
      <c r="T96">
        <f t="shared" si="47"/>
        <v>0</v>
      </c>
      <c r="U96">
        <f t="shared" si="48"/>
        <v>0</v>
      </c>
      <c r="V96">
        <f t="shared" si="49"/>
        <v>0</v>
      </c>
      <c r="X96">
        <f t="shared" si="44"/>
        <v>-0.15866474086925883</v>
      </c>
    </row>
    <row r="97" spans="1:24" x14ac:dyDescent="0.35">
      <c r="A97" t="s">
        <v>36</v>
      </c>
      <c r="B97" t="s">
        <v>665</v>
      </c>
      <c r="C97" t="s">
        <v>671</v>
      </c>
      <c r="D97" t="s">
        <v>672</v>
      </c>
      <c r="E97">
        <v>1</v>
      </c>
      <c r="F97">
        <v>7</v>
      </c>
      <c r="G97">
        <v>0</v>
      </c>
      <c r="H97">
        <v>0</v>
      </c>
      <c r="I97">
        <f t="shared" si="45"/>
        <v>0</v>
      </c>
      <c r="J97">
        <v>0</v>
      </c>
      <c r="K97">
        <v>0</v>
      </c>
      <c r="L97" t="s">
        <v>653</v>
      </c>
      <c r="M97" t="s">
        <v>651</v>
      </c>
      <c r="N97" t="str">
        <f t="shared" si="46"/>
        <v>right end</v>
      </c>
      <c r="P97">
        <v>0</v>
      </c>
      <c r="Q97">
        <v>-0.118820146</v>
      </c>
      <c r="R97">
        <v>1</v>
      </c>
      <c r="S97">
        <v>1</v>
      </c>
      <c r="T97">
        <f t="shared" si="47"/>
        <v>0</v>
      </c>
      <c r="U97">
        <f t="shared" si="48"/>
        <v>0</v>
      </c>
      <c r="V97">
        <f t="shared" si="49"/>
        <v>0</v>
      </c>
      <c r="X97">
        <f t="shared" si="44"/>
        <v>-0.118820146</v>
      </c>
    </row>
    <row r="98" spans="1:24" x14ac:dyDescent="0.35">
      <c r="A98" t="s">
        <v>40</v>
      </c>
      <c r="B98" t="s">
        <v>667</v>
      </c>
      <c r="C98" t="s">
        <v>672</v>
      </c>
      <c r="D98" t="s">
        <v>671</v>
      </c>
      <c r="E98">
        <v>0.26234515893229299</v>
      </c>
      <c r="F98">
        <v>7</v>
      </c>
      <c r="G98">
        <v>0</v>
      </c>
      <c r="H98">
        <v>0</v>
      </c>
      <c r="I98">
        <f t="shared" si="45"/>
        <v>0</v>
      </c>
      <c r="J98">
        <v>0</v>
      </c>
      <c r="K98">
        <v>0</v>
      </c>
      <c r="L98" t="s">
        <v>3</v>
      </c>
      <c r="M98" t="s">
        <v>652</v>
      </c>
      <c r="N98" t="str">
        <f t="shared" si="46"/>
        <v>left tackle</v>
      </c>
      <c r="P98">
        <v>0</v>
      </c>
      <c r="Q98">
        <v>-0.57548299999999997</v>
      </c>
      <c r="R98">
        <v>1</v>
      </c>
      <c r="S98">
        <v>0.26234515893229299</v>
      </c>
      <c r="T98">
        <f t="shared" si="47"/>
        <v>0</v>
      </c>
      <c r="U98">
        <f t="shared" si="48"/>
        <v>0</v>
      </c>
      <c r="V98">
        <f t="shared" si="49"/>
        <v>0</v>
      </c>
      <c r="X98">
        <f t="shared" si="44"/>
        <v>-0.15097517909783276</v>
      </c>
    </row>
    <row r="99" spans="1:24" x14ac:dyDescent="0.35">
      <c r="A99" t="s">
        <v>44</v>
      </c>
      <c r="B99" t="s">
        <v>666</v>
      </c>
      <c r="C99" t="s">
        <v>672</v>
      </c>
      <c r="D99" t="s">
        <v>671</v>
      </c>
      <c r="E99">
        <v>0.73765484106770596</v>
      </c>
      <c r="F99">
        <v>7</v>
      </c>
      <c r="G99">
        <v>0</v>
      </c>
      <c r="H99">
        <v>0</v>
      </c>
      <c r="I99">
        <f t="shared" si="45"/>
        <v>0</v>
      </c>
      <c r="J99">
        <v>0</v>
      </c>
      <c r="K99">
        <v>0</v>
      </c>
      <c r="L99" t="s">
        <v>3</v>
      </c>
      <c r="M99" t="s">
        <v>652</v>
      </c>
      <c r="N99" t="str">
        <f t="shared" si="46"/>
        <v>left tackle</v>
      </c>
      <c r="P99">
        <v>0</v>
      </c>
      <c r="Q99">
        <v>-0.57548299999999997</v>
      </c>
      <c r="R99">
        <v>1</v>
      </c>
      <c r="S99">
        <v>0.73765484106770596</v>
      </c>
      <c r="T99">
        <f t="shared" si="47"/>
        <v>0</v>
      </c>
      <c r="U99">
        <f t="shared" si="48"/>
        <v>0</v>
      </c>
      <c r="V99">
        <f t="shared" si="49"/>
        <v>0</v>
      </c>
      <c r="X99">
        <f t="shared" si="44"/>
        <v>-0.4245078209021666</v>
      </c>
    </row>
    <row r="100" spans="1:24" x14ac:dyDescent="0.35">
      <c r="A100" t="s">
        <v>40</v>
      </c>
      <c r="B100" t="s">
        <v>667</v>
      </c>
      <c r="C100" t="s">
        <v>672</v>
      </c>
      <c r="D100" t="s">
        <v>671</v>
      </c>
      <c r="E100">
        <v>0.67927860946309104</v>
      </c>
      <c r="F100">
        <v>7</v>
      </c>
      <c r="G100">
        <v>0</v>
      </c>
      <c r="H100">
        <v>0</v>
      </c>
      <c r="I100">
        <f t="shared" si="45"/>
        <v>0</v>
      </c>
      <c r="J100">
        <v>0</v>
      </c>
      <c r="K100">
        <v>0</v>
      </c>
      <c r="L100" t="s">
        <v>653</v>
      </c>
      <c r="M100" t="s">
        <v>652</v>
      </c>
      <c r="N100" t="str">
        <f t="shared" si="46"/>
        <v>left end</v>
      </c>
      <c r="P100">
        <v>0</v>
      </c>
      <c r="Q100">
        <v>-0.5597512</v>
      </c>
      <c r="R100">
        <v>1</v>
      </c>
      <c r="S100">
        <v>0.67927860946309104</v>
      </c>
      <c r="T100">
        <f t="shared" si="47"/>
        <v>0</v>
      </c>
      <c r="U100">
        <f t="shared" si="48"/>
        <v>0</v>
      </c>
      <c r="V100">
        <f t="shared" si="49"/>
        <v>0</v>
      </c>
      <c r="X100">
        <f t="shared" si="44"/>
        <v>-0.38022701678129656</v>
      </c>
    </row>
    <row r="101" spans="1:24" x14ac:dyDescent="0.35">
      <c r="A101" t="s">
        <v>55</v>
      </c>
      <c r="B101" t="s">
        <v>665</v>
      </c>
      <c r="C101" t="s">
        <v>672</v>
      </c>
      <c r="D101" t="s">
        <v>671</v>
      </c>
      <c r="E101">
        <v>0.32072139053690801</v>
      </c>
      <c r="F101">
        <v>7</v>
      </c>
      <c r="G101">
        <v>0</v>
      </c>
      <c r="H101">
        <v>0</v>
      </c>
      <c r="I101">
        <f t="shared" si="45"/>
        <v>0</v>
      </c>
      <c r="J101">
        <v>0</v>
      </c>
      <c r="K101">
        <v>0</v>
      </c>
      <c r="L101" t="s">
        <v>653</v>
      </c>
      <c r="M101" t="s">
        <v>652</v>
      </c>
      <c r="N101" t="str">
        <f t="shared" si="46"/>
        <v>left end</v>
      </c>
      <c r="P101">
        <v>0</v>
      </c>
      <c r="Q101">
        <v>-0.5597512</v>
      </c>
      <c r="R101">
        <v>1</v>
      </c>
      <c r="S101">
        <v>0.32072139053690801</v>
      </c>
      <c r="T101">
        <f t="shared" si="47"/>
        <v>0</v>
      </c>
      <c r="U101">
        <f t="shared" si="48"/>
        <v>0</v>
      </c>
      <c r="V101">
        <f t="shared" si="49"/>
        <v>0</v>
      </c>
      <c r="X101">
        <f t="shared" si="44"/>
        <v>-0.17952418321870289</v>
      </c>
    </row>
    <row r="102" spans="1:24" x14ac:dyDescent="0.35">
      <c r="A102" t="s">
        <v>56</v>
      </c>
      <c r="B102" t="s">
        <v>667</v>
      </c>
      <c r="C102" t="s">
        <v>672</v>
      </c>
      <c r="D102" t="s">
        <v>671</v>
      </c>
      <c r="E102">
        <v>0.27364046937021103</v>
      </c>
      <c r="F102">
        <v>7</v>
      </c>
      <c r="G102">
        <v>0</v>
      </c>
      <c r="H102">
        <v>0</v>
      </c>
      <c r="I102">
        <f t="shared" si="45"/>
        <v>0</v>
      </c>
      <c r="J102">
        <v>0</v>
      </c>
      <c r="K102">
        <v>0</v>
      </c>
      <c r="L102" t="s">
        <v>654</v>
      </c>
      <c r="M102" t="s">
        <v>651</v>
      </c>
      <c r="N102" t="str">
        <f t="shared" si="46"/>
        <v>right guard</v>
      </c>
      <c r="P102">
        <v>0</v>
      </c>
      <c r="Q102">
        <v>1.1718208999999999</v>
      </c>
      <c r="R102">
        <v>0</v>
      </c>
      <c r="S102">
        <v>0</v>
      </c>
      <c r="T102">
        <f t="shared" si="47"/>
        <v>0</v>
      </c>
      <c r="U102">
        <f t="shared" si="48"/>
        <v>0</v>
      </c>
      <c r="V102">
        <f t="shared" si="49"/>
        <v>0</v>
      </c>
      <c r="X102">
        <f t="shared" si="44"/>
        <v>0.32065762109382312</v>
      </c>
    </row>
    <row r="103" spans="1:24" x14ac:dyDescent="0.35">
      <c r="A103" t="s">
        <v>43</v>
      </c>
      <c r="B103" t="s">
        <v>665</v>
      </c>
      <c r="C103" t="s">
        <v>672</v>
      </c>
      <c r="D103" t="s">
        <v>671</v>
      </c>
      <c r="E103">
        <v>0.72635953062978798</v>
      </c>
      <c r="F103">
        <v>7</v>
      </c>
      <c r="G103">
        <v>0</v>
      </c>
      <c r="H103">
        <v>0</v>
      </c>
      <c r="I103">
        <f t="shared" si="45"/>
        <v>0</v>
      </c>
      <c r="J103">
        <v>0</v>
      </c>
      <c r="K103">
        <v>0</v>
      </c>
      <c r="L103" t="s">
        <v>654</v>
      </c>
      <c r="M103" t="s">
        <v>651</v>
      </c>
      <c r="N103" t="str">
        <f t="shared" si="46"/>
        <v>right guard</v>
      </c>
      <c r="P103">
        <v>0</v>
      </c>
      <c r="Q103">
        <v>1.1718208999999999</v>
      </c>
      <c r="R103">
        <v>0</v>
      </c>
      <c r="S103">
        <v>0</v>
      </c>
      <c r="T103">
        <f t="shared" si="47"/>
        <v>0</v>
      </c>
      <c r="U103">
        <f t="shared" si="48"/>
        <v>0</v>
      </c>
      <c r="V103">
        <f t="shared" si="49"/>
        <v>0</v>
      </c>
      <c r="X103">
        <f t="shared" si="44"/>
        <v>0.85116327890617571</v>
      </c>
    </row>
    <row r="104" spans="1:24" x14ac:dyDescent="0.35">
      <c r="A104" t="s">
        <v>42</v>
      </c>
      <c r="B104" t="s">
        <v>665</v>
      </c>
      <c r="C104" t="s">
        <v>672</v>
      </c>
      <c r="D104" t="s">
        <v>671</v>
      </c>
      <c r="E104">
        <v>0.24926610523204201</v>
      </c>
      <c r="F104">
        <v>7</v>
      </c>
      <c r="G104">
        <v>0</v>
      </c>
      <c r="H104">
        <v>0</v>
      </c>
      <c r="I104">
        <f t="shared" si="45"/>
        <v>0</v>
      </c>
      <c r="J104">
        <v>0</v>
      </c>
      <c r="K104">
        <v>0</v>
      </c>
      <c r="M104" t="s">
        <v>650</v>
      </c>
      <c r="N104" t="str">
        <f t="shared" si="46"/>
        <v>middle</v>
      </c>
      <c r="P104">
        <v>0</v>
      </c>
      <c r="Q104">
        <v>0.64454999999999996</v>
      </c>
      <c r="R104">
        <v>0</v>
      </c>
      <c r="S104">
        <v>0</v>
      </c>
      <c r="T104">
        <f t="shared" si="47"/>
        <v>0</v>
      </c>
      <c r="U104">
        <f t="shared" si="48"/>
        <v>0</v>
      </c>
      <c r="V104">
        <f t="shared" si="49"/>
        <v>0</v>
      </c>
      <c r="X104">
        <f t="shared" si="44"/>
        <v>0.16066446812731267</v>
      </c>
    </row>
    <row r="105" spans="1:24" x14ac:dyDescent="0.35">
      <c r="A105" t="s">
        <v>43</v>
      </c>
      <c r="B105" t="s">
        <v>665</v>
      </c>
      <c r="C105" t="s">
        <v>672</v>
      </c>
      <c r="D105" t="s">
        <v>671</v>
      </c>
      <c r="E105">
        <v>0.75073389476795704</v>
      </c>
      <c r="F105">
        <v>7</v>
      </c>
      <c r="G105">
        <v>0</v>
      </c>
      <c r="H105">
        <v>0</v>
      </c>
      <c r="I105">
        <f t="shared" si="45"/>
        <v>0</v>
      </c>
      <c r="J105">
        <v>0</v>
      </c>
      <c r="K105">
        <v>0</v>
      </c>
      <c r="M105" t="s">
        <v>650</v>
      </c>
      <c r="N105" t="str">
        <f t="shared" si="46"/>
        <v>middle</v>
      </c>
      <c r="P105">
        <v>0</v>
      </c>
      <c r="Q105">
        <v>0.64454999999999996</v>
      </c>
      <c r="R105">
        <v>0</v>
      </c>
      <c r="S105">
        <v>0</v>
      </c>
      <c r="T105">
        <f t="shared" si="47"/>
        <v>0</v>
      </c>
      <c r="U105">
        <f t="shared" si="48"/>
        <v>0</v>
      </c>
      <c r="V105">
        <f t="shared" si="49"/>
        <v>0</v>
      </c>
      <c r="X105">
        <f t="shared" si="44"/>
        <v>0.48388553187268668</v>
      </c>
    </row>
    <row r="106" spans="1:24" x14ac:dyDescent="0.35">
      <c r="A106" t="s">
        <v>47</v>
      </c>
      <c r="B106" t="s">
        <v>666</v>
      </c>
      <c r="C106" t="s">
        <v>672</v>
      </c>
      <c r="D106" t="s">
        <v>671</v>
      </c>
      <c r="E106">
        <v>0.61897893037989005</v>
      </c>
      <c r="F106">
        <v>7</v>
      </c>
      <c r="G106">
        <v>1</v>
      </c>
      <c r="H106">
        <v>0</v>
      </c>
      <c r="I106">
        <f t="shared" si="45"/>
        <v>1</v>
      </c>
      <c r="J106">
        <v>0</v>
      </c>
      <c r="K106">
        <v>0</v>
      </c>
      <c r="M106" t="s">
        <v>650</v>
      </c>
      <c r="N106" t="str">
        <f t="shared" si="46"/>
        <v>middle</v>
      </c>
      <c r="P106">
        <v>1</v>
      </c>
      <c r="Q106">
        <v>-1.7037234999999999</v>
      </c>
      <c r="R106">
        <v>1</v>
      </c>
      <c r="S106">
        <v>0.61897893037989005</v>
      </c>
      <c r="T106">
        <f t="shared" si="47"/>
        <v>0.61897893037989005</v>
      </c>
      <c r="U106">
        <f t="shared" si="48"/>
        <v>0</v>
      </c>
      <c r="V106">
        <f t="shared" si="49"/>
        <v>0</v>
      </c>
      <c r="X106">
        <f t="shared" si="44"/>
        <v>-1.0545689496930826</v>
      </c>
    </row>
    <row r="107" spans="1:24" x14ac:dyDescent="0.35">
      <c r="A107" t="s">
        <v>40</v>
      </c>
      <c r="B107" t="s">
        <v>667</v>
      </c>
      <c r="C107" t="s">
        <v>672</v>
      </c>
      <c r="D107" t="s">
        <v>671</v>
      </c>
      <c r="E107">
        <v>0.225627421235195</v>
      </c>
      <c r="F107">
        <v>7</v>
      </c>
      <c r="G107">
        <v>1</v>
      </c>
      <c r="H107">
        <v>0</v>
      </c>
      <c r="I107">
        <f t="shared" si="45"/>
        <v>1</v>
      </c>
      <c r="J107">
        <v>0</v>
      </c>
      <c r="K107">
        <v>0</v>
      </c>
      <c r="M107" t="s">
        <v>650</v>
      </c>
      <c r="N107" t="str">
        <f t="shared" si="46"/>
        <v>middle</v>
      </c>
      <c r="P107">
        <v>1</v>
      </c>
      <c r="Q107">
        <v>-1.7037234999999999</v>
      </c>
      <c r="R107">
        <v>1</v>
      </c>
      <c r="S107">
        <v>0.225627421235195</v>
      </c>
      <c r="T107">
        <f t="shared" si="47"/>
        <v>0.225627421235195</v>
      </c>
      <c r="U107">
        <f t="shared" si="48"/>
        <v>0</v>
      </c>
      <c r="V107">
        <f t="shared" si="49"/>
        <v>0</v>
      </c>
      <c r="X107">
        <f t="shared" si="44"/>
        <v>-0.38440673980280071</v>
      </c>
    </row>
    <row r="108" spans="1:24" x14ac:dyDescent="0.35">
      <c r="A108" t="s">
        <v>41</v>
      </c>
      <c r="B108" t="s">
        <v>666</v>
      </c>
      <c r="C108" t="s">
        <v>672</v>
      </c>
      <c r="D108" t="s">
        <v>671</v>
      </c>
      <c r="E108">
        <v>0.15539364838491401</v>
      </c>
      <c r="F108">
        <v>7</v>
      </c>
      <c r="G108">
        <v>1</v>
      </c>
      <c r="H108">
        <v>0</v>
      </c>
      <c r="I108">
        <f t="shared" si="45"/>
        <v>1</v>
      </c>
      <c r="J108">
        <v>0</v>
      </c>
      <c r="K108">
        <v>0</v>
      </c>
      <c r="M108" t="s">
        <v>650</v>
      </c>
      <c r="N108" t="str">
        <f t="shared" si="46"/>
        <v>middle</v>
      </c>
      <c r="P108">
        <v>1</v>
      </c>
      <c r="Q108">
        <v>-1.7037234999999999</v>
      </c>
      <c r="R108">
        <v>1</v>
      </c>
      <c r="S108">
        <v>0.15539364838491401</v>
      </c>
      <c r="T108">
        <f t="shared" si="47"/>
        <v>0.15539364838491401</v>
      </c>
      <c r="U108">
        <f t="shared" si="48"/>
        <v>0</v>
      </c>
      <c r="V108">
        <f t="shared" si="49"/>
        <v>0</v>
      </c>
      <c r="X108">
        <f t="shared" si="44"/>
        <v>-0.26474781050411506</v>
      </c>
    </row>
    <row r="109" spans="1:24" x14ac:dyDescent="0.35">
      <c r="A109" t="s">
        <v>56</v>
      </c>
      <c r="B109" t="s">
        <v>667</v>
      </c>
      <c r="C109" t="s">
        <v>672</v>
      </c>
      <c r="D109" t="s">
        <v>671</v>
      </c>
      <c r="E109">
        <v>1</v>
      </c>
      <c r="F109">
        <v>7</v>
      </c>
      <c r="G109">
        <v>0</v>
      </c>
      <c r="H109">
        <v>0</v>
      </c>
      <c r="I109">
        <f t="shared" si="45"/>
        <v>0</v>
      </c>
      <c r="J109">
        <v>0</v>
      </c>
      <c r="K109">
        <v>0</v>
      </c>
      <c r="L109" t="s">
        <v>653</v>
      </c>
      <c r="M109" t="s">
        <v>652</v>
      </c>
      <c r="N109" t="str">
        <f t="shared" si="46"/>
        <v>left end</v>
      </c>
      <c r="P109">
        <v>0</v>
      </c>
      <c r="Q109">
        <v>2.7630927999999999</v>
      </c>
      <c r="R109">
        <v>0</v>
      </c>
      <c r="S109">
        <v>0</v>
      </c>
      <c r="T109">
        <f t="shared" si="47"/>
        <v>0</v>
      </c>
      <c r="U109">
        <f t="shared" si="48"/>
        <v>0</v>
      </c>
      <c r="V109">
        <f t="shared" si="49"/>
        <v>0</v>
      </c>
      <c r="X109">
        <f t="shared" si="44"/>
        <v>2.7630927999999999</v>
      </c>
    </row>
    <row r="110" spans="1:24" x14ac:dyDescent="0.35">
      <c r="A110" t="s">
        <v>42</v>
      </c>
      <c r="B110" t="s">
        <v>665</v>
      </c>
      <c r="C110" t="s">
        <v>672</v>
      </c>
      <c r="D110" t="s">
        <v>671</v>
      </c>
      <c r="E110">
        <v>0.35839767585515703</v>
      </c>
      <c r="F110">
        <v>7</v>
      </c>
      <c r="G110">
        <v>0</v>
      </c>
      <c r="H110">
        <v>0</v>
      </c>
      <c r="I110">
        <f t="shared" si="45"/>
        <v>0</v>
      </c>
      <c r="J110">
        <v>0</v>
      </c>
      <c r="K110">
        <v>0</v>
      </c>
      <c r="L110" t="s">
        <v>3</v>
      </c>
      <c r="M110" t="s">
        <v>652</v>
      </c>
      <c r="N110" t="str">
        <f t="shared" si="46"/>
        <v>left tackle</v>
      </c>
      <c r="P110">
        <v>0</v>
      </c>
      <c r="Q110">
        <v>-0.26462042000000002</v>
      </c>
      <c r="R110">
        <v>1</v>
      </c>
      <c r="S110">
        <v>0.35839767585515703</v>
      </c>
      <c r="T110">
        <f t="shared" si="47"/>
        <v>0</v>
      </c>
      <c r="U110">
        <f t="shared" si="48"/>
        <v>0</v>
      </c>
      <c r="V110">
        <f t="shared" si="49"/>
        <v>0</v>
      </c>
      <c r="X110">
        <f t="shared" si="44"/>
        <v>-9.4839343511815513E-2</v>
      </c>
    </row>
    <row r="111" spans="1:24" x14ac:dyDescent="0.35">
      <c r="A111" t="s">
        <v>602</v>
      </c>
      <c r="B111" t="s">
        <v>665</v>
      </c>
      <c r="C111" t="s">
        <v>672</v>
      </c>
      <c r="D111" t="s">
        <v>671</v>
      </c>
      <c r="E111">
        <v>0.124210608104145</v>
      </c>
      <c r="F111">
        <v>7</v>
      </c>
      <c r="G111">
        <v>0</v>
      </c>
      <c r="H111">
        <v>0</v>
      </c>
      <c r="I111">
        <f t="shared" si="45"/>
        <v>0</v>
      </c>
      <c r="J111">
        <v>0</v>
      </c>
      <c r="K111">
        <v>0</v>
      </c>
      <c r="L111" t="s">
        <v>3</v>
      </c>
      <c r="M111" t="s">
        <v>652</v>
      </c>
      <c r="N111" t="str">
        <f t="shared" si="46"/>
        <v>left tackle</v>
      </c>
      <c r="P111">
        <v>0</v>
      </c>
      <c r="Q111">
        <v>-0.26462042000000002</v>
      </c>
      <c r="R111">
        <v>1</v>
      </c>
      <c r="S111">
        <v>0.124210608104145</v>
      </c>
      <c r="T111">
        <f t="shared" si="47"/>
        <v>0</v>
      </c>
      <c r="U111">
        <f t="shared" si="48"/>
        <v>0</v>
      </c>
      <c r="V111">
        <f t="shared" si="49"/>
        <v>0</v>
      </c>
      <c r="X111">
        <f t="shared" si="44"/>
        <v>-3.2868663284974259E-2</v>
      </c>
    </row>
    <row r="112" spans="1:24" x14ac:dyDescent="0.35">
      <c r="A112" t="s">
        <v>49</v>
      </c>
      <c r="B112" t="s">
        <v>666</v>
      </c>
      <c r="C112" t="s">
        <v>672</v>
      </c>
      <c r="D112" t="s">
        <v>671</v>
      </c>
      <c r="E112">
        <v>0.517391716040698</v>
      </c>
      <c r="F112">
        <v>7</v>
      </c>
      <c r="G112">
        <v>0</v>
      </c>
      <c r="H112">
        <v>0</v>
      </c>
      <c r="I112">
        <f t="shared" si="45"/>
        <v>0</v>
      </c>
      <c r="J112">
        <v>0</v>
      </c>
      <c r="K112">
        <v>0</v>
      </c>
      <c r="L112" t="s">
        <v>3</v>
      </c>
      <c r="M112" t="s">
        <v>652</v>
      </c>
      <c r="N112" t="str">
        <f t="shared" si="46"/>
        <v>left tackle</v>
      </c>
      <c r="P112">
        <v>0</v>
      </c>
      <c r="Q112">
        <v>-0.26462042000000002</v>
      </c>
      <c r="R112">
        <v>1</v>
      </c>
      <c r="S112">
        <v>0.517391716040698</v>
      </c>
      <c r="T112">
        <f t="shared" si="47"/>
        <v>0</v>
      </c>
      <c r="U112">
        <f t="shared" si="48"/>
        <v>0</v>
      </c>
      <c r="V112">
        <f t="shared" si="49"/>
        <v>0</v>
      </c>
      <c r="X112">
        <f t="shared" si="44"/>
        <v>-0.13691241320321026</v>
      </c>
    </row>
    <row r="113" spans="1:24" x14ac:dyDescent="0.35">
      <c r="A113" t="s">
        <v>57</v>
      </c>
      <c r="B113" t="s">
        <v>665</v>
      </c>
      <c r="C113" t="s">
        <v>671</v>
      </c>
      <c r="D113" t="s">
        <v>672</v>
      </c>
      <c r="E113">
        <v>0.73041015365806095</v>
      </c>
      <c r="F113">
        <v>7</v>
      </c>
      <c r="G113">
        <v>0</v>
      </c>
      <c r="H113">
        <v>0</v>
      </c>
      <c r="I113">
        <f t="shared" si="45"/>
        <v>0</v>
      </c>
      <c r="J113">
        <v>0</v>
      </c>
      <c r="K113">
        <v>0</v>
      </c>
      <c r="L113" t="s">
        <v>654</v>
      </c>
      <c r="M113" t="s">
        <v>652</v>
      </c>
      <c r="N113" t="str">
        <f t="shared" si="46"/>
        <v>left guard</v>
      </c>
      <c r="P113">
        <v>0</v>
      </c>
      <c r="Q113">
        <v>0.89296489999999995</v>
      </c>
      <c r="R113">
        <v>0</v>
      </c>
      <c r="S113">
        <v>0</v>
      </c>
      <c r="T113">
        <f t="shared" si="47"/>
        <v>0</v>
      </c>
      <c r="U113">
        <f t="shared" si="48"/>
        <v>0</v>
      </c>
      <c r="V113">
        <f t="shared" si="49"/>
        <v>0</v>
      </c>
      <c r="X113">
        <f t="shared" si="44"/>
        <v>0.65223062982025504</v>
      </c>
    </row>
    <row r="114" spans="1:24" x14ac:dyDescent="0.35">
      <c r="A114" t="s">
        <v>46</v>
      </c>
      <c r="B114" t="s">
        <v>667</v>
      </c>
      <c r="C114" t="s">
        <v>671</v>
      </c>
      <c r="D114" t="s">
        <v>672</v>
      </c>
      <c r="E114">
        <v>0.269589846341938</v>
      </c>
      <c r="F114">
        <v>7</v>
      </c>
      <c r="G114">
        <v>0</v>
      </c>
      <c r="H114">
        <v>0</v>
      </c>
      <c r="I114">
        <f t="shared" si="45"/>
        <v>0</v>
      </c>
      <c r="J114">
        <v>0</v>
      </c>
      <c r="K114">
        <v>0</v>
      </c>
      <c r="L114" t="s">
        <v>654</v>
      </c>
      <c r="M114" t="s">
        <v>652</v>
      </c>
      <c r="N114" t="str">
        <f t="shared" si="46"/>
        <v>left guard</v>
      </c>
      <c r="P114">
        <v>0</v>
      </c>
      <c r="Q114">
        <v>0.89296489999999995</v>
      </c>
      <c r="R114">
        <v>0</v>
      </c>
      <c r="S114">
        <v>0</v>
      </c>
      <c r="T114">
        <f t="shared" si="47"/>
        <v>0</v>
      </c>
      <c r="U114">
        <f t="shared" si="48"/>
        <v>0</v>
      </c>
      <c r="V114">
        <f t="shared" si="49"/>
        <v>0</v>
      </c>
      <c r="X114">
        <f t="shared" si="44"/>
        <v>0.24073427017974403</v>
      </c>
    </row>
    <row r="115" spans="1:24" x14ac:dyDescent="0.35">
      <c r="A115" t="s">
        <v>51</v>
      </c>
      <c r="B115" t="s">
        <v>665</v>
      </c>
      <c r="C115" t="s">
        <v>671</v>
      </c>
      <c r="D115" t="s">
        <v>672</v>
      </c>
      <c r="E115">
        <v>0.73610456996879703</v>
      </c>
      <c r="F115">
        <v>7</v>
      </c>
      <c r="G115">
        <v>0</v>
      </c>
      <c r="H115">
        <v>0</v>
      </c>
      <c r="I115">
        <f t="shared" si="45"/>
        <v>0</v>
      </c>
      <c r="J115">
        <v>0</v>
      </c>
      <c r="K115">
        <v>0</v>
      </c>
      <c r="L115" t="s">
        <v>653</v>
      </c>
      <c r="M115" t="s">
        <v>651</v>
      </c>
      <c r="N115" t="str">
        <f t="shared" si="46"/>
        <v>right end</v>
      </c>
      <c r="P115">
        <v>0</v>
      </c>
      <c r="Q115">
        <v>0.72377069999999999</v>
      </c>
      <c r="R115">
        <v>0</v>
      </c>
      <c r="S115">
        <v>0</v>
      </c>
      <c r="T115">
        <f t="shared" si="47"/>
        <v>0</v>
      </c>
      <c r="U115">
        <f t="shared" si="48"/>
        <v>0</v>
      </c>
      <c r="V115">
        <f t="shared" si="49"/>
        <v>0</v>
      </c>
      <c r="X115">
        <f t="shared" si="44"/>
        <v>0.53277091987951519</v>
      </c>
    </row>
    <row r="116" spans="1:24" x14ac:dyDescent="0.35">
      <c r="A116" t="s">
        <v>58</v>
      </c>
      <c r="B116" t="s">
        <v>665</v>
      </c>
      <c r="C116" t="s">
        <v>671</v>
      </c>
      <c r="D116" t="s">
        <v>672</v>
      </c>
      <c r="E116">
        <v>0.26389543003120203</v>
      </c>
      <c r="F116">
        <v>7</v>
      </c>
      <c r="G116">
        <v>0</v>
      </c>
      <c r="H116">
        <v>0</v>
      </c>
      <c r="I116">
        <f t="shared" si="45"/>
        <v>0</v>
      </c>
      <c r="J116">
        <v>0</v>
      </c>
      <c r="K116">
        <v>0</v>
      </c>
      <c r="L116" t="s">
        <v>653</v>
      </c>
      <c r="M116" t="s">
        <v>651</v>
      </c>
      <c r="N116" t="str">
        <f t="shared" si="46"/>
        <v>right end</v>
      </c>
      <c r="P116">
        <v>0</v>
      </c>
      <c r="Q116">
        <v>0.72377069999999999</v>
      </c>
      <c r="R116">
        <v>0</v>
      </c>
      <c r="S116">
        <v>0</v>
      </c>
      <c r="T116">
        <f t="shared" si="47"/>
        <v>0</v>
      </c>
      <c r="U116">
        <f t="shared" si="48"/>
        <v>0</v>
      </c>
      <c r="V116">
        <f t="shared" si="49"/>
        <v>0</v>
      </c>
      <c r="X116">
        <f t="shared" si="44"/>
        <v>0.1909997801204841</v>
      </c>
    </row>
    <row r="117" spans="1:24" x14ac:dyDescent="0.35">
      <c r="A117" t="s">
        <v>57</v>
      </c>
      <c r="B117" t="s">
        <v>665</v>
      </c>
      <c r="C117" t="s">
        <v>671</v>
      </c>
      <c r="D117" t="s">
        <v>672</v>
      </c>
      <c r="E117">
        <v>0.441916099754744</v>
      </c>
      <c r="F117">
        <v>7</v>
      </c>
      <c r="G117">
        <v>0</v>
      </c>
      <c r="H117">
        <v>0</v>
      </c>
      <c r="I117">
        <f t="shared" si="45"/>
        <v>0</v>
      </c>
      <c r="J117">
        <v>0</v>
      </c>
      <c r="K117">
        <v>0</v>
      </c>
      <c r="L117" t="s">
        <v>3</v>
      </c>
      <c r="M117" t="s">
        <v>652</v>
      </c>
      <c r="N117" t="str">
        <f t="shared" si="46"/>
        <v>left tackle</v>
      </c>
      <c r="P117">
        <v>0</v>
      </c>
      <c r="Q117">
        <v>1.4073898</v>
      </c>
      <c r="R117">
        <v>0</v>
      </c>
      <c r="S117">
        <v>0</v>
      </c>
      <c r="T117">
        <f t="shared" si="47"/>
        <v>0</v>
      </c>
      <c r="U117">
        <f t="shared" si="48"/>
        <v>0</v>
      </c>
      <c r="V117">
        <f t="shared" si="49"/>
        <v>0</v>
      </c>
      <c r="X117">
        <f t="shared" si="44"/>
        <v>0.62194821125060917</v>
      </c>
    </row>
    <row r="118" spans="1:24" x14ac:dyDescent="0.35">
      <c r="A118" t="s">
        <v>36</v>
      </c>
      <c r="B118" t="s">
        <v>665</v>
      </c>
      <c r="C118" t="s">
        <v>671</v>
      </c>
      <c r="D118" t="s">
        <v>672</v>
      </c>
      <c r="E118">
        <v>0.558083900245255</v>
      </c>
      <c r="F118">
        <v>7</v>
      </c>
      <c r="G118">
        <v>0</v>
      </c>
      <c r="H118">
        <v>0</v>
      </c>
      <c r="I118">
        <f t="shared" si="45"/>
        <v>0</v>
      </c>
      <c r="J118">
        <v>0</v>
      </c>
      <c r="K118">
        <v>0</v>
      </c>
      <c r="L118" t="s">
        <v>3</v>
      </c>
      <c r="M118" t="s">
        <v>652</v>
      </c>
      <c r="N118" t="str">
        <f t="shared" si="46"/>
        <v>left tackle</v>
      </c>
      <c r="P118">
        <v>0</v>
      </c>
      <c r="Q118">
        <v>1.4073898</v>
      </c>
      <c r="R118">
        <v>0</v>
      </c>
      <c r="S118">
        <v>0</v>
      </c>
      <c r="T118">
        <f t="shared" si="47"/>
        <v>0</v>
      </c>
      <c r="U118">
        <f t="shared" si="48"/>
        <v>0</v>
      </c>
      <c r="V118">
        <f t="shared" si="49"/>
        <v>0</v>
      </c>
      <c r="X118">
        <f t="shared" si="44"/>
        <v>0.78544158874938941</v>
      </c>
    </row>
    <row r="119" spans="1:24" x14ac:dyDescent="0.35">
      <c r="A119" t="s">
        <v>51</v>
      </c>
      <c r="B119" t="s">
        <v>665</v>
      </c>
      <c r="C119" t="s">
        <v>671</v>
      </c>
      <c r="D119" t="s">
        <v>672</v>
      </c>
      <c r="E119">
        <v>0.571841074603474</v>
      </c>
      <c r="F119">
        <v>7</v>
      </c>
      <c r="G119">
        <v>0</v>
      </c>
      <c r="H119">
        <v>0</v>
      </c>
      <c r="I119">
        <f t="shared" si="45"/>
        <v>0</v>
      </c>
      <c r="J119">
        <v>1</v>
      </c>
      <c r="K119">
        <v>0</v>
      </c>
      <c r="L119" t="s">
        <v>653</v>
      </c>
      <c r="M119" t="s">
        <v>651</v>
      </c>
      <c r="N119" t="str">
        <f t="shared" si="46"/>
        <v>right end</v>
      </c>
      <c r="P119">
        <v>0</v>
      </c>
      <c r="Q119">
        <v>0.53457840000000001</v>
      </c>
      <c r="R119">
        <v>0</v>
      </c>
      <c r="S119">
        <v>0</v>
      </c>
      <c r="T119">
        <f t="shared" si="47"/>
        <v>0</v>
      </c>
      <c r="U119">
        <f t="shared" si="48"/>
        <v>0.571841074603474</v>
      </c>
      <c r="V119">
        <f t="shared" si="49"/>
        <v>0</v>
      </c>
      <c r="X119">
        <f t="shared" si="44"/>
        <v>0.30569388671580577</v>
      </c>
    </row>
    <row r="120" spans="1:24" x14ac:dyDescent="0.35">
      <c r="A120" t="s">
        <v>58</v>
      </c>
      <c r="B120" t="s">
        <v>665</v>
      </c>
      <c r="C120" t="s">
        <v>671</v>
      </c>
      <c r="D120" t="s">
        <v>672</v>
      </c>
      <c r="E120">
        <v>0.428158925396525</v>
      </c>
      <c r="F120">
        <v>7</v>
      </c>
      <c r="G120">
        <v>0</v>
      </c>
      <c r="H120">
        <v>0</v>
      </c>
      <c r="I120">
        <f t="shared" si="45"/>
        <v>0</v>
      </c>
      <c r="J120">
        <v>1</v>
      </c>
      <c r="K120">
        <v>0</v>
      </c>
      <c r="L120" t="s">
        <v>653</v>
      </c>
      <c r="M120" t="s">
        <v>651</v>
      </c>
      <c r="N120" t="str">
        <f t="shared" si="46"/>
        <v>right end</v>
      </c>
      <c r="P120">
        <v>0</v>
      </c>
      <c r="Q120">
        <v>0.53457840000000001</v>
      </c>
      <c r="R120">
        <v>0</v>
      </c>
      <c r="S120">
        <v>0</v>
      </c>
      <c r="T120">
        <f t="shared" si="47"/>
        <v>0</v>
      </c>
      <c r="U120">
        <f t="shared" si="48"/>
        <v>0.428158925396525</v>
      </c>
      <c r="V120">
        <f t="shared" si="49"/>
        <v>0</v>
      </c>
      <c r="X120">
        <f t="shared" si="44"/>
        <v>0.22888451328419371</v>
      </c>
    </row>
    <row r="121" spans="1:24" x14ac:dyDescent="0.35">
      <c r="A121" t="s">
        <v>602</v>
      </c>
      <c r="B121" t="s">
        <v>665</v>
      </c>
      <c r="C121" t="s">
        <v>672</v>
      </c>
      <c r="D121" t="s">
        <v>671</v>
      </c>
      <c r="E121">
        <v>0.279052520458626</v>
      </c>
      <c r="F121">
        <v>7</v>
      </c>
      <c r="G121">
        <v>0</v>
      </c>
      <c r="H121">
        <v>0</v>
      </c>
      <c r="I121">
        <f t="shared" si="45"/>
        <v>0</v>
      </c>
      <c r="J121">
        <v>0</v>
      </c>
      <c r="K121">
        <v>0</v>
      </c>
      <c r="L121" t="s">
        <v>653</v>
      </c>
      <c r="M121" t="s">
        <v>651</v>
      </c>
      <c r="N121" t="str">
        <f t="shared" si="46"/>
        <v>right end</v>
      </c>
      <c r="P121">
        <v>0</v>
      </c>
      <c r="Q121">
        <v>8.6169830000000004E-4</v>
      </c>
      <c r="R121">
        <v>0</v>
      </c>
      <c r="S121">
        <v>0</v>
      </c>
      <c r="T121">
        <f t="shared" si="47"/>
        <v>0</v>
      </c>
      <c r="U121">
        <f t="shared" si="48"/>
        <v>0</v>
      </c>
      <c r="V121">
        <f t="shared" si="49"/>
        <v>0</v>
      </c>
      <c r="X121">
        <f t="shared" si="44"/>
        <v>2.4045908248991325E-4</v>
      </c>
    </row>
    <row r="122" spans="1:24" x14ac:dyDescent="0.35">
      <c r="A122" t="s">
        <v>55</v>
      </c>
      <c r="B122" t="s">
        <v>665</v>
      </c>
      <c r="C122" t="s">
        <v>672</v>
      </c>
      <c r="D122" t="s">
        <v>671</v>
      </c>
      <c r="E122">
        <v>0.72094747954137295</v>
      </c>
      <c r="F122">
        <v>7</v>
      </c>
      <c r="G122">
        <v>0</v>
      </c>
      <c r="H122">
        <v>0</v>
      </c>
      <c r="I122">
        <f t="shared" si="45"/>
        <v>0</v>
      </c>
      <c r="J122">
        <v>0</v>
      </c>
      <c r="K122">
        <v>0</v>
      </c>
      <c r="L122" t="s">
        <v>653</v>
      </c>
      <c r="M122" t="s">
        <v>651</v>
      </c>
      <c r="N122" t="str">
        <f t="shared" si="46"/>
        <v>right end</v>
      </c>
      <c r="P122">
        <v>0</v>
      </c>
      <c r="Q122">
        <v>8.6169830000000004E-4</v>
      </c>
      <c r="R122">
        <v>0</v>
      </c>
      <c r="S122">
        <v>0</v>
      </c>
      <c r="T122">
        <f t="shared" si="47"/>
        <v>0</v>
      </c>
      <c r="U122">
        <f t="shared" si="48"/>
        <v>0</v>
      </c>
      <c r="V122">
        <f t="shared" si="49"/>
        <v>0</v>
      </c>
      <c r="X122">
        <f t="shared" si="44"/>
        <v>6.2123921751008589E-4</v>
      </c>
    </row>
    <row r="123" spans="1:24" x14ac:dyDescent="0.35">
      <c r="A123" t="s">
        <v>43</v>
      </c>
      <c r="B123" t="s">
        <v>665</v>
      </c>
      <c r="C123" t="s">
        <v>672</v>
      </c>
      <c r="D123" t="s">
        <v>671</v>
      </c>
      <c r="E123">
        <v>0.18465039902364999</v>
      </c>
      <c r="F123">
        <v>7</v>
      </c>
      <c r="G123">
        <v>0</v>
      </c>
      <c r="H123">
        <v>0</v>
      </c>
      <c r="I123">
        <f t="shared" si="45"/>
        <v>0</v>
      </c>
      <c r="J123">
        <v>0</v>
      </c>
      <c r="K123">
        <v>0</v>
      </c>
      <c r="L123" t="s">
        <v>3</v>
      </c>
      <c r="M123" t="s">
        <v>652</v>
      </c>
      <c r="N123" t="str">
        <f t="shared" si="46"/>
        <v>left tackle</v>
      </c>
      <c r="P123">
        <v>0</v>
      </c>
      <c r="Q123">
        <v>0.30311927</v>
      </c>
      <c r="R123">
        <v>0</v>
      </c>
      <c r="S123">
        <v>0</v>
      </c>
      <c r="T123">
        <f t="shared" si="47"/>
        <v>0</v>
      </c>
      <c r="U123">
        <f t="shared" si="48"/>
        <v>0</v>
      </c>
      <c r="V123">
        <f t="shared" si="49"/>
        <v>0</v>
      </c>
      <c r="X123">
        <f t="shared" si="44"/>
        <v>5.5971094157257498E-2</v>
      </c>
    </row>
    <row r="124" spans="1:24" x14ac:dyDescent="0.35">
      <c r="A124" t="s">
        <v>38</v>
      </c>
      <c r="B124" t="s">
        <v>667</v>
      </c>
      <c r="C124" t="s">
        <v>672</v>
      </c>
      <c r="D124" t="s">
        <v>671</v>
      </c>
      <c r="E124">
        <v>0.81534960097634901</v>
      </c>
      <c r="F124">
        <v>7</v>
      </c>
      <c r="G124">
        <v>0</v>
      </c>
      <c r="H124">
        <v>0</v>
      </c>
      <c r="I124">
        <f t="shared" si="45"/>
        <v>0</v>
      </c>
      <c r="J124">
        <v>0</v>
      </c>
      <c r="K124">
        <v>0</v>
      </c>
      <c r="L124" t="s">
        <v>3</v>
      </c>
      <c r="M124" t="s">
        <v>652</v>
      </c>
      <c r="N124" t="str">
        <f t="shared" si="46"/>
        <v>left tackle</v>
      </c>
      <c r="P124">
        <v>0</v>
      </c>
      <c r="Q124">
        <v>0.30311927</v>
      </c>
      <c r="R124">
        <v>0</v>
      </c>
      <c r="S124">
        <v>0</v>
      </c>
      <c r="T124">
        <f t="shared" si="47"/>
        <v>0</v>
      </c>
      <c r="U124">
        <f t="shared" si="48"/>
        <v>0</v>
      </c>
      <c r="V124">
        <f t="shared" si="49"/>
        <v>0</v>
      </c>
      <c r="X124">
        <f t="shared" si="44"/>
        <v>0.24714817584274221</v>
      </c>
    </row>
    <row r="125" spans="1:24" x14ac:dyDescent="0.35">
      <c r="A125" t="s">
        <v>38</v>
      </c>
      <c r="B125" t="s">
        <v>667</v>
      </c>
      <c r="C125" t="s">
        <v>672</v>
      </c>
      <c r="D125" t="s">
        <v>671</v>
      </c>
      <c r="E125">
        <v>0.70252951309348699</v>
      </c>
      <c r="F125">
        <v>7</v>
      </c>
      <c r="G125">
        <v>0</v>
      </c>
      <c r="H125">
        <v>0</v>
      </c>
      <c r="I125">
        <f t="shared" si="45"/>
        <v>0</v>
      </c>
      <c r="J125">
        <v>0</v>
      </c>
      <c r="K125">
        <v>0</v>
      </c>
      <c r="L125" t="s">
        <v>654</v>
      </c>
      <c r="M125" t="s">
        <v>651</v>
      </c>
      <c r="N125" t="str">
        <f t="shared" si="46"/>
        <v>right guard</v>
      </c>
      <c r="P125">
        <v>0</v>
      </c>
      <c r="Q125">
        <v>-0.17444705999999999</v>
      </c>
      <c r="R125">
        <v>1</v>
      </c>
      <c r="S125">
        <v>0.70252951309348699</v>
      </c>
      <c r="T125">
        <f t="shared" si="47"/>
        <v>0</v>
      </c>
      <c r="U125">
        <f t="shared" si="48"/>
        <v>0</v>
      </c>
      <c r="V125">
        <f t="shared" si="49"/>
        <v>0</v>
      </c>
      <c r="X125">
        <f t="shared" si="44"/>
        <v>-0.1225542081223903</v>
      </c>
    </row>
    <row r="126" spans="1:24" x14ac:dyDescent="0.35">
      <c r="A126" t="s">
        <v>44</v>
      </c>
      <c r="B126" t="s">
        <v>666</v>
      </c>
      <c r="C126" t="s">
        <v>672</v>
      </c>
      <c r="D126" t="s">
        <v>671</v>
      </c>
      <c r="E126">
        <v>0.114238614801209</v>
      </c>
      <c r="F126">
        <v>7</v>
      </c>
      <c r="G126">
        <v>0</v>
      </c>
      <c r="H126">
        <v>0</v>
      </c>
      <c r="I126">
        <f t="shared" si="45"/>
        <v>0</v>
      </c>
      <c r="J126">
        <v>0</v>
      </c>
      <c r="K126">
        <v>0</v>
      </c>
      <c r="L126" t="s">
        <v>654</v>
      </c>
      <c r="M126" t="s">
        <v>651</v>
      </c>
      <c r="N126" t="str">
        <f t="shared" si="46"/>
        <v>right guard</v>
      </c>
      <c r="P126">
        <v>0</v>
      </c>
      <c r="Q126">
        <v>-0.17444705999999999</v>
      </c>
      <c r="R126">
        <v>1</v>
      </c>
      <c r="S126">
        <v>0.114238614801209</v>
      </c>
      <c r="T126">
        <f t="shared" si="47"/>
        <v>0</v>
      </c>
      <c r="U126">
        <f t="shared" si="48"/>
        <v>0</v>
      </c>
      <c r="V126">
        <f t="shared" si="49"/>
        <v>0</v>
      </c>
      <c r="X126">
        <f t="shared" si="44"/>
        <v>-1.9928590490543394E-2</v>
      </c>
    </row>
    <row r="127" spans="1:24" x14ac:dyDescent="0.35">
      <c r="A127" t="s">
        <v>48</v>
      </c>
      <c r="B127" t="s">
        <v>666</v>
      </c>
      <c r="C127" t="s">
        <v>672</v>
      </c>
      <c r="D127" t="s">
        <v>671</v>
      </c>
      <c r="E127">
        <v>0.18323187210530301</v>
      </c>
      <c r="F127">
        <v>7</v>
      </c>
      <c r="G127">
        <v>0</v>
      </c>
      <c r="H127">
        <v>0</v>
      </c>
      <c r="I127">
        <f t="shared" si="45"/>
        <v>0</v>
      </c>
      <c r="J127">
        <v>0</v>
      </c>
      <c r="K127">
        <v>0</v>
      </c>
      <c r="L127" t="s">
        <v>654</v>
      </c>
      <c r="M127" t="s">
        <v>651</v>
      </c>
      <c r="N127" t="str">
        <f t="shared" si="46"/>
        <v>right guard</v>
      </c>
      <c r="P127">
        <v>0</v>
      </c>
      <c r="Q127">
        <v>-0.17444705999999999</v>
      </c>
      <c r="R127">
        <v>1</v>
      </c>
      <c r="S127">
        <v>0.18323187210530301</v>
      </c>
      <c r="T127">
        <f t="shared" si="47"/>
        <v>0</v>
      </c>
      <c r="U127">
        <f t="shared" si="48"/>
        <v>0</v>
      </c>
      <c r="V127">
        <f t="shared" si="49"/>
        <v>0</v>
      </c>
      <c r="X127">
        <f t="shared" si="44"/>
        <v>-3.1964261387066116E-2</v>
      </c>
    </row>
    <row r="128" spans="1:24" x14ac:dyDescent="0.35">
      <c r="A128" t="s">
        <v>40</v>
      </c>
      <c r="B128" t="s">
        <v>667</v>
      </c>
      <c r="C128" t="s">
        <v>672</v>
      </c>
      <c r="D128" t="s">
        <v>671</v>
      </c>
      <c r="E128">
        <v>0.27135477209025299</v>
      </c>
      <c r="F128">
        <v>7</v>
      </c>
      <c r="G128">
        <v>0</v>
      </c>
      <c r="H128">
        <v>0</v>
      </c>
      <c r="I128">
        <f t="shared" si="45"/>
        <v>0</v>
      </c>
      <c r="J128">
        <v>0</v>
      </c>
      <c r="K128">
        <v>0</v>
      </c>
      <c r="M128" t="s">
        <v>650</v>
      </c>
      <c r="N128" t="str">
        <f t="shared" si="46"/>
        <v>middle</v>
      </c>
      <c r="P128">
        <v>0</v>
      </c>
      <c r="Q128">
        <v>0.41995883000000001</v>
      </c>
      <c r="R128">
        <v>0</v>
      </c>
      <c r="S128">
        <v>0</v>
      </c>
      <c r="T128">
        <f t="shared" si="47"/>
        <v>0</v>
      </c>
      <c r="U128">
        <f t="shared" si="48"/>
        <v>0</v>
      </c>
      <c r="V128">
        <f t="shared" si="49"/>
        <v>0</v>
      </c>
      <c r="X128">
        <f t="shared" si="44"/>
        <v>0.1139578326019393</v>
      </c>
    </row>
    <row r="129" spans="1:24" x14ac:dyDescent="0.35">
      <c r="A129" t="s">
        <v>59</v>
      </c>
      <c r="B129" t="s">
        <v>666</v>
      </c>
      <c r="C129" t="s">
        <v>672</v>
      </c>
      <c r="D129" t="s">
        <v>671</v>
      </c>
      <c r="E129">
        <v>0.72864522790974595</v>
      </c>
      <c r="F129">
        <v>7</v>
      </c>
      <c r="G129">
        <v>0</v>
      </c>
      <c r="H129">
        <v>0</v>
      </c>
      <c r="I129">
        <f t="shared" si="45"/>
        <v>0</v>
      </c>
      <c r="J129">
        <v>0</v>
      </c>
      <c r="K129">
        <v>0</v>
      </c>
      <c r="M129" t="s">
        <v>650</v>
      </c>
      <c r="N129" t="str">
        <f t="shared" si="46"/>
        <v>middle</v>
      </c>
      <c r="P129">
        <v>0</v>
      </c>
      <c r="Q129">
        <v>0.41995883000000001</v>
      </c>
      <c r="R129">
        <v>0</v>
      </c>
      <c r="S129">
        <v>0</v>
      </c>
      <c r="T129">
        <f t="shared" si="47"/>
        <v>0</v>
      </c>
      <c r="U129">
        <f t="shared" si="48"/>
        <v>0</v>
      </c>
      <c r="V129">
        <f t="shared" si="49"/>
        <v>0</v>
      </c>
      <c r="X129">
        <f t="shared" si="44"/>
        <v>0.30600099739806025</v>
      </c>
    </row>
    <row r="130" spans="1:24" x14ac:dyDescent="0.35">
      <c r="A130" t="s">
        <v>516</v>
      </c>
      <c r="B130" t="s">
        <v>666</v>
      </c>
      <c r="C130" t="s">
        <v>672</v>
      </c>
      <c r="D130" t="s">
        <v>671</v>
      </c>
      <c r="E130">
        <v>0.19193600918489501</v>
      </c>
      <c r="F130">
        <v>7</v>
      </c>
      <c r="G130">
        <v>0</v>
      </c>
      <c r="H130">
        <v>0</v>
      </c>
      <c r="I130">
        <f t="shared" si="45"/>
        <v>0</v>
      </c>
      <c r="J130">
        <v>0</v>
      </c>
      <c r="K130">
        <v>0</v>
      </c>
      <c r="M130" t="s">
        <v>650</v>
      </c>
      <c r="N130" t="str">
        <f t="shared" si="46"/>
        <v>middle</v>
      </c>
      <c r="P130">
        <v>0</v>
      </c>
      <c r="Q130">
        <v>0.49369636</v>
      </c>
      <c r="R130">
        <v>0</v>
      </c>
      <c r="S130">
        <v>0</v>
      </c>
      <c r="T130">
        <f t="shared" si="47"/>
        <v>0</v>
      </c>
      <c r="U130">
        <f t="shared" si="48"/>
        <v>0</v>
      </c>
      <c r="V130">
        <f t="shared" si="49"/>
        <v>0</v>
      </c>
      <c r="X130">
        <f t="shared" ref="X130:X193" si="50">Q130*E130</f>
        <v>9.4758109087509229E-2</v>
      </c>
    </row>
    <row r="131" spans="1:24" x14ac:dyDescent="0.35">
      <c r="A131" t="s">
        <v>40</v>
      </c>
      <c r="B131" t="s">
        <v>667</v>
      </c>
      <c r="C131" t="s">
        <v>672</v>
      </c>
      <c r="D131" t="s">
        <v>671</v>
      </c>
      <c r="E131">
        <v>0.68539176463406604</v>
      </c>
      <c r="F131">
        <v>7</v>
      </c>
      <c r="G131">
        <v>0</v>
      </c>
      <c r="H131">
        <v>0</v>
      </c>
      <c r="I131">
        <f t="shared" ref="I131:I194" si="51">SUM(G131:H131)</f>
        <v>0</v>
      </c>
      <c r="J131">
        <v>0</v>
      </c>
      <c r="K131">
        <v>0</v>
      </c>
      <c r="M131" t="s">
        <v>650</v>
      </c>
      <c r="N131" t="str">
        <f t="shared" ref="N131:N194" si="52">IF(M131="middle",M131,_xlfn.CONCAT(M131," ",L131))</f>
        <v>middle</v>
      </c>
      <c r="P131">
        <v>0</v>
      </c>
      <c r="Q131">
        <v>0.49369636</v>
      </c>
      <c r="R131">
        <v>0</v>
      </c>
      <c r="S131">
        <v>0</v>
      </c>
      <c r="T131">
        <f t="shared" ref="T131:T194" si="53">P131*E131</f>
        <v>0</v>
      </c>
      <c r="U131">
        <f t="shared" ref="U131:U194" si="54">J131*E131</f>
        <v>0</v>
      </c>
      <c r="V131">
        <f t="shared" ref="V131:V194" si="55">K131*E131</f>
        <v>0</v>
      </c>
      <c r="X131">
        <f t="shared" si="50"/>
        <v>0.33837541937381516</v>
      </c>
    </row>
    <row r="132" spans="1:24" x14ac:dyDescent="0.35">
      <c r="A132" t="s">
        <v>43</v>
      </c>
      <c r="B132" t="s">
        <v>665</v>
      </c>
      <c r="C132" t="s">
        <v>672</v>
      </c>
      <c r="D132" t="s">
        <v>671</v>
      </c>
      <c r="E132">
        <v>0.122672226181037</v>
      </c>
      <c r="F132">
        <v>7</v>
      </c>
      <c r="G132">
        <v>0</v>
      </c>
      <c r="H132">
        <v>0</v>
      </c>
      <c r="I132">
        <f t="shared" si="51"/>
        <v>0</v>
      </c>
      <c r="J132">
        <v>0</v>
      </c>
      <c r="K132">
        <v>0</v>
      </c>
      <c r="M132" t="s">
        <v>650</v>
      </c>
      <c r="N132" t="str">
        <f t="shared" si="52"/>
        <v>middle</v>
      </c>
      <c r="P132">
        <v>0</v>
      </c>
      <c r="Q132">
        <v>0.49369636</v>
      </c>
      <c r="R132">
        <v>0</v>
      </c>
      <c r="S132">
        <v>0</v>
      </c>
      <c r="T132">
        <f t="shared" si="53"/>
        <v>0</v>
      </c>
      <c r="U132">
        <f t="shared" si="54"/>
        <v>0</v>
      </c>
      <c r="V132">
        <f t="shared" si="55"/>
        <v>0</v>
      </c>
      <c r="X132">
        <f t="shared" si="50"/>
        <v>6.0562831538674665E-2</v>
      </c>
    </row>
    <row r="133" spans="1:24" x14ac:dyDescent="0.35">
      <c r="A133" t="s">
        <v>56</v>
      </c>
      <c r="B133" t="s">
        <v>667</v>
      </c>
      <c r="C133" t="s">
        <v>672</v>
      </c>
      <c r="D133" t="s">
        <v>671</v>
      </c>
      <c r="E133">
        <v>0.16034442821834899</v>
      </c>
      <c r="F133">
        <v>7</v>
      </c>
      <c r="G133">
        <v>0</v>
      </c>
      <c r="H133">
        <v>0</v>
      </c>
      <c r="I133">
        <f t="shared" si="51"/>
        <v>0</v>
      </c>
      <c r="J133">
        <v>0</v>
      </c>
      <c r="K133">
        <v>0</v>
      </c>
      <c r="L133" t="s">
        <v>653</v>
      </c>
      <c r="M133" t="s">
        <v>651</v>
      </c>
      <c r="N133" t="str">
        <f t="shared" si="52"/>
        <v>right end</v>
      </c>
      <c r="P133">
        <v>0</v>
      </c>
      <c r="Q133">
        <v>-8.3756120000000003E-2</v>
      </c>
      <c r="R133">
        <v>1</v>
      </c>
      <c r="S133">
        <v>0.16034442821834899</v>
      </c>
      <c r="T133">
        <f t="shared" si="53"/>
        <v>0</v>
      </c>
      <c r="U133">
        <f t="shared" si="54"/>
        <v>0</v>
      </c>
      <c r="V133">
        <f t="shared" si="55"/>
        <v>0</v>
      </c>
      <c r="X133">
        <f t="shared" si="50"/>
        <v>-1.3429827171187425E-2</v>
      </c>
    </row>
    <row r="134" spans="1:24" x14ac:dyDescent="0.35">
      <c r="A134" t="s">
        <v>39</v>
      </c>
      <c r="B134" t="s">
        <v>667</v>
      </c>
      <c r="C134" t="s">
        <v>672</v>
      </c>
      <c r="D134" t="s">
        <v>671</v>
      </c>
      <c r="E134">
        <v>0.712495237421509</v>
      </c>
      <c r="F134">
        <v>7</v>
      </c>
      <c r="G134">
        <v>0</v>
      </c>
      <c r="H134">
        <v>0</v>
      </c>
      <c r="I134">
        <f t="shared" si="51"/>
        <v>0</v>
      </c>
      <c r="J134">
        <v>0</v>
      </c>
      <c r="K134">
        <v>0</v>
      </c>
      <c r="L134" t="s">
        <v>653</v>
      </c>
      <c r="M134" t="s">
        <v>651</v>
      </c>
      <c r="N134" t="str">
        <f t="shared" si="52"/>
        <v>right end</v>
      </c>
      <c r="P134">
        <v>0</v>
      </c>
      <c r="Q134">
        <v>-8.3756120000000003E-2</v>
      </c>
      <c r="R134">
        <v>1</v>
      </c>
      <c r="S134">
        <v>0.712495237421509</v>
      </c>
      <c r="T134">
        <f t="shared" si="53"/>
        <v>0</v>
      </c>
      <c r="U134">
        <f t="shared" si="54"/>
        <v>0</v>
      </c>
      <c r="V134">
        <f t="shared" si="55"/>
        <v>0</v>
      </c>
      <c r="X134">
        <f t="shared" si="50"/>
        <v>-5.96758366049044E-2</v>
      </c>
    </row>
    <row r="135" spans="1:24" x14ac:dyDescent="0.35">
      <c r="A135" t="s">
        <v>55</v>
      </c>
      <c r="B135" t="s">
        <v>665</v>
      </c>
      <c r="C135" t="s">
        <v>672</v>
      </c>
      <c r="D135" t="s">
        <v>671</v>
      </c>
      <c r="E135">
        <v>0.12716033436014099</v>
      </c>
      <c r="F135">
        <v>7</v>
      </c>
      <c r="G135">
        <v>0</v>
      </c>
      <c r="H135">
        <v>0</v>
      </c>
      <c r="I135">
        <f t="shared" si="51"/>
        <v>0</v>
      </c>
      <c r="J135">
        <v>0</v>
      </c>
      <c r="K135">
        <v>0</v>
      </c>
      <c r="L135" t="s">
        <v>653</v>
      </c>
      <c r="M135" t="s">
        <v>651</v>
      </c>
      <c r="N135" t="str">
        <f t="shared" si="52"/>
        <v>right end</v>
      </c>
      <c r="P135">
        <v>0</v>
      </c>
      <c r="Q135">
        <v>-8.3756120000000003E-2</v>
      </c>
      <c r="R135">
        <v>1</v>
      </c>
      <c r="S135">
        <v>0.12716033436014099</v>
      </c>
      <c r="T135">
        <f t="shared" si="53"/>
        <v>0</v>
      </c>
      <c r="U135">
        <f t="shared" si="54"/>
        <v>0</v>
      </c>
      <c r="V135">
        <f t="shared" si="55"/>
        <v>0</v>
      </c>
      <c r="X135">
        <f t="shared" si="50"/>
        <v>-1.0650456223908093E-2</v>
      </c>
    </row>
    <row r="136" spans="1:24" x14ac:dyDescent="0.35">
      <c r="A136" t="s">
        <v>56</v>
      </c>
      <c r="B136" t="s">
        <v>667</v>
      </c>
      <c r="C136" t="s">
        <v>672</v>
      </c>
      <c r="D136" t="s">
        <v>671</v>
      </c>
      <c r="E136">
        <v>0.35328674104826902</v>
      </c>
      <c r="F136">
        <v>7</v>
      </c>
      <c r="G136">
        <v>0</v>
      </c>
      <c r="H136">
        <v>0</v>
      </c>
      <c r="I136">
        <f t="shared" si="51"/>
        <v>0</v>
      </c>
      <c r="J136">
        <v>0</v>
      </c>
      <c r="K136">
        <v>0</v>
      </c>
      <c r="M136" t="s">
        <v>650</v>
      </c>
      <c r="N136" t="str">
        <f t="shared" si="52"/>
        <v>middle</v>
      </c>
      <c r="P136">
        <v>0</v>
      </c>
      <c r="Q136">
        <v>-0.10750747500000001</v>
      </c>
      <c r="R136">
        <v>1</v>
      </c>
      <c r="S136">
        <v>0.35328674104826902</v>
      </c>
      <c r="T136">
        <f t="shared" si="53"/>
        <v>0</v>
      </c>
      <c r="U136">
        <f t="shared" si="54"/>
        <v>0</v>
      </c>
      <c r="V136">
        <f t="shared" si="55"/>
        <v>0</v>
      </c>
      <c r="X136">
        <f t="shared" si="50"/>
        <v>-3.7980965481078259E-2</v>
      </c>
    </row>
    <row r="137" spans="1:24" x14ac:dyDescent="0.35">
      <c r="A137" t="s">
        <v>42</v>
      </c>
      <c r="B137" t="s">
        <v>665</v>
      </c>
      <c r="C137" t="s">
        <v>672</v>
      </c>
      <c r="D137" t="s">
        <v>671</v>
      </c>
      <c r="E137">
        <v>0.47944828523782301</v>
      </c>
      <c r="F137">
        <v>7</v>
      </c>
      <c r="G137">
        <v>0</v>
      </c>
      <c r="H137">
        <v>0</v>
      </c>
      <c r="I137">
        <f t="shared" si="51"/>
        <v>0</v>
      </c>
      <c r="J137">
        <v>0</v>
      </c>
      <c r="K137">
        <v>0</v>
      </c>
      <c r="M137" t="s">
        <v>650</v>
      </c>
      <c r="N137" t="str">
        <f t="shared" si="52"/>
        <v>middle</v>
      </c>
      <c r="P137">
        <v>0</v>
      </c>
      <c r="Q137">
        <v>-0.10750747500000001</v>
      </c>
      <c r="R137">
        <v>1</v>
      </c>
      <c r="S137">
        <v>0.47944828523782301</v>
      </c>
      <c r="T137">
        <f t="shared" si="53"/>
        <v>0</v>
      </c>
      <c r="U137">
        <f t="shared" si="54"/>
        <v>0</v>
      </c>
      <c r="V137">
        <f t="shared" si="55"/>
        <v>0</v>
      </c>
      <c r="X137">
        <f t="shared" si="50"/>
        <v>-5.1544274538998132E-2</v>
      </c>
    </row>
    <row r="138" spans="1:24" x14ac:dyDescent="0.35">
      <c r="A138" t="s">
        <v>41</v>
      </c>
      <c r="B138" t="s">
        <v>666</v>
      </c>
      <c r="C138" t="s">
        <v>672</v>
      </c>
      <c r="D138" t="s">
        <v>671</v>
      </c>
      <c r="E138">
        <v>0.167264973713907</v>
      </c>
      <c r="F138">
        <v>7</v>
      </c>
      <c r="G138">
        <v>0</v>
      </c>
      <c r="H138">
        <v>0</v>
      </c>
      <c r="I138">
        <f t="shared" si="51"/>
        <v>0</v>
      </c>
      <c r="J138">
        <v>0</v>
      </c>
      <c r="K138">
        <v>0</v>
      </c>
      <c r="M138" t="s">
        <v>650</v>
      </c>
      <c r="N138" t="str">
        <f t="shared" si="52"/>
        <v>middle</v>
      </c>
      <c r="P138">
        <v>0</v>
      </c>
      <c r="Q138">
        <v>-0.10750747500000001</v>
      </c>
      <c r="R138">
        <v>1</v>
      </c>
      <c r="S138">
        <v>0.167264973713907</v>
      </c>
      <c r="T138">
        <f t="shared" si="53"/>
        <v>0</v>
      </c>
      <c r="U138">
        <f t="shared" si="54"/>
        <v>0</v>
      </c>
      <c r="V138">
        <f t="shared" si="55"/>
        <v>0</v>
      </c>
      <c r="X138">
        <f t="shared" si="50"/>
        <v>-1.7982234979923514E-2</v>
      </c>
    </row>
    <row r="139" spans="1:24" x14ac:dyDescent="0.35">
      <c r="A139" t="s">
        <v>56</v>
      </c>
      <c r="B139" t="s">
        <v>667</v>
      </c>
      <c r="C139" t="s">
        <v>672</v>
      </c>
      <c r="D139" t="s">
        <v>671</v>
      </c>
      <c r="E139">
        <v>0.59573557388169895</v>
      </c>
      <c r="F139">
        <v>7</v>
      </c>
      <c r="G139">
        <v>0</v>
      </c>
      <c r="H139">
        <v>0</v>
      </c>
      <c r="I139">
        <f t="shared" si="51"/>
        <v>0</v>
      </c>
      <c r="J139">
        <v>0</v>
      </c>
      <c r="K139">
        <v>1</v>
      </c>
      <c r="L139" t="s">
        <v>3</v>
      </c>
      <c r="M139" t="s">
        <v>652</v>
      </c>
      <c r="N139" t="str">
        <f t="shared" si="52"/>
        <v>left tackle</v>
      </c>
      <c r="P139">
        <v>0</v>
      </c>
      <c r="Q139">
        <v>-1.0279099</v>
      </c>
      <c r="R139">
        <v>1</v>
      </c>
      <c r="S139">
        <v>0.59573557388169895</v>
      </c>
      <c r="T139">
        <f t="shared" si="53"/>
        <v>0</v>
      </c>
      <c r="U139">
        <f t="shared" si="54"/>
        <v>0</v>
      </c>
      <c r="V139">
        <f t="shared" si="55"/>
        <v>0.59573557388169895</v>
      </c>
      <c r="X139">
        <f t="shared" si="50"/>
        <v>-0.61236249417517985</v>
      </c>
    </row>
    <row r="140" spans="1:24" x14ac:dyDescent="0.35">
      <c r="A140" t="s">
        <v>40</v>
      </c>
      <c r="B140" t="s">
        <v>667</v>
      </c>
      <c r="C140" t="s">
        <v>672</v>
      </c>
      <c r="D140" t="s">
        <v>671</v>
      </c>
      <c r="E140">
        <v>0.19279013600209</v>
      </c>
      <c r="F140">
        <v>7</v>
      </c>
      <c r="G140">
        <v>0</v>
      </c>
      <c r="H140">
        <v>0</v>
      </c>
      <c r="I140">
        <f t="shared" si="51"/>
        <v>0</v>
      </c>
      <c r="J140">
        <v>0</v>
      </c>
      <c r="K140">
        <v>1</v>
      </c>
      <c r="L140" t="s">
        <v>3</v>
      </c>
      <c r="M140" t="s">
        <v>652</v>
      </c>
      <c r="N140" t="str">
        <f t="shared" si="52"/>
        <v>left tackle</v>
      </c>
      <c r="P140">
        <v>0</v>
      </c>
      <c r="Q140">
        <v>-1.0279099</v>
      </c>
      <c r="R140">
        <v>1</v>
      </c>
      <c r="S140">
        <v>0.19279013600209</v>
      </c>
      <c r="T140">
        <f t="shared" si="53"/>
        <v>0</v>
      </c>
      <c r="U140">
        <f t="shared" si="54"/>
        <v>0</v>
      </c>
      <c r="V140">
        <f t="shared" si="55"/>
        <v>0.19279013600209</v>
      </c>
      <c r="X140">
        <f t="shared" si="50"/>
        <v>-0.19817088941889474</v>
      </c>
    </row>
    <row r="141" spans="1:24" x14ac:dyDescent="0.35">
      <c r="A141" t="s">
        <v>43</v>
      </c>
      <c r="B141" t="s">
        <v>665</v>
      </c>
      <c r="C141" t="s">
        <v>672</v>
      </c>
      <c r="D141" t="s">
        <v>671</v>
      </c>
      <c r="E141">
        <v>0.21147429011621</v>
      </c>
      <c r="F141">
        <v>7</v>
      </c>
      <c r="G141">
        <v>0</v>
      </c>
      <c r="H141">
        <v>0</v>
      </c>
      <c r="I141">
        <f t="shared" si="51"/>
        <v>0</v>
      </c>
      <c r="J141">
        <v>0</v>
      </c>
      <c r="K141">
        <v>1</v>
      </c>
      <c r="L141" t="s">
        <v>3</v>
      </c>
      <c r="M141" t="s">
        <v>652</v>
      </c>
      <c r="N141" t="str">
        <f t="shared" si="52"/>
        <v>left tackle</v>
      </c>
      <c r="P141">
        <v>0</v>
      </c>
      <c r="Q141">
        <v>-1.0279099</v>
      </c>
      <c r="R141">
        <v>1</v>
      </c>
      <c r="S141">
        <v>0.21147429011621</v>
      </c>
      <c r="T141">
        <f t="shared" si="53"/>
        <v>0</v>
      </c>
      <c r="U141">
        <f t="shared" si="54"/>
        <v>0</v>
      </c>
      <c r="V141">
        <f t="shared" si="55"/>
        <v>0.21147429011621</v>
      </c>
      <c r="X141">
        <f t="shared" si="50"/>
        <v>-0.21737651640592442</v>
      </c>
    </row>
    <row r="142" spans="1:24" x14ac:dyDescent="0.35">
      <c r="A142" t="s">
        <v>602</v>
      </c>
      <c r="B142" t="s">
        <v>665</v>
      </c>
      <c r="C142" t="s">
        <v>672</v>
      </c>
      <c r="D142" t="s">
        <v>671</v>
      </c>
      <c r="E142">
        <v>0.157841955309306</v>
      </c>
      <c r="F142">
        <v>7</v>
      </c>
      <c r="G142">
        <v>0</v>
      </c>
      <c r="H142">
        <v>0</v>
      </c>
      <c r="I142">
        <f t="shared" si="51"/>
        <v>0</v>
      </c>
      <c r="J142">
        <v>0</v>
      </c>
      <c r="K142">
        <v>0</v>
      </c>
      <c r="M142" t="s">
        <v>650</v>
      </c>
      <c r="N142" t="str">
        <f t="shared" si="52"/>
        <v>middle</v>
      </c>
      <c r="P142">
        <v>0</v>
      </c>
      <c r="Q142">
        <v>-3.5323093000000001</v>
      </c>
      <c r="R142">
        <v>1</v>
      </c>
      <c r="S142">
        <v>0.157841955309306</v>
      </c>
      <c r="T142">
        <f t="shared" si="53"/>
        <v>0</v>
      </c>
      <c r="U142">
        <f t="shared" si="54"/>
        <v>0</v>
      </c>
      <c r="V142">
        <f t="shared" si="55"/>
        <v>0</v>
      </c>
      <c r="X142">
        <f t="shared" si="50"/>
        <v>-0.55754660666924594</v>
      </c>
    </row>
    <row r="143" spans="1:24" x14ac:dyDescent="0.35">
      <c r="A143" t="s">
        <v>39</v>
      </c>
      <c r="B143" t="s">
        <v>667</v>
      </c>
      <c r="C143" t="s">
        <v>672</v>
      </c>
      <c r="D143" t="s">
        <v>671</v>
      </c>
      <c r="E143">
        <v>0.842158044690693</v>
      </c>
      <c r="F143">
        <v>7</v>
      </c>
      <c r="G143">
        <v>0</v>
      </c>
      <c r="H143">
        <v>0</v>
      </c>
      <c r="I143">
        <f t="shared" si="51"/>
        <v>0</v>
      </c>
      <c r="J143">
        <v>0</v>
      </c>
      <c r="K143">
        <v>0</v>
      </c>
      <c r="M143" t="s">
        <v>650</v>
      </c>
      <c r="N143" t="str">
        <f t="shared" si="52"/>
        <v>middle</v>
      </c>
      <c r="P143">
        <v>0</v>
      </c>
      <c r="Q143">
        <v>-3.5323093000000001</v>
      </c>
      <c r="R143">
        <v>1</v>
      </c>
      <c r="S143">
        <v>0.842158044690693</v>
      </c>
      <c r="T143">
        <f t="shared" si="53"/>
        <v>0</v>
      </c>
      <c r="U143">
        <f t="shared" si="54"/>
        <v>0</v>
      </c>
      <c r="V143">
        <f t="shared" si="55"/>
        <v>0</v>
      </c>
      <c r="X143">
        <f t="shared" si="50"/>
        <v>-2.9747626933307507</v>
      </c>
    </row>
    <row r="144" spans="1:24" x14ac:dyDescent="0.35">
      <c r="A144" t="s">
        <v>51</v>
      </c>
      <c r="B144" t="s">
        <v>665</v>
      </c>
      <c r="C144" t="s">
        <v>671</v>
      </c>
      <c r="D144" t="s">
        <v>672</v>
      </c>
      <c r="E144">
        <v>0.26984421407033599</v>
      </c>
      <c r="F144">
        <v>7</v>
      </c>
      <c r="G144">
        <v>0</v>
      </c>
      <c r="H144">
        <v>0</v>
      </c>
      <c r="I144">
        <f t="shared" si="51"/>
        <v>0</v>
      </c>
      <c r="J144">
        <v>0</v>
      </c>
      <c r="K144">
        <v>0</v>
      </c>
      <c r="L144" t="s">
        <v>653</v>
      </c>
      <c r="M144" t="s">
        <v>651</v>
      </c>
      <c r="N144" t="str">
        <f t="shared" si="52"/>
        <v>right end</v>
      </c>
      <c r="P144">
        <v>0</v>
      </c>
      <c r="Q144">
        <v>2.8223831000000001E-2</v>
      </c>
      <c r="R144">
        <v>0</v>
      </c>
      <c r="S144">
        <v>0</v>
      </c>
      <c r="T144">
        <f t="shared" si="53"/>
        <v>0</v>
      </c>
      <c r="U144">
        <f t="shared" si="54"/>
        <v>0</v>
      </c>
      <c r="V144">
        <f t="shared" si="55"/>
        <v>0</v>
      </c>
      <c r="X144">
        <f t="shared" si="50"/>
        <v>7.6160374942489855E-3</v>
      </c>
    </row>
    <row r="145" spans="1:24" x14ac:dyDescent="0.35">
      <c r="A145" t="s">
        <v>33</v>
      </c>
      <c r="B145" t="s">
        <v>667</v>
      </c>
      <c r="C145" t="s">
        <v>671</v>
      </c>
      <c r="D145" t="s">
        <v>672</v>
      </c>
      <c r="E145">
        <v>0.73015578592966301</v>
      </c>
      <c r="F145">
        <v>7</v>
      </c>
      <c r="G145">
        <v>0</v>
      </c>
      <c r="H145">
        <v>0</v>
      </c>
      <c r="I145">
        <f t="shared" si="51"/>
        <v>0</v>
      </c>
      <c r="J145">
        <v>0</v>
      </c>
      <c r="K145">
        <v>0</v>
      </c>
      <c r="L145" t="s">
        <v>653</v>
      </c>
      <c r="M145" t="s">
        <v>651</v>
      </c>
      <c r="N145" t="str">
        <f t="shared" si="52"/>
        <v>right end</v>
      </c>
      <c r="P145">
        <v>0</v>
      </c>
      <c r="Q145">
        <v>2.8223831000000001E-2</v>
      </c>
      <c r="R145">
        <v>0</v>
      </c>
      <c r="S145">
        <v>0</v>
      </c>
      <c r="T145">
        <f t="shared" si="53"/>
        <v>0</v>
      </c>
      <c r="U145">
        <f t="shared" si="54"/>
        <v>0</v>
      </c>
      <c r="V145">
        <f t="shared" si="55"/>
        <v>0</v>
      </c>
      <c r="X145">
        <f t="shared" si="50"/>
        <v>2.0607793505750989E-2</v>
      </c>
    </row>
    <row r="146" spans="1:24" x14ac:dyDescent="0.35">
      <c r="A146" t="s">
        <v>42</v>
      </c>
      <c r="B146" t="s">
        <v>665</v>
      </c>
      <c r="C146" t="s">
        <v>672</v>
      </c>
      <c r="D146" t="s">
        <v>671</v>
      </c>
      <c r="E146">
        <v>0.30991690802349497</v>
      </c>
      <c r="F146">
        <v>7</v>
      </c>
      <c r="G146">
        <v>0</v>
      </c>
      <c r="H146">
        <v>0</v>
      </c>
      <c r="I146">
        <f t="shared" si="51"/>
        <v>0</v>
      </c>
      <c r="J146">
        <v>0</v>
      </c>
      <c r="K146">
        <v>1</v>
      </c>
      <c r="L146" t="s">
        <v>3</v>
      </c>
      <c r="M146" t="s">
        <v>652</v>
      </c>
      <c r="N146" t="str">
        <f t="shared" si="52"/>
        <v>left tackle</v>
      </c>
      <c r="P146">
        <v>0</v>
      </c>
      <c r="Q146">
        <v>-1.2424493000000001</v>
      </c>
      <c r="R146">
        <v>1</v>
      </c>
      <c r="S146">
        <v>0.30991690802349497</v>
      </c>
      <c r="T146">
        <f t="shared" si="53"/>
        <v>0</v>
      </c>
      <c r="U146">
        <f t="shared" si="54"/>
        <v>0</v>
      </c>
      <c r="V146">
        <f t="shared" si="55"/>
        <v>0.30991690802349497</v>
      </c>
      <c r="X146">
        <f t="shared" si="50"/>
        <v>-0.38505604543195576</v>
      </c>
    </row>
    <row r="147" spans="1:24" x14ac:dyDescent="0.35">
      <c r="A147" t="s">
        <v>43</v>
      </c>
      <c r="B147" t="s">
        <v>665</v>
      </c>
      <c r="C147" t="s">
        <v>672</v>
      </c>
      <c r="D147" t="s">
        <v>671</v>
      </c>
      <c r="E147">
        <v>0.49208586077598598</v>
      </c>
      <c r="F147">
        <v>7</v>
      </c>
      <c r="G147">
        <v>0</v>
      </c>
      <c r="H147">
        <v>0</v>
      </c>
      <c r="I147">
        <f t="shared" si="51"/>
        <v>0</v>
      </c>
      <c r="J147">
        <v>0</v>
      </c>
      <c r="K147">
        <v>1</v>
      </c>
      <c r="L147" t="s">
        <v>3</v>
      </c>
      <c r="M147" t="s">
        <v>652</v>
      </c>
      <c r="N147" t="str">
        <f t="shared" si="52"/>
        <v>left tackle</v>
      </c>
      <c r="P147">
        <v>0</v>
      </c>
      <c r="Q147">
        <v>-1.2424493000000001</v>
      </c>
      <c r="R147">
        <v>1</v>
      </c>
      <c r="S147">
        <v>0.49208586077598598</v>
      </c>
      <c r="T147">
        <f t="shared" si="53"/>
        <v>0</v>
      </c>
      <c r="U147">
        <f t="shared" si="54"/>
        <v>0</v>
      </c>
      <c r="V147">
        <f t="shared" si="55"/>
        <v>0.49208586077598598</v>
      </c>
      <c r="X147">
        <f t="shared" si="50"/>
        <v>-0.61139173326102125</v>
      </c>
    </row>
    <row r="148" spans="1:24" x14ac:dyDescent="0.35">
      <c r="A148" t="s">
        <v>49</v>
      </c>
      <c r="B148" t="s">
        <v>666</v>
      </c>
      <c r="C148" t="s">
        <v>672</v>
      </c>
      <c r="D148" t="s">
        <v>671</v>
      </c>
      <c r="E148">
        <v>0.19799723120051799</v>
      </c>
      <c r="F148">
        <v>7</v>
      </c>
      <c r="G148">
        <v>0</v>
      </c>
      <c r="H148">
        <v>0</v>
      </c>
      <c r="I148">
        <f t="shared" si="51"/>
        <v>0</v>
      </c>
      <c r="J148">
        <v>0</v>
      </c>
      <c r="K148">
        <v>1</v>
      </c>
      <c r="L148" t="s">
        <v>3</v>
      </c>
      <c r="M148" t="s">
        <v>652</v>
      </c>
      <c r="N148" t="str">
        <f t="shared" si="52"/>
        <v>left tackle</v>
      </c>
      <c r="P148">
        <v>0</v>
      </c>
      <c r="Q148">
        <v>-1.2424493000000001</v>
      </c>
      <c r="R148">
        <v>1</v>
      </c>
      <c r="S148">
        <v>0.19799723120051799</v>
      </c>
      <c r="T148">
        <f t="shared" si="53"/>
        <v>0</v>
      </c>
      <c r="U148">
        <f t="shared" si="54"/>
        <v>0</v>
      </c>
      <c r="V148">
        <f t="shared" si="55"/>
        <v>0.19799723120051799</v>
      </c>
      <c r="X148">
        <f t="shared" si="50"/>
        <v>-0.24600152130702174</v>
      </c>
    </row>
    <row r="149" spans="1:24" x14ac:dyDescent="0.35">
      <c r="A149" t="s">
        <v>39</v>
      </c>
      <c r="B149" t="s">
        <v>667</v>
      </c>
      <c r="C149" t="s">
        <v>672</v>
      </c>
      <c r="D149" t="s">
        <v>671</v>
      </c>
      <c r="E149">
        <v>1</v>
      </c>
      <c r="F149">
        <v>7</v>
      </c>
      <c r="G149">
        <v>1</v>
      </c>
      <c r="H149">
        <v>0</v>
      </c>
      <c r="I149">
        <f t="shared" si="51"/>
        <v>1</v>
      </c>
      <c r="J149">
        <v>0</v>
      </c>
      <c r="K149">
        <v>1</v>
      </c>
      <c r="L149" t="s">
        <v>3</v>
      </c>
      <c r="M149" t="s">
        <v>651</v>
      </c>
      <c r="N149" t="str">
        <f t="shared" si="52"/>
        <v>right tackle</v>
      </c>
      <c r="P149">
        <v>1</v>
      </c>
      <c r="Q149">
        <v>-0.44354381999999998</v>
      </c>
      <c r="R149">
        <v>1</v>
      </c>
      <c r="S149">
        <v>1</v>
      </c>
      <c r="T149">
        <f t="shared" si="53"/>
        <v>1</v>
      </c>
      <c r="U149">
        <f t="shared" si="54"/>
        <v>0</v>
      </c>
      <c r="V149">
        <f t="shared" si="55"/>
        <v>1</v>
      </c>
      <c r="X149">
        <f t="shared" si="50"/>
        <v>-0.44354381999999998</v>
      </c>
    </row>
    <row r="150" spans="1:24" x14ac:dyDescent="0.35">
      <c r="A150" t="s">
        <v>61</v>
      </c>
      <c r="B150" t="s">
        <v>667</v>
      </c>
      <c r="C150" t="s">
        <v>673</v>
      </c>
      <c r="D150" t="s">
        <v>674</v>
      </c>
      <c r="E150">
        <v>0.47319175308364197</v>
      </c>
      <c r="F150">
        <v>7</v>
      </c>
      <c r="G150">
        <v>0</v>
      </c>
      <c r="H150">
        <v>0</v>
      </c>
      <c r="I150">
        <f t="shared" si="51"/>
        <v>0</v>
      </c>
      <c r="J150">
        <v>0</v>
      </c>
      <c r="K150">
        <v>0</v>
      </c>
      <c r="M150" t="s">
        <v>650</v>
      </c>
      <c r="N150" t="str">
        <f t="shared" si="52"/>
        <v>middle</v>
      </c>
      <c r="P150">
        <v>0</v>
      </c>
      <c r="Q150">
        <v>-0.54255896999999997</v>
      </c>
      <c r="R150">
        <v>1</v>
      </c>
      <c r="S150">
        <v>0.47319175308364197</v>
      </c>
      <c r="T150">
        <f t="shared" si="53"/>
        <v>0</v>
      </c>
      <c r="U150">
        <f t="shared" si="54"/>
        <v>0</v>
      </c>
      <c r="V150">
        <f t="shared" si="55"/>
        <v>0</v>
      </c>
      <c r="X150">
        <f t="shared" si="50"/>
        <v>-0.25673443016555508</v>
      </c>
    </row>
    <row r="151" spans="1:24" x14ac:dyDescent="0.35">
      <c r="A151" t="s">
        <v>60</v>
      </c>
      <c r="B151" t="s">
        <v>666</v>
      </c>
      <c r="C151" t="s">
        <v>673</v>
      </c>
      <c r="D151" t="s">
        <v>674</v>
      </c>
      <c r="E151">
        <v>0.52680824691635697</v>
      </c>
      <c r="F151">
        <v>7</v>
      </c>
      <c r="G151">
        <v>0</v>
      </c>
      <c r="H151">
        <v>0</v>
      </c>
      <c r="I151">
        <f t="shared" si="51"/>
        <v>0</v>
      </c>
      <c r="J151">
        <v>0</v>
      </c>
      <c r="K151">
        <v>0</v>
      </c>
      <c r="M151" t="s">
        <v>650</v>
      </c>
      <c r="N151" t="str">
        <f t="shared" si="52"/>
        <v>middle</v>
      </c>
      <c r="P151">
        <v>0</v>
      </c>
      <c r="Q151">
        <v>-0.54255896999999997</v>
      </c>
      <c r="R151">
        <v>1</v>
      </c>
      <c r="S151">
        <v>0.52680824691635697</v>
      </c>
      <c r="T151">
        <f t="shared" si="53"/>
        <v>0</v>
      </c>
      <c r="U151">
        <f t="shared" si="54"/>
        <v>0</v>
      </c>
      <c r="V151">
        <f t="shared" si="55"/>
        <v>0</v>
      </c>
      <c r="X151">
        <f t="shared" si="50"/>
        <v>-0.28582453983444428</v>
      </c>
    </row>
    <row r="152" spans="1:24" x14ac:dyDescent="0.35">
      <c r="A152" t="s">
        <v>63</v>
      </c>
      <c r="B152" t="s">
        <v>667</v>
      </c>
      <c r="C152" t="s">
        <v>673</v>
      </c>
      <c r="D152" t="s">
        <v>674</v>
      </c>
      <c r="E152">
        <v>0.750948675518191</v>
      </c>
      <c r="F152">
        <v>7</v>
      </c>
      <c r="G152">
        <v>0</v>
      </c>
      <c r="H152">
        <v>0</v>
      </c>
      <c r="I152">
        <f t="shared" si="51"/>
        <v>0</v>
      </c>
      <c r="J152">
        <v>0</v>
      </c>
      <c r="K152">
        <v>1</v>
      </c>
      <c r="L152" t="s">
        <v>3</v>
      </c>
      <c r="M152" t="s">
        <v>651</v>
      </c>
      <c r="N152" t="str">
        <f t="shared" si="52"/>
        <v>right tackle</v>
      </c>
      <c r="P152">
        <v>0</v>
      </c>
      <c r="Q152">
        <v>-1.1698246000000001</v>
      </c>
      <c r="R152">
        <v>1</v>
      </c>
      <c r="S152">
        <v>0.750948675518191</v>
      </c>
      <c r="T152">
        <f t="shared" si="53"/>
        <v>0</v>
      </c>
      <c r="U152">
        <f t="shared" si="54"/>
        <v>0</v>
      </c>
      <c r="V152">
        <f t="shared" si="55"/>
        <v>0.750948675518191</v>
      </c>
      <c r="X152">
        <f t="shared" si="50"/>
        <v>-0.8784782339585977</v>
      </c>
    </row>
    <row r="153" spans="1:24" x14ac:dyDescent="0.35">
      <c r="A153" t="s">
        <v>62</v>
      </c>
      <c r="B153" t="s">
        <v>667</v>
      </c>
      <c r="C153" t="s">
        <v>673</v>
      </c>
      <c r="D153" t="s">
        <v>674</v>
      </c>
      <c r="E153">
        <v>0.249051324481808</v>
      </c>
      <c r="F153">
        <v>7</v>
      </c>
      <c r="G153">
        <v>0</v>
      </c>
      <c r="H153">
        <v>0</v>
      </c>
      <c r="I153">
        <f t="shared" si="51"/>
        <v>0</v>
      </c>
      <c r="J153">
        <v>0</v>
      </c>
      <c r="K153">
        <v>1</v>
      </c>
      <c r="L153" t="s">
        <v>3</v>
      </c>
      <c r="M153" t="s">
        <v>651</v>
      </c>
      <c r="N153" t="str">
        <f t="shared" si="52"/>
        <v>right tackle</v>
      </c>
      <c r="P153">
        <v>0</v>
      </c>
      <c r="Q153">
        <v>-1.1698246000000001</v>
      </c>
      <c r="R153">
        <v>1</v>
      </c>
      <c r="S153">
        <v>0.249051324481808</v>
      </c>
      <c r="T153">
        <f t="shared" si="53"/>
        <v>0</v>
      </c>
      <c r="U153">
        <f t="shared" si="54"/>
        <v>0</v>
      </c>
      <c r="V153">
        <f t="shared" si="55"/>
        <v>0.249051324481808</v>
      </c>
      <c r="X153">
        <f t="shared" si="50"/>
        <v>-0.29134636604140129</v>
      </c>
    </row>
    <row r="154" spans="1:24" x14ac:dyDescent="0.35">
      <c r="A154" t="s">
        <v>72</v>
      </c>
      <c r="B154" t="s">
        <v>667</v>
      </c>
      <c r="C154" t="s">
        <v>674</v>
      </c>
      <c r="D154" t="s">
        <v>673</v>
      </c>
      <c r="E154">
        <v>0.53018212366731599</v>
      </c>
      <c r="F154">
        <v>7</v>
      </c>
      <c r="G154">
        <v>0</v>
      </c>
      <c r="H154">
        <v>0</v>
      </c>
      <c r="I154">
        <f t="shared" si="51"/>
        <v>0</v>
      </c>
      <c r="J154">
        <v>0</v>
      </c>
      <c r="K154">
        <v>0</v>
      </c>
      <c r="M154" t="s">
        <v>650</v>
      </c>
      <c r="N154" t="str">
        <f t="shared" si="52"/>
        <v>middle</v>
      </c>
      <c r="P154">
        <v>0</v>
      </c>
      <c r="Q154">
        <v>-0.55660980000000004</v>
      </c>
      <c r="R154">
        <v>1</v>
      </c>
      <c r="S154">
        <v>0.53018212366731599</v>
      </c>
      <c r="T154">
        <f t="shared" si="53"/>
        <v>0</v>
      </c>
      <c r="U154">
        <f t="shared" si="54"/>
        <v>0</v>
      </c>
      <c r="V154">
        <f t="shared" si="55"/>
        <v>0</v>
      </c>
      <c r="X154">
        <f t="shared" si="50"/>
        <v>-0.29510456581804007</v>
      </c>
    </row>
    <row r="155" spans="1:24" x14ac:dyDescent="0.35">
      <c r="A155" t="s">
        <v>65</v>
      </c>
      <c r="B155" t="s">
        <v>667</v>
      </c>
      <c r="C155" t="s">
        <v>674</v>
      </c>
      <c r="D155" t="s">
        <v>673</v>
      </c>
      <c r="E155">
        <v>0.46981787633268302</v>
      </c>
      <c r="F155">
        <v>7</v>
      </c>
      <c r="G155">
        <v>0</v>
      </c>
      <c r="H155">
        <v>0</v>
      </c>
      <c r="I155">
        <f t="shared" si="51"/>
        <v>0</v>
      </c>
      <c r="J155">
        <v>0</v>
      </c>
      <c r="K155">
        <v>0</v>
      </c>
      <c r="M155" t="s">
        <v>650</v>
      </c>
      <c r="N155" t="str">
        <f t="shared" si="52"/>
        <v>middle</v>
      </c>
      <c r="P155">
        <v>0</v>
      </c>
      <c r="Q155">
        <v>-0.55660980000000004</v>
      </c>
      <c r="R155">
        <v>1</v>
      </c>
      <c r="S155">
        <v>0.46981787633268302</v>
      </c>
      <c r="T155">
        <f t="shared" si="53"/>
        <v>0</v>
      </c>
      <c r="U155">
        <f t="shared" si="54"/>
        <v>0</v>
      </c>
      <c r="V155">
        <f t="shared" si="55"/>
        <v>0</v>
      </c>
      <c r="X155">
        <f t="shared" si="50"/>
        <v>-0.26150523418195942</v>
      </c>
    </row>
    <row r="156" spans="1:24" x14ac:dyDescent="0.35">
      <c r="A156" t="s">
        <v>67</v>
      </c>
      <c r="B156" t="s">
        <v>666</v>
      </c>
      <c r="C156" t="s">
        <v>674</v>
      </c>
      <c r="D156" t="s">
        <v>673</v>
      </c>
      <c r="E156">
        <v>0.15039147769848801</v>
      </c>
      <c r="F156">
        <v>7</v>
      </c>
      <c r="G156">
        <v>1</v>
      </c>
      <c r="H156">
        <v>0</v>
      </c>
      <c r="I156">
        <f t="shared" si="51"/>
        <v>1</v>
      </c>
      <c r="J156">
        <v>0</v>
      </c>
      <c r="K156">
        <v>0</v>
      </c>
      <c r="L156" t="s">
        <v>654</v>
      </c>
      <c r="M156" t="s">
        <v>651</v>
      </c>
      <c r="N156" t="str">
        <f t="shared" si="52"/>
        <v>right guard</v>
      </c>
      <c r="P156">
        <v>1</v>
      </c>
      <c r="Q156">
        <v>-0.46199030000000002</v>
      </c>
      <c r="R156">
        <v>1</v>
      </c>
      <c r="S156">
        <v>0.15039147769848801</v>
      </c>
      <c r="T156">
        <f t="shared" si="53"/>
        <v>0.15039147769848801</v>
      </c>
      <c r="U156">
        <f t="shared" si="54"/>
        <v>0</v>
      </c>
      <c r="V156">
        <f t="shared" si="55"/>
        <v>0</v>
      </c>
      <c r="X156">
        <f t="shared" si="50"/>
        <v>-6.9479403899367784E-2</v>
      </c>
    </row>
    <row r="157" spans="1:24" x14ac:dyDescent="0.35">
      <c r="A157" t="s">
        <v>66</v>
      </c>
      <c r="B157" t="s">
        <v>665</v>
      </c>
      <c r="C157" t="s">
        <v>674</v>
      </c>
      <c r="D157" t="s">
        <v>673</v>
      </c>
      <c r="E157">
        <v>0.84960852230151096</v>
      </c>
      <c r="F157">
        <v>7</v>
      </c>
      <c r="G157">
        <v>1</v>
      </c>
      <c r="H157">
        <v>0</v>
      </c>
      <c r="I157">
        <f t="shared" si="51"/>
        <v>1</v>
      </c>
      <c r="J157">
        <v>0</v>
      </c>
      <c r="K157">
        <v>0</v>
      </c>
      <c r="L157" t="s">
        <v>654</v>
      </c>
      <c r="M157" t="s">
        <v>651</v>
      </c>
      <c r="N157" t="str">
        <f t="shared" si="52"/>
        <v>right guard</v>
      </c>
      <c r="P157">
        <v>1</v>
      </c>
      <c r="Q157">
        <v>-0.46199030000000002</v>
      </c>
      <c r="R157">
        <v>1</v>
      </c>
      <c r="S157">
        <v>0.84960852230151096</v>
      </c>
      <c r="T157">
        <f t="shared" si="53"/>
        <v>0.84960852230151096</v>
      </c>
      <c r="U157">
        <f t="shared" si="54"/>
        <v>0</v>
      </c>
      <c r="V157">
        <f t="shared" si="55"/>
        <v>0</v>
      </c>
      <c r="X157">
        <f t="shared" si="50"/>
        <v>-0.39251089610063178</v>
      </c>
    </row>
    <row r="158" spans="1:24" x14ac:dyDescent="0.35">
      <c r="A158" t="s">
        <v>78</v>
      </c>
      <c r="B158" t="s">
        <v>667</v>
      </c>
      <c r="C158" t="s">
        <v>673</v>
      </c>
      <c r="D158" t="s">
        <v>674</v>
      </c>
      <c r="E158">
        <v>0.113333004893097</v>
      </c>
      <c r="F158">
        <v>7</v>
      </c>
      <c r="G158">
        <v>0</v>
      </c>
      <c r="H158">
        <v>0</v>
      </c>
      <c r="I158">
        <f t="shared" si="51"/>
        <v>0</v>
      </c>
      <c r="J158">
        <v>0</v>
      </c>
      <c r="K158">
        <v>0</v>
      </c>
      <c r="L158" t="s">
        <v>654</v>
      </c>
      <c r="M158" t="s">
        <v>652</v>
      </c>
      <c r="N158" t="str">
        <f t="shared" si="52"/>
        <v>left guard</v>
      </c>
      <c r="P158">
        <v>0</v>
      </c>
      <c r="Q158">
        <v>-0.34997612</v>
      </c>
      <c r="R158">
        <v>1</v>
      </c>
      <c r="S158">
        <v>0.113333004893097</v>
      </c>
      <c r="T158">
        <f t="shared" si="53"/>
        <v>0</v>
      </c>
      <c r="U158">
        <f t="shared" si="54"/>
        <v>0</v>
      </c>
      <c r="V158">
        <f t="shared" si="55"/>
        <v>0</v>
      </c>
      <c r="X158">
        <f t="shared" si="50"/>
        <v>-3.9663845320427105E-2</v>
      </c>
    </row>
    <row r="159" spans="1:24" x14ac:dyDescent="0.35">
      <c r="A159" t="s">
        <v>62</v>
      </c>
      <c r="B159" t="s">
        <v>667</v>
      </c>
      <c r="C159" t="s">
        <v>673</v>
      </c>
      <c r="D159" t="s">
        <v>674</v>
      </c>
      <c r="E159">
        <v>0.88666699510690195</v>
      </c>
      <c r="F159">
        <v>7</v>
      </c>
      <c r="G159">
        <v>0</v>
      </c>
      <c r="H159">
        <v>0</v>
      </c>
      <c r="I159">
        <f t="shared" si="51"/>
        <v>0</v>
      </c>
      <c r="J159">
        <v>0</v>
      </c>
      <c r="K159">
        <v>0</v>
      </c>
      <c r="L159" t="s">
        <v>654</v>
      </c>
      <c r="M159" t="s">
        <v>652</v>
      </c>
      <c r="N159" t="str">
        <f t="shared" si="52"/>
        <v>left guard</v>
      </c>
      <c r="P159">
        <v>0</v>
      </c>
      <c r="Q159">
        <v>-0.34997612</v>
      </c>
      <c r="R159">
        <v>1</v>
      </c>
      <c r="S159">
        <v>0.88666699510690195</v>
      </c>
      <c r="T159">
        <f t="shared" si="53"/>
        <v>0</v>
      </c>
      <c r="U159">
        <f t="shared" si="54"/>
        <v>0</v>
      </c>
      <c r="V159">
        <f t="shared" si="55"/>
        <v>0</v>
      </c>
      <c r="X159">
        <f t="shared" si="50"/>
        <v>-0.31031227467957251</v>
      </c>
    </row>
    <row r="160" spans="1:24" x14ac:dyDescent="0.35">
      <c r="A160" t="s">
        <v>69</v>
      </c>
      <c r="B160" t="s">
        <v>667</v>
      </c>
      <c r="C160" t="s">
        <v>674</v>
      </c>
      <c r="D160" t="s">
        <v>673</v>
      </c>
      <c r="E160">
        <v>0.61895424014213996</v>
      </c>
      <c r="F160">
        <v>7</v>
      </c>
      <c r="G160">
        <v>0</v>
      </c>
      <c r="H160">
        <v>0</v>
      </c>
      <c r="I160">
        <f t="shared" si="51"/>
        <v>0</v>
      </c>
      <c r="J160">
        <v>0</v>
      </c>
      <c r="K160">
        <v>0</v>
      </c>
      <c r="L160" t="s">
        <v>3</v>
      </c>
      <c r="M160" t="s">
        <v>651</v>
      </c>
      <c r="N160" t="str">
        <f t="shared" si="52"/>
        <v>right tackle</v>
      </c>
      <c r="P160">
        <v>0</v>
      </c>
      <c r="Q160">
        <v>-0.58262860000000005</v>
      </c>
      <c r="R160">
        <v>1</v>
      </c>
      <c r="S160">
        <v>0.61895424014213996</v>
      </c>
      <c r="T160">
        <f t="shared" si="53"/>
        <v>0</v>
      </c>
      <c r="U160">
        <f t="shared" si="54"/>
        <v>0</v>
      </c>
      <c r="V160">
        <f t="shared" si="55"/>
        <v>0</v>
      </c>
      <c r="X160">
        <f t="shared" si="50"/>
        <v>-0.36062044239807883</v>
      </c>
    </row>
    <row r="161" spans="1:24" x14ac:dyDescent="0.35">
      <c r="A161" t="s">
        <v>76</v>
      </c>
      <c r="B161" t="s">
        <v>667</v>
      </c>
      <c r="C161" t="s">
        <v>674</v>
      </c>
      <c r="D161" t="s">
        <v>673</v>
      </c>
      <c r="E161">
        <v>0.38104575985785899</v>
      </c>
      <c r="F161">
        <v>7</v>
      </c>
      <c r="G161">
        <v>0</v>
      </c>
      <c r="H161">
        <v>0</v>
      </c>
      <c r="I161">
        <f t="shared" si="51"/>
        <v>0</v>
      </c>
      <c r="J161">
        <v>0</v>
      </c>
      <c r="K161">
        <v>0</v>
      </c>
      <c r="L161" t="s">
        <v>3</v>
      </c>
      <c r="M161" t="s">
        <v>651</v>
      </c>
      <c r="N161" t="str">
        <f t="shared" si="52"/>
        <v>right tackle</v>
      </c>
      <c r="P161">
        <v>0</v>
      </c>
      <c r="Q161">
        <v>-0.58262860000000005</v>
      </c>
      <c r="R161">
        <v>1</v>
      </c>
      <c r="S161">
        <v>0.38104575985785899</v>
      </c>
      <c r="T161">
        <f t="shared" si="53"/>
        <v>0</v>
      </c>
      <c r="U161">
        <f t="shared" si="54"/>
        <v>0</v>
      </c>
      <c r="V161">
        <f t="shared" si="55"/>
        <v>0</v>
      </c>
      <c r="X161">
        <f t="shared" si="50"/>
        <v>-0.22200815760192061</v>
      </c>
    </row>
    <row r="162" spans="1:24" x14ac:dyDescent="0.35">
      <c r="A162" t="s">
        <v>70</v>
      </c>
      <c r="B162" t="s">
        <v>665</v>
      </c>
      <c r="C162" t="s">
        <v>673</v>
      </c>
      <c r="D162" t="s">
        <v>674</v>
      </c>
      <c r="E162">
        <v>0.296812002649113</v>
      </c>
      <c r="F162">
        <v>7</v>
      </c>
      <c r="G162">
        <v>0</v>
      </c>
      <c r="H162">
        <v>0</v>
      </c>
      <c r="I162">
        <f t="shared" si="51"/>
        <v>0</v>
      </c>
      <c r="J162">
        <v>0</v>
      </c>
      <c r="K162">
        <v>0</v>
      </c>
      <c r="L162" t="s">
        <v>654</v>
      </c>
      <c r="M162" t="s">
        <v>652</v>
      </c>
      <c r="N162" t="str">
        <f t="shared" si="52"/>
        <v>left guard</v>
      </c>
      <c r="P162">
        <v>0</v>
      </c>
      <c r="Q162">
        <v>0.60907710000000004</v>
      </c>
      <c r="R162">
        <v>0</v>
      </c>
      <c r="S162">
        <v>0</v>
      </c>
      <c r="T162">
        <f t="shared" si="53"/>
        <v>0</v>
      </c>
      <c r="U162">
        <f t="shared" si="54"/>
        <v>0</v>
      </c>
      <c r="V162">
        <f t="shared" si="55"/>
        <v>0</v>
      </c>
      <c r="X162">
        <f t="shared" si="50"/>
        <v>0.18078139381871408</v>
      </c>
    </row>
    <row r="163" spans="1:24" x14ac:dyDescent="0.35">
      <c r="A163" t="s">
        <v>61</v>
      </c>
      <c r="B163" t="s">
        <v>667</v>
      </c>
      <c r="C163" t="s">
        <v>673</v>
      </c>
      <c r="D163" t="s">
        <v>674</v>
      </c>
      <c r="E163">
        <v>0.28565119284690499</v>
      </c>
      <c r="F163">
        <v>7</v>
      </c>
      <c r="G163">
        <v>0</v>
      </c>
      <c r="H163">
        <v>0</v>
      </c>
      <c r="I163">
        <f t="shared" si="51"/>
        <v>0</v>
      </c>
      <c r="J163">
        <v>0</v>
      </c>
      <c r="K163">
        <v>0</v>
      </c>
      <c r="L163" t="s">
        <v>654</v>
      </c>
      <c r="M163" t="s">
        <v>652</v>
      </c>
      <c r="N163" t="str">
        <f t="shared" si="52"/>
        <v>left guard</v>
      </c>
      <c r="P163">
        <v>0</v>
      </c>
      <c r="Q163">
        <v>0.60907710000000004</v>
      </c>
      <c r="R163">
        <v>0</v>
      </c>
      <c r="S163">
        <v>0</v>
      </c>
      <c r="T163">
        <f t="shared" si="53"/>
        <v>0</v>
      </c>
      <c r="U163">
        <f t="shared" si="54"/>
        <v>0</v>
      </c>
      <c r="V163">
        <f t="shared" si="55"/>
        <v>0</v>
      </c>
      <c r="X163">
        <f t="shared" si="50"/>
        <v>0.17398360015073364</v>
      </c>
    </row>
    <row r="164" spans="1:24" x14ac:dyDescent="0.35">
      <c r="A164" t="s">
        <v>71</v>
      </c>
      <c r="B164" t="s">
        <v>665</v>
      </c>
      <c r="C164" t="s">
        <v>673</v>
      </c>
      <c r="D164" t="s">
        <v>674</v>
      </c>
      <c r="E164">
        <v>0.41753680450398001</v>
      </c>
      <c r="F164">
        <v>7</v>
      </c>
      <c r="G164">
        <v>0</v>
      </c>
      <c r="H164">
        <v>0</v>
      </c>
      <c r="I164">
        <f t="shared" si="51"/>
        <v>0</v>
      </c>
      <c r="J164">
        <v>0</v>
      </c>
      <c r="K164">
        <v>0</v>
      </c>
      <c r="L164" t="s">
        <v>654</v>
      </c>
      <c r="M164" t="s">
        <v>652</v>
      </c>
      <c r="N164" t="str">
        <f t="shared" si="52"/>
        <v>left guard</v>
      </c>
      <c r="P164">
        <v>0</v>
      </c>
      <c r="Q164">
        <v>0.60907710000000004</v>
      </c>
      <c r="R164">
        <v>0</v>
      </c>
      <c r="S164">
        <v>0</v>
      </c>
      <c r="T164">
        <f t="shared" si="53"/>
        <v>0</v>
      </c>
      <c r="U164">
        <f t="shared" si="54"/>
        <v>0</v>
      </c>
      <c r="V164">
        <f t="shared" si="55"/>
        <v>0</v>
      </c>
      <c r="X164">
        <f t="shared" si="50"/>
        <v>0.2543121060305511</v>
      </c>
    </row>
    <row r="165" spans="1:24" x14ac:dyDescent="0.35">
      <c r="A165" t="s">
        <v>63</v>
      </c>
      <c r="B165" t="s">
        <v>667</v>
      </c>
      <c r="C165" t="s">
        <v>673</v>
      </c>
      <c r="D165" t="s">
        <v>674</v>
      </c>
      <c r="E165">
        <v>1</v>
      </c>
      <c r="F165">
        <v>7</v>
      </c>
      <c r="G165">
        <v>0</v>
      </c>
      <c r="H165">
        <v>0</v>
      </c>
      <c r="I165">
        <f t="shared" si="51"/>
        <v>0</v>
      </c>
      <c r="J165">
        <v>0</v>
      </c>
      <c r="K165">
        <v>1</v>
      </c>
      <c r="L165" t="s">
        <v>3</v>
      </c>
      <c r="M165" t="s">
        <v>651</v>
      </c>
      <c r="N165" t="str">
        <f t="shared" si="52"/>
        <v>right tackle</v>
      </c>
      <c r="P165">
        <v>0</v>
      </c>
      <c r="Q165">
        <v>-1.2796946</v>
      </c>
      <c r="R165">
        <v>1</v>
      </c>
      <c r="S165">
        <v>1</v>
      </c>
      <c r="T165">
        <f t="shared" si="53"/>
        <v>0</v>
      </c>
      <c r="U165">
        <f t="shared" si="54"/>
        <v>0</v>
      </c>
      <c r="V165">
        <f t="shared" si="55"/>
        <v>1</v>
      </c>
      <c r="X165">
        <f t="shared" si="50"/>
        <v>-1.2796946</v>
      </c>
    </row>
    <row r="166" spans="1:24" x14ac:dyDescent="0.35">
      <c r="A166" t="s">
        <v>85</v>
      </c>
      <c r="B166" t="s">
        <v>665</v>
      </c>
      <c r="C166" t="s">
        <v>673</v>
      </c>
      <c r="D166" t="s">
        <v>674</v>
      </c>
      <c r="E166">
        <v>0.109670256861473</v>
      </c>
      <c r="F166">
        <v>7</v>
      </c>
      <c r="G166">
        <v>0</v>
      </c>
      <c r="H166">
        <v>0</v>
      </c>
      <c r="I166">
        <f t="shared" si="51"/>
        <v>0</v>
      </c>
      <c r="J166">
        <v>0</v>
      </c>
      <c r="K166">
        <v>0</v>
      </c>
      <c r="M166" t="s">
        <v>650</v>
      </c>
      <c r="N166" t="str">
        <f t="shared" si="52"/>
        <v>middle</v>
      </c>
      <c r="P166">
        <v>0</v>
      </c>
      <c r="Q166">
        <v>4.4561107000000003E-2</v>
      </c>
      <c r="R166">
        <v>0</v>
      </c>
      <c r="S166">
        <v>0</v>
      </c>
      <c r="T166">
        <f t="shared" si="53"/>
        <v>0</v>
      </c>
      <c r="U166">
        <f t="shared" si="54"/>
        <v>0</v>
      </c>
      <c r="V166">
        <f t="shared" si="55"/>
        <v>0</v>
      </c>
      <c r="X166">
        <f t="shared" si="50"/>
        <v>4.887028050721583E-3</v>
      </c>
    </row>
    <row r="167" spans="1:24" x14ac:dyDescent="0.35">
      <c r="A167" t="s">
        <v>60</v>
      </c>
      <c r="B167" t="s">
        <v>666</v>
      </c>
      <c r="C167" t="s">
        <v>673</v>
      </c>
      <c r="D167" t="s">
        <v>674</v>
      </c>
      <c r="E167">
        <v>0.61971403651391999</v>
      </c>
      <c r="F167">
        <v>7</v>
      </c>
      <c r="G167">
        <v>0</v>
      </c>
      <c r="H167">
        <v>0</v>
      </c>
      <c r="I167">
        <f t="shared" si="51"/>
        <v>0</v>
      </c>
      <c r="J167">
        <v>0</v>
      </c>
      <c r="K167">
        <v>0</v>
      </c>
      <c r="M167" t="s">
        <v>650</v>
      </c>
      <c r="N167" t="str">
        <f t="shared" si="52"/>
        <v>middle</v>
      </c>
      <c r="P167">
        <v>0</v>
      </c>
      <c r="Q167">
        <v>4.4561107000000003E-2</v>
      </c>
      <c r="R167">
        <v>0</v>
      </c>
      <c r="S167">
        <v>0</v>
      </c>
      <c r="T167">
        <f t="shared" si="53"/>
        <v>0</v>
      </c>
      <c r="U167">
        <f t="shared" si="54"/>
        <v>0</v>
      </c>
      <c r="V167">
        <f t="shared" si="55"/>
        <v>0</v>
      </c>
      <c r="X167">
        <f t="shared" si="50"/>
        <v>2.7615143490498695E-2</v>
      </c>
    </row>
    <row r="168" spans="1:24" x14ac:dyDescent="0.35">
      <c r="A168" t="s">
        <v>81</v>
      </c>
      <c r="B168" t="s">
        <v>665</v>
      </c>
      <c r="C168" t="s">
        <v>673</v>
      </c>
      <c r="D168" t="s">
        <v>674</v>
      </c>
      <c r="E168">
        <v>0.27061570662460499</v>
      </c>
      <c r="F168">
        <v>7</v>
      </c>
      <c r="G168">
        <v>0</v>
      </c>
      <c r="H168">
        <v>0</v>
      </c>
      <c r="I168">
        <f t="shared" si="51"/>
        <v>0</v>
      </c>
      <c r="J168">
        <v>0</v>
      </c>
      <c r="K168">
        <v>0</v>
      </c>
      <c r="M168" t="s">
        <v>650</v>
      </c>
      <c r="N168" t="str">
        <f t="shared" si="52"/>
        <v>middle</v>
      </c>
      <c r="P168">
        <v>0</v>
      </c>
      <c r="Q168">
        <v>4.4561107000000003E-2</v>
      </c>
      <c r="R168">
        <v>0</v>
      </c>
      <c r="S168">
        <v>0</v>
      </c>
      <c r="T168">
        <f t="shared" si="53"/>
        <v>0</v>
      </c>
      <c r="U168">
        <f t="shared" si="54"/>
        <v>0</v>
      </c>
      <c r="V168">
        <f t="shared" si="55"/>
        <v>0</v>
      </c>
      <c r="X168">
        <f t="shared" si="50"/>
        <v>1.2058935458779632E-2</v>
      </c>
    </row>
    <row r="169" spans="1:24" x14ac:dyDescent="0.35">
      <c r="A169" t="s">
        <v>69</v>
      </c>
      <c r="B169" t="s">
        <v>667</v>
      </c>
      <c r="C169" t="s">
        <v>674</v>
      </c>
      <c r="D169" t="s">
        <v>673</v>
      </c>
      <c r="E169">
        <v>0.76260011990878895</v>
      </c>
      <c r="F169">
        <v>7</v>
      </c>
      <c r="G169">
        <v>0</v>
      </c>
      <c r="H169">
        <v>0</v>
      </c>
      <c r="I169">
        <f t="shared" si="51"/>
        <v>0</v>
      </c>
      <c r="J169">
        <v>0</v>
      </c>
      <c r="K169">
        <v>0</v>
      </c>
      <c r="L169" t="s">
        <v>3</v>
      </c>
      <c r="M169" t="s">
        <v>652</v>
      </c>
      <c r="N169" t="str">
        <f t="shared" si="52"/>
        <v>left tackle</v>
      </c>
      <c r="P169">
        <v>0</v>
      </c>
      <c r="Q169">
        <v>-0.41548059999999998</v>
      </c>
      <c r="R169">
        <v>1</v>
      </c>
      <c r="S169">
        <v>0.76260011990878895</v>
      </c>
      <c r="T169">
        <f t="shared" si="53"/>
        <v>0</v>
      </c>
      <c r="U169">
        <f t="shared" si="54"/>
        <v>0</v>
      </c>
      <c r="V169">
        <f t="shared" si="55"/>
        <v>0</v>
      </c>
      <c r="X169">
        <f t="shared" si="50"/>
        <v>-0.31684555537977555</v>
      </c>
    </row>
    <row r="170" spans="1:24" x14ac:dyDescent="0.35">
      <c r="A170" t="s">
        <v>66</v>
      </c>
      <c r="B170" t="s">
        <v>665</v>
      </c>
      <c r="C170" t="s">
        <v>674</v>
      </c>
      <c r="D170" t="s">
        <v>673</v>
      </c>
      <c r="E170">
        <v>0.23739988009120999</v>
      </c>
      <c r="F170">
        <v>7</v>
      </c>
      <c r="G170">
        <v>0</v>
      </c>
      <c r="H170">
        <v>0</v>
      </c>
      <c r="I170">
        <f t="shared" si="51"/>
        <v>0</v>
      </c>
      <c r="J170">
        <v>0</v>
      </c>
      <c r="K170">
        <v>0</v>
      </c>
      <c r="L170" t="s">
        <v>3</v>
      </c>
      <c r="M170" t="s">
        <v>652</v>
      </c>
      <c r="N170" t="str">
        <f t="shared" si="52"/>
        <v>left tackle</v>
      </c>
      <c r="P170">
        <v>0</v>
      </c>
      <c r="Q170">
        <v>-0.41548059999999998</v>
      </c>
      <c r="R170">
        <v>1</v>
      </c>
      <c r="S170">
        <v>0.23739988009120999</v>
      </c>
      <c r="T170">
        <f t="shared" si="53"/>
        <v>0</v>
      </c>
      <c r="U170">
        <f t="shared" si="54"/>
        <v>0</v>
      </c>
      <c r="V170">
        <f t="shared" si="55"/>
        <v>0</v>
      </c>
      <c r="X170">
        <f t="shared" si="50"/>
        <v>-9.8635044620223974E-2</v>
      </c>
    </row>
    <row r="171" spans="1:24" x14ac:dyDescent="0.35">
      <c r="A171" t="s">
        <v>73</v>
      </c>
      <c r="B171" t="s">
        <v>666</v>
      </c>
      <c r="C171" t="s">
        <v>674</v>
      </c>
      <c r="D171" t="s">
        <v>673</v>
      </c>
      <c r="E171">
        <v>0.24303217152691001</v>
      </c>
      <c r="F171">
        <v>7</v>
      </c>
      <c r="G171">
        <v>0</v>
      </c>
      <c r="H171">
        <v>0</v>
      </c>
      <c r="I171">
        <f t="shared" si="51"/>
        <v>0</v>
      </c>
      <c r="J171">
        <v>0</v>
      </c>
      <c r="K171">
        <v>0</v>
      </c>
      <c r="L171" t="s">
        <v>3</v>
      </c>
      <c r="M171" t="s">
        <v>652</v>
      </c>
      <c r="N171" t="str">
        <f t="shared" si="52"/>
        <v>left tackle</v>
      </c>
      <c r="P171">
        <v>0</v>
      </c>
      <c r="Q171">
        <v>0.59063977000000001</v>
      </c>
      <c r="R171">
        <v>0</v>
      </c>
      <c r="S171">
        <v>0</v>
      </c>
      <c r="T171">
        <f t="shared" si="53"/>
        <v>0</v>
      </c>
      <c r="U171">
        <f t="shared" si="54"/>
        <v>0</v>
      </c>
      <c r="V171">
        <f t="shared" si="55"/>
        <v>0</v>
      </c>
      <c r="X171">
        <f t="shared" si="50"/>
        <v>0.14354446589325467</v>
      </c>
    </row>
    <row r="172" spans="1:24" x14ac:dyDescent="0.35">
      <c r="A172" t="s">
        <v>72</v>
      </c>
      <c r="B172" t="s">
        <v>667</v>
      </c>
      <c r="C172" t="s">
        <v>674</v>
      </c>
      <c r="D172" t="s">
        <v>673</v>
      </c>
      <c r="E172">
        <v>0.41541599585580902</v>
      </c>
      <c r="F172">
        <v>7</v>
      </c>
      <c r="G172">
        <v>0</v>
      </c>
      <c r="H172">
        <v>0</v>
      </c>
      <c r="I172">
        <f t="shared" si="51"/>
        <v>0</v>
      </c>
      <c r="J172">
        <v>0</v>
      </c>
      <c r="K172">
        <v>0</v>
      </c>
      <c r="L172" t="s">
        <v>3</v>
      </c>
      <c r="M172" t="s">
        <v>652</v>
      </c>
      <c r="N172" t="str">
        <f t="shared" si="52"/>
        <v>left tackle</v>
      </c>
      <c r="P172">
        <v>0</v>
      </c>
      <c r="Q172">
        <v>0.59063977000000001</v>
      </c>
      <c r="R172">
        <v>0</v>
      </c>
      <c r="S172">
        <v>0</v>
      </c>
      <c r="T172">
        <f t="shared" si="53"/>
        <v>0</v>
      </c>
      <c r="U172">
        <f t="shared" si="54"/>
        <v>0</v>
      </c>
      <c r="V172">
        <f t="shared" si="55"/>
        <v>0</v>
      </c>
      <c r="X172">
        <f t="shared" si="50"/>
        <v>0.24536120824659599</v>
      </c>
    </row>
    <row r="173" spans="1:24" x14ac:dyDescent="0.35">
      <c r="A173" t="s">
        <v>66</v>
      </c>
      <c r="B173" t="s">
        <v>665</v>
      </c>
      <c r="C173" t="s">
        <v>674</v>
      </c>
      <c r="D173" t="s">
        <v>673</v>
      </c>
      <c r="E173">
        <v>0.34155183261728</v>
      </c>
      <c r="F173">
        <v>7</v>
      </c>
      <c r="G173">
        <v>0</v>
      </c>
      <c r="H173">
        <v>0</v>
      </c>
      <c r="I173">
        <f t="shared" si="51"/>
        <v>0</v>
      </c>
      <c r="J173">
        <v>0</v>
      </c>
      <c r="K173">
        <v>0</v>
      </c>
      <c r="L173" t="s">
        <v>3</v>
      </c>
      <c r="M173" t="s">
        <v>652</v>
      </c>
      <c r="N173" t="str">
        <f t="shared" si="52"/>
        <v>left tackle</v>
      </c>
      <c r="P173">
        <v>0</v>
      </c>
      <c r="Q173">
        <v>0.59063977000000001</v>
      </c>
      <c r="R173">
        <v>0</v>
      </c>
      <c r="S173">
        <v>0</v>
      </c>
      <c r="T173">
        <f t="shared" si="53"/>
        <v>0</v>
      </c>
      <c r="U173">
        <f t="shared" si="54"/>
        <v>0</v>
      </c>
      <c r="V173">
        <f t="shared" si="55"/>
        <v>0</v>
      </c>
      <c r="X173">
        <f t="shared" si="50"/>
        <v>0.20173409586014876</v>
      </c>
    </row>
    <row r="174" spans="1:24" x14ac:dyDescent="0.35">
      <c r="A174" t="s">
        <v>74</v>
      </c>
      <c r="B174" t="s">
        <v>665</v>
      </c>
      <c r="C174" t="s">
        <v>674</v>
      </c>
      <c r="D174" t="s">
        <v>673</v>
      </c>
      <c r="E174">
        <v>0.27756670176195503</v>
      </c>
      <c r="F174">
        <v>7</v>
      </c>
      <c r="G174">
        <v>0</v>
      </c>
      <c r="H174">
        <v>0</v>
      </c>
      <c r="I174">
        <f t="shared" si="51"/>
        <v>0</v>
      </c>
      <c r="J174">
        <v>0</v>
      </c>
      <c r="K174">
        <v>0</v>
      </c>
      <c r="M174" t="s">
        <v>650</v>
      </c>
      <c r="N174" t="str">
        <f t="shared" si="52"/>
        <v>middle</v>
      </c>
      <c r="P174">
        <v>0</v>
      </c>
      <c r="Q174">
        <v>0.91545849999999995</v>
      </c>
      <c r="R174">
        <v>0</v>
      </c>
      <c r="S174">
        <v>0</v>
      </c>
      <c r="T174">
        <f t="shared" si="53"/>
        <v>0</v>
      </c>
      <c r="U174">
        <f t="shared" si="54"/>
        <v>0</v>
      </c>
      <c r="V174">
        <f t="shared" si="55"/>
        <v>0</v>
      </c>
      <c r="X174">
        <f t="shared" si="50"/>
        <v>0.25410079644494671</v>
      </c>
    </row>
    <row r="175" spans="1:24" x14ac:dyDescent="0.35">
      <c r="A175" t="s">
        <v>603</v>
      </c>
      <c r="B175" t="s">
        <v>665</v>
      </c>
      <c r="C175" t="s">
        <v>674</v>
      </c>
      <c r="D175" t="s">
        <v>673</v>
      </c>
      <c r="E175">
        <v>0.28556830425068702</v>
      </c>
      <c r="F175">
        <v>7</v>
      </c>
      <c r="G175">
        <v>0</v>
      </c>
      <c r="H175">
        <v>0</v>
      </c>
      <c r="I175">
        <f t="shared" si="51"/>
        <v>0</v>
      </c>
      <c r="J175">
        <v>0</v>
      </c>
      <c r="K175">
        <v>0</v>
      </c>
      <c r="M175" t="s">
        <v>650</v>
      </c>
      <c r="N175" t="str">
        <f t="shared" si="52"/>
        <v>middle</v>
      </c>
      <c r="P175">
        <v>0</v>
      </c>
      <c r="Q175">
        <v>0.91545849999999995</v>
      </c>
      <c r="R175">
        <v>0</v>
      </c>
      <c r="S175">
        <v>0</v>
      </c>
      <c r="T175">
        <f t="shared" si="53"/>
        <v>0</v>
      </c>
      <c r="U175">
        <f t="shared" si="54"/>
        <v>0</v>
      </c>
      <c r="V175">
        <f t="shared" si="55"/>
        <v>0</v>
      </c>
      <c r="X175">
        <f t="shared" si="50"/>
        <v>0.26142593145687754</v>
      </c>
    </row>
    <row r="176" spans="1:24" x14ac:dyDescent="0.35">
      <c r="A176" t="s">
        <v>82</v>
      </c>
      <c r="B176" t="s">
        <v>665</v>
      </c>
      <c r="C176" t="s">
        <v>674</v>
      </c>
      <c r="D176" t="s">
        <v>673</v>
      </c>
      <c r="E176">
        <v>0.43686499398735701</v>
      </c>
      <c r="F176">
        <v>7</v>
      </c>
      <c r="G176">
        <v>0</v>
      </c>
      <c r="H176">
        <v>0</v>
      </c>
      <c r="I176">
        <f t="shared" si="51"/>
        <v>0</v>
      </c>
      <c r="J176">
        <v>0</v>
      </c>
      <c r="K176">
        <v>0</v>
      </c>
      <c r="M176" t="s">
        <v>650</v>
      </c>
      <c r="N176" t="str">
        <f t="shared" si="52"/>
        <v>middle</v>
      </c>
      <c r="P176">
        <v>0</v>
      </c>
      <c r="Q176">
        <v>0.91545849999999995</v>
      </c>
      <c r="R176">
        <v>0</v>
      </c>
      <c r="S176">
        <v>0</v>
      </c>
      <c r="T176">
        <f t="shared" si="53"/>
        <v>0</v>
      </c>
      <c r="U176">
        <f t="shared" si="54"/>
        <v>0</v>
      </c>
      <c r="V176">
        <f t="shared" si="55"/>
        <v>0</v>
      </c>
      <c r="X176">
        <f t="shared" si="50"/>
        <v>0.39993177209817482</v>
      </c>
    </row>
    <row r="177" spans="1:24" x14ac:dyDescent="0.35">
      <c r="A177" t="s">
        <v>74</v>
      </c>
      <c r="B177" t="s">
        <v>665</v>
      </c>
      <c r="C177" t="s">
        <v>674</v>
      </c>
      <c r="D177" t="s">
        <v>673</v>
      </c>
      <c r="E177">
        <v>1</v>
      </c>
      <c r="F177">
        <v>7</v>
      </c>
      <c r="G177">
        <v>0</v>
      </c>
      <c r="H177">
        <v>0</v>
      </c>
      <c r="I177">
        <f t="shared" si="51"/>
        <v>0</v>
      </c>
      <c r="J177">
        <v>0</v>
      </c>
      <c r="K177">
        <v>0</v>
      </c>
      <c r="L177" t="s">
        <v>654</v>
      </c>
      <c r="M177" t="s">
        <v>651</v>
      </c>
      <c r="N177" t="str">
        <f t="shared" si="52"/>
        <v>right guard</v>
      </c>
      <c r="P177">
        <v>0</v>
      </c>
      <c r="Q177">
        <v>0.65359305999999995</v>
      </c>
      <c r="R177">
        <v>0</v>
      </c>
      <c r="S177">
        <v>0</v>
      </c>
      <c r="T177">
        <f t="shared" si="53"/>
        <v>0</v>
      </c>
      <c r="U177">
        <f t="shared" si="54"/>
        <v>0</v>
      </c>
      <c r="V177">
        <f t="shared" si="55"/>
        <v>0</v>
      </c>
      <c r="X177">
        <f t="shared" si="50"/>
        <v>0.65359305999999995</v>
      </c>
    </row>
    <row r="178" spans="1:24" x14ac:dyDescent="0.35">
      <c r="A178" t="s">
        <v>76</v>
      </c>
      <c r="B178" t="s">
        <v>667</v>
      </c>
      <c r="C178" t="s">
        <v>674</v>
      </c>
      <c r="D178" t="s">
        <v>673</v>
      </c>
      <c r="E178">
        <v>0.82026548397471699</v>
      </c>
      <c r="F178">
        <v>7</v>
      </c>
      <c r="G178">
        <v>0</v>
      </c>
      <c r="H178">
        <v>0</v>
      </c>
      <c r="I178">
        <f t="shared" si="51"/>
        <v>0</v>
      </c>
      <c r="J178">
        <v>0</v>
      </c>
      <c r="K178">
        <v>0</v>
      </c>
      <c r="M178" t="s">
        <v>650</v>
      </c>
      <c r="N178" t="str">
        <f t="shared" si="52"/>
        <v>middle</v>
      </c>
      <c r="P178">
        <v>0</v>
      </c>
      <c r="Q178">
        <v>-0.30101266999999998</v>
      </c>
      <c r="R178">
        <v>1</v>
      </c>
      <c r="S178">
        <v>0.82026548397471699</v>
      </c>
      <c r="T178">
        <f t="shared" si="53"/>
        <v>0</v>
      </c>
      <c r="U178">
        <f t="shared" si="54"/>
        <v>0</v>
      </c>
      <c r="V178">
        <f t="shared" si="55"/>
        <v>0</v>
      </c>
      <c r="X178">
        <f t="shared" si="50"/>
        <v>-0.24691030344007175</v>
      </c>
    </row>
    <row r="179" spans="1:24" x14ac:dyDescent="0.35">
      <c r="A179" t="s">
        <v>74</v>
      </c>
      <c r="B179" t="s">
        <v>665</v>
      </c>
      <c r="C179" t="s">
        <v>674</v>
      </c>
      <c r="D179" t="s">
        <v>673</v>
      </c>
      <c r="E179">
        <v>0.17973451602528201</v>
      </c>
      <c r="F179">
        <v>7</v>
      </c>
      <c r="G179">
        <v>0</v>
      </c>
      <c r="H179">
        <v>0</v>
      </c>
      <c r="I179">
        <f t="shared" si="51"/>
        <v>0</v>
      </c>
      <c r="J179">
        <v>0</v>
      </c>
      <c r="K179">
        <v>0</v>
      </c>
      <c r="M179" t="s">
        <v>650</v>
      </c>
      <c r="N179" t="str">
        <f t="shared" si="52"/>
        <v>middle</v>
      </c>
      <c r="P179">
        <v>0</v>
      </c>
      <c r="Q179">
        <v>-0.30101266999999998</v>
      </c>
      <c r="R179">
        <v>1</v>
      </c>
      <c r="S179">
        <v>0.17973451602528201</v>
      </c>
      <c r="T179">
        <f t="shared" si="53"/>
        <v>0</v>
      </c>
      <c r="U179">
        <f t="shared" si="54"/>
        <v>0</v>
      </c>
      <c r="V179">
        <f t="shared" si="55"/>
        <v>0</v>
      </c>
      <c r="X179">
        <f t="shared" si="50"/>
        <v>-5.4102366559927922E-2</v>
      </c>
    </row>
    <row r="180" spans="1:24" x14ac:dyDescent="0.35">
      <c r="A180" t="s">
        <v>77</v>
      </c>
      <c r="B180" t="s">
        <v>667</v>
      </c>
      <c r="C180" t="s">
        <v>673</v>
      </c>
      <c r="D180" t="s">
        <v>674</v>
      </c>
      <c r="E180">
        <v>0.51001438036770896</v>
      </c>
      <c r="F180">
        <v>7</v>
      </c>
      <c r="G180">
        <v>0</v>
      </c>
      <c r="H180">
        <v>0</v>
      </c>
      <c r="I180">
        <f t="shared" si="51"/>
        <v>0</v>
      </c>
      <c r="J180">
        <v>0</v>
      </c>
      <c r="K180">
        <v>0</v>
      </c>
      <c r="M180" t="s">
        <v>650</v>
      </c>
      <c r="N180" t="str">
        <f t="shared" si="52"/>
        <v>middle</v>
      </c>
      <c r="P180">
        <v>0</v>
      </c>
      <c r="Q180">
        <v>0.80622369999999999</v>
      </c>
      <c r="R180">
        <v>0</v>
      </c>
      <c r="S180">
        <v>0</v>
      </c>
      <c r="T180">
        <f t="shared" si="53"/>
        <v>0</v>
      </c>
      <c r="U180">
        <f t="shared" si="54"/>
        <v>0</v>
      </c>
      <c r="V180">
        <f t="shared" si="55"/>
        <v>0</v>
      </c>
      <c r="X180">
        <f t="shared" si="50"/>
        <v>0.41118568079326168</v>
      </c>
    </row>
    <row r="181" spans="1:24" x14ac:dyDescent="0.35">
      <c r="A181" t="s">
        <v>71</v>
      </c>
      <c r="B181" t="s">
        <v>665</v>
      </c>
      <c r="C181" t="s">
        <v>673</v>
      </c>
      <c r="D181" t="s">
        <v>674</v>
      </c>
      <c r="E181">
        <v>0.48998561963229098</v>
      </c>
      <c r="F181">
        <v>7</v>
      </c>
      <c r="G181">
        <v>0</v>
      </c>
      <c r="H181">
        <v>0</v>
      </c>
      <c r="I181">
        <f t="shared" si="51"/>
        <v>0</v>
      </c>
      <c r="J181">
        <v>0</v>
      </c>
      <c r="K181">
        <v>0</v>
      </c>
      <c r="M181" t="s">
        <v>650</v>
      </c>
      <c r="N181" t="str">
        <f t="shared" si="52"/>
        <v>middle</v>
      </c>
      <c r="P181">
        <v>0</v>
      </c>
      <c r="Q181">
        <v>0.80622369999999999</v>
      </c>
      <c r="R181">
        <v>0</v>
      </c>
      <c r="S181">
        <v>0</v>
      </c>
      <c r="T181">
        <f t="shared" si="53"/>
        <v>0</v>
      </c>
      <c r="U181">
        <f t="shared" si="54"/>
        <v>0</v>
      </c>
      <c r="V181">
        <f t="shared" si="55"/>
        <v>0</v>
      </c>
      <c r="X181">
        <f t="shared" si="50"/>
        <v>0.39503801920673826</v>
      </c>
    </row>
    <row r="182" spans="1:24" x14ac:dyDescent="0.35">
      <c r="A182" t="s">
        <v>78</v>
      </c>
      <c r="B182" t="s">
        <v>667</v>
      </c>
      <c r="C182" t="s">
        <v>673</v>
      </c>
      <c r="D182" t="s">
        <v>674</v>
      </c>
      <c r="E182">
        <v>0.69442101139324697</v>
      </c>
      <c r="F182">
        <v>7</v>
      </c>
      <c r="G182">
        <v>0</v>
      </c>
      <c r="H182">
        <v>0</v>
      </c>
      <c r="I182">
        <f t="shared" si="51"/>
        <v>0</v>
      </c>
      <c r="J182">
        <v>0</v>
      </c>
      <c r="K182">
        <v>0</v>
      </c>
      <c r="M182" t="s">
        <v>650</v>
      </c>
      <c r="N182" t="str">
        <f t="shared" si="52"/>
        <v>middle</v>
      </c>
      <c r="P182">
        <v>0</v>
      </c>
      <c r="Q182">
        <v>-0.21191202000000001</v>
      </c>
      <c r="R182">
        <v>1</v>
      </c>
      <c r="S182">
        <v>0.69442101139324697</v>
      </c>
      <c r="T182">
        <f t="shared" si="53"/>
        <v>0</v>
      </c>
      <c r="U182">
        <f t="shared" si="54"/>
        <v>0</v>
      </c>
      <c r="V182">
        <f t="shared" si="55"/>
        <v>0</v>
      </c>
      <c r="X182">
        <f t="shared" si="50"/>
        <v>-0.14715615925478598</v>
      </c>
    </row>
    <row r="183" spans="1:24" x14ac:dyDescent="0.35">
      <c r="A183" t="s">
        <v>61</v>
      </c>
      <c r="B183" t="s">
        <v>667</v>
      </c>
      <c r="C183" t="s">
        <v>673</v>
      </c>
      <c r="D183" t="s">
        <v>674</v>
      </c>
      <c r="E183">
        <v>0.30557898860675198</v>
      </c>
      <c r="F183">
        <v>7</v>
      </c>
      <c r="G183">
        <v>0</v>
      </c>
      <c r="H183">
        <v>0</v>
      </c>
      <c r="I183">
        <f t="shared" si="51"/>
        <v>0</v>
      </c>
      <c r="J183">
        <v>0</v>
      </c>
      <c r="K183">
        <v>0</v>
      </c>
      <c r="M183" t="s">
        <v>650</v>
      </c>
      <c r="N183" t="str">
        <f t="shared" si="52"/>
        <v>middle</v>
      </c>
      <c r="P183">
        <v>0</v>
      </c>
      <c r="Q183">
        <v>-0.21191202000000001</v>
      </c>
      <c r="R183">
        <v>1</v>
      </c>
      <c r="S183">
        <v>0.30557898860675198</v>
      </c>
      <c r="T183">
        <f t="shared" si="53"/>
        <v>0</v>
      </c>
      <c r="U183">
        <f t="shared" si="54"/>
        <v>0</v>
      </c>
      <c r="V183">
        <f t="shared" si="55"/>
        <v>0</v>
      </c>
      <c r="X183">
        <f t="shared" si="50"/>
        <v>-6.4755860745213806E-2</v>
      </c>
    </row>
    <row r="184" spans="1:24" x14ac:dyDescent="0.35">
      <c r="A184" t="s">
        <v>69</v>
      </c>
      <c r="B184" t="s">
        <v>667</v>
      </c>
      <c r="C184" t="s">
        <v>674</v>
      </c>
      <c r="D184" t="s">
        <v>673</v>
      </c>
      <c r="E184">
        <v>1</v>
      </c>
      <c r="F184">
        <v>7</v>
      </c>
      <c r="G184">
        <v>0</v>
      </c>
      <c r="H184">
        <v>0</v>
      </c>
      <c r="I184">
        <f t="shared" si="51"/>
        <v>0</v>
      </c>
      <c r="J184">
        <v>0</v>
      </c>
      <c r="K184">
        <v>0</v>
      </c>
      <c r="M184" t="s">
        <v>650</v>
      </c>
      <c r="N184" t="str">
        <f t="shared" si="52"/>
        <v>middle</v>
      </c>
      <c r="P184">
        <v>0</v>
      </c>
      <c r="Q184">
        <v>-0.38634422000000002</v>
      </c>
      <c r="R184">
        <v>1</v>
      </c>
      <c r="S184">
        <v>1</v>
      </c>
      <c r="T184">
        <f t="shared" si="53"/>
        <v>0</v>
      </c>
      <c r="U184">
        <f t="shared" si="54"/>
        <v>0</v>
      </c>
      <c r="V184">
        <f t="shared" si="55"/>
        <v>0</v>
      </c>
      <c r="X184">
        <f t="shared" si="50"/>
        <v>-0.38634422000000002</v>
      </c>
    </row>
    <row r="185" spans="1:24" x14ac:dyDescent="0.35">
      <c r="A185" t="s">
        <v>76</v>
      </c>
      <c r="B185" t="s">
        <v>667</v>
      </c>
      <c r="C185" t="s">
        <v>674</v>
      </c>
      <c r="D185" t="s">
        <v>673</v>
      </c>
      <c r="E185">
        <v>0.82453079129363505</v>
      </c>
      <c r="F185">
        <v>7</v>
      </c>
      <c r="G185">
        <v>0</v>
      </c>
      <c r="H185">
        <v>0</v>
      </c>
      <c r="I185">
        <f t="shared" si="51"/>
        <v>0</v>
      </c>
      <c r="J185">
        <v>0</v>
      </c>
      <c r="K185">
        <v>0</v>
      </c>
      <c r="M185" t="s">
        <v>650</v>
      </c>
      <c r="N185" t="str">
        <f t="shared" si="52"/>
        <v>middle</v>
      </c>
      <c r="P185">
        <v>0</v>
      </c>
      <c r="Q185">
        <v>5.7536690000000001E-2</v>
      </c>
      <c r="R185">
        <v>0</v>
      </c>
      <c r="S185">
        <v>0</v>
      </c>
      <c r="T185">
        <f t="shared" si="53"/>
        <v>0</v>
      </c>
      <c r="U185">
        <f t="shared" si="54"/>
        <v>0</v>
      </c>
      <c r="V185">
        <f t="shared" si="55"/>
        <v>0</v>
      </c>
      <c r="X185">
        <f t="shared" si="50"/>
        <v>4.7440772534116576E-2</v>
      </c>
    </row>
    <row r="186" spans="1:24" x14ac:dyDescent="0.35">
      <c r="A186" t="s">
        <v>79</v>
      </c>
      <c r="B186" t="s">
        <v>666</v>
      </c>
      <c r="C186" t="s">
        <v>674</v>
      </c>
      <c r="D186" t="s">
        <v>673</v>
      </c>
      <c r="E186">
        <v>0.17546920870636401</v>
      </c>
      <c r="F186">
        <v>7</v>
      </c>
      <c r="G186">
        <v>0</v>
      </c>
      <c r="H186">
        <v>0</v>
      </c>
      <c r="I186">
        <f t="shared" si="51"/>
        <v>0</v>
      </c>
      <c r="J186">
        <v>0</v>
      </c>
      <c r="K186">
        <v>0</v>
      </c>
      <c r="M186" t="s">
        <v>650</v>
      </c>
      <c r="N186" t="str">
        <f t="shared" si="52"/>
        <v>middle</v>
      </c>
      <c r="P186">
        <v>0</v>
      </c>
      <c r="Q186">
        <v>5.7536690000000001E-2</v>
      </c>
      <c r="R186">
        <v>0</v>
      </c>
      <c r="S186">
        <v>0</v>
      </c>
      <c r="T186">
        <f t="shared" si="53"/>
        <v>0</v>
      </c>
      <c r="U186">
        <f t="shared" si="54"/>
        <v>0</v>
      </c>
      <c r="V186">
        <f t="shared" si="55"/>
        <v>0</v>
      </c>
      <c r="X186">
        <f t="shared" si="50"/>
        <v>1.0095917465883368E-2</v>
      </c>
    </row>
    <row r="187" spans="1:24" x14ac:dyDescent="0.35">
      <c r="A187" t="s">
        <v>77</v>
      </c>
      <c r="B187" t="s">
        <v>667</v>
      </c>
      <c r="C187" t="s">
        <v>673</v>
      </c>
      <c r="D187" t="s">
        <v>674</v>
      </c>
      <c r="E187">
        <v>1</v>
      </c>
      <c r="F187">
        <v>7</v>
      </c>
      <c r="G187">
        <v>0</v>
      </c>
      <c r="H187">
        <v>0</v>
      </c>
      <c r="I187">
        <f t="shared" si="51"/>
        <v>0</v>
      </c>
      <c r="J187">
        <v>0</v>
      </c>
      <c r="K187">
        <v>0</v>
      </c>
      <c r="L187" t="s">
        <v>654</v>
      </c>
      <c r="M187" t="s">
        <v>651</v>
      </c>
      <c r="N187" t="str">
        <f t="shared" si="52"/>
        <v>right guard</v>
      </c>
      <c r="P187">
        <v>0</v>
      </c>
      <c r="Q187">
        <v>0.47768613999999998</v>
      </c>
      <c r="R187">
        <v>0</v>
      </c>
      <c r="S187">
        <v>0</v>
      </c>
      <c r="T187">
        <f t="shared" si="53"/>
        <v>0</v>
      </c>
      <c r="U187">
        <f t="shared" si="54"/>
        <v>0</v>
      </c>
      <c r="V187">
        <f t="shared" si="55"/>
        <v>0</v>
      </c>
      <c r="X187">
        <f t="shared" si="50"/>
        <v>0.47768613999999998</v>
      </c>
    </row>
    <row r="188" spans="1:24" x14ac:dyDescent="0.35">
      <c r="A188" t="s">
        <v>80</v>
      </c>
      <c r="B188" t="s">
        <v>667</v>
      </c>
      <c r="C188" t="s">
        <v>673</v>
      </c>
      <c r="D188" t="s">
        <v>674</v>
      </c>
      <c r="E188">
        <v>1</v>
      </c>
      <c r="F188">
        <v>7</v>
      </c>
      <c r="G188">
        <v>0</v>
      </c>
      <c r="H188">
        <v>0</v>
      </c>
      <c r="I188">
        <f t="shared" si="51"/>
        <v>0</v>
      </c>
      <c r="J188">
        <v>0</v>
      </c>
      <c r="K188">
        <v>0</v>
      </c>
      <c r="L188" t="s">
        <v>653</v>
      </c>
      <c r="M188" t="s">
        <v>652</v>
      </c>
      <c r="N188" t="str">
        <f t="shared" si="52"/>
        <v>left end</v>
      </c>
      <c r="P188">
        <v>0</v>
      </c>
      <c r="Q188">
        <v>0.16286020000000001</v>
      </c>
      <c r="R188">
        <v>0</v>
      </c>
      <c r="S188">
        <v>0</v>
      </c>
      <c r="T188">
        <f t="shared" si="53"/>
        <v>0</v>
      </c>
      <c r="U188">
        <f t="shared" si="54"/>
        <v>0</v>
      </c>
      <c r="V188">
        <f t="shared" si="55"/>
        <v>0</v>
      </c>
      <c r="X188">
        <f t="shared" si="50"/>
        <v>0.16286020000000001</v>
      </c>
    </row>
    <row r="189" spans="1:24" x14ac:dyDescent="0.35">
      <c r="A189" t="s">
        <v>61</v>
      </c>
      <c r="B189" t="s">
        <v>667</v>
      </c>
      <c r="C189" t="s">
        <v>673</v>
      </c>
      <c r="D189" t="s">
        <v>674</v>
      </c>
      <c r="E189">
        <v>1</v>
      </c>
      <c r="F189">
        <v>7</v>
      </c>
      <c r="G189">
        <v>1</v>
      </c>
      <c r="H189">
        <v>0</v>
      </c>
      <c r="I189">
        <f t="shared" si="51"/>
        <v>1</v>
      </c>
      <c r="J189">
        <v>0</v>
      </c>
      <c r="K189">
        <v>0</v>
      </c>
      <c r="L189" t="s">
        <v>654</v>
      </c>
      <c r="M189" t="s">
        <v>651</v>
      </c>
      <c r="N189" t="str">
        <f t="shared" si="52"/>
        <v>right guard</v>
      </c>
      <c r="P189">
        <v>1</v>
      </c>
      <c r="Q189">
        <v>-1.2465729000000001</v>
      </c>
      <c r="R189">
        <v>1</v>
      </c>
      <c r="S189">
        <v>1</v>
      </c>
      <c r="T189">
        <f t="shared" si="53"/>
        <v>1</v>
      </c>
      <c r="U189">
        <f t="shared" si="54"/>
        <v>0</v>
      </c>
      <c r="V189">
        <f t="shared" si="55"/>
        <v>0</v>
      </c>
      <c r="X189">
        <f t="shared" si="50"/>
        <v>-1.2465729000000001</v>
      </c>
    </row>
    <row r="190" spans="1:24" x14ac:dyDescent="0.35">
      <c r="A190" t="s">
        <v>77</v>
      </c>
      <c r="B190" t="s">
        <v>667</v>
      </c>
      <c r="C190" t="s">
        <v>673</v>
      </c>
      <c r="D190" t="s">
        <v>674</v>
      </c>
      <c r="E190">
        <v>0.24679081484759699</v>
      </c>
      <c r="F190">
        <v>7</v>
      </c>
      <c r="G190">
        <v>0</v>
      </c>
      <c r="H190">
        <v>1</v>
      </c>
      <c r="I190">
        <f t="shared" si="51"/>
        <v>1</v>
      </c>
      <c r="J190">
        <v>0</v>
      </c>
      <c r="K190">
        <v>0</v>
      </c>
      <c r="L190" t="s">
        <v>653</v>
      </c>
      <c r="M190" t="s">
        <v>651</v>
      </c>
      <c r="N190" t="str">
        <f t="shared" si="52"/>
        <v>right end</v>
      </c>
      <c r="P190">
        <v>1</v>
      </c>
      <c r="Q190">
        <v>-3.9269997999999999</v>
      </c>
      <c r="R190">
        <v>1</v>
      </c>
      <c r="S190">
        <v>0.24679081484759699</v>
      </c>
      <c r="T190">
        <f t="shared" si="53"/>
        <v>0.24679081484759699</v>
      </c>
      <c r="U190">
        <f t="shared" si="54"/>
        <v>0</v>
      </c>
      <c r="V190">
        <f t="shared" si="55"/>
        <v>0</v>
      </c>
      <c r="X190">
        <f t="shared" si="50"/>
        <v>-0.96914748054835043</v>
      </c>
    </row>
    <row r="191" spans="1:24" x14ac:dyDescent="0.35">
      <c r="A191" t="s">
        <v>80</v>
      </c>
      <c r="B191" t="s">
        <v>667</v>
      </c>
      <c r="C191" t="s">
        <v>673</v>
      </c>
      <c r="D191" t="s">
        <v>674</v>
      </c>
      <c r="E191">
        <v>0.54427128523459201</v>
      </c>
      <c r="F191">
        <v>7</v>
      </c>
      <c r="G191">
        <v>0</v>
      </c>
      <c r="H191">
        <v>1</v>
      </c>
      <c r="I191">
        <f t="shared" si="51"/>
        <v>1</v>
      </c>
      <c r="J191">
        <v>0</v>
      </c>
      <c r="K191">
        <v>0</v>
      </c>
      <c r="L191" t="s">
        <v>653</v>
      </c>
      <c r="M191" t="s">
        <v>651</v>
      </c>
      <c r="N191" t="str">
        <f t="shared" si="52"/>
        <v>right end</v>
      </c>
      <c r="P191">
        <v>1</v>
      </c>
      <c r="Q191">
        <v>-3.9269997999999999</v>
      </c>
      <c r="R191">
        <v>1</v>
      </c>
      <c r="S191">
        <v>0.54427128523459201</v>
      </c>
      <c r="T191">
        <f t="shared" si="53"/>
        <v>0.54427128523459201</v>
      </c>
      <c r="U191">
        <f t="shared" si="54"/>
        <v>0</v>
      </c>
      <c r="V191">
        <f t="shared" si="55"/>
        <v>0</v>
      </c>
      <c r="X191">
        <f t="shared" si="50"/>
        <v>-2.1373532282619858</v>
      </c>
    </row>
    <row r="192" spans="1:24" x14ac:dyDescent="0.35">
      <c r="A192" t="s">
        <v>81</v>
      </c>
      <c r="B192" t="s">
        <v>665</v>
      </c>
      <c r="C192" t="s">
        <v>673</v>
      </c>
      <c r="D192" t="s">
        <v>674</v>
      </c>
      <c r="E192">
        <v>0.20893789991781</v>
      </c>
      <c r="F192">
        <v>7</v>
      </c>
      <c r="G192">
        <v>0</v>
      </c>
      <c r="H192">
        <v>1</v>
      </c>
      <c r="I192">
        <f t="shared" si="51"/>
        <v>1</v>
      </c>
      <c r="J192">
        <v>0</v>
      </c>
      <c r="K192">
        <v>0</v>
      </c>
      <c r="L192" t="s">
        <v>653</v>
      </c>
      <c r="M192" t="s">
        <v>651</v>
      </c>
      <c r="N192" t="str">
        <f t="shared" si="52"/>
        <v>right end</v>
      </c>
      <c r="P192">
        <v>1</v>
      </c>
      <c r="Q192">
        <v>-3.9269997999999999</v>
      </c>
      <c r="R192">
        <v>1</v>
      </c>
      <c r="S192">
        <v>0.20893789991781</v>
      </c>
      <c r="T192">
        <f t="shared" si="53"/>
        <v>0.20893789991781</v>
      </c>
      <c r="U192">
        <f t="shared" si="54"/>
        <v>0</v>
      </c>
      <c r="V192">
        <f t="shared" si="55"/>
        <v>0</v>
      </c>
      <c r="X192">
        <f t="shared" si="50"/>
        <v>-0.82049909118965991</v>
      </c>
    </row>
    <row r="193" spans="1:24" x14ac:dyDescent="0.35">
      <c r="A193" t="s">
        <v>82</v>
      </c>
      <c r="B193" t="s">
        <v>665</v>
      </c>
      <c r="C193" t="s">
        <v>674</v>
      </c>
      <c r="D193" t="s">
        <v>673</v>
      </c>
      <c r="E193">
        <v>1</v>
      </c>
      <c r="F193">
        <v>7</v>
      </c>
      <c r="G193">
        <v>0</v>
      </c>
      <c r="H193">
        <v>0</v>
      </c>
      <c r="I193">
        <f t="shared" si="51"/>
        <v>0</v>
      </c>
      <c r="J193">
        <v>0</v>
      </c>
      <c r="K193">
        <v>0</v>
      </c>
      <c r="L193" t="s">
        <v>3</v>
      </c>
      <c r="M193" t="s">
        <v>651</v>
      </c>
      <c r="N193" t="str">
        <f t="shared" si="52"/>
        <v>right tackle</v>
      </c>
      <c r="P193">
        <v>0</v>
      </c>
      <c r="Q193">
        <v>4.7362780000000004</v>
      </c>
      <c r="R193">
        <v>0</v>
      </c>
      <c r="S193">
        <v>0</v>
      </c>
      <c r="T193">
        <f t="shared" si="53"/>
        <v>0</v>
      </c>
      <c r="U193">
        <f t="shared" si="54"/>
        <v>0</v>
      </c>
      <c r="V193">
        <f t="shared" si="55"/>
        <v>0</v>
      </c>
      <c r="X193">
        <f t="shared" si="50"/>
        <v>4.7362780000000004</v>
      </c>
    </row>
    <row r="194" spans="1:24" x14ac:dyDescent="0.35">
      <c r="A194" t="s">
        <v>73</v>
      </c>
      <c r="B194" t="s">
        <v>666</v>
      </c>
      <c r="C194" t="s">
        <v>674</v>
      </c>
      <c r="D194" t="s">
        <v>673</v>
      </c>
      <c r="E194">
        <v>0.83425750329369097</v>
      </c>
      <c r="F194">
        <v>7</v>
      </c>
      <c r="G194">
        <v>0</v>
      </c>
      <c r="H194">
        <v>0</v>
      </c>
      <c r="I194">
        <f t="shared" si="51"/>
        <v>0</v>
      </c>
      <c r="J194">
        <v>0</v>
      </c>
      <c r="K194">
        <v>0</v>
      </c>
      <c r="L194" t="s">
        <v>3</v>
      </c>
      <c r="M194" t="s">
        <v>651</v>
      </c>
      <c r="N194" t="str">
        <f t="shared" si="52"/>
        <v>right tackle</v>
      </c>
      <c r="P194">
        <v>0</v>
      </c>
      <c r="Q194">
        <v>-0.51475567</v>
      </c>
      <c r="R194">
        <v>1</v>
      </c>
      <c r="S194">
        <v>0.83425750329369097</v>
      </c>
      <c r="T194">
        <f t="shared" si="53"/>
        <v>0</v>
      </c>
      <c r="U194">
        <f t="shared" si="54"/>
        <v>0</v>
      </c>
      <c r="V194">
        <f t="shared" si="55"/>
        <v>0</v>
      </c>
      <c r="X194">
        <f t="shared" ref="X194:X257" si="56">Q194*E194</f>
        <v>-0.42943878006047109</v>
      </c>
    </row>
    <row r="195" spans="1:24" x14ac:dyDescent="0.35">
      <c r="A195" t="s">
        <v>72</v>
      </c>
      <c r="B195" t="s">
        <v>667</v>
      </c>
      <c r="C195" t="s">
        <v>674</v>
      </c>
      <c r="D195" t="s">
        <v>673</v>
      </c>
      <c r="E195">
        <v>0.165742496706308</v>
      </c>
      <c r="F195">
        <v>7</v>
      </c>
      <c r="G195">
        <v>0</v>
      </c>
      <c r="H195">
        <v>0</v>
      </c>
      <c r="I195">
        <f t="shared" ref="I195:I258" si="57">SUM(G195:H195)</f>
        <v>0</v>
      </c>
      <c r="J195">
        <v>0</v>
      </c>
      <c r="K195">
        <v>0</v>
      </c>
      <c r="L195" t="s">
        <v>3</v>
      </c>
      <c r="M195" t="s">
        <v>651</v>
      </c>
      <c r="N195" t="str">
        <f t="shared" ref="N195:N258" si="58">IF(M195="middle",M195,_xlfn.CONCAT(M195," ",L195))</f>
        <v>right tackle</v>
      </c>
      <c r="P195">
        <v>0</v>
      </c>
      <c r="Q195">
        <v>-0.51475567</v>
      </c>
      <c r="R195">
        <v>1</v>
      </c>
      <c r="S195">
        <v>0.165742496706308</v>
      </c>
      <c r="T195">
        <f t="shared" ref="T195:T258" si="59">P195*E195</f>
        <v>0</v>
      </c>
      <c r="U195">
        <f t="shared" ref="U195:U258" si="60">J195*E195</f>
        <v>0</v>
      </c>
      <c r="V195">
        <f t="shared" ref="V195:V258" si="61">K195*E195</f>
        <v>0</v>
      </c>
      <c r="X195">
        <f t="shared" si="56"/>
        <v>-8.5316889939528365E-2</v>
      </c>
    </row>
    <row r="196" spans="1:24" x14ac:dyDescent="0.35">
      <c r="A196" t="s">
        <v>66</v>
      </c>
      <c r="B196" t="s">
        <v>665</v>
      </c>
      <c r="C196" t="s">
        <v>674</v>
      </c>
      <c r="D196" t="s">
        <v>673</v>
      </c>
      <c r="E196">
        <v>1</v>
      </c>
      <c r="F196">
        <v>7</v>
      </c>
      <c r="G196">
        <v>0</v>
      </c>
      <c r="H196">
        <v>0</v>
      </c>
      <c r="I196">
        <f t="shared" si="57"/>
        <v>0</v>
      </c>
      <c r="J196">
        <v>0</v>
      </c>
      <c r="K196">
        <v>0</v>
      </c>
      <c r="L196" t="s">
        <v>3</v>
      </c>
      <c r="M196" t="s">
        <v>651</v>
      </c>
      <c r="N196" t="str">
        <f t="shared" si="58"/>
        <v>right tackle</v>
      </c>
      <c r="P196">
        <v>0</v>
      </c>
      <c r="Q196">
        <v>0.1047182</v>
      </c>
      <c r="R196">
        <v>0</v>
      </c>
      <c r="S196">
        <v>0</v>
      </c>
      <c r="T196">
        <f t="shared" si="59"/>
        <v>0</v>
      </c>
      <c r="U196">
        <f t="shared" si="60"/>
        <v>0</v>
      </c>
      <c r="V196">
        <f t="shared" si="61"/>
        <v>0</v>
      </c>
      <c r="X196">
        <f t="shared" si="56"/>
        <v>0.1047182</v>
      </c>
    </row>
    <row r="197" spans="1:24" x14ac:dyDescent="0.35">
      <c r="A197" t="s">
        <v>66</v>
      </c>
      <c r="B197" t="s">
        <v>665</v>
      </c>
      <c r="C197" t="s">
        <v>674</v>
      </c>
      <c r="D197" t="s">
        <v>673</v>
      </c>
      <c r="E197">
        <v>1</v>
      </c>
      <c r="F197">
        <v>7</v>
      </c>
      <c r="G197">
        <v>0</v>
      </c>
      <c r="H197">
        <v>0</v>
      </c>
      <c r="I197">
        <f t="shared" si="57"/>
        <v>0</v>
      </c>
      <c r="J197">
        <v>0</v>
      </c>
      <c r="K197">
        <v>0</v>
      </c>
      <c r="L197" t="s">
        <v>3</v>
      </c>
      <c r="M197" t="s">
        <v>652</v>
      </c>
      <c r="N197" t="str">
        <f t="shared" si="58"/>
        <v>left tackle</v>
      </c>
      <c r="P197">
        <v>0</v>
      </c>
      <c r="Q197">
        <v>1.6731483</v>
      </c>
      <c r="R197">
        <v>0</v>
      </c>
      <c r="S197">
        <v>0</v>
      </c>
      <c r="T197">
        <f t="shared" si="59"/>
        <v>0</v>
      </c>
      <c r="U197">
        <f t="shared" si="60"/>
        <v>0</v>
      </c>
      <c r="V197">
        <f t="shared" si="61"/>
        <v>0</v>
      </c>
      <c r="X197">
        <f t="shared" si="56"/>
        <v>1.6731483</v>
      </c>
    </row>
    <row r="198" spans="1:24" x14ac:dyDescent="0.35">
      <c r="A198" t="s">
        <v>66</v>
      </c>
      <c r="B198" t="s">
        <v>665</v>
      </c>
      <c r="C198" t="s">
        <v>674</v>
      </c>
      <c r="D198" t="s">
        <v>673</v>
      </c>
      <c r="E198">
        <v>1</v>
      </c>
      <c r="F198">
        <v>7</v>
      </c>
      <c r="G198">
        <v>0</v>
      </c>
      <c r="H198">
        <v>0</v>
      </c>
      <c r="I198">
        <f t="shared" si="57"/>
        <v>0</v>
      </c>
      <c r="J198">
        <v>0</v>
      </c>
      <c r="K198">
        <v>0</v>
      </c>
      <c r="L198" t="s">
        <v>3</v>
      </c>
      <c r="M198" t="s">
        <v>651</v>
      </c>
      <c r="N198" t="str">
        <f t="shared" si="58"/>
        <v>right tackle</v>
      </c>
      <c r="P198">
        <v>0</v>
      </c>
      <c r="Q198">
        <v>1.7438129</v>
      </c>
      <c r="R198">
        <v>0</v>
      </c>
      <c r="S198">
        <v>0</v>
      </c>
      <c r="T198">
        <f t="shared" si="59"/>
        <v>0</v>
      </c>
      <c r="U198">
        <f t="shared" si="60"/>
        <v>0</v>
      </c>
      <c r="V198">
        <f t="shared" si="61"/>
        <v>0</v>
      </c>
      <c r="X198">
        <f t="shared" si="56"/>
        <v>1.7438129</v>
      </c>
    </row>
    <row r="199" spans="1:24" x14ac:dyDescent="0.35">
      <c r="A199" t="s">
        <v>74</v>
      </c>
      <c r="B199" t="s">
        <v>665</v>
      </c>
      <c r="C199" t="s">
        <v>674</v>
      </c>
      <c r="D199" t="s">
        <v>673</v>
      </c>
      <c r="E199">
        <v>0.40796870991552098</v>
      </c>
      <c r="F199">
        <v>7</v>
      </c>
      <c r="G199">
        <v>0</v>
      </c>
      <c r="H199">
        <v>0</v>
      </c>
      <c r="I199">
        <f t="shared" si="57"/>
        <v>0</v>
      </c>
      <c r="J199">
        <v>0</v>
      </c>
      <c r="K199">
        <v>1</v>
      </c>
      <c r="L199" t="s">
        <v>654</v>
      </c>
      <c r="M199" t="s">
        <v>651</v>
      </c>
      <c r="N199" t="str">
        <f t="shared" si="58"/>
        <v>right guard</v>
      </c>
      <c r="P199">
        <v>0</v>
      </c>
      <c r="Q199">
        <v>-0.77294934000000004</v>
      </c>
      <c r="R199">
        <v>1</v>
      </c>
      <c r="S199">
        <v>0.40796870991552098</v>
      </c>
      <c r="T199">
        <f t="shared" si="59"/>
        <v>0</v>
      </c>
      <c r="U199">
        <f t="shared" si="60"/>
        <v>0</v>
      </c>
      <c r="V199">
        <f t="shared" si="61"/>
        <v>0.40796870991552098</v>
      </c>
      <c r="X199">
        <f t="shared" si="56"/>
        <v>-0.31533914506985339</v>
      </c>
    </row>
    <row r="200" spans="1:24" x14ac:dyDescent="0.35">
      <c r="A200" t="s">
        <v>79</v>
      </c>
      <c r="B200" t="s">
        <v>666</v>
      </c>
      <c r="C200" t="s">
        <v>674</v>
      </c>
      <c r="D200" t="s">
        <v>673</v>
      </c>
      <c r="E200">
        <v>0.298865119931433</v>
      </c>
      <c r="F200">
        <v>7</v>
      </c>
      <c r="G200">
        <v>0</v>
      </c>
      <c r="H200">
        <v>0</v>
      </c>
      <c r="I200">
        <f t="shared" si="57"/>
        <v>0</v>
      </c>
      <c r="J200">
        <v>0</v>
      </c>
      <c r="K200">
        <v>1</v>
      </c>
      <c r="L200" t="s">
        <v>654</v>
      </c>
      <c r="M200" t="s">
        <v>651</v>
      </c>
      <c r="N200" t="str">
        <f t="shared" si="58"/>
        <v>right guard</v>
      </c>
      <c r="P200">
        <v>0</v>
      </c>
      <c r="Q200">
        <v>-0.77294934000000004</v>
      </c>
      <c r="R200">
        <v>1</v>
      </c>
      <c r="S200">
        <v>0.298865119931433</v>
      </c>
      <c r="T200">
        <f t="shared" si="59"/>
        <v>0</v>
      </c>
      <c r="U200">
        <f t="shared" si="60"/>
        <v>0</v>
      </c>
      <c r="V200">
        <f t="shared" si="61"/>
        <v>0.298865119931433</v>
      </c>
      <c r="X200">
        <f t="shared" si="56"/>
        <v>-0.23100759720002198</v>
      </c>
    </row>
    <row r="201" spans="1:24" x14ac:dyDescent="0.35">
      <c r="A201" t="s">
        <v>75</v>
      </c>
      <c r="B201" t="s">
        <v>667</v>
      </c>
      <c r="C201" t="s">
        <v>674</v>
      </c>
      <c r="D201" t="s">
        <v>673</v>
      </c>
      <c r="E201">
        <v>0.29316617015304502</v>
      </c>
      <c r="F201">
        <v>7</v>
      </c>
      <c r="G201">
        <v>0</v>
      </c>
      <c r="H201">
        <v>0</v>
      </c>
      <c r="I201">
        <f t="shared" si="57"/>
        <v>0</v>
      </c>
      <c r="J201">
        <v>0</v>
      </c>
      <c r="K201">
        <v>1</v>
      </c>
      <c r="L201" t="s">
        <v>654</v>
      </c>
      <c r="M201" t="s">
        <v>651</v>
      </c>
      <c r="N201" t="str">
        <f t="shared" si="58"/>
        <v>right guard</v>
      </c>
      <c r="P201">
        <v>0</v>
      </c>
      <c r="Q201">
        <v>-0.77294934000000004</v>
      </c>
      <c r="R201">
        <v>1</v>
      </c>
      <c r="S201">
        <v>0.29316617015304502</v>
      </c>
      <c r="T201">
        <f t="shared" si="59"/>
        <v>0</v>
      </c>
      <c r="U201">
        <f t="shared" si="60"/>
        <v>0</v>
      </c>
      <c r="V201">
        <f t="shared" si="61"/>
        <v>0.29316617015304502</v>
      </c>
      <c r="X201">
        <f t="shared" si="56"/>
        <v>-0.22660259773012387</v>
      </c>
    </row>
    <row r="202" spans="1:24" x14ac:dyDescent="0.35">
      <c r="A202" t="s">
        <v>74</v>
      </c>
      <c r="B202" t="s">
        <v>665</v>
      </c>
      <c r="C202" t="s">
        <v>674</v>
      </c>
      <c r="D202" t="s">
        <v>673</v>
      </c>
      <c r="E202">
        <v>0.59298890014997996</v>
      </c>
      <c r="F202">
        <v>7</v>
      </c>
      <c r="G202">
        <v>0</v>
      </c>
      <c r="H202">
        <v>0</v>
      </c>
      <c r="I202">
        <f t="shared" si="57"/>
        <v>0</v>
      </c>
      <c r="J202">
        <v>0</v>
      </c>
      <c r="K202">
        <v>0</v>
      </c>
      <c r="M202" t="s">
        <v>650</v>
      </c>
      <c r="N202" t="str">
        <f t="shared" si="58"/>
        <v>middle</v>
      </c>
      <c r="P202">
        <v>0</v>
      </c>
      <c r="Q202">
        <v>-0.68211997000000002</v>
      </c>
      <c r="R202">
        <v>1</v>
      </c>
      <c r="S202">
        <v>0.59298890014997996</v>
      </c>
      <c r="T202">
        <f t="shared" si="59"/>
        <v>0</v>
      </c>
      <c r="U202">
        <f t="shared" si="60"/>
        <v>0</v>
      </c>
      <c r="V202">
        <f t="shared" si="61"/>
        <v>0</v>
      </c>
      <c r="X202">
        <f t="shared" si="56"/>
        <v>-0.40448957078063735</v>
      </c>
    </row>
    <row r="203" spans="1:24" x14ac:dyDescent="0.35">
      <c r="A203" t="s">
        <v>75</v>
      </c>
      <c r="B203" t="s">
        <v>667</v>
      </c>
      <c r="C203" t="s">
        <v>674</v>
      </c>
      <c r="D203" t="s">
        <v>673</v>
      </c>
      <c r="E203">
        <v>0.40701109985001999</v>
      </c>
      <c r="F203">
        <v>7</v>
      </c>
      <c r="G203">
        <v>0</v>
      </c>
      <c r="H203">
        <v>0</v>
      </c>
      <c r="I203">
        <f t="shared" si="57"/>
        <v>0</v>
      </c>
      <c r="J203">
        <v>0</v>
      </c>
      <c r="K203">
        <v>0</v>
      </c>
      <c r="M203" t="s">
        <v>650</v>
      </c>
      <c r="N203" t="str">
        <f t="shared" si="58"/>
        <v>middle</v>
      </c>
      <c r="P203">
        <v>0</v>
      </c>
      <c r="Q203">
        <v>-0.68211997000000002</v>
      </c>
      <c r="R203">
        <v>1</v>
      </c>
      <c r="S203">
        <v>0.40701109985001999</v>
      </c>
      <c r="T203">
        <f t="shared" si="59"/>
        <v>0</v>
      </c>
      <c r="U203">
        <f t="shared" si="60"/>
        <v>0</v>
      </c>
      <c r="V203">
        <f t="shared" si="61"/>
        <v>0</v>
      </c>
      <c r="X203">
        <f t="shared" si="56"/>
        <v>-0.27763039921936267</v>
      </c>
    </row>
    <row r="204" spans="1:24" x14ac:dyDescent="0.35">
      <c r="A204" t="s">
        <v>69</v>
      </c>
      <c r="B204" t="s">
        <v>667</v>
      </c>
      <c r="C204" t="s">
        <v>674</v>
      </c>
      <c r="D204" t="s">
        <v>673</v>
      </c>
      <c r="E204">
        <v>0.29564994626176</v>
      </c>
      <c r="F204">
        <v>7</v>
      </c>
      <c r="G204">
        <v>0</v>
      </c>
      <c r="H204">
        <v>0</v>
      </c>
      <c r="I204">
        <f t="shared" si="57"/>
        <v>0</v>
      </c>
      <c r="J204">
        <v>0</v>
      </c>
      <c r="K204">
        <v>0</v>
      </c>
      <c r="L204" t="s">
        <v>654</v>
      </c>
      <c r="M204" t="s">
        <v>652</v>
      </c>
      <c r="N204" t="str">
        <f t="shared" si="58"/>
        <v>left guard</v>
      </c>
      <c r="P204">
        <v>0</v>
      </c>
      <c r="Q204">
        <v>-0.21812798</v>
      </c>
      <c r="R204">
        <v>1</v>
      </c>
      <c r="S204">
        <v>0.29564994626176</v>
      </c>
      <c r="T204">
        <f t="shared" si="59"/>
        <v>0</v>
      </c>
      <c r="U204">
        <f t="shared" si="60"/>
        <v>0</v>
      </c>
      <c r="V204">
        <f t="shared" si="61"/>
        <v>0</v>
      </c>
      <c r="X204">
        <f t="shared" si="56"/>
        <v>-6.4489525565186265E-2</v>
      </c>
    </row>
    <row r="205" spans="1:24" x14ac:dyDescent="0.35">
      <c r="A205" t="s">
        <v>83</v>
      </c>
      <c r="B205" t="s">
        <v>666</v>
      </c>
      <c r="C205" t="s">
        <v>674</v>
      </c>
      <c r="D205" t="s">
        <v>673</v>
      </c>
      <c r="E205">
        <v>0.268200157824244</v>
      </c>
      <c r="F205">
        <v>7</v>
      </c>
      <c r="G205">
        <v>0</v>
      </c>
      <c r="H205">
        <v>0</v>
      </c>
      <c r="I205">
        <f t="shared" si="57"/>
        <v>0</v>
      </c>
      <c r="J205">
        <v>0</v>
      </c>
      <c r="K205">
        <v>0</v>
      </c>
      <c r="L205" t="s">
        <v>654</v>
      </c>
      <c r="M205" t="s">
        <v>652</v>
      </c>
      <c r="N205" t="str">
        <f t="shared" si="58"/>
        <v>left guard</v>
      </c>
      <c r="P205">
        <v>0</v>
      </c>
      <c r="Q205">
        <v>-0.21812798</v>
      </c>
      <c r="R205">
        <v>1</v>
      </c>
      <c r="S205">
        <v>0.268200157824244</v>
      </c>
      <c r="T205">
        <f t="shared" si="59"/>
        <v>0</v>
      </c>
      <c r="U205">
        <f t="shared" si="60"/>
        <v>0</v>
      </c>
      <c r="V205">
        <f t="shared" si="61"/>
        <v>0</v>
      </c>
      <c r="X205">
        <f t="shared" si="56"/>
        <v>-5.8501958661883541E-2</v>
      </c>
    </row>
    <row r="206" spans="1:24" x14ac:dyDescent="0.35">
      <c r="A206" t="s">
        <v>79</v>
      </c>
      <c r="B206" t="s">
        <v>666</v>
      </c>
      <c r="C206" t="s">
        <v>674</v>
      </c>
      <c r="D206" t="s">
        <v>673</v>
      </c>
      <c r="E206">
        <v>0.436149895913995</v>
      </c>
      <c r="F206">
        <v>7</v>
      </c>
      <c r="G206">
        <v>0</v>
      </c>
      <c r="H206">
        <v>0</v>
      </c>
      <c r="I206">
        <f t="shared" si="57"/>
        <v>0</v>
      </c>
      <c r="J206">
        <v>0</v>
      </c>
      <c r="K206">
        <v>0</v>
      </c>
      <c r="L206" t="s">
        <v>654</v>
      </c>
      <c r="M206" t="s">
        <v>652</v>
      </c>
      <c r="N206" t="str">
        <f t="shared" si="58"/>
        <v>left guard</v>
      </c>
      <c r="P206">
        <v>0</v>
      </c>
      <c r="Q206">
        <v>-0.21812798</v>
      </c>
      <c r="R206">
        <v>1</v>
      </c>
      <c r="S206">
        <v>0.436149895913995</v>
      </c>
      <c r="T206">
        <f t="shared" si="59"/>
        <v>0</v>
      </c>
      <c r="U206">
        <f t="shared" si="60"/>
        <v>0</v>
      </c>
      <c r="V206">
        <f t="shared" si="61"/>
        <v>0</v>
      </c>
      <c r="X206">
        <f t="shared" si="56"/>
        <v>-9.5136495772929985E-2</v>
      </c>
    </row>
    <row r="207" spans="1:24" x14ac:dyDescent="0.35">
      <c r="A207" t="s">
        <v>76</v>
      </c>
      <c r="B207" t="s">
        <v>667</v>
      </c>
      <c r="C207" t="s">
        <v>674</v>
      </c>
      <c r="D207" t="s">
        <v>673</v>
      </c>
      <c r="E207">
        <v>0.19661421501588799</v>
      </c>
      <c r="F207">
        <v>7</v>
      </c>
      <c r="G207">
        <v>0</v>
      </c>
      <c r="H207">
        <v>0</v>
      </c>
      <c r="I207">
        <f t="shared" si="57"/>
        <v>0</v>
      </c>
      <c r="J207">
        <v>0</v>
      </c>
      <c r="K207">
        <v>0</v>
      </c>
      <c r="M207" t="s">
        <v>650</v>
      </c>
      <c r="N207" t="str">
        <f t="shared" si="58"/>
        <v>middle</v>
      </c>
      <c r="P207">
        <v>0</v>
      </c>
      <c r="Q207">
        <v>-0.47302031999999999</v>
      </c>
      <c r="R207">
        <v>1</v>
      </c>
      <c r="S207">
        <v>0.19661421501588799</v>
      </c>
      <c r="T207">
        <f t="shared" si="59"/>
        <v>0</v>
      </c>
      <c r="U207">
        <f t="shared" si="60"/>
        <v>0</v>
      </c>
      <c r="V207">
        <f t="shared" si="61"/>
        <v>0</v>
      </c>
      <c r="X207">
        <f t="shared" si="56"/>
        <v>-9.300251890336414E-2</v>
      </c>
    </row>
    <row r="208" spans="1:24" x14ac:dyDescent="0.35">
      <c r="A208" t="s">
        <v>74</v>
      </c>
      <c r="B208" t="s">
        <v>665</v>
      </c>
      <c r="C208" t="s">
        <v>674</v>
      </c>
      <c r="D208" t="s">
        <v>673</v>
      </c>
      <c r="E208">
        <v>0.29721758890303202</v>
      </c>
      <c r="F208">
        <v>7</v>
      </c>
      <c r="G208">
        <v>0</v>
      </c>
      <c r="H208">
        <v>0</v>
      </c>
      <c r="I208">
        <f t="shared" si="57"/>
        <v>0</v>
      </c>
      <c r="J208">
        <v>0</v>
      </c>
      <c r="K208">
        <v>0</v>
      </c>
      <c r="M208" t="s">
        <v>650</v>
      </c>
      <c r="N208" t="str">
        <f t="shared" si="58"/>
        <v>middle</v>
      </c>
      <c r="P208">
        <v>0</v>
      </c>
      <c r="Q208">
        <v>-0.47302031999999999</v>
      </c>
      <c r="R208">
        <v>1</v>
      </c>
      <c r="S208">
        <v>0.29721758890303202</v>
      </c>
      <c r="T208">
        <f t="shared" si="59"/>
        <v>0</v>
      </c>
      <c r="U208">
        <f t="shared" si="60"/>
        <v>0</v>
      </c>
      <c r="V208">
        <f t="shared" si="61"/>
        <v>0</v>
      </c>
      <c r="X208">
        <f t="shared" si="56"/>
        <v>-0.14058995901254065</v>
      </c>
    </row>
    <row r="209" spans="1:24" x14ac:dyDescent="0.35">
      <c r="A209" t="s">
        <v>79</v>
      </c>
      <c r="B209" t="s">
        <v>666</v>
      </c>
      <c r="C209" t="s">
        <v>674</v>
      </c>
      <c r="D209" t="s">
        <v>673</v>
      </c>
      <c r="E209">
        <v>0.50616819608107899</v>
      </c>
      <c r="F209">
        <v>7</v>
      </c>
      <c r="G209">
        <v>0</v>
      </c>
      <c r="H209">
        <v>0</v>
      </c>
      <c r="I209">
        <f t="shared" si="57"/>
        <v>0</v>
      </c>
      <c r="J209">
        <v>0</v>
      </c>
      <c r="K209">
        <v>0</v>
      </c>
      <c r="M209" t="s">
        <v>650</v>
      </c>
      <c r="N209" t="str">
        <f t="shared" si="58"/>
        <v>middle</v>
      </c>
      <c r="P209">
        <v>0</v>
      </c>
      <c r="Q209">
        <v>-0.47302031999999999</v>
      </c>
      <c r="R209">
        <v>1</v>
      </c>
      <c r="S209">
        <v>0.50616819608107899</v>
      </c>
      <c r="T209">
        <f t="shared" si="59"/>
        <v>0</v>
      </c>
      <c r="U209">
        <f t="shared" si="60"/>
        <v>0</v>
      </c>
      <c r="V209">
        <f t="shared" si="61"/>
        <v>0</v>
      </c>
      <c r="X209">
        <f t="shared" si="56"/>
        <v>-0.23942784208409473</v>
      </c>
    </row>
    <row r="210" spans="1:24" x14ac:dyDescent="0.35">
      <c r="A210" t="s">
        <v>64</v>
      </c>
      <c r="B210" t="s">
        <v>666</v>
      </c>
      <c r="C210" t="s">
        <v>674</v>
      </c>
      <c r="D210" t="s">
        <v>673</v>
      </c>
      <c r="E210">
        <v>0.35649479240610099</v>
      </c>
      <c r="F210">
        <v>7</v>
      </c>
      <c r="G210">
        <v>1</v>
      </c>
      <c r="H210">
        <v>0</v>
      </c>
      <c r="I210">
        <f t="shared" si="57"/>
        <v>1</v>
      </c>
      <c r="J210">
        <v>0</v>
      </c>
      <c r="K210">
        <v>0</v>
      </c>
      <c r="L210" t="s">
        <v>3</v>
      </c>
      <c r="M210" t="s">
        <v>651</v>
      </c>
      <c r="N210" t="str">
        <f t="shared" si="58"/>
        <v>right tackle</v>
      </c>
      <c r="P210">
        <v>1</v>
      </c>
      <c r="Q210">
        <v>-1.2372719999999999</v>
      </c>
      <c r="R210">
        <v>1</v>
      </c>
      <c r="S210">
        <v>0.35649479240610099</v>
      </c>
      <c r="T210">
        <f t="shared" si="59"/>
        <v>0.35649479240610099</v>
      </c>
      <c r="U210">
        <f t="shared" si="60"/>
        <v>0</v>
      </c>
      <c r="V210">
        <f t="shared" si="61"/>
        <v>0</v>
      </c>
      <c r="X210">
        <f t="shared" si="56"/>
        <v>-0.44108102478988137</v>
      </c>
    </row>
    <row r="211" spans="1:24" x14ac:dyDescent="0.35">
      <c r="A211" t="s">
        <v>83</v>
      </c>
      <c r="B211" t="s">
        <v>666</v>
      </c>
      <c r="C211" t="s">
        <v>674</v>
      </c>
      <c r="D211" t="s">
        <v>673</v>
      </c>
      <c r="E211">
        <v>0.38455234962180002</v>
      </c>
      <c r="F211">
        <v>7</v>
      </c>
      <c r="G211">
        <v>1</v>
      </c>
      <c r="H211">
        <v>0</v>
      </c>
      <c r="I211">
        <f t="shared" si="57"/>
        <v>1</v>
      </c>
      <c r="J211">
        <v>0</v>
      </c>
      <c r="K211">
        <v>0</v>
      </c>
      <c r="L211" t="s">
        <v>3</v>
      </c>
      <c r="M211" t="s">
        <v>651</v>
      </c>
      <c r="N211" t="str">
        <f t="shared" si="58"/>
        <v>right tackle</v>
      </c>
      <c r="P211">
        <v>1</v>
      </c>
      <c r="Q211">
        <v>-1.2372719999999999</v>
      </c>
      <c r="R211">
        <v>1</v>
      </c>
      <c r="S211">
        <v>0.38455234962180002</v>
      </c>
      <c r="T211">
        <f t="shared" si="59"/>
        <v>0.38455234962180002</v>
      </c>
      <c r="U211">
        <f t="shared" si="60"/>
        <v>0</v>
      </c>
      <c r="V211">
        <f t="shared" si="61"/>
        <v>0</v>
      </c>
      <c r="X211">
        <f t="shared" si="56"/>
        <v>-0.47579585472126373</v>
      </c>
    </row>
    <row r="212" spans="1:24" x14ac:dyDescent="0.35">
      <c r="A212" t="s">
        <v>79</v>
      </c>
      <c r="B212" t="s">
        <v>666</v>
      </c>
      <c r="C212" t="s">
        <v>674</v>
      </c>
      <c r="D212" t="s">
        <v>673</v>
      </c>
      <c r="E212">
        <v>0.25895285797209699</v>
      </c>
      <c r="F212">
        <v>7</v>
      </c>
      <c r="G212">
        <v>1</v>
      </c>
      <c r="H212">
        <v>0</v>
      </c>
      <c r="I212">
        <f t="shared" si="57"/>
        <v>1</v>
      </c>
      <c r="J212">
        <v>0</v>
      </c>
      <c r="K212">
        <v>0</v>
      </c>
      <c r="L212" t="s">
        <v>3</v>
      </c>
      <c r="M212" t="s">
        <v>651</v>
      </c>
      <c r="N212" t="str">
        <f t="shared" si="58"/>
        <v>right tackle</v>
      </c>
      <c r="P212">
        <v>1</v>
      </c>
      <c r="Q212">
        <v>-1.2372719999999999</v>
      </c>
      <c r="R212">
        <v>1</v>
      </c>
      <c r="S212">
        <v>0.25895285797209699</v>
      </c>
      <c r="T212">
        <f t="shared" si="59"/>
        <v>0.25895285797209699</v>
      </c>
      <c r="U212">
        <f t="shared" si="60"/>
        <v>0</v>
      </c>
      <c r="V212">
        <f t="shared" si="61"/>
        <v>0</v>
      </c>
      <c r="X212">
        <f t="shared" si="56"/>
        <v>-0.32039512048885238</v>
      </c>
    </row>
    <row r="213" spans="1:24" x14ac:dyDescent="0.35">
      <c r="A213" t="s">
        <v>73</v>
      </c>
      <c r="B213" t="s">
        <v>666</v>
      </c>
      <c r="C213" t="s">
        <v>674</v>
      </c>
      <c r="D213" t="s">
        <v>673</v>
      </c>
      <c r="E213">
        <v>1</v>
      </c>
      <c r="F213">
        <v>7</v>
      </c>
      <c r="G213">
        <v>0</v>
      </c>
      <c r="H213">
        <v>0</v>
      </c>
      <c r="I213">
        <f t="shared" si="57"/>
        <v>0</v>
      </c>
      <c r="J213">
        <v>0</v>
      </c>
      <c r="K213">
        <v>1</v>
      </c>
      <c r="M213" t="s">
        <v>650</v>
      </c>
      <c r="N213" t="str">
        <f t="shared" si="58"/>
        <v>middle</v>
      </c>
      <c r="P213">
        <v>0</v>
      </c>
      <c r="Q213">
        <v>-0.78753483000000002</v>
      </c>
      <c r="R213">
        <v>1</v>
      </c>
      <c r="S213">
        <v>1</v>
      </c>
      <c r="T213">
        <f t="shared" si="59"/>
        <v>0</v>
      </c>
      <c r="U213">
        <f t="shared" si="60"/>
        <v>0</v>
      </c>
      <c r="V213">
        <f t="shared" si="61"/>
        <v>1</v>
      </c>
      <c r="X213">
        <f t="shared" si="56"/>
        <v>-0.78753483000000002</v>
      </c>
    </row>
    <row r="214" spans="1:24" x14ac:dyDescent="0.35">
      <c r="A214" t="s">
        <v>64</v>
      </c>
      <c r="B214" t="s">
        <v>666</v>
      </c>
      <c r="C214" t="s">
        <v>674</v>
      </c>
      <c r="D214" t="s">
        <v>673</v>
      </c>
      <c r="E214">
        <v>0.40336032106022801</v>
      </c>
      <c r="F214">
        <v>7</v>
      </c>
      <c r="G214">
        <v>0</v>
      </c>
      <c r="H214">
        <v>0</v>
      </c>
      <c r="I214">
        <f t="shared" si="57"/>
        <v>0</v>
      </c>
      <c r="J214">
        <v>0</v>
      </c>
      <c r="K214">
        <v>0</v>
      </c>
      <c r="L214" t="s">
        <v>654</v>
      </c>
      <c r="M214" t="s">
        <v>651</v>
      </c>
      <c r="N214" t="str">
        <f t="shared" si="58"/>
        <v>right guard</v>
      </c>
      <c r="P214">
        <v>0</v>
      </c>
      <c r="Q214">
        <v>-3.6586463E-2</v>
      </c>
      <c r="R214">
        <v>1</v>
      </c>
      <c r="S214">
        <v>0.40336032106022801</v>
      </c>
      <c r="T214">
        <f t="shared" si="59"/>
        <v>0</v>
      </c>
      <c r="U214">
        <f t="shared" si="60"/>
        <v>0</v>
      </c>
      <c r="V214">
        <f t="shared" si="61"/>
        <v>0</v>
      </c>
      <c r="X214">
        <f t="shared" si="56"/>
        <v>-1.4757527462138154E-2</v>
      </c>
    </row>
    <row r="215" spans="1:24" x14ac:dyDescent="0.35">
      <c r="A215" t="s">
        <v>84</v>
      </c>
      <c r="B215" t="s">
        <v>666</v>
      </c>
      <c r="C215" t="s">
        <v>674</v>
      </c>
      <c r="D215" t="s">
        <v>673</v>
      </c>
      <c r="E215">
        <v>0.59663967893977099</v>
      </c>
      <c r="F215">
        <v>7</v>
      </c>
      <c r="G215">
        <v>0</v>
      </c>
      <c r="H215">
        <v>0</v>
      </c>
      <c r="I215">
        <f t="shared" si="57"/>
        <v>0</v>
      </c>
      <c r="J215">
        <v>0</v>
      </c>
      <c r="K215">
        <v>0</v>
      </c>
      <c r="L215" t="s">
        <v>654</v>
      </c>
      <c r="M215" t="s">
        <v>651</v>
      </c>
      <c r="N215" t="str">
        <f t="shared" si="58"/>
        <v>right guard</v>
      </c>
      <c r="P215">
        <v>0</v>
      </c>
      <c r="Q215">
        <v>-3.6586463E-2</v>
      </c>
      <c r="R215">
        <v>1</v>
      </c>
      <c r="S215">
        <v>0.59663967893977099</v>
      </c>
      <c r="T215">
        <f t="shared" si="59"/>
        <v>0</v>
      </c>
      <c r="U215">
        <f t="shared" si="60"/>
        <v>0</v>
      </c>
      <c r="V215">
        <f t="shared" si="61"/>
        <v>0</v>
      </c>
      <c r="X215">
        <f t="shared" si="56"/>
        <v>-2.1828935537861811E-2</v>
      </c>
    </row>
    <row r="216" spans="1:24" x14ac:dyDescent="0.35">
      <c r="A216" t="s">
        <v>73</v>
      </c>
      <c r="B216" t="s">
        <v>666</v>
      </c>
      <c r="C216" t="s">
        <v>674</v>
      </c>
      <c r="D216" t="s">
        <v>673</v>
      </c>
      <c r="E216">
        <v>1</v>
      </c>
      <c r="F216">
        <v>7</v>
      </c>
      <c r="G216">
        <v>1</v>
      </c>
      <c r="H216">
        <v>0</v>
      </c>
      <c r="I216">
        <f t="shared" si="57"/>
        <v>1</v>
      </c>
      <c r="J216">
        <v>0</v>
      </c>
      <c r="K216">
        <v>0</v>
      </c>
      <c r="L216" t="s">
        <v>3</v>
      </c>
      <c r="M216" t="s">
        <v>651</v>
      </c>
      <c r="N216" t="str">
        <f t="shared" si="58"/>
        <v>right tackle</v>
      </c>
      <c r="P216">
        <v>1</v>
      </c>
      <c r="Q216">
        <v>-0.54134905</v>
      </c>
      <c r="R216">
        <v>1</v>
      </c>
      <c r="S216">
        <v>1</v>
      </c>
      <c r="T216">
        <f t="shared" si="59"/>
        <v>1</v>
      </c>
      <c r="U216">
        <f t="shared" si="60"/>
        <v>0</v>
      </c>
      <c r="V216">
        <f t="shared" si="61"/>
        <v>0</v>
      </c>
      <c r="X216">
        <f t="shared" si="56"/>
        <v>-0.54134905</v>
      </c>
    </row>
    <row r="217" spans="1:24" x14ac:dyDescent="0.35">
      <c r="A217" t="s">
        <v>604</v>
      </c>
      <c r="B217" t="s">
        <v>667</v>
      </c>
      <c r="C217" t="s">
        <v>673</v>
      </c>
      <c r="D217" t="s">
        <v>674</v>
      </c>
      <c r="E217">
        <v>0.33704308824416801</v>
      </c>
      <c r="F217">
        <v>7</v>
      </c>
      <c r="G217">
        <v>0</v>
      </c>
      <c r="H217">
        <v>0</v>
      </c>
      <c r="I217">
        <f t="shared" si="57"/>
        <v>0</v>
      </c>
      <c r="J217">
        <v>0</v>
      </c>
      <c r="K217">
        <v>0</v>
      </c>
      <c r="M217" t="s">
        <v>650</v>
      </c>
      <c r="N217" t="str">
        <f t="shared" si="58"/>
        <v>middle</v>
      </c>
      <c r="P217">
        <v>0</v>
      </c>
      <c r="Q217">
        <v>-0.11466166</v>
      </c>
      <c r="R217">
        <v>1</v>
      </c>
      <c r="S217">
        <v>0.33704308824416801</v>
      </c>
      <c r="T217">
        <f t="shared" si="59"/>
        <v>0</v>
      </c>
      <c r="U217">
        <f t="shared" si="60"/>
        <v>0</v>
      </c>
      <c r="V217">
        <f t="shared" si="61"/>
        <v>0</v>
      </c>
      <c r="X217">
        <f t="shared" si="56"/>
        <v>-3.8645919989602789E-2</v>
      </c>
    </row>
    <row r="218" spans="1:24" x14ac:dyDescent="0.35">
      <c r="A218" t="s">
        <v>63</v>
      </c>
      <c r="B218" t="s">
        <v>667</v>
      </c>
      <c r="C218" t="s">
        <v>673</v>
      </c>
      <c r="D218" t="s">
        <v>674</v>
      </c>
      <c r="E218">
        <v>0.66295691175583105</v>
      </c>
      <c r="F218">
        <v>7</v>
      </c>
      <c r="G218">
        <v>0</v>
      </c>
      <c r="H218">
        <v>0</v>
      </c>
      <c r="I218">
        <f t="shared" si="57"/>
        <v>0</v>
      </c>
      <c r="J218">
        <v>0</v>
      </c>
      <c r="K218">
        <v>0</v>
      </c>
      <c r="M218" t="s">
        <v>650</v>
      </c>
      <c r="N218" t="str">
        <f t="shared" si="58"/>
        <v>middle</v>
      </c>
      <c r="P218">
        <v>0</v>
      </c>
      <c r="Q218">
        <v>-0.11466166</v>
      </c>
      <c r="R218">
        <v>1</v>
      </c>
      <c r="S218">
        <v>0.66295691175583105</v>
      </c>
      <c r="T218">
        <f t="shared" si="59"/>
        <v>0</v>
      </c>
      <c r="U218">
        <f t="shared" si="60"/>
        <v>0</v>
      </c>
      <c r="V218">
        <f t="shared" si="61"/>
        <v>0</v>
      </c>
      <c r="X218">
        <f t="shared" si="56"/>
        <v>-7.6015740010397098E-2</v>
      </c>
    </row>
    <row r="219" spans="1:24" x14ac:dyDescent="0.35">
      <c r="A219" t="s">
        <v>60</v>
      </c>
      <c r="B219" t="s">
        <v>666</v>
      </c>
      <c r="C219" t="s">
        <v>673</v>
      </c>
      <c r="D219" t="s">
        <v>674</v>
      </c>
      <c r="E219">
        <v>1</v>
      </c>
      <c r="F219">
        <v>7</v>
      </c>
      <c r="G219">
        <v>0</v>
      </c>
      <c r="H219">
        <v>0</v>
      </c>
      <c r="I219">
        <f t="shared" si="57"/>
        <v>0</v>
      </c>
      <c r="J219">
        <v>0</v>
      </c>
      <c r="K219">
        <v>0</v>
      </c>
      <c r="L219" t="s">
        <v>654</v>
      </c>
      <c r="M219" t="s">
        <v>651</v>
      </c>
      <c r="N219" t="str">
        <f t="shared" si="58"/>
        <v>right guard</v>
      </c>
      <c r="P219">
        <v>0</v>
      </c>
      <c r="Q219">
        <v>-0.111848354</v>
      </c>
      <c r="R219">
        <v>1</v>
      </c>
      <c r="S219">
        <v>1</v>
      </c>
      <c r="T219">
        <f t="shared" si="59"/>
        <v>0</v>
      </c>
      <c r="U219">
        <f t="shared" si="60"/>
        <v>0</v>
      </c>
      <c r="V219">
        <f t="shared" si="61"/>
        <v>0</v>
      </c>
      <c r="X219">
        <f t="shared" si="56"/>
        <v>-0.111848354</v>
      </c>
    </row>
    <row r="220" spans="1:24" x14ac:dyDescent="0.35">
      <c r="A220" t="s">
        <v>87</v>
      </c>
      <c r="B220" t="s">
        <v>667</v>
      </c>
      <c r="C220" t="s">
        <v>675</v>
      </c>
      <c r="D220" t="s">
        <v>676</v>
      </c>
      <c r="E220">
        <v>0.74736585622924201</v>
      </c>
      <c r="F220">
        <v>7</v>
      </c>
      <c r="G220">
        <v>0</v>
      </c>
      <c r="H220">
        <v>0</v>
      </c>
      <c r="I220">
        <f t="shared" si="57"/>
        <v>0</v>
      </c>
      <c r="J220">
        <v>0</v>
      </c>
      <c r="K220">
        <v>0</v>
      </c>
      <c r="L220" t="s">
        <v>654</v>
      </c>
      <c r="M220" t="s">
        <v>652</v>
      </c>
      <c r="N220" t="str">
        <f t="shared" si="58"/>
        <v>left guard</v>
      </c>
      <c r="P220">
        <v>0</v>
      </c>
      <c r="Q220">
        <v>0.25088779999999999</v>
      </c>
      <c r="R220">
        <v>0</v>
      </c>
      <c r="S220">
        <v>0</v>
      </c>
      <c r="T220">
        <f t="shared" si="59"/>
        <v>0</v>
      </c>
      <c r="U220">
        <f t="shared" si="60"/>
        <v>0</v>
      </c>
      <c r="V220">
        <f t="shared" si="61"/>
        <v>0</v>
      </c>
      <c r="X220">
        <f t="shared" si="56"/>
        <v>0.18750497546447081</v>
      </c>
    </row>
    <row r="221" spans="1:24" x14ac:dyDescent="0.35">
      <c r="A221" t="s">
        <v>86</v>
      </c>
      <c r="B221" t="s">
        <v>667</v>
      </c>
      <c r="C221" t="s">
        <v>675</v>
      </c>
      <c r="D221" t="s">
        <v>676</v>
      </c>
      <c r="E221">
        <v>0.11994534054802999</v>
      </c>
      <c r="F221">
        <v>7</v>
      </c>
      <c r="G221">
        <v>0</v>
      </c>
      <c r="H221">
        <v>0</v>
      </c>
      <c r="I221">
        <f t="shared" si="57"/>
        <v>0</v>
      </c>
      <c r="J221">
        <v>0</v>
      </c>
      <c r="K221">
        <v>0</v>
      </c>
      <c r="L221" t="s">
        <v>654</v>
      </c>
      <c r="M221" t="s">
        <v>652</v>
      </c>
      <c r="N221" t="str">
        <f t="shared" si="58"/>
        <v>left guard</v>
      </c>
      <c r="P221">
        <v>0</v>
      </c>
      <c r="Q221">
        <v>0.25088779999999999</v>
      </c>
      <c r="R221">
        <v>0</v>
      </c>
      <c r="S221">
        <v>0</v>
      </c>
      <c r="T221">
        <f t="shared" si="59"/>
        <v>0</v>
      </c>
      <c r="U221">
        <f t="shared" si="60"/>
        <v>0</v>
      </c>
      <c r="V221">
        <f t="shared" si="61"/>
        <v>0</v>
      </c>
      <c r="X221">
        <f t="shared" si="56"/>
        <v>3.0092822610346039E-2</v>
      </c>
    </row>
    <row r="222" spans="1:24" x14ac:dyDescent="0.35">
      <c r="A222" t="s">
        <v>92</v>
      </c>
      <c r="B222" t="s">
        <v>665</v>
      </c>
      <c r="C222" t="s">
        <v>675</v>
      </c>
      <c r="D222" t="s">
        <v>676</v>
      </c>
      <c r="E222">
        <v>0.132688803222727</v>
      </c>
      <c r="F222">
        <v>7</v>
      </c>
      <c r="G222">
        <v>0</v>
      </c>
      <c r="H222">
        <v>0</v>
      </c>
      <c r="I222">
        <f t="shared" si="57"/>
        <v>0</v>
      </c>
      <c r="J222">
        <v>0</v>
      </c>
      <c r="K222">
        <v>0</v>
      </c>
      <c r="L222" t="s">
        <v>654</v>
      </c>
      <c r="M222" t="s">
        <v>652</v>
      </c>
      <c r="N222" t="str">
        <f t="shared" si="58"/>
        <v>left guard</v>
      </c>
      <c r="P222">
        <v>0</v>
      </c>
      <c r="Q222">
        <v>0.25088779999999999</v>
      </c>
      <c r="R222">
        <v>0</v>
      </c>
      <c r="S222">
        <v>0</v>
      </c>
      <c r="T222">
        <f t="shared" si="59"/>
        <v>0</v>
      </c>
      <c r="U222">
        <f t="shared" si="60"/>
        <v>0</v>
      </c>
      <c r="V222">
        <f t="shared" si="61"/>
        <v>0</v>
      </c>
      <c r="X222">
        <f t="shared" si="56"/>
        <v>3.3290001925182888E-2</v>
      </c>
    </row>
    <row r="223" spans="1:24" x14ac:dyDescent="0.35">
      <c r="A223" t="s">
        <v>88</v>
      </c>
      <c r="B223" t="s">
        <v>665</v>
      </c>
      <c r="C223" t="s">
        <v>676</v>
      </c>
      <c r="D223" t="s">
        <v>675</v>
      </c>
      <c r="E223">
        <v>0.21562183061586601</v>
      </c>
      <c r="F223">
        <v>7</v>
      </c>
      <c r="G223">
        <v>0</v>
      </c>
      <c r="H223">
        <v>0</v>
      </c>
      <c r="I223">
        <f t="shared" si="57"/>
        <v>0</v>
      </c>
      <c r="J223">
        <v>0</v>
      </c>
      <c r="K223">
        <v>0</v>
      </c>
      <c r="L223" t="s">
        <v>653</v>
      </c>
      <c r="M223" t="s">
        <v>652</v>
      </c>
      <c r="N223" t="str">
        <f t="shared" si="58"/>
        <v>left end</v>
      </c>
      <c r="P223">
        <v>0</v>
      </c>
      <c r="Q223">
        <v>0.82766039999999996</v>
      </c>
      <c r="R223">
        <v>0</v>
      </c>
      <c r="S223">
        <v>0</v>
      </c>
      <c r="T223">
        <f t="shared" si="59"/>
        <v>0</v>
      </c>
      <c r="U223">
        <f t="shared" si="60"/>
        <v>0</v>
      </c>
      <c r="V223">
        <f t="shared" si="61"/>
        <v>0</v>
      </c>
      <c r="X223">
        <f t="shared" si="56"/>
        <v>0.1784616505762599</v>
      </c>
    </row>
    <row r="224" spans="1:24" x14ac:dyDescent="0.35">
      <c r="A224" t="s">
        <v>89</v>
      </c>
      <c r="B224" t="s">
        <v>666</v>
      </c>
      <c r="C224" t="s">
        <v>676</v>
      </c>
      <c r="D224" t="s">
        <v>675</v>
      </c>
      <c r="E224">
        <v>0.423486196655534</v>
      </c>
      <c r="F224">
        <v>7</v>
      </c>
      <c r="G224">
        <v>0</v>
      </c>
      <c r="H224">
        <v>0</v>
      </c>
      <c r="I224">
        <f t="shared" si="57"/>
        <v>0</v>
      </c>
      <c r="J224">
        <v>0</v>
      </c>
      <c r="K224">
        <v>0</v>
      </c>
      <c r="L224" t="s">
        <v>653</v>
      </c>
      <c r="M224" t="s">
        <v>652</v>
      </c>
      <c r="N224" t="str">
        <f t="shared" si="58"/>
        <v>left end</v>
      </c>
      <c r="P224">
        <v>0</v>
      </c>
      <c r="Q224">
        <v>0.82766039999999996</v>
      </c>
      <c r="R224">
        <v>0</v>
      </c>
      <c r="S224">
        <v>0</v>
      </c>
      <c r="T224">
        <f t="shared" si="59"/>
        <v>0</v>
      </c>
      <c r="U224">
        <f t="shared" si="60"/>
        <v>0</v>
      </c>
      <c r="V224">
        <f t="shared" si="61"/>
        <v>0</v>
      </c>
      <c r="X224">
        <f t="shared" si="56"/>
        <v>0.35050275491839794</v>
      </c>
    </row>
    <row r="225" spans="1:24" x14ac:dyDescent="0.35">
      <c r="A225" t="s">
        <v>99</v>
      </c>
      <c r="B225" t="s">
        <v>665</v>
      </c>
      <c r="C225" t="s">
        <v>676</v>
      </c>
      <c r="D225" t="s">
        <v>675</v>
      </c>
      <c r="E225">
        <v>0.36089197272859902</v>
      </c>
      <c r="F225">
        <v>7</v>
      </c>
      <c r="G225">
        <v>0</v>
      </c>
      <c r="H225">
        <v>0</v>
      </c>
      <c r="I225">
        <f t="shared" si="57"/>
        <v>0</v>
      </c>
      <c r="J225">
        <v>0</v>
      </c>
      <c r="K225">
        <v>0</v>
      </c>
      <c r="L225" t="s">
        <v>653</v>
      </c>
      <c r="M225" t="s">
        <v>652</v>
      </c>
      <c r="N225" t="str">
        <f t="shared" si="58"/>
        <v>left end</v>
      </c>
      <c r="P225">
        <v>0</v>
      </c>
      <c r="Q225">
        <v>0.82766039999999996</v>
      </c>
      <c r="R225">
        <v>0</v>
      </c>
      <c r="S225">
        <v>0</v>
      </c>
      <c r="T225">
        <f t="shared" si="59"/>
        <v>0</v>
      </c>
      <c r="U225">
        <f t="shared" si="60"/>
        <v>0</v>
      </c>
      <c r="V225">
        <f t="shared" si="61"/>
        <v>0</v>
      </c>
      <c r="X225">
        <f t="shared" si="56"/>
        <v>0.29869599450534134</v>
      </c>
    </row>
    <row r="226" spans="1:24" x14ac:dyDescent="0.35">
      <c r="A226" t="s">
        <v>91</v>
      </c>
      <c r="B226" t="s">
        <v>667</v>
      </c>
      <c r="C226" t="s">
        <v>676</v>
      </c>
      <c r="D226" t="s">
        <v>675</v>
      </c>
      <c r="E226">
        <v>0.46205303388638902</v>
      </c>
      <c r="F226">
        <v>7</v>
      </c>
      <c r="G226">
        <v>0</v>
      </c>
      <c r="H226">
        <v>0</v>
      </c>
      <c r="I226">
        <f t="shared" si="57"/>
        <v>0</v>
      </c>
      <c r="J226">
        <v>0</v>
      </c>
      <c r="K226">
        <v>0</v>
      </c>
      <c r="L226" t="s">
        <v>3</v>
      </c>
      <c r="M226" t="s">
        <v>652</v>
      </c>
      <c r="N226" t="str">
        <f t="shared" si="58"/>
        <v>left tackle</v>
      </c>
      <c r="P226">
        <v>0</v>
      </c>
      <c r="Q226">
        <v>-0.23784678000000001</v>
      </c>
      <c r="R226">
        <v>1</v>
      </c>
      <c r="S226">
        <v>0.46205303388638902</v>
      </c>
      <c r="T226">
        <f t="shared" si="59"/>
        <v>0</v>
      </c>
      <c r="U226">
        <f t="shared" si="60"/>
        <v>0</v>
      </c>
      <c r="V226">
        <f t="shared" si="61"/>
        <v>0</v>
      </c>
      <c r="X226">
        <f t="shared" si="56"/>
        <v>-0.10989782629910852</v>
      </c>
    </row>
    <row r="227" spans="1:24" x14ac:dyDescent="0.35">
      <c r="A227" t="s">
        <v>90</v>
      </c>
      <c r="B227" t="s">
        <v>666</v>
      </c>
      <c r="C227" t="s">
        <v>676</v>
      </c>
      <c r="D227" t="s">
        <v>675</v>
      </c>
      <c r="E227">
        <v>0.53794696611361004</v>
      </c>
      <c r="F227">
        <v>7</v>
      </c>
      <c r="G227">
        <v>0</v>
      </c>
      <c r="H227">
        <v>0</v>
      </c>
      <c r="I227">
        <f t="shared" si="57"/>
        <v>0</v>
      </c>
      <c r="J227">
        <v>0</v>
      </c>
      <c r="K227">
        <v>0</v>
      </c>
      <c r="L227" t="s">
        <v>3</v>
      </c>
      <c r="M227" t="s">
        <v>652</v>
      </c>
      <c r="N227" t="str">
        <f t="shared" si="58"/>
        <v>left tackle</v>
      </c>
      <c r="P227">
        <v>0</v>
      </c>
      <c r="Q227">
        <v>-0.23784678000000001</v>
      </c>
      <c r="R227">
        <v>1</v>
      </c>
      <c r="S227">
        <v>0.53794696611361004</v>
      </c>
      <c r="T227">
        <f t="shared" si="59"/>
        <v>0</v>
      </c>
      <c r="U227">
        <f t="shared" si="60"/>
        <v>0</v>
      </c>
      <c r="V227">
        <f t="shared" si="61"/>
        <v>0</v>
      </c>
      <c r="X227">
        <f t="shared" si="56"/>
        <v>-0.12794895370089127</v>
      </c>
    </row>
    <row r="228" spans="1:24" x14ac:dyDescent="0.35">
      <c r="A228" t="s">
        <v>108</v>
      </c>
      <c r="B228" t="s">
        <v>666</v>
      </c>
      <c r="C228" t="s">
        <v>675</v>
      </c>
      <c r="D228" t="s">
        <v>676</v>
      </c>
      <c r="E228">
        <v>0.37530491821782902</v>
      </c>
      <c r="F228">
        <v>7</v>
      </c>
      <c r="G228">
        <v>0</v>
      </c>
      <c r="H228">
        <v>0</v>
      </c>
      <c r="I228">
        <f t="shared" si="57"/>
        <v>0</v>
      </c>
      <c r="J228">
        <v>0</v>
      </c>
      <c r="K228">
        <v>0</v>
      </c>
      <c r="L228" t="s">
        <v>654</v>
      </c>
      <c r="M228" t="s">
        <v>652</v>
      </c>
      <c r="N228" t="str">
        <f t="shared" si="58"/>
        <v>left guard</v>
      </c>
      <c r="P228">
        <v>0</v>
      </c>
      <c r="Q228">
        <v>7.7938444999999995E-2</v>
      </c>
      <c r="R228">
        <v>0</v>
      </c>
      <c r="S228">
        <v>0</v>
      </c>
      <c r="T228">
        <f t="shared" si="59"/>
        <v>0</v>
      </c>
      <c r="U228">
        <f t="shared" si="60"/>
        <v>0</v>
      </c>
      <c r="V228">
        <f t="shared" si="61"/>
        <v>0</v>
      </c>
      <c r="X228">
        <f t="shared" si="56"/>
        <v>2.9250681726749762E-2</v>
      </c>
    </row>
    <row r="229" spans="1:24" x14ac:dyDescent="0.35">
      <c r="A229" t="s">
        <v>87</v>
      </c>
      <c r="B229" t="s">
        <v>667</v>
      </c>
      <c r="C229" t="s">
        <v>675</v>
      </c>
      <c r="D229" t="s">
        <v>676</v>
      </c>
      <c r="E229">
        <v>0.342903441147969</v>
      </c>
      <c r="F229">
        <v>7</v>
      </c>
      <c r="G229">
        <v>0</v>
      </c>
      <c r="H229">
        <v>0</v>
      </c>
      <c r="I229">
        <f t="shared" si="57"/>
        <v>0</v>
      </c>
      <c r="J229">
        <v>0</v>
      </c>
      <c r="K229">
        <v>0</v>
      </c>
      <c r="L229" t="s">
        <v>654</v>
      </c>
      <c r="M229" t="s">
        <v>652</v>
      </c>
      <c r="N229" t="str">
        <f t="shared" si="58"/>
        <v>left guard</v>
      </c>
      <c r="P229">
        <v>0</v>
      </c>
      <c r="Q229">
        <v>7.7938444999999995E-2</v>
      </c>
      <c r="R229">
        <v>0</v>
      </c>
      <c r="S229">
        <v>0</v>
      </c>
      <c r="T229">
        <f t="shared" si="59"/>
        <v>0</v>
      </c>
      <c r="U229">
        <f t="shared" si="60"/>
        <v>0</v>
      </c>
      <c r="V229">
        <f t="shared" si="61"/>
        <v>0</v>
      </c>
      <c r="X229">
        <f t="shared" si="56"/>
        <v>2.6725360988221716E-2</v>
      </c>
    </row>
    <row r="230" spans="1:24" x14ac:dyDescent="0.35">
      <c r="A230" t="s">
        <v>92</v>
      </c>
      <c r="B230" t="s">
        <v>665</v>
      </c>
      <c r="C230" t="s">
        <v>675</v>
      </c>
      <c r="D230" t="s">
        <v>676</v>
      </c>
      <c r="E230">
        <v>0.28179164063419998</v>
      </c>
      <c r="F230">
        <v>7</v>
      </c>
      <c r="G230">
        <v>0</v>
      </c>
      <c r="H230">
        <v>0</v>
      </c>
      <c r="I230">
        <f t="shared" si="57"/>
        <v>0</v>
      </c>
      <c r="J230">
        <v>0</v>
      </c>
      <c r="K230">
        <v>0</v>
      </c>
      <c r="L230" t="s">
        <v>654</v>
      </c>
      <c r="M230" t="s">
        <v>652</v>
      </c>
      <c r="N230" t="str">
        <f t="shared" si="58"/>
        <v>left guard</v>
      </c>
      <c r="P230">
        <v>0</v>
      </c>
      <c r="Q230">
        <v>7.7938444999999995E-2</v>
      </c>
      <c r="R230">
        <v>0</v>
      </c>
      <c r="S230">
        <v>0</v>
      </c>
      <c r="T230">
        <f t="shared" si="59"/>
        <v>0</v>
      </c>
      <c r="U230">
        <f t="shared" si="60"/>
        <v>0</v>
      </c>
      <c r="V230">
        <f t="shared" si="61"/>
        <v>0</v>
      </c>
      <c r="X230">
        <f t="shared" si="56"/>
        <v>2.1962402285028357E-2</v>
      </c>
    </row>
    <row r="231" spans="1:24" x14ac:dyDescent="0.35">
      <c r="A231" t="s">
        <v>87</v>
      </c>
      <c r="B231" t="s">
        <v>667</v>
      </c>
      <c r="C231" t="s">
        <v>675</v>
      </c>
      <c r="D231" t="s">
        <v>676</v>
      </c>
      <c r="E231">
        <v>1</v>
      </c>
      <c r="F231">
        <v>7</v>
      </c>
      <c r="G231">
        <v>0</v>
      </c>
      <c r="H231">
        <v>0</v>
      </c>
      <c r="I231">
        <f t="shared" si="57"/>
        <v>0</v>
      </c>
      <c r="J231">
        <v>0</v>
      </c>
      <c r="K231">
        <v>0</v>
      </c>
      <c r="L231" t="s">
        <v>3</v>
      </c>
      <c r="M231" t="s">
        <v>651</v>
      </c>
      <c r="N231" t="str">
        <f t="shared" si="58"/>
        <v>right tackle</v>
      </c>
      <c r="P231">
        <v>0</v>
      </c>
      <c r="Q231">
        <v>-0.22389601000000001</v>
      </c>
      <c r="R231">
        <v>1</v>
      </c>
      <c r="S231">
        <v>1</v>
      </c>
      <c r="T231">
        <f t="shared" si="59"/>
        <v>0</v>
      </c>
      <c r="U231">
        <f t="shared" si="60"/>
        <v>0</v>
      </c>
      <c r="V231">
        <f t="shared" si="61"/>
        <v>0</v>
      </c>
      <c r="X231">
        <f t="shared" si="56"/>
        <v>-0.22389601000000001</v>
      </c>
    </row>
    <row r="232" spans="1:24" x14ac:dyDescent="0.35">
      <c r="A232" t="s">
        <v>87</v>
      </c>
      <c r="B232" t="s">
        <v>667</v>
      </c>
      <c r="C232" t="s">
        <v>675</v>
      </c>
      <c r="D232" t="s">
        <v>676</v>
      </c>
      <c r="E232">
        <v>0.23867510251048299</v>
      </c>
      <c r="F232">
        <v>7</v>
      </c>
      <c r="G232">
        <v>0</v>
      </c>
      <c r="H232">
        <v>0</v>
      </c>
      <c r="I232">
        <f t="shared" si="57"/>
        <v>0</v>
      </c>
      <c r="J232">
        <v>1</v>
      </c>
      <c r="K232">
        <v>0</v>
      </c>
      <c r="L232" t="s">
        <v>654</v>
      </c>
      <c r="M232" t="s">
        <v>651</v>
      </c>
      <c r="N232" t="str">
        <f t="shared" si="58"/>
        <v>right guard</v>
      </c>
      <c r="P232">
        <v>0</v>
      </c>
      <c r="Q232">
        <v>-0.12628353</v>
      </c>
      <c r="R232">
        <v>1</v>
      </c>
      <c r="S232">
        <v>0.23867510251048299</v>
      </c>
      <c r="T232">
        <f t="shared" si="59"/>
        <v>0</v>
      </c>
      <c r="U232">
        <f t="shared" si="60"/>
        <v>0.23867510251048299</v>
      </c>
      <c r="V232">
        <f t="shared" si="61"/>
        <v>0</v>
      </c>
      <c r="X232">
        <f t="shared" si="56"/>
        <v>-3.0140734468135654E-2</v>
      </c>
    </row>
    <row r="233" spans="1:24" x14ac:dyDescent="0.35">
      <c r="A233" t="s">
        <v>92</v>
      </c>
      <c r="B233" t="s">
        <v>665</v>
      </c>
      <c r="C233" t="s">
        <v>675</v>
      </c>
      <c r="D233" t="s">
        <v>676</v>
      </c>
      <c r="E233">
        <v>0.58732057634826496</v>
      </c>
      <c r="F233">
        <v>7</v>
      </c>
      <c r="G233">
        <v>0</v>
      </c>
      <c r="H233">
        <v>0</v>
      </c>
      <c r="I233">
        <f t="shared" si="57"/>
        <v>0</v>
      </c>
      <c r="J233">
        <v>1</v>
      </c>
      <c r="K233">
        <v>0</v>
      </c>
      <c r="L233" t="s">
        <v>654</v>
      </c>
      <c r="M233" t="s">
        <v>651</v>
      </c>
      <c r="N233" t="str">
        <f t="shared" si="58"/>
        <v>right guard</v>
      </c>
      <c r="P233">
        <v>0</v>
      </c>
      <c r="Q233">
        <v>-0.12628353</v>
      </c>
      <c r="R233">
        <v>1</v>
      </c>
      <c r="S233">
        <v>0.58732057634826496</v>
      </c>
      <c r="T233">
        <f t="shared" si="59"/>
        <v>0</v>
      </c>
      <c r="U233">
        <f t="shared" si="60"/>
        <v>0.58732057634826496</v>
      </c>
      <c r="V233">
        <f t="shared" si="61"/>
        <v>0</v>
      </c>
      <c r="X233">
        <f t="shared" si="56"/>
        <v>-7.4168915622893405E-2</v>
      </c>
    </row>
    <row r="234" spans="1:24" x14ac:dyDescent="0.35">
      <c r="A234" t="s">
        <v>104</v>
      </c>
      <c r="B234" t="s">
        <v>665</v>
      </c>
      <c r="C234" t="s">
        <v>675</v>
      </c>
      <c r="D234" t="s">
        <v>676</v>
      </c>
      <c r="E234">
        <v>0.174004321141251</v>
      </c>
      <c r="F234">
        <v>7</v>
      </c>
      <c r="G234">
        <v>0</v>
      </c>
      <c r="H234">
        <v>0</v>
      </c>
      <c r="I234">
        <f t="shared" si="57"/>
        <v>0</v>
      </c>
      <c r="J234">
        <v>1</v>
      </c>
      <c r="K234">
        <v>0</v>
      </c>
      <c r="L234" t="s">
        <v>654</v>
      </c>
      <c r="M234" t="s">
        <v>651</v>
      </c>
      <c r="N234" t="str">
        <f t="shared" si="58"/>
        <v>right guard</v>
      </c>
      <c r="P234">
        <v>0</v>
      </c>
      <c r="Q234">
        <v>-0.12628353</v>
      </c>
      <c r="R234">
        <v>1</v>
      </c>
      <c r="S234">
        <v>0.174004321141251</v>
      </c>
      <c r="T234">
        <f t="shared" si="59"/>
        <v>0</v>
      </c>
      <c r="U234">
        <f t="shared" si="60"/>
        <v>0.174004321141251</v>
      </c>
      <c r="V234">
        <f t="shared" si="61"/>
        <v>0</v>
      </c>
      <c r="X234">
        <f t="shared" si="56"/>
        <v>-2.1973879908970807E-2</v>
      </c>
    </row>
    <row r="235" spans="1:24" x14ac:dyDescent="0.35">
      <c r="A235" t="s">
        <v>95</v>
      </c>
      <c r="B235" t="s">
        <v>666</v>
      </c>
      <c r="C235" t="s">
        <v>676</v>
      </c>
      <c r="D235" t="s">
        <v>675</v>
      </c>
      <c r="E235">
        <v>0.34768087855309898</v>
      </c>
      <c r="F235">
        <v>7</v>
      </c>
      <c r="G235">
        <v>0</v>
      </c>
      <c r="H235">
        <v>0</v>
      </c>
      <c r="I235">
        <f t="shared" si="57"/>
        <v>0</v>
      </c>
      <c r="J235">
        <v>0</v>
      </c>
      <c r="K235">
        <v>0</v>
      </c>
      <c r="L235" t="s">
        <v>3</v>
      </c>
      <c r="M235" t="s">
        <v>651</v>
      </c>
      <c r="N235" t="str">
        <f t="shared" si="58"/>
        <v>right tackle</v>
      </c>
      <c r="P235">
        <v>0</v>
      </c>
      <c r="Q235">
        <v>-0.48408215999999998</v>
      </c>
      <c r="R235">
        <v>1</v>
      </c>
      <c r="S235">
        <v>0.34768087855309898</v>
      </c>
      <c r="T235">
        <f t="shared" si="59"/>
        <v>0</v>
      </c>
      <c r="U235">
        <f t="shared" si="60"/>
        <v>0</v>
      </c>
      <c r="V235">
        <f t="shared" si="61"/>
        <v>0</v>
      </c>
      <c r="X235">
        <f t="shared" si="56"/>
        <v>-0.16830611068068183</v>
      </c>
    </row>
    <row r="236" spans="1:24" x14ac:dyDescent="0.35">
      <c r="A236" t="s">
        <v>91</v>
      </c>
      <c r="B236" t="s">
        <v>667</v>
      </c>
      <c r="C236" t="s">
        <v>676</v>
      </c>
      <c r="D236" t="s">
        <v>675</v>
      </c>
      <c r="E236">
        <v>0.65231912144689996</v>
      </c>
      <c r="F236">
        <v>7</v>
      </c>
      <c r="G236">
        <v>0</v>
      </c>
      <c r="H236">
        <v>0</v>
      </c>
      <c r="I236">
        <f t="shared" si="57"/>
        <v>0</v>
      </c>
      <c r="J236">
        <v>0</v>
      </c>
      <c r="K236">
        <v>0</v>
      </c>
      <c r="L236" t="s">
        <v>3</v>
      </c>
      <c r="M236" t="s">
        <v>651</v>
      </c>
      <c r="N236" t="str">
        <f t="shared" si="58"/>
        <v>right tackle</v>
      </c>
      <c r="P236">
        <v>0</v>
      </c>
      <c r="Q236">
        <v>-0.48408215999999998</v>
      </c>
      <c r="R236">
        <v>1</v>
      </c>
      <c r="S236">
        <v>0.65231912144689996</v>
      </c>
      <c r="T236">
        <f t="shared" si="59"/>
        <v>0</v>
      </c>
      <c r="U236">
        <f t="shared" si="60"/>
        <v>0</v>
      </c>
      <c r="V236">
        <f t="shared" si="61"/>
        <v>0</v>
      </c>
      <c r="X236">
        <f t="shared" si="56"/>
        <v>-0.31577604931931763</v>
      </c>
    </row>
    <row r="237" spans="1:24" x14ac:dyDescent="0.35">
      <c r="A237" t="s">
        <v>95</v>
      </c>
      <c r="B237" t="s">
        <v>666</v>
      </c>
      <c r="C237" t="s">
        <v>676</v>
      </c>
      <c r="D237" t="s">
        <v>675</v>
      </c>
      <c r="E237">
        <v>0.54203239470001696</v>
      </c>
      <c r="F237">
        <v>7</v>
      </c>
      <c r="G237">
        <v>0</v>
      </c>
      <c r="H237">
        <v>0</v>
      </c>
      <c r="I237">
        <f t="shared" si="57"/>
        <v>0</v>
      </c>
      <c r="J237">
        <v>0</v>
      </c>
      <c r="K237">
        <v>0</v>
      </c>
      <c r="L237" t="s">
        <v>3</v>
      </c>
      <c r="M237" t="s">
        <v>652</v>
      </c>
      <c r="N237" t="str">
        <f t="shared" si="58"/>
        <v>left tackle</v>
      </c>
      <c r="P237">
        <v>0</v>
      </c>
      <c r="Q237">
        <v>0.10816924</v>
      </c>
      <c r="R237">
        <v>0</v>
      </c>
      <c r="S237">
        <v>0</v>
      </c>
      <c r="T237">
        <f t="shared" si="59"/>
        <v>0</v>
      </c>
      <c r="U237">
        <f t="shared" si="60"/>
        <v>0</v>
      </c>
      <c r="V237">
        <f t="shared" si="61"/>
        <v>0</v>
      </c>
      <c r="X237">
        <f t="shared" si="56"/>
        <v>5.8631232190080866E-2</v>
      </c>
    </row>
    <row r="238" spans="1:24" x14ac:dyDescent="0.35">
      <c r="A238" t="s">
        <v>605</v>
      </c>
      <c r="B238" t="s">
        <v>666</v>
      </c>
      <c r="C238" t="s">
        <v>676</v>
      </c>
      <c r="D238" t="s">
        <v>675</v>
      </c>
      <c r="E238">
        <v>0.45796760529998198</v>
      </c>
      <c r="F238">
        <v>7</v>
      </c>
      <c r="G238">
        <v>0</v>
      </c>
      <c r="H238">
        <v>0</v>
      </c>
      <c r="I238">
        <f t="shared" si="57"/>
        <v>0</v>
      </c>
      <c r="J238">
        <v>0</v>
      </c>
      <c r="K238">
        <v>0</v>
      </c>
      <c r="L238" t="s">
        <v>3</v>
      </c>
      <c r="M238" t="s">
        <v>652</v>
      </c>
      <c r="N238" t="str">
        <f t="shared" si="58"/>
        <v>left tackle</v>
      </c>
      <c r="P238">
        <v>0</v>
      </c>
      <c r="Q238">
        <v>0.10816924</v>
      </c>
      <c r="R238">
        <v>0</v>
      </c>
      <c r="S238">
        <v>0</v>
      </c>
      <c r="T238">
        <f t="shared" si="59"/>
        <v>0</v>
      </c>
      <c r="U238">
        <f t="shared" si="60"/>
        <v>0</v>
      </c>
      <c r="V238">
        <f t="shared" si="61"/>
        <v>0</v>
      </c>
      <c r="X238">
        <f t="shared" si="56"/>
        <v>4.9538007809919023E-2</v>
      </c>
    </row>
    <row r="239" spans="1:24" x14ac:dyDescent="0.35">
      <c r="A239" t="s">
        <v>95</v>
      </c>
      <c r="B239" t="s">
        <v>666</v>
      </c>
      <c r="C239" t="s">
        <v>676</v>
      </c>
      <c r="D239" t="s">
        <v>675</v>
      </c>
      <c r="E239">
        <v>0.65167354555562795</v>
      </c>
      <c r="F239">
        <v>7</v>
      </c>
      <c r="G239">
        <v>0</v>
      </c>
      <c r="H239">
        <v>0</v>
      </c>
      <c r="I239">
        <f t="shared" si="57"/>
        <v>0</v>
      </c>
      <c r="J239">
        <v>0</v>
      </c>
      <c r="K239">
        <v>0</v>
      </c>
      <c r="L239" t="s">
        <v>653</v>
      </c>
      <c r="M239" t="s">
        <v>651</v>
      </c>
      <c r="N239" t="str">
        <f t="shared" si="58"/>
        <v>right end</v>
      </c>
      <c r="P239">
        <v>0</v>
      </c>
      <c r="Q239">
        <v>-0.5013417</v>
      </c>
      <c r="R239">
        <v>1</v>
      </c>
      <c r="S239">
        <v>0.65167354555562795</v>
      </c>
      <c r="T239">
        <f t="shared" si="59"/>
        <v>0</v>
      </c>
      <c r="U239">
        <f t="shared" si="60"/>
        <v>0</v>
      </c>
      <c r="V239">
        <f t="shared" si="61"/>
        <v>0</v>
      </c>
      <c r="X239">
        <f t="shared" si="56"/>
        <v>-0.32671112317388595</v>
      </c>
    </row>
    <row r="240" spans="1:24" x14ac:dyDescent="0.35">
      <c r="A240" t="s">
        <v>605</v>
      </c>
      <c r="B240" t="s">
        <v>666</v>
      </c>
      <c r="C240" t="s">
        <v>676</v>
      </c>
      <c r="D240" t="s">
        <v>675</v>
      </c>
      <c r="E240">
        <v>0.34832645444437099</v>
      </c>
      <c r="F240">
        <v>7</v>
      </c>
      <c r="G240">
        <v>0</v>
      </c>
      <c r="H240">
        <v>0</v>
      </c>
      <c r="I240">
        <f t="shared" si="57"/>
        <v>0</v>
      </c>
      <c r="J240">
        <v>0</v>
      </c>
      <c r="K240">
        <v>0</v>
      </c>
      <c r="L240" t="s">
        <v>653</v>
      </c>
      <c r="M240" t="s">
        <v>651</v>
      </c>
      <c r="N240" t="str">
        <f t="shared" si="58"/>
        <v>right end</v>
      </c>
      <c r="P240">
        <v>0</v>
      </c>
      <c r="Q240">
        <v>-0.5013417</v>
      </c>
      <c r="R240">
        <v>1</v>
      </c>
      <c r="S240">
        <v>0.34832645444437099</v>
      </c>
      <c r="T240">
        <f t="shared" si="59"/>
        <v>0</v>
      </c>
      <c r="U240">
        <f t="shared" si="60"/>
        <v>0</v>
      </c>
      <c r="V240">
        <f t="shared" si="61"/>
        <v>0</v>
      </c>
      <c r="X240">
        <f t="shared" si="56"/>
        <v>-0.17463057682611352</v>
      </c>
    </row>
    <row r="241" spans="1:24" x14ac:dyDescent="0.35">
      <c r="A241" t="s">
        <v>91</v>
      </c>
      <c r="B241" t="s">
        <v>667</v>
      </c>
      <c r="C241" t="s">
        <v>676</v>
      </c>
      <c r="D241" t="s">
        <v>675</v>
      </c>
      <c r="E241">
        <v>0.53868940837646795</v>
      </c>
      <c r="F241">
        <v>7</v>
      </c>
      <c r="G241">
        <v>0</v>
      </c>
      <c r="H241">
        <v>0</v>
      </c>
      <c r="I241">
        <f t="shared" si="57"/>
        <v>0</v>
      </c>
      <c r="J241">
        <v>0</v>
      </c>
      <c r="K241">
        <v>0</v>
      </c>
      <c r="L241" t="s">
        <v>3</v>
      </c>
      <c r="M241" t="s">
        <v>651</v>
      </c>
      <c r="N241" t="str">
        <f t="shared" si="58"/>
        <v>right tackle</v>
      </c>
      <c r="P241">
        <v>0</v>
      </c>
      <c r="Q241">
        <v>-0.51656663000000003</v>
      </c>
      <c r="R241">
        <v>1</v>
      </c>
      <c r="S241">
        <v>0.53868940837646795</v>
      </c>
      <c r="T241">
        <f t="shared" si="59"/>
        <v>0</v>
      </c>
      <c r="U241">
        <f t="shared" si="60"/>
        <v>0</v>
      </c>
      <c r="V241">
        <f t="shared" si="61"/>
        <v>0</v>
      </c>
      <c r="X241">
        <f t="shared" si="56"/>
        <v>-0.27826897230172581</v>
      </c>
    </row>
    <row r="242" spans="1:24" x14ac:dyDescent="0.35">
      <c r="A242" t="s">
        <v>90</v>
      </c>
      <c r="B242" t="s">
        <v>666</v>
      </c>
      <c r="C242" t="s">
        <v>676</v>
      </c>
      <c r="D242" t="s">
        <v>675</v>
      </c>
      <c r="E242">
        <v>0.32743866471001698</v>
      </c>
      <c r="F242">
        <v>7</v>
      </c>
      <c r="G242">
        <v>0</v>
      </c>
      <c r="H242">
        <v>0</v>
      </c>
      <c r="I242">
        <f t="shared" si="57"/>
        <v>0</v>
      </c>
      <c r="J242">
        <v>0</v>
      </c>
      <c r="K242">
        <v>0</v>
      </c>
      <c r="L242" t="s">
        <v>3</v>
      </c>
      <c r="M242" t="s">
        <v>651</v>
      </c>
      <c r="N242" t="str">
        <f t="shared" si="58"/>
        <v>right tackle</v>
      </c>
      <c r="P242">
        <v>0</v>
      </c>
      <c r="Q242">
        <v>-0.51656663000000003</v>
      </c>
      <c r="R242">
        <v>1</v>
      </c>
      <c r="S242">
        <v>0.32743866471001698</v>
      </c>
      <c r="T242">
        <f t="shared" si="59"/>
        <v>0</v>
      </c>
      <c r="U242">
        <f t="shared" si="60"/>
        <v>0</v>
      </c>
      <c r="V242">
        <f t="shared" si="61"/>
        <v>0</v>
      </c>
      <c r="X242">
        <f t="shared" si="56"/>
        <v>-0.16914388756095342</v>
      </c>
    </row>
    <row r="243" spans="1:24" x14ac:dyDescent="0.35">
      <c r="A243" t="s">
        <v>101</v>
      </c>
      <c r="B243" t="s">
        <v>665</v>
      </c>
      <c r="C243" t="s">
        <v>676</v>
      </c>
      <c r="D243" t="s">
        <v>675</v>
      </c>
      <c r="E243">
        <v>0.13387192691351299</v>
      </c>
      <c r="F243">
        <v>7</v>
      </c>
      <c r="G243">
        <v>0</v>
      </c>
      <c r="H243">
        <v>0</v>
      </c>
      <c r="I243">
        <f t="shared" si="57"/>
        <v>0</v>
      </c>
      <c r="J243">
        <v>0</v>
      </c>
      <c r="K243">
        <v>0</v>
      </c>
      <c r="L243" t="s">
        <v>3</v>
      </c>
      <c r="M243" t="s">
        <v>651</v>
      </c>
      <c r="N243" t="str">
        <f t="shared" si="58"/>
        <v>right tackle</v>
      </c>
      <c r="P243">
        <v>0</v>
      </c>
      <c r="Q243">
        <v>-0.51656663000000003</v>
      </c>
      <c r="R243">
        <v>1</v>
      </c>
      <c r="S243">
        <v>0.13387192691351299</v>
      </c>
      <c r="T243">
        <f t="shared" si="59"/>
        <v>0</v>
      </c>
      <c r="U243">
        <f t="shared" si="60"/>
        <v>0</v>
      </c>
      <c r="V243">
        <f t="shared" si="61"/>
        <v>0</v>
      </c>
      <c r="X243">
        <f t="shared" si="56"/>
        <v>-6.9153770137319714E-2</v>
      </c>
    </row>
    <row r="244" spans="1:24" x14ac:dyDescent="0.35">
      <c r="A244" t="s">
        <v>97</v>
      </c>
      <c r="B244" t="s">
        <v>667</v>
      </c>
      <c r="C244" t="s">
        <v>676</v>
      </c>
      <c r="D244" t="s">
        <v>675</v>
      </c>
      <c r="E244">
        <v>1</v>
      </c>
      <c r="F244">
        <v>7</v>
      </c>
      <c r="G244">
        <v>0</v>
      </c>
      <c r="H244">
        <v>0</v>
      </c>
      <c r="I244">
        <f t="shared" si="57"/>
        <v>0</v>
      </c>
      <c r="J244">
        <v>0</v>
      </c>
      <c r="K244">
        <v>0</v>
      </c>
      <c r="L244" t="s">
        <v>3</v>
      </c>
      <c r="M244" t="s">
        <v>652</v>
      </c>
      <c r="N244" t="str">
        <f t="shared" si="58"/>
        <v>left tackle</v>
      </c>
      <c r="P244">
        <v>0</v>
      </c>
      <c r="Q244">
        <v>1.0714715E-2</v>
      </c>
      <c r="R244">
        <v>0</v>
      </c>
      <c r="S244">
        <v>0</v>
      </c>
      <c r="T244">
        <f t="shared" si="59"/>
        <v>0</v>
      </c>
      <c r="U244">
        <f t="shared" si="60"/>
        <v>0</v>
      </c>
      <c r="V244">
        <f t="shared" si="61"/>
        <v>0</v>
      </c>
      <c r="X244">
        <f t="shared" si="56"/>
        <v>1.0714715E-2</v>
      </c>
    </row>
    <row r="245" spans="1:24" x14ac:dyDescent="0.35">
      <c r="A245" t="s">
        <v>91</v>
      </c>
      <c r="B245" t="s">
        <v>667</v>
      </c>
      <c r="C245" t="s">
        <v>676</v>
      </c>
      <c r="D245" t="s">
        <v>675</v>
      </c>
      <c r="E245">
        <v>0.43714205605448198</v>
      </c>
      <c r="F245">
        <v>7</v>
      </c>
      <c r="G245">
        <v>0</v>
      </c>
      <c r="H245">
        <v>0</v>
      </c>
      <c r="I245">
        <f t="shared" si="57"/>
        <v>0</v>
      </c>
      <c r="J245">
        <v>0</v>
      </c>
      <c r="K245">
        <v>0</v>
      </c>
      <c r="L245" t="s">
        <v>654</v>
      </c>
      <c r="M245" t="s">
        <v>652</v>
      </c>
      <c r="N245" t="str">
        <f t="shared" si="58"/>
        <v>left guard</v>
      </c>
      <c r="P245">
        <v>0</v>
      </c>
      <c r="Q245">
        <v>0.62314385000000005</v>
      </c>
      <c r="R245">
        <v>0</v>
      </c>
      <c r="S245">
        <v>0</v>
      </c>
      <c r="T245">
        <f t="shared" si="59"/>
        <v>0</v>
      </c>
      <c r="U245">
        <f t="shared" si="60"/>
        <v>0</v>
      </c>
      <c r="V245">
        <f t="shared" si="61"/>
        <v>0</v>
      </c>
      <c r="X245">
        <f t="shared" si="56"/>
        <v>0.27240238380670573</v>
      </c>
    </row>
    <row r="246" spans="1:24" x14ac:dyDescent="0.35">
      <c r="A246" t="s">
        <v>98</v>
      </c>
      <c r="B246" t="s">
        <v>667</v>
      </c>
      <c r="C246" t="s">
        <v>676</v>
      </c>
      <c r="D246" t="s">
        <v>675</v>
      </c>
      <c r="E246">
        <v>0.32561853204091901</v>
      </c>
      <c r="F246">
        <v>7</v>
      </c>
      <c r="G246">
        <v>0</v>
      </c>
      <c r="H246">
        <v>0</v>
      </c>
      <c r="I246">
        <f t="shared" si="57"/>
        <v>0</v>
      </c>
      <c r="J246">
        <v>0</v>
      </c>
      <c r="K246">
        <v>0</v>
      </c>
      <c r="L246" t="s">
        <v>654</v>
      </c>
      <c r="M246" t="s">
        <v>652</v>
      </c>
      <c r="N246" t="str">
        <f t="shared" si="58"/>
        <v>left guard</v>
      </c>
      <c r="P246">
        <v>0</v>
      </c>
      <c r="Q246">
        <v>0.62314385000000005</v>
      </c>
      <c r="R246">
        <v>0</v>
      </c>
      <c r="S246">
        <v>0</v>
      </c>
      <c r="T246">
        <f t="shared" si="59"/>
        <v>0</v>
      </c>
      <c r="U246">
        <f t="shared" si="60"/>
        <v>0</v>
      </c>
      <c r="V246">
        <f t="shared" si="61"/>
        <v>0</v>
      </c>
      <c r="X246">
        <f t="shared" si="56"/>
        <v>0.20290718568732666</v>
      </c>
    </row>
    <row r="247" spans="1:24" x14ac:dyDescent="0.35">
      <c r="A247" t="s">
        <v>97</v>
      </c>
      <c r="B247" t="s">
        <v>667</v>
      </c>
      <c r="C247" t="s">
        <v>676</v>
      </c>
      <c r="D247" t="s">
        <v>675</v>
      </c>
      <c r="E247">
        <v>0.23723941190459799</v>
      </c>
      <c r="F247">
        <v>7</v>
      </c>
      <c r="G247">
        <v>0</v>
      </c>
      <c r="H247">
        <v>0</v>
      </c>
      <c r="I247">
        <f t="shared" si="57"/>
        <v>0</v>
      </c>
      <c r="J247">
        <v>0</v>
      </c>
      <c r="K247">
        <v>0</v>
      </c>
      <c r="L247" t="s">
        <v>654</v>
      </c>
      <c r="M247" t="s">
        <v>652</v>
      </c>
      <c r="N247" t="str">
        <f t="shared" si="58"/>
        <v>left guard</v>
      </c>
      <c r="P247">
        <v>0</v>
      </c>
      <c r="Q247">
        <v>0.62314385000000005</v>
      </c>
      <c r="R247">
        <v>0</v>
      </c>
      <c r="S247">
        <v>0</v>
      </c>
      <c r="T247">
        <f t="shared" si="59"/>
        <v>0</v>
      </c>
      <c r="U247">
        <f t="shared" si="60"/>
        <v>0</v>
      </c>
      <c r="V247">
        <f t="shared" si="61"/>
        <v>0</v>
      </c>
      <c r="X247">
        <f t="shared" si="56"/>
        <v>0.14783428050596703</v>
      </c>
    </row>
    <row r="248" spans="1:24" x14ac:dyDescent="0.35">
      <c r="A248" t="s">
        <v>100</v>
      </c>
      <c r="B248" t="s">
        <v>665</v>
      </c>
      <c r="C248" t="s">
        <v>676</v>
      </c>
      <c r="D248" t="s">
        <v>675</v>
      </c>
      <c r="E248">
        <v>0.53946621531873196</v>
      </c>
      <c r="F248">
        <v>7</v>
      </c>
      <c r="G248">
        <v>0</v>
      </c>
      <c r="H248">
        <v>0</v>
      </c>
      <c r="I248">
        <f t="shared" si="57"/>
        <v>0</v>
      </c>
      <c r="J248">
        <v>0</v>
      </c>
      <c r="K248">
        <v>0</v>
      </c>
      <c r="L248" t="s">
        <v>3</v>
      </c>
      <c r="M248" t="s">
        <v>651</v>
      </c>
      <c r="N248" t="str">
        <f t="shared" si="58"/>
        <v>right tackle</v>
      </c>
      <c r="P248">
        <v>0</v>
      </c>
      <c r="Q248">
        <v>-0.35507956000000002</v>
      </c>
      <c r="R248">
        <v>1</v>
      </c>
      <c r="S248">
        <v>0.53946621531873196</v>
      </c>
      <c r="T248">
        <f t="shared" si="59"/>
        <v>0</v>
      </c>
      <c r="U248">
        <f t="shared" si="60"/>
        <v>0</v>
      </c>
      <c r="V248">
        <f t="shared" si="61"/>
        <v>0</v>
      </c>
      <c r="X248">
        <f t="shared" si="56"/>
        <v>-0.19155342637024061</v>
      </c>
    </row>
    <row r="249" spans="1:24" x14ac:dyDescent="0.35">
      <c r="A249" t="s">
        <v>91</v>
      </c>
      <c r="B249" t="s">
        <v>667</v>
      </c>
      <c r="C249" t="s">
        <v>676</v>
      </c>
      <c r="D249" t="s">
        <v>675</v>
      </c>
      <c r="E249">
        <v>0.46053378468126699</v>
      </c>
      <c r="F249">
        <v>7</v>
      </c>
      <c r="G249">
        <v>0</v>
      </c>
      <c r="H249">
        <v>0</v>
      </c>
      <c r="I249">
        <f t="shared" si="57"/>
        <v>0</v>
      </c>
      <c r="J249">
        <v>0</v>
      </c>
      <c r="K249">
        <v>0</v>
      </c>
      <c r="L249" t="s">
        <v>3</v>
      </c>
      <c r="M249" t="s">
        <v>651</v>
      </c>
      <c r="N249" t="str">
        <f t="shared" si="58"/>
        <v>right tackle</v>
      </c>
      <c r="P249">
        <v>0</v>
      </c>
      <c r="Q249">
        <v>-0.35507956000000002</v>
      </c>
      <c r="R249">
        <v>1</v>
      </c>
      <c r="S249">
        <v>0.46053378468126699</v>
      </c>
      <c r="T249">
        <f t="shared" si="59"/>
        <v>0</v>
      </c>
      <c r="U249">
        <f t="shared" si="60"/>
        <v>0</v>
      </c>
      <c r="V249">
        <f t="shared" si="61"/>
        <v>0</v>
      </c>
      <c r="X249">
        <f t="shared" si="56"/>
        <v>-0.16352613362975904</v>
      </c>
    </row>
    <row r="250" spans="1:24" x14ac:dyDescent="0.35">
      <c r="A250" t="s">
        <v>98</v>
      </c>
      <c r="B250" t="s">
        <v>667</v>
      </c>
      <c r="C250" t="s">
        <v>676</v>
      </c>
      <c r="D250" t="s">
        <v>675</v>
      </c>
      <c r="E250">
        <v>0.53281421049341504</v>
      </c>
      <c r="F250">
        <v>7</v>
      </c>
      <c r="G250">
        <v>0</v>
      </c>
      <c r="H250">
        <v>0</v>
      </c>
      <c r="I250">
        <f t="shared" si="57"/>
        <v>0</v>
      </c>
      <c r="J250">
        <v>0</v>
      </c>
      <c r="K250">
        <v>0</v>
      </c>
      <c r="L250" t="s">
        <v>653</v>
      </c>
      <c r="M250" t="s">
        <v>651</v>
      </c>
      <c r="N250" t="str">
        <f t="shared" si="58"/>
        <v>right end</v>
      </c>
      <c r="P250">
        <v>0</v>
      </c>
      <c r="Q250">
        <v>0.98679083999999995</v>
      </c>
      <c r="R250">
        <v>0</v>
      </c>
      <c r="S250">
        <v>0</v>
      </c>
      <c r="T250">
        <f t="shared" si="59"/>
        <v>0</v>
      </c>
      <c r="U250">
        <f t="shared" si="60"/>
        <v>0</v>
      </c>
      <c r="V250">
        <f t="shared" si="61"/>
        <v>0</v>
      </c>
      <c r="X250">
        <f t="shared" si="56"/>
        <v>0.52577618233673384</v>
      </c>
    </row>
    <row r="251" spans="1:24" x14ac:dyDescent="0.35">
      <c r="A251" t="s">
        <v>101</v>
      </c>
      <c r="B251" t="s">
        <v>665</v>
      </c>
      <c r="C251" t="s">
        <v>676</v>
      </c>
      <c r="D251" t="s">
        <v>675</v>
      </c>
      <c r="E251">
        <v>0.46718578950658401</v>
      </c>
      <c r="F251">
        <v>7</v>
      </c>
      <c r="G251">
        <v>0</v>
      </c>
      <c r="H251">
        <v>0</v>
      </c>
      <c r="I251">
        <f t="shared" si="57"/>
        <v>0</v>
      </c>
      <c r="J251">
        <v>0</v>
      </c>
      <c r="K251">
        <v>0</v>
      </c>
      <c r="L251" t="s">
        <v>653</v>
      </c>
      <c r="M251" t="s">
        <v>651</v>
      </c>
      <c r="N251" t="str">
        <f t="shared" si="58"/>
        <v>right end</v>
      </c>
      <c r="P251">
        <v>0</v>
      </c>
      <c r="Q251">
        <v>0.98679083999999995</v>
      </c>
      <c r="R251">
        <v>0</v>
      </c>
      <c r="S251">
        <v>0</v>
      </c>
      <c r="T251">
        <f t="shared" si="59"/>
        <v>0</v>
      </c>
      <c r="U251">
        <f t="shared" si="60"/>
        <v>0</v>
      </c>
      <c r="V251">
        <f t="shared" si="61"/>
        <v>0</v>
      </c>
      <c r="X251">
        <f t="shared" si="56"/>
        <v>0.46101465766326521</v>
      </c>
    </row>
    <row r="252" spans="1:24" x14ac:dyDescent="0.35">
      <c r="A252" t="s">
        <v>95</v>
      </c>
      <c r="B252" t="s">
        <v>666</v>
      </c>
      <c r="C252" t="s">
        <v>676</v>
      </c>
      <c r="D252" t="s">
        <v>675</v>
      </c>
      <c r="E252">
        <v>0.42507991864539701</v>
      </c>
      <c r="F252">
        <v>7</v>
      </c>
      <c r="G252">
        <v>0</v>
      </c>
      <c r="H252">
        <v>0</v>
      </c>
      <c r="I252">
        <f t="shared" si="57"/>
        <v>0</v>
      </c>
      <c r="J252">
        <v>0</v>
      </c>
      <c r="K252">
        <v>0</v>
      </c>
      <c r="L252" t="s">
        <v>3</v>
      </c>
      <c r="M252" t="s">
        <v>652</v>
      </c>
      <c r="N252" t="str">
        <f t="shared" si="58"/>
        <v>left tackle</v>
      </c>
      <c r="P252">
        <v>0</v>
      </c>
      <c r="Q252">
        <v>-0.10221965</v>
      </c>
      <c r="R252">
        <v>1</v>
      </c>
      <c r="S252">
        <v>0.42507991864539701</v>
      </c>
      <c r="T252">
        <f t="shared" si="59"/>
        <v>0</v>
      </c>
      <c r="U252">
        <f t="shared" si="60"/>
        <v>0</v>
      </c>
      <c r="V252">
        <f t="shared" si="61"/>
        <v>0</v>
      </c>
      <c r="X252">
        <f t="shared" si="56"/>
        <v>-4.3451520505960954E-2</v>
      </c>
    </row>
    <row r="253" spans="1:24" x14ac:dyDescent="0.35">
      <c r="A253" t="s">
        <v>606</v>
      </c>
      <c r="B253" t="s">
        <v>666</v>
      </c>
      <c r="C253" t="s">
        <v>676</v>
      </c>
      <c r="D253" t="s">
        <v>675</v>
      </c>
      <c r="E253">
        <v>0.57492008135460204</v>
      </c>
      <c r="F253">
        <v>7</v>
      </c>
      <c r="G253">
        <v>0</v>
      </c>
      <c r="H253">
        <v>0</v>
      </c>
      <c r="I253">
        <f t="shared" si="57"/>
        <v>0</v>
      </c>
      <c r="J253">
        <v>0</v>
      </c>
      <c r="K253">
        <v>0</v>
      </c>
      <c r="L253" t="s">
        <v>3</v>
      </c>
      <c r="M253" t="s">
        <v>652</v>
      </c>
      <c r="N253" t="str">
        <f t="shared" si="58"/>
        <v>left tackle</v>
      </c>
      <c r="P253">
        <v>0</v>
      </c>
      <c r="Q253">
        <v>-0.10221965</v>
      </c>
      <c r="R253">
        <v>1</v>
      </c>
      <c r="S253">
        <v>0.57492008135460204</v>
      </c>
      <c r="T253">
        <f t="shared" si="59"/>
        <v>0</v>
      </c>
      <c r="U253">
        <f t="shared" si="60"/>
        <v>0</v>
      </c>
      <c r="V253">
        <f t="shared" si="61"/>
        <v>0</v>
      </c>
      <c r="X253">
        <f t="shared" si="56"/>
        <v>-5.8768129494038944E-2</v>
      </c>
    </row>
    <row r="254" spans="1:24" x14ac:dyDescent="0.35">
      <c r="A254" t="s">
        <v>102</v>
      </c>
      <c r="B254" t="s">
        <v>666</v>
      </c>
      <c r="C254" t="s">
        <v>676</v>
      </c>
      <c r="D254" t="s">
        <v>675</v>
      </c>
      <c r="E254">
        <v>0.49584494109548399</v>
      </c>
      <c r="F254">
        <v>7</v>
      </c>
      <c r="G254">
        <v>0</v>
      </c>
      <c r="H254">
        <v>0</v>
      </c>
      <c r="I254">
        <f t="shared" si="57"/>
        <v>0</v>
      </c>
      <c r="J254">
        <v>0</v>
      </c>
      <c r="K254">
        <v>0</v>
      </c>
      <c r="L254" t="s">
        <v>3</v>
      </c>
      <c r="M254" t="s">
        <v>652</v>
      </c>
      <c r="N254" t="str">
        <f t="shared" si="58"/>
        <v>left tackle</v>
      </c>
      <c r="P254">
        <v>0</v>
      </c>
      <c r="Q254">
        <v>1.220038</v>
      </c>
      <c r="R254">
        <v>0</v>
      </c>
      <c r="S254">
        <v>0</v>
      </c>
      <c r="T254">
        <f t="shared" si="59"/>
        <v>0</v>
      </c>
      <c r="U254">
        <f t="shared" si="60"/>
        <v>0</v>
      </c>
      <c r="V254">
        <f t="shared" si="61"/>
        <v>0</v>
      </c>
      <c r="X254">
        <f t="shared" si="56"/>
        <v>0.60494967024425206</v>
      </c>
    </row>
    <row r="255" spans="1:24" x14ac:dyDescent="0.35">
      <c r="A255" t="s">
        <v>91</v>
      </c>
      <c r="B255" t="s">
        <v>667</v>
      </c>
      <c r="C255" t="s">
        <v>676</v>
      </c>
      <c r="D255" t="s">
        <v>675</v>
      </c>
      <c r="E255">
        <v>0.50415505890451495</v>
      </c>
      <c r="F255">
        <v>7</v>
      </c>
      <c r="G255">
        <v>0</v>
      </c>
      <c r="H255">
        <v>0</v>
      </c>
      <c r="I255">
        <f t="shared" si="57"/>
        <v>0</v>
      </c>
      <c r="J255">
        <v>0</v>
      </c>
      <c r="K255">
        <v>0</v>
      </c>
      <c r="L255" t="s">
        <v>3</v>
      </c>
      <c r="M255" t="s">
        <v>652</v>
      </c>
      <c r="N255" t="str">
        <f t="shared" si="58"/>
        <v>left tackle</v>
      </c>
      <c r="P255">
        <v>0</v>
      </c>
      <c r="Q255">
        <v>1.220038</v>
      </c>
      <c r="R255">
        <v>0</v>
      </c>
      <c r="S255">
        <v>0</v>
      </c>
      <c r="T255">
        <f t="shared" si="59"/>
        <v>0</v>
      </c>
      <c r="U255">
        <f t="shared" si="60"/>
        <v>0</v>
      </c>
      <c r="V255">
        <f t="shared" si="61"/>
        <v>0</v>
      </c>
      <c r="X255">
        <f t="shared" si="56"/>
        <v>0.61508832975574657</v>
      </c>
    </row>
    <row r="256" spans="1:24" x14ac:dyDescent="0.35">
      <c r="A256" t="s">
        <v>100</v>
      </c>
      <c r="B256" t="s">
        <v>665</v>
      </c>
      <c r="C256" t="s">
        <v>676</v>
      </c>
      <c r="D256" t="s">
        <v>675</v>
      </c>
      <c r="E256">
        <v>0.48767019879912099</v>
      </c>
      <c r="F256">
        <v>7</v>
      </c>
      <c r="G256">
        <v>0</v>
      </c>
      <c r="H256">
        <v>0</v>
      </c>
      <c r="I256">
        <f t="shared" si="57"/>
        <v>0</v>
      </c>
      <c r="J256">
        <v>1</v>
      </c>
      <c r="K256">
        <v>0</v>
      </c>
      <c r="L256" t="s">
        <v>3</v>
      </c>
      <c r="M256" t="s">
        <v>652</v>
      </c>
      <c r="N256" t="str">
        <f t="shared" si="58"/>
        <v>left tackle</v>
      </c>
      <c r="P256">
        <v>0</v>
      </c>
      <c r="Q256">
        <v>-8.8304980000000009E-3</v>
      </c>
      <c r="R256">
        <v>1</v>
      </c>
      <c r="S256">
        <v>0.48767019879912099</v>
      </c>
      <c r="T256">
        <f t="shared" si="59"/>
        <v>0</v>
      </c>
      <c r="U256">
        <f t="shared" si="60"/>
        <v>0.48767019879912099</v>
      </c>
      <c r="V256">
        <f t="shared" si="61"/>
        <v>0</v>
      </c>
      <c r="X256">
        <f t="shared" si="56"/>
        <v>-4.3063707151552409E-3</v>
      </c>
    </row>
    <row r="257" spans="1:24" x14ac:dyDescent="0.35">
      <c r="A257" t="s">
        <v>97</v>
      </c>
      <c r="B257" t="s">
        <v>667</v>
      </c>
      <c r="C257" t="s">
        <v>676</v>
      </c>
      <c r="D257" t="s">
        <v>675</v>
      </c>
      <c r="E257">
        <v>0.110849699546218</v>
      </c>
      <c r="F257">
        <v>7</v>
      </c>
      <c r="G257">
        <v>0</v>
      </c>
      <c r="H257">
        <v>0</v>
      </c>
      <c r="I257">
        <f t="shared" si="57"/>
        <v>0</v>
      </c>
      <c r="J257">
        <v>1</v>
      </c>
      <c r="K257">
        <v>0</v>
      </c>
      <c r="L257" t="s">
        <v>3</v>
      </c>
      <c r="M257" t="s">
        <v>652</v>
      </c>
      <c r="N257" t="str">
        <f t="shared" si="58"/>
        <v>left tackle</v>
      </c>
      <c r="P257">
        <v>0</v>
      </c>
      <c r="Q257">
        <v>-8.8304980000000009E-3</v>
      </c>
      <c r="R257">
        <v>1</v>
      </c>
      <c r="S257">
        <v>0.110849699546218</v>
      </c>
      <c r="T257">
        <f t="shared" si="59"/>
        <v>0</v>
      </c>
      <c r="U257">
        <f t="shared" si="60"/>
        <v>0.110849699546218</v>
      </c>
      <c r="V257">
        <f t="shared" si="61"/>
        <v>0</v>
      </c>
      <c r="X257">
        <f t="shared" si="56"/>
        <v>-9.7885805014347898E-4</v>
      </c>
    </row>
    <row r="258" spans="1:24" x14ac:dyDescent="0.35">
      <c r="A258" t="s">
        <v>90</v>
      </c>
      <c r="B258" t="s">
        <v>666</v>
      </c>
      <c r="C258" t="s">
        <v>676</v>
      </c>
      <c r="D258" t="s">
        <v>675</v>
      </c>
      <c r="E258">
        <v>0.40148010165466003</v>
      </c>
      <c r="F258">
        <v>7</v>
      </c>
      <c r="G258">
        <v>0</v>
      </c>
      <c r="H258">
        <v>0</v>
      </c>
      <c r="I258">
        <f t="shared" si="57"/>
        <v>0</v>
      </c>
      <c r="J258">
        <v>1</v>
      </c>
      <c r="K258">
        <v>0</v>
      </c>
      <c r="L258" t="s">
        <v>3</v>
      </c>
      <c r="M258" t="s">
        <v>652</v>
      </c>
      <c r="N258" t="str">
        <f t="shared" si="58"/>
        <v>left tackle</v>
      </c>
      <c r="P258">
        <v>0</v>
      </c>
      <c r="Q258">
        <v>-8.8304980000000009E-3</v>
      </c>
      <c r="R258">
        <v>1</v>
      </c>
      <c r="S258">
        <v>0.40148010165466003</v>
      </c>
      <c r="T258">
        <f t="shared" si="59"/>
        <v>0</v>
      </c>
      <c r="U258">
        <f t="shared" si="60"/>
        <v>0.40148010165466003</v>
      </c>
      <c r="V258">
        <f t="shared" si="61"/>
        <v>0</v>
      </c>
      <c r="X258">
        <f t="shared" ref="X258:X321" si="62">Q258*E258</f>
        <v>-3.5452692347012725E-3</v>
      </c>
    </row>
    <row r="259" spans="1:24" x14ac:dyDescent="0.35">
      <c r="A259" t="s">
        <v>100</v>
      </c>
      <c r="B259" t="s">
        <v>665</v>
      </c>
      <c r="C259" t="s">
        <v>676</v>
      </c>
      <c r="D259" t="s">
        <v>675</v>
      </c>
      <c r="E259">
        <v>0.18332135217130499</v>
      </c>
      <c r="F259">
        <v>7</v>
      </c>
      <c r="G259">
        <v>0</v>
      </c>
      <c r="H259">
        <v>0</v>
      </c>
      <c r="I259">
        <f t="shared" ref="I259:I322" si="63">SUM(G259:H259)</f>
        <v>0</v>
      </c>
      <c r="J259">
        <v>1</v>
      </c>
      <c r="K259">
        <v>0</v>
      </c>
      <c r="L259" t="s">
        <v>3</v>
      </c>
      <c r="M259" t="s">
        <v>652</v>
      </c>
      <c r="N259" t="str">
        <f t="shared" ref="N259:N322" si="64">IF(M259="middle",M259,_xlfn.CONCAT(M259," ",L259))</f>
        <v>left tackle</v>
      </c>
      <c r="P259">
        <v>0</v>
      </c>
      <c r="Q259">
        <v>-0.31519449999999999</v>
      </c>
      <c r="R259">
        <v>1</v>
      </c>
      <c r="S259">
        <v>0.18332135217130499</v>
      </c>
      <c r="T259">
        <f t="shared" ref="T259:T322" si="65">P259*E259</f>
        <v>0</v>
      </c>
      <c r="U259">
        <f t="shared" ref="U259:U322" si="66">J259*E259</f>
        <v>0.18332135217130499</v>
      </c>
      <c r="V259">
        <f t="shared" ref="V259:V322" si="67">K259*E259</f>
        <v>0</v>
      </c>
      <c r="X259">
        <f t="shared" si="62"/>
        <v>-5.7781881936958386E-2</v>
      </c>
    </row>
    <row r="260" spans="1:24" x14ac:dyDescent="0.35">
      <c r="A260" t="s">
        <v>91</v>
      </c>
      <c r="B260" t="s">
        <v>667</v>
      </c>
      <c r="C260" t="s">
        <v>676</v>
      </c>
      <c r="D260" t="s">
        <v>675</v>
      </c>
      <c r="E260">
        <v>0.68990871252589903</v>
      </c>
      <c r="F260">
        <v>7</v>
      </c>
      <c r="G260">
        <v>0</v>
      </c>
      <c r="H260">
        <v>0</v>
      </c>
      <c r="I260">
        <f t="shared" si="63"/>
        <v>0</v>
      </c>
      <c r="J260">
        <v>1</v>
      </c>
      <c r="K260">
        <v>0</v>
      </c>
      <c r="L260" t="s">
        <v>3</v>
      </c>
      <c r="M260" t="s">
        <v>652</v>
      </c>
      <c r="N260" t="str">
        <f t="shared" si="64"/>
        <v>left tackle</v>
      </c>
      <c r="P260">
        <v>0</v>
      </c>
      <c r="Q260">
        <v>-0.31519449999999999</v>
      </c>
      <c r="R260">
        <v>1</v>
      </c>
      <c r="S260">
        <v>0.68990871252589903</v>
      </c>
      <c r="T260">
        <f t="shared" si="65"/>
        <v>0</v>
      </c>
      <c r="U260">
        <f t="shared" si="66"/>
        <v>0.68990871252589903</v>
      </c>
      <c r="V260">
        <f t="shared" si="67"/>
        <v>0</v>
      </c>
      <c r="X260">
        <f t="shared" si="62"/>
        <v>-0.21745543169024448</v>
      </c>
    </row>
    <row r="261" spans="1:24" x14ac:dyDescent="0.35">
      <c r="A261" t="s">
        <v>98</v>
      </c>
      <c r="B261" t="s">
        <v>667</v>
      </c>
      <c r="C261" t="s">
        <v>676</v>
      </c>
      <c r="D261" t="s">
        <v>675</v>
      </c>
      <c r="E261">
        <v>0.12676993530279401</v>
      </c>
      <c r="F261">
        <v>7</v>
      </c>
      <c r="G261">
        <v>0</v>
      </c>
      <c r="H261">
        <v>0</v>
      </c>
      <c r="I261">
        <f t="shared" si="63"/>
        <v>0</v>
      </c>
      <c r="J261">
        <v>1</v>
      </c>
      <c r="K261">
        <v>0</v>
      </c>
      <c r="L261" t="s">
        <v>3</v>
      </c>
      <c r="M261" t="s">
        <v>652</v>
      </c>
      <c r="N261" t="str">
        <f t="shared" si="64"/>
        <v>left tackle</v>
      </c>
      <c r="P261">
        <v>0</v>
      </c>
      <c r="Q261">
        <v>-0.31519449999999999</v>
      </c>
      <c r="R261">
        <v>1</v>
      </c>
      <c r="S261">
        <v>0.12676993530279401</v>
      </c>
      <c r="T261">
        <f t="shared" si="65"/>
        <v>0</v>
      </c>
      <c r="U261">
        <f t="shared" si="66"/>
        <v>0.12676993530279401</v>
      </c>
      <c r="V261">
        <f t="shared" si="67"/>
        <v>0</v>
      </c>
      <c r="X261">
        <f t="shared" si="62"/>
        <v>-3.9957186372796508E-2</v>
      </c>
    </row>
    <row r="262" spans="1:24" x14ac:dyDescent="0.35">
      <c r="A262" t="s">
        <v>605</v>
      </c>
      <c r="B262" t="s">
        <v>666</v>
      </c>
      <c r="C262" t="s">
        <v>676</v>
      </c>
      <c r="D262" t="s">
        <v>675</v>
      </c>
      <c r="E262">
        <v>1</v>
      </c>
      <c r="F262">
        <v>7</v>
      </c>
      <c r="G262">
        <v>0</v>
      </c>
      <c r="H262">
        <v>0</v>
      </c>
      <c r="I262">
        <f t="shared" si="63"/>
        <v>0</v>
      </c>
      <c r="J262">
        <v>0</v>
      </c>
      <c r="K262">
        <v>0</v>
      </c>
      <c r="L262" t="s">
        <v>3</v>
      </c>
      <c r="M262" t="s">
        <v>652</v>
      </c>
      <c r="N262" t="str">
        <f t="shared" si="64"/>
        <v>left tackle</v>
      </c>
      <c r="P262">
        <v>0</v>
      </c>
      <c r="Q262">
        <v>-0.54255896999999997</v>
      </c>
      <c r="R262">
        <v>1</v>
      </c>
      <c r="S262">
        <v>1</v>
      </c>
      <c r="T262">
        <f t="shared" si="65"/>
        <v>0</v>
      </c>
      <c r="U262">
        <f t="shared" si="66"/>
        <v>0</v>
      </c>
      <c r="V262">
        <f t="shared" si="67"/>
        <v>0</v>
      </c>
      <c r="X262">
        <f t="shared" si="62"/>
        <v>-0.54255896999999997</v>
      </c>
    </row>
    <row r="263" spans="1:24" x14ac:dyDescent="0.35">
      <c r="A263" t="s">
        <v>105</v>
      </c>
      <c r="B263" t="s">
        <v>666</v>
      </c>
      <c r="C263" t="s">
        <v>675</v>
      </c>
      <c r="D263" t="s">
        <v>676</v>
      </c>
      <c r="E263">
        <v>0.371288732245588</v>
      </c>
      <c r="F263">
        <v>7</v>
      </c>
      <c r="G263">
        <v>0</v>
      </c>
      <c r="H263">
        <v>0</v>
      </c>
      <c r="I263">
        <f t="shared" si="63"/>
        <v>0</v>
      </c>
      <c r="J263">
        <v>0</v>
      </c>
      <c r="K263">
        <v>0</v>
      </c>
      <c r="M263" t="s">
        <v>650</v>
      </c>
      <c r="N263" t="str">
        <f t="shared" si="64"/>
        <v>middle</v>
      </c>
      <c r="P263">
        <v>0</v>
      </c>
      <c r="Q263">
        <v>9.0702610000000003E-2</v>
      </c>
      <c r="R263">
        <v>0</v>
      </c>
      <c r="S263">
        <v>0</v>
      </c>
      <c r="T263">
        <f t="shared" si="65"/>
        <v>0</v>
      </c>
      <c r="U263">
        <f t="shared" si="66"/>
        <v>0</v>
      </c>
      <c r="V263">
        <f t="shared" si="67"/>
        <v>0</v>
      </c>
      <c r="X263">
        <f t="shared" si="62"/>
        <v>3.3676857078265995E-2</v>
      </c>
    </row>
    <row r="264" spans="1:24" x14ac:dyDescent="0.35">
      <c r="A264" t="s">
        <v>103</v>
      </c>
      <c r="B264" t="s">
        <v>667</v>
      </c>
      <c r="C264" t="s">
        <v>675</v>
      </c>
      <c r="D264" t="s">
        <v>676</v>
      </c>
      <c r="E264">
        <v>0.628711267754411</v>
      </c>
      <c r="F264">
        <v>7</v>
      </c>
      <c r="G264">
        <v>0</v>
      </c>
      <c r="H264">
        <v>0</v>
      </c>
      <c r="I264">
        <f t="shared" si="63"/>
        <v>0</v>
      </c>
      <c r="J264">
        <v>0</v>
      </c>
      <c r="K264">
        <v>0</v>
      </c>
      <c r="M264" t="s">
        <v>650</v>
      </c>
      <c r="N264" t="str">
        <f t="shared" si="64"/>
        <v>middle</v>
      </c>
      <c r="P264">
        <v>0</v>
      </c>
      <c r="Q264">
        <v>9.0702610000000003E-2</v>
      </c>
      <c r="R264">
        <v>0</v>
      </c>
      <c r="S264">
        <v>0</v>
      </c>
      <c r="T264">
        <f t="shared" si="65"/>
        <v>0</v>
      </c>
      <c r="U264">
        <f t="shared" si="66"/>
        <v>0</v>
      </c>
      <c r="V264">
        <f t="shared" si="67"/>
        <v>0</v>
      </c>
      <c r="X264">
        <f t="shared" si="62"/>
        <v>5.7025752921733917E-2</v>
      </c>
    </row>
    <row r="265" spans="1:24" x14ac:dyDescent="0.35">
      <c r="A265" t="s">
        <v>87</v>
      </c>
      <c r="B265" t="s">
        <v>667</v>
      </c>
      <c r="C265" t="s">
        <v>675</v>
      </c>
      <c r="D265" t="s">
        <v>676</v>
      </c>
      <c r="E265">
        <v>1</v>
      </c>
      <c r="F265">
        <v>7</v>
      </c>
      <c r="G265">
        <v>1</v>
      </c>
      <c r="H265">
        <v>0</v>
      </c>
      <c r="I265">
        <f t="shared" si="63"/>
        <v>1</v>
      </c>
      <c r="J265">
        <v>0</v>
      </c>
      <c r="K265">
        <v>0</v>
      </c>
      <c r="L265" t="s">
        <v>654</v>
      </c>
      <c r="M265" t="s">
        <v>652</v>
      </c>
      <c r="N265" t="str">
        <f t="shared" si="64"/>
        <v>left guard</v>
      </c>
      <c r="P265">
        <v>1</v>
      </c>
      <c r="Q265">
        <v>-1.2420723</v>
      </c>
      <c r="R265">
        <v>1</v>
      </c>
      <c r="S265">
        <v>1</v>
      </c>
      <c r="T265">
        <f t="shared" si="65"/>
        <v>1</v>
      </c>
      <c r="U265">
        <f t="shared" si="66"/>
        <v>0</v>
      </c>
      <c r="V265">
        <f t="shared" si="67"/>
        <v>0</v>
      </c>
      <c r="X265">
        <f t="shared" si="62"/>
        <v>-1.2420723</v>
      </c>
    </row>
    <row r="266" spans="1:24" x14ac:dyDescent="0.35">
      <c r="A266" t="s">
        <v>100</v>
      </c>
      <c r="B266" t="s">
        <v>665</v>
      </c>
      <c r="C266" t="s">
        <v>676</v>
      </c>
      <c r="D266" t="s">
        <v>675</v>
      </c>
      <c r="E266">
        <v>1</v>
      </c>
      <c r="F266">
        <v>7</v>
      </c>
      <c r="G266">
        <v>0</v>
      </c>
      <c r="H266">
        <v>0</v>
      </c>
      <c r="I266">
        <f t="shared" si="63"/>
        <v>0</v>
      </c>
      <c r="J266">
        <v>0</v>
      </c>
      <c r="K266">
        <v>1</v>
      </c>
      <c r="L266" t="s">
        <v>653</v>
      </c>
      <c r="M266" t="s">
        <v>652</v>
      </c>
      <c r="N266" t="str">
        <f t="shared" si="64"/>
        <v>left end</v>
      </c>
      <c r="P266">
        <v>0</v>
      </c>
      <c r="Q266">
        <v>-1.2574471</v>
      </c>
      <c r="R266">
        <v>1</v>
      </c>
      <c r="S266">
        <v>1</v>
      </c>
      <c r="T266">
        <f t="shared" si="65"/>
        <v>0</v>
      </c>
      <c r="U266">
        <f t="shared" si="66"/>
        <v>0</v>
      </c>
      <c r="V266">
        <f t="shared" si="67"/>
        <v>1</v>
      </c>
      <c r="X266">
        <f t="shared" si="62"/>
        <v>-1.2574471</v>
      </c>
    </row>
    <row r="267" spans="1:24" x14ac:dyDescent="0.35">
      <c r="A267" t="s">
        <v>109</v>
      </c>
      <c r="B267" t="s">
        <v>666</v>
      </c>
      <c r="C267" t="s">
        <v>675</v>
      </c>
      <c r="D267" t="s">
        <v>676</v>
      </c>
      <c r="E267">
        <v>0.39531972210300798</v>
      </c>
      <c r="F267">
        <v>7</v>
      </c>
      <c r="G267">
        <v>0</v>
      </c>
      <c r="H267">
        <v>0</v>
      </c>
      <c r="I267">
        <f t="shared" si="63"/>
        <v>0</v>
      </c>
      <c r="J267">
        <v>0</v>
      </c>
      <c r="K267">
        <v>0</v>
      </c>
      <c r="L267" t="s">
        <v>653</v>
      </c>
      <c r="M267" t="s">
        <v>651</v>
      </c>
      <c r="N267" t="str">
        <f t="shared" si="64"/>
        <v>right end</v>
      </c>
      <c r="P267">
        <v>0</v>
      </c>
      <c r="Q267">
        <v>-0.41817464999999998</v>
      </c>
      <c r="R267">
        <v>1</v>
      </c>
      <c r="S267">
        <v>0.39531972210300798</v>
      </c>
      <c r="T267">
        <f t="shared" si="65"/>
        <v>0</v>
      </c>
      <c r="U267">
        <f t="shared" si="66"/>
        <v>0</v>
      </c>
      <c r="V267">
        <f t="shared" si="67"/>
        <v>0</v>
      </c>
      <c r="X267">
        <f t="shared" si="62"/>
        <v>-0.16531268642852262</v>
      </c>
    </row>
    <row r="268" spans="1:24" x14ac:dyDescent="0.35">
      <c r="A268" t="s">
        <v>388</v>
      </c>
      <c r="B268" t="s">
        <v>667</v>
      </c>
      <c r="C268" t="s">
        <v>675</v>
      </c>
      <c r="D268" t="s">
        <v>676</v>
      </c>
      <c r="E268">
        <v>0.38702179689737198</v>
      </c>
      <c r="F268">
        <v>7</v>
      </c>
      <c r="G268">
        <v>0</v>
      </c>
      <c r="H268">
        <v>0</v>
      </c>
      <c r="I268">
        <f t="shared" si="63"/>
        <v>0</v>
      </c>
      <c r="J268">
        <v>0</v>
      </c>
      <c r="K268">
        <v>0</v>
      </c>
      <c r="L268" t="s">
        <v>653</v>
      </c>
      <c r="M268" t="s">
        <v>651</v>
      </c>
      <c r="N268" t="str">
        <f t="shared" si="64"/>
        <v>right end</v>
      </c>
      <c r="P268">
        <v>0</v>
      </c>
      <c r="Q268">
        <v>-0.41817464999999998</v>
      </c>
      <c r="R268">
        <v>1</v>
      </c>
      <c r="S268">
        <v>0.38702179689737198</v>
      </c>
      <c r="T268">
        <f t="shared" si="65"/>
        <v>0</v>
      </c>
      <c r="U268">
        <f t="shared" si="66"/>
        <v>0</v>
      </c>
      <c r="V268">
        <f t="shared" si="67"/>
        <v>0</v>
      </c>
      <c r="X268">
        <f t="shared" si="62"/>
        <v>-0.1618427044599296</v>
      </c>
    </row>
    <row r="269" spans="1:24" x14ac:dyDescent="0.35">
      <c r="A269" t="s">
        <v>103</v>
      </c>
      <c r="B269" t="s">
        <v>667</v>
      </c>
      <c r="C269" t="s">
        <v>675</v>
      </c>
      <c r="D269" t="s">
        <v>676</v>
      </c>
      <c r="E269">
        <v>0.21765848099961899</v>
      </c>
      <c r="F269">
        <v>7</v>
      </c>
      <c r="G269">
        <v>0</v>
      </c>
      <c r="H269">
        <v>0</v>
      </c>
      <c r="I269">
        <f t="shared" si="63"/>
        <v>0</v>
      </c>
      <c r="J269">
        <v>0</v>
      </c>
      <c r="K269">
        <v>0</v>
      </c>
      <c r="L269" t="s">
        <v>653</v>
      </c>
      <c r="M269" t="s">
        <v>651</v>
      </c>
      <c r="N269" t="str">
        <f t="shared" si="64"/>
        <v>right end</v>
      </c>
      <c r="P269">
        <v>0</v>
      </c>
      <c r="Q269">
        <v>-0.41817464999999998</v>
      </c>
      <c r="R269">
        <v>1</v>
      </c>
      <c r="S269">
        <v>0.21765848099961899</v>
      </c>
      <c r="T269">
        <f t="shared" si="65"/>
        <v>0</v>
      </c>
      <c r="U269">
        <f t="shared" si="66"/>
        <v>0</v>
      </c>
      <c r="V269">
        <f t="shared" si="67"/>
        <v>0</v>
      </c>
      <c r="X269">
        <f t="shared" si="62"/>
        <v>-9.1019259111547318E-2</v>
      </c>
    </row>
    <row r="270" spans="1:24" x14ac:dyDescent="0.35">
      <c r="A270" t="s">
        <v>100</v>
      </c>
      <c r="B270" t="s">
        <v>665</v>
      </c>
      <c r="C270" t="s">
        <v>676</v>
      </c>
      <c r="D270" t="s">
        <v>675</v>
      </c>
      <c r="E270">
        <v>1</v>
      </c>
      <c r="F270">
        <v>7</v>
      </c>
      <c r="G270">
        <v>0</v>
      </c>
      <c r="H270">
        <v>0</v>
      </c>
      <c r="I270">
        <f t="shared" si="63"/>
        <v>0</v>
      </c>
      <c r="J270">
        <v>0</v>
      </c>
      <c r="K270">
        <v>0</v>
      </c>
      <c r="L270" t="s">
        <v>654</v>
      </c>
      <c r="M270" t="s">
        <v>652</v>
      </c>
      <c r="N270" t="str">
        <f t="shared" si="64"/>
        <v>left guard</v>
      </c>
      <c r="P270">
        <v>0</v>
      </c>
      <c r="Q270">
        <v>-0.47294944999999999</v>
      </c>
      <c r="R270">
        <v>1</v>
      </c>
      <c r="S270">
        <v>1</v>
      </c>
      <c r="T270">
        <f t="shared" si="65"/>
        <v>0</v>
      </c>
      <c r="U270">
        <f t="shared" si="66"/>
        <v>0</v>
      </c>
      <c r="V270">
        <f t="shared" si="67"/>
        <v>0</v>
      </c>
      <c r="X270">
        <f t="shared" si="62"/>
        <v>-0.47294944999999999</v>
      </c>
    </row>
    <row r="271" spans="1:24" x14ac:dyDescent="0.35">
      <c r="A271" t="s">
        <v>607</v>
      </c>
      <c r="B271" t="s">
        <v>666</v>
      </c>
      <c r="C271" t="s">
        <v>676</v>
      </c>
      <c r="D271" t="s">
        <v>675</v>
      </c>
      <c r="E271">
        <v>0.81465060664328703</v>
      </c>
      <c r="F271">
        <v>7</v>
      </c>
      <c r="G271">
        <v>0</v>
      </c>
      <c r="H271">
        <v>0</v>
      </c>
      <c r="I271">
        <f t="shared" si="63"/>
        <v>0</v>
      </c>
      <c r="J271">
        <v>0</v>
      </c>
      <c r="K271">
        <v>0</v>
      </c>
      <c r="L271" t="s">
        <v>3</v>
      </c>
      <c r="M271" t="s">
        <v>652</v>
      </c>
      <c r="N271" t="str">
        <f t="shared" si="64"/>
        <v>left tackle</v>
      </c>
      <c r="P271">
        <v>0</v>
      </c>
      <c r="Q271">
        <v>-0.50185170000000001</v>
      </c>
      <c r="R271">
        <v>1</v>
      </c>
      <c r="S271">
        <v>0.81465060664328703</v>
      </c>
      <c r="T271">
        <f t="shared" si="65"/>
        <v>0</v>
      </c>
      <c r="U271">
        <f t="shared" si="66"/>
        <v>0</v>
      </c>
      <c r="V271">
        <f t="shared" si="67"/>
        <v>0</v>
      </c>
      <c r="X271">
        <f t="shared" si="62"/>
        <v>-0.40883379184996488</v>
      </c>
    </row>
    <row r="272" spans="1:24" x14ac:dyDescent="0.35">
      <c r="A272" t="s">
        <v>605</v>
      </c>
      <c r="B272" t="s">
        <v>666</v>
      </c>
      <c r="C272" t="s">
        <v>676</v>
      </c>
      <c r="D272" t="s">
        <v>675</v>
      </c>
      <c r="E272">
        <v>0.18534939335671199</v>
      </c>
      <c r="F272">
        <v>7</v>
      </c>
      <c r="G272">
        <v>0</v>
      </c>
      <c r="H272">
        <v>0</v>
      </c>
      <c r="I272">
        <f t="shared" si="63"/>
        <v>0</v>
      </c>
      <c r="J272">
        <v>0</v>
      </c>
      <c r="K272">
        <v>0</v>
      </c>
      <c r="L272" t="s">
        <v>3</v>
      </c>
      <c r="M272" t="s">
        <v>652</v>
      </c>
      <c r="N272" t="str">
        <f t="shared" si="64"/>
        <v>left tackle</v>
      </c>
      <c r="P272">
        <v>0</v>
      </c>
      <c r="Q272">
        <v>-0.50185170000000001</v>
      </c>
      <c r="R272">
        <v>1</v>
      </c>
      <c r="S272">
        <v>0.18534939335671199</v>
      </c>
      <c r="T272">
        <f t="shared" si="65"/>
        <v>0</v>
      </c>
      <c r="U272">
        <f t="shared" si="66"/>
        <v>0</v>
      </c>
      <c r="V272">
        <f t="shared" si="67"/>
        <v>0</v>
      </c>
      <c r="X272">
        <f t="shared" si="62"/>
        <v>-9.301790815003462E-2</v>
      </c>
    </row>
    <row r="273" spans="1:24" x14ac:dyDescent="0.35">
      <c r="A273" t="s">
        <v>87</v>
      </c>
      <c r="B273" t="s">
        <v>667</v>
      </c>
      <c r="C273" t="s">
        <v>675</v>
      </c>
      <c r="D273" t="s">
        <v>676</v>
      </c>
      <c r="E273">
        <v>0.14590851407333499</v>
      </c>
      <c r="F273">
        <v>7</v>
      </c>
      <c r="G273">
        <v>0</v>
      </c>
      <c r="H273">
        <v>0</v>
      </c>
      <c r="I273">
        <f t="shared" si="63"/>
        <v>0</v>
      </c>
      <c r="J273">
        <v>0</v>
      </c>
      <c r="K273">
        <v>0</v>
      </c>
      <c r="L273" t="s">
        <v>654</v>
      </c>
      <c r="M273" t="s">
        <v>651</v>
      </c>
      <c r="N273" t="str">
        <f t="shared" si="64"/>
        <v>right guard</v>
      </c>
      <c r="P273">
        <v>0</v>
      </c>
      <c r="Q273">
        <v>-0.16420907000000001</v>
      </c>
      <c r="R273">
        <v>1</v>
      </c>
      <c r="S273">
        <v>0.14590851407333499</v>
      </c>
      <c r="T273">
        <f t="shared" si="65"/>
        <v>0</v>
      </c>
      <c r="U273">
        <f t="shared" si="66"/>
        <v>0</v>
      </c>
      <c r="V273">
        <f t="shared" si="67"/>
        <v>0</v>
      </c>
      <c r="X273">
        <f t="shared" si="62"/>
        <v>-2.3959501401064252E-2</v>
      </c>
    </row>
    <row r="274" spans="1:24" x14ac:dyDescent="0.35">
      <c r="A274" t="s">
        <v>109</v>
      </c>
      <c r="B274" t="s">
        <v>666</v>
      </c>
      <c r="C274" t="s">
        <v>675</v>
      </c>
      <c r="D274" t="s">
        <v>676</v>
      </c>
      <c r="E274">
        <v>0.16825392783800699</v>
      </c>
      <c r="F274">
        <v>7</v>
      </c>
      <c r="G274">
        <v>0</v>
      </c>
      <c r="H274">
        <v>0</v>
      </c>
      <c r="I274">
        <f t="shared" si="63"/>
        <v>0</v>
      </c>
      <c r="J274">
        <v>0</v>
      </c>
      <c r="K274">
        <v>0</v>
      </c>
      <c r="L274" t="s">
        <v>654</v>
      </c>
      <c r="M274" t="s">
        <v>651</v>
      </c>
      <c r="N274" t="str">
        <f t="shared" si="64"/>
        <v>right guard</v>
      </c>
      <c r="P274">
        <v>0</v>
      </c>
      <c r="Q274">
        <v>-0.16420907000000001</v>
      </c>
      <c r="R274">
        <v>1</v>
      </c>
      <c r="S274">
        <v>0.16825392783800699</v>
      </c>
      <c r="T274">
        <f t="shared" si="65"/>
        <v>0</v>
      </c>
      <c r="U274">
        <f t="shared" si="66"/>
        <v>0</v>
      </c>
      <c r="V274">
        <f t="shared" si="67"/>
        <v>0</v>
      </c>
      <c r="X274">
        <f t="shared" si="62"/>
        <v>-2.762882101412624E-2</v>
      </c>
    </row>
    <row r="275" spans="1:24" x14ac:dyDescent="0.35">
      <c r="A275" t="s">
        <v>92</v>
      </c>
      <c r="B275" t="s">
        <v>665</v>
      </c>
      <c r="C275" t="s">
        <v>675</v>
      </c>
      <c r="D275" t="s">
        <v>676</v>
      </c>
      <c r="E275">
        <v>0.39220699486399102</v>
      </c>
      <c r="F275">
        <v>7</v>
      </c>
      <c r="G275">
        <v>0</v>
      </c>
      <c r="H275">
        <v>0</v>
      </c>
      <c r="I275">
        <f t="shared" si="63"/>
        <v>0</v>
      </c>
      <c r="J275">
        <v>0</v>
      </c>
      <c r="K275">
        <v>0</v>
      </c>
      <c r="L275" t="s">
        <v>654</v>
      </c>
      <c r="M275" t="s">
        <v>651</v>
      </c>
      <c r="N275" t="str">
        <f t="shared" si="64"/>
        <v>right guard</v>
      </c>
      <c r="P275">
        <v>0</v>
      </c>
      <c r="Q275">
        <v>-0.16420907000000001</v>
      </c>
      <c r="R275">
        <v>1</v>
      </c>
      <c r="S275">
        <v>0.39220699486399102</v>
      </c>
      <c r="T275">
        <f t="shared" si="65"/>
        <v>0</v>
      </c>
      <c r="U275">
        <f t="shared" si="66"/>
        <v>0</v>
      </c>
      <c r="V275">
        <f t="shared" si="67"/>
        <v>0</v>
      </c>
      <c r="X275">
        <f t="shared" si="62"/>
        <v>-6.4403945874110746E-2</v>
      </c>
    </row>
    <row r="276" spans="1:24" x14ac:dyDescent="0.35">
      <c r="A276" t="s">
        <v>533</v>
      </c>
      <c r="B276" t="s">
        <v>667</v>
      </c>
      <c r="C276" t="s">
        <v>675</v>
      </c>
      <c r="D276" t="s">
        <v>676</v>
      </c>
      <c r="E276">
        <v>0.29363056322466402</v>
      </c>
      <c r="F276">
        <v>7</v>
      </c>
      <c r="G276">
        <v>0</v>
      </c>
      <c r="H276">
        <v>0</v>
      </c>
      <c r="I276">
        <f t="shared" si="63"/>
        <v>0</v>
      </c>
      <c r="J276">
        <v>0</v>
      </c>
      <c r="K276">
        <v>0</v>
      </c>
      <c r="L276" t="s">
        <v>654</v>
      </c>
      <c r="M276" t="s">
        <v>651</v>
      </c>
      <c r="N276" t="str">
        <f t="shared" si="64"/>
        <v>right guard</v>
      </c>
      <c r="P276">
        <v>0</v>
      </c>
      <c r="Q276">
        <v>-0.16420907000000001</v>
      </c>
      <c r="R276">
        <v>1</v>
      </c>
      <c r="S276">
        <v>0.29363056322466402</v>
      </c>
      <c r="T276">
        <f t="shared" si="65"/>
        <v>0</v>
      </c>
      <c r="U276">
        <f t="shared" si="66"/>
        <v>0</v>
      </c>
      <c r="V276">
        <f t="shared" si="67"/>
        <v>0</v>
      </c>
      <c r="X276">
        <f t="shared" si="62"/>
        <v>-4.8216801710698282E-2</v>
      </c>
    </row>
    <row r="277" spans="1:24" x14ac:dyDescent="0.35">
      <c r="A277" t="s">
        <v>97</v>
      </c>
      <c r="B277" t="s">
        <v>667</v>
      </c>
      <c r="C277" t="s">
        <v>676</v>
      </c>
      <c r="D277" t="s">
        <v>675</v>
      </c>
      <c r="E277">
        <v>0.32625167330301202</v>
      </c>
      <c r="F277">
        <v>7</v>
      </c>
      <c r="G277">
        <v>0</v>
      </c>
      <c r="H277">
        <v>0</v>
      </c>
      <c r="I277">
        <f t="shared" si="63"/>
        <v>0</v>
      </c>
      <c r="J277">
        <v>0</v>
      </c>
      <c r="K277">
        <v>0</v>
      </c>
      <c r="L277" t="s">
        <v>653</v>
      </c>
      <c r="M277" t="s">
        <v>652</v>
      </c>
      <c r="N277" t="str">
        <f t="shared" si="64"/>
        <v>left end</v>
      </c>
      <c r="P277">
        <v>0</v>
      </c>
      <c r="Q277">
        <v>0.60152923999999997</v>
      </c>
      <c r="R277">
        <v>0</v>
      </c>
      <c r="S277">
        <v>0</v>
      </c>
      <c r="T277">
        <f t="shared" si="65"/>
        <v>0</v>
      </c>
      <c r="U277">
        <f t="shared" si="66"/>
        <v>0</v>
      </c>
      <c r="V277">
        <f t="shared" si="67"/>
        <v>0</v>
      </c>
      <c r="X277">
        <f t="shared" si="62"/>
        <v>0.19624992109068909</v>
      </c>
    </row>
    <row r="278" spans="1:24" x14ac:dyDescent="0.35">
      <c r="A278" t="s">
        <v>90</v>
      </c>
      <c r="B278" t="s">
        <v>666</v>
      </c>
      <c r="C278" t="s">
        <v>676</v>
      </c>
      <c r="D278" t="s">
        <v>675</v>
      </c>
      <c r="E278">
        <v>0.67374832669698703</v>
      </c>
      <c r="F278">
        <v>7</v>
      </c>
      <c r="G278">
        <v>0</v>
      </c>
      <c r="H278">
        <v>0</v>
      </c>
      <c r="I278">
        <f t="shared" si="63"/>
        <v>0</v>
      </c>
      <c r="J278">
        <v>0</v>
      </c>
      <c r="K278">
        <v>0</v>
      </c>
      <c r="L278" t="s">
        <v>653</v>
      </c>
      <c r="M278" t="s">
        <v>652</v>
      </c>
      <c r="N278" t="str">
        <f t="shared" si="64"/>
        <v>left end</v>
      </c>
      <c r="P278">
        <v>0</v>
      </c>
      <c r="Q278">
        <v>0.60152923999999997</v>
      </c>
      <c r="R278">
        <v>0</v>
      </c>
      <c r="S278">
        <v>0</v>
      </c>
      <c r="T278">
        <f t="shared" si="65"/>
        <v>0</v>
      </c>
      <c r="U278">
        <f t="shared" si="66"/>
        <v>0</v>
      </c>
      <c r="V278">
        <f t="shared" si="67"/>
        <v>0</v>
      </c>
      <c r="X278">
        <f t="shared" si="62"/>
        <v>0.40527931890931029</v>
      </c>
    </row>
    <row r="279" spans="1:24" x14ac:dyDescent="0.35">
      <c r="A279" t="s">
        <v>91</v>
      </c>
      <c r="B279" t="s">
        <v>667</v>
      </c>
      <c r="C279" t="s">
        <v>676</v>
      </c>
      <c r="D279" t="s">
        <v>675</v>
      </c>
      <c r="E279">
        <v>0.42754491374690401</v>
      </c>
      <c r="F279">
        <v>7</v>
      </c>
      <c r="G279">
        <v>0</v>
      </c>
      <c r="H279">
        <v>0</v>
      </c>
      <c r="I279">
        <f t="shared" si="63"/>
        <v>0</v>
      </c>
      <c r="J279">
        <v>0</v>
      </c>
      <c r="K279">
        <v>1</v>
      </c>
      <c r="L279" t="s">
        <v>654</v>
      </c>
      <c r="M279" t="s">
        <v>652</v>
      </c>
      <c r="N279" t="str">
        <f t="shared" si="64"/>
        <v>left guard</v>
      </c>
      <c r="P279">
        <v>0</v>
      </c>
      <c r="Q279">
        <v>-0.92859124999999998</v>
      </c>
      <c r="R279">
        <v>1</v>
      </c>
      <c r="S279">
        <v>0.42754491374690401</v>
      </c>
      <c r="T279">
        <f t="shared" si="65"/>
        <v>0</v>
      </c>
      <c r="U279">
        <f t="shared" si="66"/>
        <v>0</v>
      </c>
      <c r="V279">
        <f t="shared" si="67"/>
        <v>0.42754491374690401</v>
      </c>
      <c r="X279">
        <f t="shared" si="62"/>
        <v>-0.39701446588737976</v>
      </c>
    </row>
    <row r="280" spans="1:24" x14ac:dyDescent="0.35">
      <c r="A280" t="s">
        <v>98</v>
      </c>
      <c r="B280" t="s">
        <v>667</v>
      </c>
      <c r="C280" t="s">
        <v>676</v>
      </c>
      <c r="D280" t="s">
        <v>675</v>
      </c>
      <c r="E280">
        <v>0.35728479464266899</v>
      </c>
      <c r="F280">
        <v>7</v>
      </c>
      <c r="G280">
        <v>0</v>
      </c>
      <c r="H280">
        <v>0</v>
      </c>
      <c r="I280">
        <f t="shared" si="63"/>
        <v>0</v>
      </c>
      <c r="J280">
        <v>0</v>
      </c>
      <c r="K280">
        <v>1</v>
      </c>
      <c r="L280" t="s">
        <v>654</v>
      </c>
      <c r="M280" t="s">
        <v>652</v>
      </c>
      <c r="N280" t="str">
        <f t="shared" si="64"/>
        <v>left guard</v>
      </c>
      <c r="P280">
        <v>0</v>
      </c>
      <c r="Q280">
        <v>-0.92859124999999998</v>
      </c>
      <c r="R280">
        <v>1</v>
      </c>
      <c r="S280">
        <v>0.35728479464266899</v>
      </c>
      <c r="T280">
        <f t="shared" si="65"/>
        <v>0</v>
      </c>
      <c r="U280">
        <f t="shared" si="66"/>
        <v>0</v>
      </c>
      <c r="V280">
        <f t="shared" si="67"/>
        <v>0.35728479464266899</v>
      </c>
      <c r="X280">
        <f t="shared" si="62"/>
        <v>-0.33177153406322929</v>
      </c>
    </row>
    <row r="281" spans="1:24" x14ac:dyDescent="0.35">
      <c r="A281" t="s">
        <v>607</v>
      </c>
      <c r="B281" t="s">
        <v>666</v>
      </c>
      <c r="C281" t="s">
        <v>676</v>
      </c>
      <c r="D281" t="s">
        <v>675</v>
      </c>
      <c r="E281">
        <v>0.215170291610426</v>
      </c>
      <c r="F281">
        <v>7</v>
      </c>
      <c r="G281">
        <v>0</v>
      </c>
      <c r="H281">
        <v>0</v>
      </c>
      <c r="I281">
        <f t="shared" si="63"/>
        <v>0</v>
      </c>
      <c r="J281">
        <v>0</v>
      </c>
      <c r="K281">
        <v>1</v>
      </c>
      <c r="L281" t="s">
        <v>654</v>
      </c>
      <c r="M281" t="s">
        <v>652</v>
      </c>
      <c r="N281" t="str">
        <f t="shared" si="64"/>
        <v>left guard</v>
      </c>
      <c r="P281">
        <v>0</v>
      </c>
      <c r="Q281">
        <v>-0.92859124999999998</v>
      </c>
      <c r="R281">
        <v>1</v>
      </c>
      <c r="S281">
        <v>0.215170291610426</v>
      </c>
      <c r="T281">
        <f t="shared" si="65"/>
        <v>0</v>
      </c>
      <c r="U281">
        <f t="shared" si="66"/>
        <v>0</v>
      </c>
      <c r="V281">
        <f t="shared" si="67"/>
        <v>0.215170291610426</v>
      </c>
      <c r="X281">
        <f t="shared" si="62"/>
        <v>-0.19980525004938998</v>
      </c>
    </row>
    <row r="282" spans="1:24" x14ac:dyDescent="0.35">
      <c r="A282" t="s">
        <v>91</v>
      </c>
      <c r="B282" t="s">
        <v>667</v>
      </c>
      <c r="C282" t="s">
        <v>676</v>
      </c>
      <c r="D282" t="s">
        <v>675</v>
      </c>
      <c r="E282">
        <v>0.65753379227468201</v>
      </c>
      <c r="F282">
        <v>7</v>
      </c>
      <c r="G282">
        <v>0</v>
      </c>
      <c r="H282">
        <v>0</v>
      </c>
      <c r="I282">
        <f t="shared" si="63"/>
        <v>0</v>
      </c>
      <c r="J282">
        <v>0</v>
      </c>
      <c r="K282">
        <v>0</v>
      </c>
      <c r="L282" t="s">
        <v>654</v>
      </c>
      <c r="M282" t="s">
        <v>652</v>
      </c>
      <c r="N282" t="str">
        <f t="shared" si="64"/>
        <v>left guard</v>
      </c>
      <c r="P282">
        <v>0</v>
      </c>
      <c r="Q282">
        <v>-0.17987339999999999</v>
      </c>
      <c r="R282">
        <v>1</v>
      </c>
      <c r="S282">
        <v>0.65753379227468201</v>
      </c>
      <c r="T282">
        <f t="shared" si="65"/>
        <v>0</v>
      </c>
      <c r="U282">
        <f t="shared" si="66"/>
        <v>0</v>
      </c>
      <c r="V282">
        <f t="shared" si="67"/>
        <v>0</v>
      </c>
      <c r="X282">
        <f t="shared" si="62"/>
        <v>-0.11827283883134078</v>
      </c>
    </row>
    <row r="283" spans="1:24" x14ac:dyDescent="0.35">
      <c r="A283" t="s">
        <v>98</v>
      </c>
      <c r="B283" t="s">
        <v>667</v>
      </c>
      <c r="C283" t="s">
        <v>676</v>
      </c>
      <c r="D283" t="s">
        <v>675</v>
      </c>
      <c r="E283">
        <v>0.342466207725317</v>
      </c>
      <c r="F283">
        <v>7</v>
      </c>
      <c r="G283">
        <v>0</v>
      </c>
      <c r="H283">
        <v>0</v>
      </c>
      <c r="I283">
        <f t="shared" si="63"/>
        <v>0</v>
      </c>
      <c r="J283">
        <v>0</v>
      </c>
      <c r="K283">
        <v>0</v>
      </c>
      <c r="L283" t="s">
        <v>654</v>
      </c>
      <c r="M283" t="s">
        <v>652</v>
      </c>
      <c r="N283" t="str">
        <f t="shared" si="64"/>
        <v>left guard</v>
      </c>
      <c r="P283">
        <v>0</v>
      </c>
      <c r="Q283">
        <v>-0.17987339999999999</v>
      </c>
      <c r="R283">
        <v>1</v>
      </c>
      <c r="S283">
        <v>0.342466207725317</v>
      </c>
      <c r="T283">
        <f t="shared" si="65"/>
        <v>0</v>
      </c>
      <c r="U283">
        <f t="shared" si="66"/>
        <v>0</v>
      </c>
      <c r="V283">
        <f t="shared" si="67"/>
        <v>0</v>
      </c>
      <c r="X283">
        <f t="shared" si="62"/>
        <v>-6.1600561168659029E-2</v>
      </c>
    </row>
    <row r="284" spans="1:24" x14ac:dyDescent="0.35">
      <c r="A284" t="s">
        <v>100</v>
      </c>
      <c r="B284" t="s">
        <v>665</v>
      </c>
      <c r="C284" t="s">
        <v>676</v>
      </c>
      <c r="D284" t="s">
        <v>675</v>
      </c>
      <c r="E284">
        <v>0.14845146390326</v>
      </c>
      <c r="F284">
        <v>7</v>
      </c>
      <c r="G284">
        <v>0</v>
      </c>
      <c r="H284">
        <v>0</v>
      </c>
      <c r="I284">
        <f t="shared" si="63"/>
        <v>0</v>
      </c>
      <c r="J284">
        <v>0</v>
      </c>
      <c r="K284">
        <v>0</v>
      </c>
      <c r="L284" t="s">
        <v>653</v>
      </c>
      <c r="M284" t="s">
        <v>651</v>
      </c>
      <c r="N284" t="str">
        <f t="shared" si="64"/>
        <v>right end</v>
      </c>
      <c r="P284">
        <v>0</v>
      </c>
      <c r="Q284">
        <v>-0.21929765000000001</v>
      </c>
      <c r="R284">
        <v>1</v>
      </c>
      <c r="S284">
        <v>0.14845146390326</v>
      </c>
      <c r="T284">
        <f t="shared" si="65"/>
        <v>0</v>
      </c>
      <c r="U284">
        <f t="shared" si="66"/>
        <v>0</v>
      </c>
      <c r="V284">
        <f t="shared" si="67"/>
        <v>0</v>
      </c>
      <c r="X284">
        <f t="shared" si="62"/>
        <v>-3.2555057173044744E-2</v>
      </c>
    </row>
    <row r="285" spans="1:24" x14ac:dyDescent="0.35">
      <c r="A285" t="s">
        <v>98</v>
      </c>
      <c r="B285" t="s">
        <v>667</v>
      </c>
      <c r="C285" t="s">
        <v>676</v>
      </c>
      <c r="D285" t="s">
        <v>675</v>
      </c>
      <c r="E285">
        <v>0.68432187846651005</v>
      </c>
      <c r="F285">
        <v>7</v>
      </c>
      <c r="G285">
        <v>0</v>
      </c>
      <c r="H285">
        <v>0</v>
      </c>
      <c r="I285">
        <f t="shared" si="63"/>
        <v>0</v>
      </c>
      <c r="J285">
        <v>0</v>
      </c>
      <c r="K285">
        <v>0</v>
      </c>
      <c r="L285" t="s">
        <v>653</v>
      </c>
      <c r="M285" t="s">
        <v>651</v>
      </c>
      <c r="N285" t="str">
        <f t="shared" si="64"/>
        <v>right end</v>
      </c>
      <c r="P285">
        <v>0</v>
      </c>
      <c r="Q285">
        <v>-0.21929765000000001</v>
      </c>
      <c r="R285">
        <v>1</v>
      </c>
      <c r="S285">
        <v>0.68432187846651005</v>
      </c>
      <c r="T285">
        <f t="shared" si="65"/>
        <v>0</v>
      </c>
      <c r="U285">
        <f t="shared" si="66"/>
        <v>0</v>
      </c>
      <c r="V285">
        <f t="shared" si="67"/>
        <v>0</v>
      </c>
      <c r="X285">
        <f t="shared" si="62"/>
        <v>-0.15007017979129125</v>
      </c>
    </row>
    <row r="286" spans="1:24" x14ac:dyDescent="0.35">
      <c r="A286" t="s">
        <v>607</v>
      </c>
      <c r="B286" t="s">
        <v>666</v>
      </c>
      <c r="C286" t="s">
        <v>676</v>
      </c>
      <c r="D286" t="s">
        <v>675</v>
      </c>
      <c r="E286">
        <v>0.16722665763022901</v>
      </c>
      <c r="F286">
        <v>7</v>
      </c>
      <c r="G286">
        <v>0</v>
      </c>
      <c r="H286">
        <v>0</v>
      </c>
      <c r="I286">
        <f t="shared" si="63"/>
        <v>0</v>
      </c>
      <c r="J286">
        <v>0</v>
      </c>
      <c r="K286">
        <v>0</v>
      </c>
      <c r="L286" t="s">
        <v>653</v>
      </c>
      <c r="M286" t="s">
        <v>651</v>
      </c>
      <c r="N286" t="str">
        <f t="shared" si="64"/>
        <v>right end</v>
      </c>
      <c r="P286">
        <v>0</v>
      </c>
      <c r="Q286">
        <v>-0.21929765000000001</v>
      </c>
      <c r="R286">
        <v>1</v>
      </c>
      <c r="S286">
        <v>0.16722665763022901</v>
      </c>
      <c r="T286">
        <f t="shared" si="65"/>
        <v>0</v>
      </c>
      <c r="U286">
        <f t="shared" si="66"/>
        <v>0</v>
      </c>
      <c r="V286">
        <f t="shared" si="67"/>
        <v>0</v>
      </c>
      <c r="X286">
        <f t="shared" si="62"/>
        <v>-3.6672413035663792E-2</v>
      </c>
    </row>
    <row r="287" spans="1:24" x14ac:dyDescent="0.35">
      <c r="A287" t="s">
        <v>104</v>
      </c>
      <c r="B287" t="s">
        <v>665</v>
      </c>
      <c r="C287" t="s">
        <v>675</v>
      </c>
      <c r="D287" t="s">
        <v>676</v>
      </c>
      <c r="E287">
        <v>0.38508838284619401</v>
      </c>
      <c r="F287">
        <v>7</v>
      </c>
      <c r="G287">
        <v>0</v>
      </c>
      <c r="H287">
        <v>0</v>
      </c>
      <c r="I287">
        <f t="shared" si="63"/>
        <v>0</v>
      </c>
      <c r="J287">
        <v>0</v>
      </c>
      <c r="K287">
        <v>0</v>
      </c>
      <c r="L287" t="s">
        <v>3</v>
      </c>
      <c r="M287" t="s">
        <v>651</v>
      </c>
      <c r="N287" t="str">
        <f t="shared" si="64"/>
        <v>right tackle</v>
      </c>
      <c r="P287">
        <v>0</v>
      </c>
      <c r="Q287">
        <v>-0.39560187000000002</v>
      </c>
      <c r="R287">
        <v>1</v>
      </c>
      <c r="S287">
        <v>0.38508838284619401</v>
      </c>
      <c r="T287">
        <f t="shared" si="65"/>
        <v>0</v>
      </c>
      <c r="U287">
        <f t="shared" si="66"/>
        <v>0</v>
      </c>
      <c r="V287">
        <f t="shared" si="67"/>
        <v>0</v>
      </c>
      <c r="X287">
        <f t="shared" si="62"/>
        <v>-0.15234168436923029</v>
      </c>
    </row>
    <row r="288" spans="1:24" x14ac:dyDescent="0.35">
      <c r="A288" t="s">
        <v>107</v>
      </c>
      <c r="B288" t="s">
        <v>665</v>
      </c>
      <c r="C288" t="s">
        <v>675</v>
      </c>
      <c r="D288" t="s">
        <v>676</v>
      </c>
      <c r="E288">
        <v>0.61491161715380505</v>
      </c>
      <c r="F288">
        <v>7</v>
      </c>
      <c r="G288">
        <v>0</v>
      </c>
      <c r="H288">
        <v>0</v>
      </c>
      <c r="I288">
        <f t="shared" si="63"/>
        <v>0</v>
      </c>
      <c r="J288">
        <v>0</v>
      </c>
      <c r="K288">
        <v>0</v>
      </c>
      <c r="L288" t="s">
        <v>3</v>
      </c>
      <c r="M288" t="s">
        <v>651</v>
      </c>
      <c r="N288" t="str">
        <f t="shared" si="64"/>
        <v>right tackle</v>
      </c>
      <c r="P288">
        <v>0</v>
      </c>
      <c r="Q288">
        <v>-0.39560187000000002</v>
      </c>
      <c r="R288">
        <v>1</v>
      </c>
      <c r="S288">
        <v>0.61491161715380505</v>
      </c>
      <c r="T288">
        <f t="shared" si="65"/>
        <v>0</v>
      </c>
      <c r="U288">
        <f t="shared" si="66"/>
        <v>0</v>
      </c>
      <c r="V288">
        <f t="shared" si="67"/>
        <v>0</v>
      </c>
      <c r="X288">
        <f t="shared" si="62"/>
        <v>-0.24326018563076937</v>
      </c>
    </row>
    <row r="289" spans="1:24" x14ac:dyDescent="0.35">
      <c r="A289" t="s">
        <v>87</v>
      </c>
      <c r="B289" t="s">
        <v>667</v>
      </c>
      <c r="C289" t="s">
        <v>675</v>
      </c>
      <c r="D289" t="s">
        <v>676</v>
      </c>
      <c r="E289">
        <v>0.40727728847153699</v>
      </c>
      <c r="F289">
        <v>7</v>
      </c>
      <c r="G289">
        <v>0</v>
      </c>
      <c r="H289">
        <v>0</v>
      </c>
      <c r="I289">
        <f t="shared" si="63"/>
        <v>0</v>
      </c>
      <c r="J289">
        <v>0</v>
      </c>
      <c r="K289">
        <v>0</v>
      </c>
      <c r="L289" t="s">
        <v>654</v>
      </c>
      <c r="M289" t="s">
        <v>652</v>
      </c>
      <c r="N289" t="str">
        <f t="shared" si="64"/>
        <v>left guard</v>
      </c>
      <c r="P289">
        <v>0</v>
      </c>
      <c r="Q289">
        <v>-6.8087175E-2</v>
      </c>
      <c r="R289">
        <v>1</v>
      </c>
      <c r="S289">
        <v>0.40727728847153699</v>
      </c>
      <c r="T289">
        <f t="shared" si="65"/>
        <v>0</v>
      </c>
      <c r="U289">
        <f t="shared" si="66"/>
        <v>0</v>
      </c>
      <c r="V289">
        <f t="shared" si="67"/>
        <v>0</v>
      </c>
      <c r="X289">
        <f t="shared" si="62"/>
        <v>-2.7730360013687023E-2</v>
      </c>
    </row>
    <row r="290" spans="1:24" x14ac:dyDescent="0.35">
      <c r="A290" t="s">
        <v>92</v>
      </c>
      <c r="B290" t="s">
        <v>665</v>
      </c>
      <c r="C290" t="s">
        <v>675</v>
      </c>
      <c r="D290" t="s">
        <v>676</v>
      </c>
      <c r="E290">
        <v>0.59272271152846201</v>
      </c>
      <c r="F290">
        <v>7</v>
      </c>
      <c r="G290">
        <v>0</v>
      </c>
      <c r="H290">
        <v>0</v>
      </c>
      <c r="I290">
        <f t="shared" si="63"/>
        <v>0</v>
      </c>
      <c r="J290">
        <v>0</v>
      </c>
      <c r="K290">
        <v>0</v>
      </c>
      <c r="L290" t="s">
        <v>654</v>
      </c>
      <c r="M290" t="s">
        <v>652</v>
      </c>
      <c r="N290" t="str">
        <f t="shared" si="64"/>
        <v>left guard</v>
      </c>
      <c r="P290">
        <v>0</v>
      </c>
      <c r="Q290">
        <v>-6.8087175E-2</v>
      </c>
      <c r="R290">
        <v>1</v>
      </c>
      <c r="S290">
        <v>0.59272271152846201</v>
      </c>
      <c r="T290">
        <f t="shared" si="65"/>
        <v>0</v>
      </c>
      <c r="U290">
        <f t="shared" si="66"/>
        <v>0</v>
      </c>
      <c r="V290">
        <f t="shared" si="67"/>
        <v>0</v>
      </c>
      <c r="X290">
        <f t="shared" si="62"/>
        <v>-4.0356814986312911E-2</v>
      </c>
    </row>
    <row r="291" spans="1:24" x14ac:dyDescent="0.35">
      <c r="A291" t="s">
        <v>87</v>
      </c>
      <c r="B291" t="s">
        <v>667</v>
      </c>
      <c r="C291" t="s">
        <v>675</v>
      </c>
      <c r="D291" t="s">
        <v>676</v>
      </c>
      <c r="E291">
        <v>0.235496108463567</v>
      </c>
      <c r="F291">
        <v>7</v>
      </c>
      <c r="G291">
        <v>0</v>
      </c>
      <c r="H291">
        <v>0</v>
      </c>
      <c r="I291">
        <f t="shared" si="63"/>
        <v>0</v>
      </c>
      <c r="J291">
        <v>0</v>
      </c>
      <c r="K291">
        <v>0</v>
      </c>
      <c r="L291" t="s">
        <v>654</v>
      </c>
      <c r="M291" t="s">
        <v>651</v>
      </c>
      <c r="N291" t="str">
        <f t="shared" si="64"/>
        <v>right guard</v>
      </c>
      <c r="P291">
        <v>0</v>
      </c>
      <c r="Q291">
        <v>-3.3197865E-2</v>
      </c>
      <c r="R291">
        <v>1</v>
      </c>
      <c r="S291">
        <v>0.235496108463567</v>
      </c>
      <c r="T291">
        <f t="shared" si="65"/>
        <v>0</v>
      </c>
      <c r="U291">
        <f t="shared" si="66"/>
        <v>0</v>
      </c>
      <c r="V291">
        <f t="shared" si="67"/>
        <v>0</v>
      </c>
      <c r="X291">
        <f t="shared" si="62"/>
        <v>-7.8179680167988555E-3</v>
      </c>
    </row>
    <row r="292" spans="1:24" x14ac:dyDescent="0.35">
      <c r="A292" t="s">
        <v>382</v>
      </c>
      <c r="B292" t="s">
        <v>667</v>
      </c>
      <c r="C292" t="s">
        <v>675</v>
      </c>
      <c r="D292" t="s">
        <v>676</v>
      </c>
      <c r="E292">
        <v>0.21061009242585699</v>
      </c>
      <c r="F292">
        <v>7</v>
      </c>
      <c r="G292">
        <v>0</v>
      </c>
      <c r="H292">
        <v>0</v>
      </c>
      <c r="I292">
        <f t="shared" si="63"/>
        <v>0</v>
      </c>
      <c r="J292">
        <v>0</v>
      </c>
      <c r="K292">
        <v>0</v>
      </c>
      <c r="L292" t="s">
        <v>654</v>
      </c>
      <c r="M292" t="s">
        <v>651</v>
      </c>
      <c r="N292" t="str">
        <f t="shared" si="64"/>
        <v>right guard</v>
      </c>
      <c r="P292">
        <v>0</v>
      </c>
      <c r="Q292">
        <v>-3.3197865E-2</v>
      </c>
      <c r="R292">
        <v>1</v>
      </c>
      <c r="S292">
        <v>0.21061009242585699</v>
      </c>
      <c r="T292">
        <f t="shared" si="65"/>
        <v>0</v>
      </c>
      <c r="U292">
        <f t="shared" si="66"/>
        <v>0</v>
      </c>
      <c r="V292">
        <f t="shared" si="67"/>
        <v>0</v>
      </c>
      <c r="X292">
        <f t="shared" si="62"/>
        <v>-6.9918054159911229E-3</v>
      </c>
    </row>
    <row r="293" spans="1:24" x14ac:dyDescent="0.35">
      <c r="A293" t="s">
        <v>105</v>
      </c>
      <c r="B293" t="s">
        <v>666</v>
      </c>
      <c r="C293" t="s">
        <v>675</v>
      </c>
      <c r="D293" t="s">
        <v>676</v>
      </c>
      <c r="E293">
        <v>0.55389379911057501</v>
      </c>
      <c r="F293">
        <v>7</v>
      </c>
      <c r="G293">
        <v>0</v>
      </c>
      <c r="H293">
        <v>0</v>
      </c>
      <c r="I293">
        <f t="shared" si="63"/>
        <v>0</v>
      </c>
      <c r="J293">
        <v>0</v>
      </c>
      <c r="K293">
        <v>0</v>
      </c>
      <c r="L293" t="s">
        <v>654</v>
      </c>
      <c r="M293" t="s">
        <v>651</v>
      </c>
      <c r="N293" t="str">
        <f t="shared" si="64"/>
        <v>right guard</v>
      </c>
      <c r="P293">
        <v>0</v>
      </c>
      <c r="Q293">
        <v>-3.3197865E-2</v>
      </c>
      <c r="R293">
        <v>1</v>
      </c>
      <c r="S293">
        <v>0.55389379911057501</v>
      </c>
      <c r="T293">
        <f t="shared" si="65"/>
        <v>0</v>
      </c>
      <c r="U293">
        <f t="shared" si="66"/>
        <v>0</v>
      </c>
      <c r="V293">
        <f t="shared" si="67"/>
        <v>0</v>
      </c>
      <c r="X293">
        <f t="shared" si="62"/>
        <v>-1.838809156720999E-2</v>
      </c>
    </row>
    <row r="294" spans="1:24" x14ac:dyDescent="0.35">
      <c r="A294" t="s">
        <v>108</v>
      </c>
      <c r="B294" t="s">
        <v>666</v>
      </c>
      <c r="C294" t="s">
        <v>675</v>
      </c>
      <c r="D294" t="s">
        <v>676</v>
      </c>
      <c r="E294">
        <v>0.43128590032605701</v>
      </c>
      <c r="F294">
        <v>7</v>
      </c>
      <c r="G294">
        <v>0</v>
      </c>
      <c r="H294">
        <v>0</v>
      </c>
      <c r="I294">
        <f t="shared" si="63"/>
        <v>0</v>
      </c>
      <c r="J294">
        <v>0</v>
      </c>
      <c r="K294">
        <v>0</v>
      </c>
      <c r="L294" t="s">
        <v>654</v>
      </c>
      <c r="M294" t="s">
        <v>651</v>
      </c>
      <c r="N294" t="str">
        <f t="shared" si="64"/>
        <v>right guard</v>
      </c>
      <c r="P294">
        <v>0</v>
      </c>
      <c r="Q294">
        <v>-0.38016114000000001</v>
      </c>
      <c r="R294">
        <v>1</v>
      </c>
      <c r="S294">
        <v>0.43128590032605701</v>
      </c>
      <c r="T294">
        <f t="shared" si="65"/>
        <v>0</v>
      </c>
      <c r="U294">
        <f t="shared" si="66"/>
        <v>0</v>
      </c>
      <c r="V294">
        <f t="shared" si="67"/>
        <v>0</v>
      </c>
      <c r="X294">
        <f t="shared" si="62"/>
        <v>-0.16395813953388022</v>
      </c>
    </row>
    <row r="295" spans="1:24" x14ac:dyDescent="0.35">
      <c r="A295" t="s">
        <v>105</v>
      </c>
      <c r="B295" t="s">
        <v>666</v>
      </c>
      <c r="C295" t="s">
        <v>675</v>
      </c>
      <c r="D295" t="s">
        <v>676</v>
      </c>
      <c r="E295">
        <v>0.56871409967394204</v>
      </c>
      <c r="F295">
        <v>7</v>
      </c>
      <c r="G295">
        <v>0</v>
      </c>
      <c r="H295">
        <v>0</v>
      </c>
      <c r="I295">
        <f t="shared" si="63"/>
        <v>0</v>
      </c>
      <c r="J295">
        <v>0</v>
      </c>
      <c r="K295">
        <v>0</v>
      </c>
      <c r="L295" t="s">
        <v>654</v>
      </c>
      <c r="M295" t="s">
        <v>651</v>
      </c>
      <c r="N295" t="str">
        <f t="shared" si="64"/>
        <v>right guard</v>
      </c>
      <c r="P295">
        <v>0</v>
      </c>
      <c r="Q295">
        <v>-0.38016114000000001</v>
      </c>
      <c r="R295">
        <v>1</v>
      </c>
      <c r="S295">
        <v>0.56871409967394204</v>
      </c>
      <c r="T295">
        <f t="shared" si="65"/>
        <v>0</v>
      </c>
      <c r="U295">
        <f t="shared" si="66"/>
        <v>0</v>
      </c>
      <c r="V295">
        <f t="shared" si="67"/>
        <v>0</v>
      </c>
      <c r="X295">
        <f t="shared" si="62"/>
        <v>-0.21620300046611943</v>
      </c>
    </row>
    <row r="296" spans="1:24" x14ac:dyDescent="0.35">
      <c r="A296" t="s">
        <v>106</v>
      </c>
      <c r="B296" t="s">
        <v>665</v>
      </c>
      <c r="C296" t="s">
        <v>675</v>
      </c>
      <c r="D296" t="s">
        <v>676</v>
      </c>
      <c r="E296">
        <v>0.15427213642323501</v>
      </c>
      <c r="F296">
        <v>7</v>
      </c>
      <c r="G296">
        <v>0</v>
      </c>
      <c r="H296">
        <v>0</v>
      </c>
      <c r="I296">
        <f t="shared" si="63"/>
        <v>0</v>
      </c>
      <c r="J296">
        <v>0</v>
      </c>
      <c r="K296">
        <v>0</v>
      </c>
      <c r="L296" t="s">
        <v>3</v>
      </c>
      <c r="M296" t="s">
        <v>651</v>
      </c>
      <c r="N296" t="str">
        <f t="shared" si="64"/>
        <v>right tackle</v>
      </c>
      <c r="P296">
        <v>0</v>
      </c>
      <c r="Q296">
        <v>0.63242924</v>
      </c>
      <c r="R296">
        <v>0</v>
      </c>
      <c r="S296">
        <v>0</v>
      </c>
      <c r="T296">
        <f t="shared" si="65"/>
        <v>0</v>
      </c>
      <c r="U296">
        <f t="shared" si="66"/>
        <v>0</v>
      </c>
      <c r="V296">
        <f t="shared" si="67"/>
        <v>0</v>
      </c>
      <c r="X296">
        <f t="shared" si="62"/>
        <v>9.756620999132283E-2</v>
      </c>
    </row>
    <row r="297" spans="1:24" x14ac:dyDescent="0.35">
      <c r="A297" t="s">
        <v>104</v>
      </c>
      <c r="B297" t="s">
        <v>665</v>
      </c>
      <c r="C297" t="s">
        <v>675</v>
      </c>
      <c r="D297" t="s">
        <v>676</v>
      </c>
      <c r="E297">
        <v>0.52623577666011401</v>
      </c>
      <c r="F297">
        <v>7</v>
      </c>
      <c r="G297">
        <v>0</v>
      </c>
      <c r="H297">
        <v>0</v>
      </c>
      <c r="I297">
        <f t="shared" si="63"/>
        <v>0</v>
      </c>
      <c r="J297">
        <v>0</v>
      </c>
      <c r="K297">
        <v>0</v>
      </c>
      <c r="L297" t="s">
        <v>3</v>
      </c>
      <c r="M297" t="s">
        <v>651</v>
      </c>
      <c r="N297" t="str">
        <f t="shared" si="64"/>
        <v>right tackle</v>
      </c>
      <c r="P297">
        <v>0</v>
      </c>
      <c r="Q297">
        <v>0.63242924</v>
      </c>
      <c r="R297">
        <v>0</v>
      </c>
      <c r="S297">
        <v>0</v>
      </c>
      <c r="T297">
        <f t="shared" si="65"/>
        <v>0</v>
      </c>
      <c r="U297">
        <f t="shared" si="66"/>
        <v>0</v>
      </c>
      <c r="V297">
        <f t="shared" si="67"/>
        <v>0</v>
      </c>
      <c r="X297">
        <f t="shared" si="62"/>
        <v>0.33280689229396565</v>
      </c>
    </row>
    <row r="298" spans="1:24" x14ac:dyDescent="0.35">
      <c r="A298" t="s">
        <v>107</v>
      </c>
      <c r="B298" t="s">
        <v>665</v>
      </c>
      <c r="C298" t="s">
        <v>675</v>
      </c>
      <c r="D298" t="s">
        <v>676</v>
      </c>
      <c r="E298">
        <v>0.31949208691664999</v>
      </c>
      <c r="F298">
        <v>7</v>
      </c>
      <c r="G298">
        <v>0</v>
      </c>
      <c r="H298">
        <v>0</v>
      </c>
      <c r="I298">
        <f t="shared" si="63"/>
        <v>0</v>
      </c>
      <c r="J298">
        <v>0</v>
      </c>
      <c r="K298">
        <v>0</v>
      </c>
      <c r="L298" t="s">
        <v>3</v>
      </c>
      <c r="M298" t="s">
        <v>651</v>
      </c>
      <c r="N298" t="str">
        <f t="shared" si="64"/>
        <v>right tackle</v>
      </c>
      <c r="P298">
        <v>0</v>
      </c>
      <c r="Q298">
        <v>0.63242924</v>
      </c>
      <c r="R298">
        <v>0</v>
      </c>
      <c r="S298">
        <v>0</v>
      </c>
      <c r="T298">
        <f t="shared" si="65"/>
        <v>0</v>
      </c>
      <c r="U298">
        <f t="shared" si="66"/>
        <v>0</v>
      </c>
      <c r="V298">
        <f t="shared" si="67"/>
        <v>0</v>
      </c>
      <c r="X298">
        <f t="shared" si="62"/>
        <v>0.2020561377147109</v>
      </c>
    </row>
    <row r="299" spans="1:24" x14ac:dyDescent="0.35">
      <c r="A299" t="s">
        <v>108</v>
      </c>
      <c r="B299" t="s">
        <v>666</v>
      </c>
      <c r="C299" t="s">
        <v>675</v>
      </c>
      <c r="D299" t="s">
        <v>676</v>
      </c>
      <c r="E299">
        <v>0.58476146299579901</v>
      </c>
      <c r="F299">
        <v>7</v>
      </c>
      <c r="G299">
        <v>0</v>
      </c>
      <c r="H299">
        <v>0</v>
      </c>
      <c r="I299">
        <f t="shared" si="63"/>
        <v>0</v>
      </c>
      <c r="J299">
        <v>0</v>
      </c>
      <c r="K299">
        <v>0</v>
      </c>
      <c r="L299" t="s">
        <v>3</v>
      </c>
      <c r="M299" t="s">
        <v>651</v>
      </c>
      <c r="N299" t="str">
        <f t="shared" si="64"/>
        <v>right tackle</v>
      </c>
      <c r="P299">
        <v>0</v>
      </c>
      <c r="Q299">
        <v>-0.50659609999999999</v>
      </c>
      <c r="R299">
        <v>1</v>
      </c>
      <c r="S299">
        <v>0.58476146299579901</v>
      </c>
      <c r="T299">
        <f t="shared" si="65"/>
        <v>0</v>
      </c>
      <c r="U299">
        <f t="shared" si="66"/>
        <v>0</v>
      </c>
      <c r="V299">
        <f t="shared" si="67"/>
        <v>0</v>
      </c>
      <c r="X299">
        <f t="shared" si="62"/>
        <v>-0.29623787658396611</v>
      </c>
    </row>
    <row r="300" spans="1:24" x14ac:dyDescent="0.35">
      <c r="A300" t="s">
        <v>109</v>
      </c>
      <c r="B300" t="s">
        <v>666</v>
      </c>
      <c r="C300" t="s">
        <v>675</v>
      </c>
      <c r="D300" t="s">
        <v>676</v>
      </c>
      <c r="E300">
        <v>0.41523853700419999</v>
      </c>
      <c r="F300">
        <v>7</v>
      </c>
      <c r="G300">
        <v>0</v>
      </c>
      <c r="H300">
        <v>0</v>
      </c>
      <c r="I300">
        <f t="shared" si="63"/>
        <v>0</v>
      </c>
      <c r="J300">
        <v>0</v>
      </c>
      <c r="K300">
        <v>0</v>
      </c>
      <c r="L300" t="s">
        <v>3</v>
      </c>
      <c r="M300" t="s">
        <v>651</v>
      </c>
      <c r="N300" t="str">
        <f t="shared" si="64"/>
        <v>right tackle</v>
      </c>
      <c r="P300">
        <v>0</v>
      </c>
      <c r="Q300">
        <v>-0.50659609999999999</v>
      </c>
      <c r="R300">
        <v>1</v>
      </c>
      <c r="S300">
        <v>0.41523853700419999</v>
      </c>
      <c r="T300">
        <f t="shared" si="65"/>
        <v>0</v>
      </c>
      <c r="U300">
        <f t="shared" si="66"/>
        <v>0</v>
      </c>
      <c r="V300">
        <f t="shared" si="67"/>
        <v>0</v>
      </c>
      <c r="X300">
        <f t="shared" si="62"/>
        <v>-0.21035822341603339</v>
      </c>
    </row>
    <row r="301" spans="1:24" x14ac:dyDescent="0.35">
      <c r="A301" t="s">
        <v>87</v>
      </c>
      <c r="B301" t="s">
        <v>667</v>
      </c>
      <c r="C301" t="s">
        <v>675</v>
      </c>
      <c r="D301" t="s">
        <v>676</v>
      </c>
      <c r="E301">
        <v>0.43295280003376602</v>
      </c>
      <c r="F301">
        <v>7</v>
      </c>
      <c r="G301">
        <v>0</v>
      </c>
      <c r="H301">
        <v>0</v>
      </c>
      <c r="I301">
        <f t="shared" si="63"/>
        <v>0</v>
      </c>
      <c r="J301">
        <v>0</v>
      </c>
      <c r="K301">
        <v>0</v>
      </c>
      <c r="L301" t="s">
        <v>3</v>
      </c>
      <c r="M301" t="s">
        <v>651</v>
      </c>
      <c r="N301" t="str">
        <f t="shared" si="64"/>
        <v>right tackle</v>
      </c>
      <c r="P301">
        <v>0</v>
      </c>
      <c r="Q301">
        <v>0.66002360000000004</v>
      </c>
      <c r="R301">
        <v>0</v>
      </c>
      <c r="S301">
        <v>0</v>
      </c>
      <c r="T301">
        <f t="shared" si="65"/>
        <v>0</v>
      </c>
      <c r="U301">
        <f t="shared" si="66"/>
        <v>0</v>
      </c>
      <c r="V301">
        <f t="shared" si="67"/>
        <v>0</v>
      </c>
      <c r="X301">
        <f t="shared" si="62"/>
        <v>0.2857590657083664</v>
      </c>
    </row>
    <row r="302" spans="1:24" x14ac:dyDescent="0.35">
      <c r="A302" t="s">
        <v>104</v>
      </c>
      <c r="B302" t="s">
        <v>665</v>
      </c>
      <c r="C302" t="s">
        <v>675</v>
      </c>
      <c r="D302" t="s">
        <v>676</v>
      </c>
      <c r="E302">
        <v>0.24553311345918999</v>
      </c>
      <c r="F302">
        <v>7</v>
      </c>
      <c r="G302">
        <v>0</v>
      </c>
      <c r="H302">
        <v>0</v>
      </c>
      <c r="I302">
        <f t="shared" si="63"/>
        <v>0</v>
      </c>
      <c r="J302">
        <v>0</v>
      </c>
      <c r="K302">
        <v>0</v>
      </c>
      <c r="L302" t="s">
        <v>3</v>
      </c>
      <c r="M302" t="s">
        <v>651</v>
      </c>
      <c r="N302" t="str">
        <f t="shared" si="64"/>
        <v>right tackle</v>
      </c>
      <c r="P302">
        <v>0</v>
      </c>
      <c r="Q302">
        <v>0.66002360000000004</v>
      </c>
      <c r="R302">
        <v>0</v>
      </c>
      <c r="S302">
        <v>0</v>
      </c>
      <c r="T302">
        <f t="shared" si="65"/>
        <v>0</v>
      </c>
      <c r="U302">
        <f t="shared" si="66"/>
        <v>0</v>
      </c>
      <c r="V302">
        <f t="shared" si="67"/>
        <v>0</v>
      </c>
      <c r="X302">
        <f t="shared" si="62"/>
        <v>0.16205764946454304</v>
      </c>
    </row>
    <row r="303" spans="1:24" x14ac:dyDescent="0.35">
      <c r="A303" t="s">
        <v>533</v>
      </c>
      <c r="B303" t="s">
        <v>667</v>
      </c>
      <c r="C303" t="s">
        <v>675</v>
      </c>
      <c r="D303" t="s">
        <v>676</v>
      </c>
      <c r="E303">
        <v>0.321514086507043</v>
      </c>
      <c r="F303">
        <v>7</v>
      </c>
      <c r="G303">
        <v>0</v>
      </c>
      <c r="H303">
        <v>0</v>
      </c>
      <c r="I303">
        <f t="shared" si="63"/>
        <v>0</v>
      </c>
      <c r="J303">
        <v>0</v>
      </c>
      <c r="K303">
        <v>0</v>
      </c>
      <c r="L303" t="s">
        <v>3</v>
      </c>
      <c r="M303" t="s">
        <v>651</v>
      </c>
      <c r="N303" t="str">
        <f t="shared" si="64"/>
        <v>right tackle</v>
      </c>
      <c r="P303">
        <v>0</v>
      </c>
      <c r="Q303">
        <v>0.66002360000000004</v>
      </c>
      <c r="R303">
        <v>0</v>
      </c>
      <c r="S303">
        <v>0</v>
      </c>
      <c r="T303">
        <f t="shared" si="65"/>
        <v>0</v>
      </c>
      <c r="U303">
        <f t="shared" si="66"/>
        <v>0</v>
      </c>
      <c r="V303">
        <f t="shared" si="67"/>
        <v>0</v>
      </c>
      <c r="X303">
        <f t="shared" si="62"/>
        <v>0.21220688482708996</v>
      </c>
    </row>
    <row r="304" spans="1:24" x14ac:dyDescent="0.35">
      <c r="A304" t="s">
        <v>104</v>
      </c>
      <c r="B304" t="s">
        <v>665</v>
      </c>
      <c r="C304" t="s">
        <v>675</v>
      </c>
      <c r="D304" t="s">
        <v>676</v>
      </c>
      <c r="E304">
        <v>0.30825651760735401</v>
      </c>
      <c r="F304">
        <v>7</v>
      </c>
      <c r="G304">
        <v>0</v>
      </c>
      <c r="H304">
        <v>0</v>
      </c>
      <c r="I304">
        <f t="shared" si="63"/>
        <v>0</v>
      </c>
      <c r="J304">
        <v>0</v>
      </c>
      <c r="K304">
        <v>1</v>
      </c>
      <c r="M304" t="s">
        <v>650</v>
      </c>
      <c r="N304" t="str">
        <f t="shared" si="64"/>
        <v>middle</v>
      </c>
      <c r="P304">
        <v>0</v>
      </c>
      <c r="Q304">
        <v>-1.2344615000000001</v>
      </c>
      <c r="R304">
        <v>1</v>
      </c>
      <c r="S304">
        <v>0.30825651760735401</v>
      </c>
      <c r="T304">
        <f t="shared" si="65"/>
        <v>0</v>
      </c>
      <c r="U304">
        <f t="shared" si="66"/>
        <v>0</v>
      </c>
      <c r="V304">
        <f t="shared" si="67"/>
        <v>0.30825651760735401</v>
      </c>
      <c r="X304">
        <f t="shared" si="62"/>
        <v>-0.38053080311035065</v>
      </c>
    </row>
    <row r="305" spans="1:24" x14ac:dyDescent="0.35">
      <c r="A305" t="s">
        <v>110</v>
      </c>
      <c r="B305" t="s">
        <v>666</v>
      </c>
      <c r="C305" t="s">
        <v>675</v>
      </c>
      <c r="D305" t="s">
        <v>676</v>
      </c>
      <c r="E305">
        <v>0.69174348239264505</v>
      </c>
      <c r="F305">
        <v>7</v>
      </c>
      <c r="G305">
        <v>0</v>
      </c>
      <c r="H305">
        <v>0</v>
      </c>
      <c r="I305">
        <f t="shared" si="63"/>
        <v>0</v>
      </c>
      <c r="J305">
        <v>0</v>
      </c>
      <c r="K305">
        <v>1</v>
      </c>
      <c r="M305" t="s">
        <v>650</v>
      </c>
      <c r="N305" t="str">
        <f t="shared" si="64"/>
        <v>middle</v>
      </c>
      <c r="P305">
        <v>0</v>
      </c>
      <c r="Q305">
        <v>-1.2344615000000001</v>
      </c>
      <c r="R305">
        <v>1</v>
      </c>
      <c r="S305">
        <v>0.69174348239264505</v>
      </c>
      <c r="T305">
        <f t="shared" si="65"/>
        <v>0</v>
      </c>
      <c r="U305">
        <f t="shared" si="66"/>
        <v>0</v>
      </c>
      <c r="V305">
        <f t="shared" si="67"/>
        <v>0.69174348239264505</v>
      </c>
      <c r="X305">
        <f t="shared" si="62"/>
        <v>-0.85393069688964829</v>
      </c>
    </row>
    <row r="306" spans="1:24" x14ac:dyDescent="0.35">
      <c r="A306" t="s">
        <v>386</v>
      </c>
      <c r="B306" t="s">
        <v>665</v>
      </c>
      <c r="C306" t="s">
        <v>675</v>
      </c>
      <c r="D306" t="s">
        <v>676</v>
      </c>
      <c r="E306">
        <v>0.14212174117669699</v>
      </c>
      <c r="F306">
        <v>7</v>
      </c>
      <c r="G306">
        <v>1</v>
      </c>
      <c r="H306">
        <v>0</v>
      </c>
      <c r="I306">
        <f t="shared" si="63"/>
        <v>1</v>
      </c>
      <c r="J306">
        <v>0</v>
      </c>
      <c r="K306">
        <v>0</v>
      </c>
      <c r="L306" t="s">
        <v>654</v>
      </c>
      <c r="M306" t="s">
        <v>651</v>
      </c>
      <c r="N306" t="str">
        <f t="shared" si="64"/>
        <v>right guard</v>
      </c>
      <c r="P306">
        <v>1</v>
      </c>
      <c r="Q306">
        <v>-0.51439020000000002</v>
      </c>
      <c r="R306">
        <v>1</v>
      </c>
      <c r="S306">
        <v>0.14212174117669699</v>
      </c>
      <c r="T306">
        <f t="shared" si="65"/>
        <v>0.14212174117669699</v>
      </c>
      <c r="U306">
        <f t="shared" si="66"/>
        <v>0</v>
      </c>
      <c r="V306">
        <f t="shared" si="67"/>
        <v>0</v>
      </c>
      <c r="X306">
        <f t="shared" si="62"/>
        <v>-7.3106030868229407E-2</v>
      </c>
    </row>
    <row r="307" spans="1:24" x14ac:dyDescent="0.35">
      <c r="A307" t="s">
        <v>87</v>
      </c>
      <c r="B307" t="s">
        <v>667</v>
      </c>
      <c r="C307" t="s">
        <v>675</v>
      </c>
      <c r="D307" t="s">
        <v>676</v>
      </c>
      <c r="E307">
        <v>0.32300128869341199</v>
      </c>
      <c r="F307">
        <v>7</v>
      </c>
      <c r="G307">
        <v>1</v>
      </c>
      <c r="H307">
        <v>0</v>
      </c>
      <c r="I307">
        <f t="shared" si="63"/>
        <v>1</v>
      </c>
      <c r="J307">
        <v>0</v>
      </c>
      <c r="K307">
        <v>0</v>
      </c>
      <c r="L307" t="s">
        <v>654</v>
      </c>
      <c r="M307" t="s">
        <v>651</v>
      </c>
      <c r="N307" t="str">
        <f t="shared" si="64"/>
        <v>right guard</v>
      </c>
      <c r="P307">
        <v>1</v>
      </c>
      <c r="Q307">
        <v>-0.51439020000000002</v>
      </c>
      <c r="R307">
        <v>1</v>
      </c>
      <c r="S307">
        <v>0.32300128869341199</v>
      </c>
      <c r="T307">
        <f t="shared" si="65"/>
        <v>0.32300128869341199</v>
      </c>
      <c r="U307">
        <f t="shared" si="66"/>
        <v>0</v>
      </c>
      <c r="V307">
        <f t="shared" si="67"/>
        <v>0</v>
      </c>
      <c r="X307">
        <f t="shared" si="62"/>
        <v>-0.16614869749126193</v>
      </c>
    </row>
    <row r="308" spans="1:24" x14ac:dyDescent="0.35">
      <c r="A308" t="s">
        <v>86</v>
      </c>
      <c r="B308" t="s">
        <v>667</v>
      </c>
      <c r="C308" t="s">
        <v>675</v>
      </c>
      <c r="D308" t="s">
        <v>676</v>
      </c>
      <c r="E308">
        <v>0.37212849796259301</v>
      </c>
      <c r="F308">
        <v>7</v>
      </c>
      <c r="G308">
        <v>1</v>
      </c>
      <c r="H308">
        <v>0</v>
      </c>
      <c r="I308">
        <f t="shared" si="63"/>
        <v>1</v>
      </c>
      <c r="J308">
        <v>0</v>
      </c>
      <c r="K308">
        <v>0</v>
      </c>
      <c r="L308" t="s">
        <v>654</v>
      </c>
      <c r="M308" t="s">
        <v>651</v>
      </c>
      <c r="N308" t="str">
        <f t="shared" si="64"/>
        <v>right guard</v>
      </c>
      <c r="P308">
        <v>1</v>
      </c>
      <c r="Q308">
        <v>-0.51439020000000002</v>
      </c>
      <c r="R308">
        <v>1</v>
      </c>
      <c r="S308">
        <v>0.37212849796259301</v>
      </c>
      <c r="T308">
        <f t="shared" si="65"/>
        <v>0.37212849796259301</v>
      </c>
      <c r="U308">
        <f t="shared" si="66"/>
        <v>0</v>
      </c>
      <c r="V308">
        <f t="shared" si="67"/>
        <v>0</v>
      </c>
      <c r="X308">
        <f t="shared" si="62"/>
        <v>-0.19141925249267783</v>
      </c>
    </row>
    <row r="309" spans="1:24" x14ac:dyDescent="0.35">
      <c r="A309" t="s">
        <v>104</v>
      </c>
      <c r="B309" t="s">
        <v>665</v>
      </c>
      <c r="C309" t="s">
        <v>675</v>
      </c>
      <c r="D309" t="s">
        <v>676</v>
      </c>
      <c r="E309">
        <v>0.16274847216729699</v>
      </c>
      <c r="F309">
        <v>7</v>
      </c>
      <c r="G309">
        <v>1</v>
      </c>
      <c r="H309">
        <v>0</v>
      </c>
      <c r="I309">
        <f t="shared" si="63"/>
        <v>1</v>
      </c>
      <c r="J309">
        <v>0</v>
      </c>
      <c r="K309">
        <v>0</v>
      </c>
      <c r="L309" t="s">
        <v>654</v>
      </c>
      <c r="M309" t="s">
        <v>651</v>
      </c>
      <c r="N309" t="str">
        <f t="shared" si="64"/>
        <v>right guard</v>
      </c>
      <c r="P309">
        <v>1</v>
      </c>
      <c r="Q309">
        <v>-0.51439020000000002</v>
      </c>
      <c r="R309">
        <v>1</v>
      </c>
      <c r="S309">
        <v>0.16274847216729699</v>
      </c>
      <c r="T309">
        <f t="shared" si="65"/>
        <v>0.16274847216729699</v>
      </c>
      <c r="U309">
        <f t="shared" si="66"/>
        <v>0</v>
      </c>
      <c r="V309">
        <f t="shared" si="67"/>
        <v>0</v>
      </c>
      <c r="X309">
        <f t="shared" si="62"/>
        <v>-8.371621914783034E-2</v>
      </c>
    </row>
    <row r="310" spans="1:24" x14ac:dyDescent="0.35">
      <c r="A310" t="s">
        <v>112</v>
      </c>
      <c r="B310" t="s">
        <v>665</v>
      </c>
      <c r="C310" t="s">
        <v>677</v>
      </c>
      <c r="D310" t="s">
        <v>678</v>
      </c>
      <c r="E310">
        <v>1</v>
      </c>
      <c r="F310">
        <v>7</v>
      </c>
      <c r="G310">
        <v>0</v>
      </c>
      <c r="H310">
        <v>0</v>
      </c>
      <c r="I310">
        <f t="shared" si="63"/>
        <v>0</v>
      </c>
      <c r="J310">
        <v>0</v>
      </c>
      <c r="K310">
        <v>0</v>
      </c>
      <c r="L310" t="s">
        <v>3</v>
      </c>
      <c r="M310" t="s">
        <v>652</v>
      </c>
      <c r="N310" t="str">
        <f t="shared" si="64"/>
        <v>left tackle</v>
      </c>
      <c r="P310">
        <v>0</v>
      </c>
      <c r="Q310">
        <v>-0.60234933999999996</v>
      </c>
      <c r="R310">
        <v>1</v>
      </c>
      <c r="S310">
        <v>1</v>
      </c>
      <c r="T310">
        <f t="shared" si="65"/>
        <v>0</v>
      </c>
      <c r="U310">
        <f t="shared" si="66"/>
        <v>0</v>
      </c>
      <c r="V310">
        <f t="shared" si="67"/>
        <v>0</v>
      </c>
      <c r="X310">
        <f t="shared" si="62"/>
        <v>-0.60234933999999996</v>
      </c>
    </row>
    <row r="311" spans="1:24" x14ac:dyDescent="0.35">
      <c r="A311" t="s">
        <v>113</v>
      </c>
      <c r="B311" t="s">
        <v>666</v>
      </c>
      <c r="C311" t="s">
        <v>678</v>
      </c>
      <c r="D311" t="s">
        <v>677</v>
      </c>
      <c r="E311">
        <v>1</v>
      </c>
      <c r="F311">
        <v>7</v>
      </c>
      <c r="G311">
        <v>0</v>
      </c>
      <c r="H311">
        <v>0</v>
      </c>
      <c r="I311">
        <f t="shared" si="63"/>
        <v>0</v>
      </c>
      <c r="J311">
        <v>0</v>
      </c>
      <c r="K311">
        <v>0</v>
      </c>
      <c r="L311" t="s">
        <v>3</v>
      </c>
      <c r="M311" t="s">
        <v>652</v>
      </c>
      <c r="N311" t="str">
        <f t="shared" si="64"/>
        <v>left tackle</v>
      </c>
      <c r="P311">
        <v>0</v>
      </c>
      <c r="Q311">
        <v>-0.26503596000000001</v>
      </c>
      <c r="R311">
        <v>1</v>
      </c>
      <c r="S311">
        <v>1</v>
      </c>
      <c r="T311">
        <f t="shared" si="65"/>
        <v>0</v>
      </c>
      <c r="U311">
        <f t="shared" si="66"/>
        <v>0</v>
      </c>
      <c r="V311">
        <f t="shared" si="67"/>
        <v>0</v>
      </c>
      <c r="X311">
        <f t="shared" si="62"/>
        <v>-0.26503596000000001</v>
      </c>
    </row>
    <row r="312" spans="1:24" x14ac:dyDescent="0.35">
      <c r="A312" t="s">
        <v>114</v>
      </c>
      <c r="B312" t="s">
        <v>665</v>
      </c>
      <c r="C312" t="s">
        <v>678</v>
      </c>
      <c r="D312" t="s">
        <v>677</v>
      </c>
      <c r="E312">
        <v>1</v>
      </c>
      <c r="F312">
        <v>7</v>
      </c>
      <c r="G312">
        <v>0</v>
      </c>
      <c r="H312">
        <v>0</v>
      </c>
      <c r="I312">
        <f t="shared" si="63"/>
        <v>0</v>
      </c>
      <c r="J312">
        <v>0</v>
      </c>
      <c r="K312">
        <v>0</v>
      </c>
      <c r="M312" t="s">
        <v>650</v>
      </c>
      <c r="N312" t="str">
        <f t="shared" si="64"/>
        <v>middle</v>
      </c>
      <c r="P312">
        <v>0</v>
      </c>
      <c r="Q312">
        <v>-0.89660399999999996</v>
      </c>
      <c r="R312">
        <v>1</v>
      </c>
      <c r="S312">
        <v>1</v>
      </c>
      <c r="T312">
        <f t="shared" si="65"/>
        <v>0</v>
      </c>
      <c r="U312">
        <f t="shared" si="66"/>
        <v>0</v>
      </c>
      <c r="V312">
        <f t="shared" si="67"/>
        <v>0</v>
      </c>
      <c r="X312">
        <f t="shared" si="62"/>
        <v>-0.89660399999999996</v>
      </c>
    </row>
    <row r="313" spans="1:24" x14ac:dyDescent="0.35">
      <c r="A313" t="s">
        <v>115</v>
      </c>
      <c r="B313" t="s">
        <v>666</v>
      </c>
      <c r="C313" t="s">
        <v>678</v>
      </c>
      <c r="D313" t="s">
        <v>677</v>
      </c>
      <c r="E313">
        <v>1</v>
      </c>
      <c r="F313">
        <v>7</v>
      </c>
      <c r="G313">
        <v>1</v>
      </c>
      <c r="H313">
        <v>0</v>
      </c>
      <c r="I313">
        <f t="shared" si="63"/>
        <v>1</v>
      </c>
      <c r="J313">
        <v>0</v>
      </c>
      <c r="K313">
        <v>0</v>
      </c>
      <c r="L313" t="s">
        <v>3</v>
      </c>
      <c r="M313" t="s">
        <v>652</v>
      </c>
      <c r="N313" t="str">
        <f t="shared" si="64"/>
        <v>left tackle</v>
      </c>
      <c r="P313">
        <v>1</v>
      </c>
      <c r="Q313">
        <v>-1.7672038000000001</v>
      </c>
      <c r="R313">
        <v>1</v>
      </c>
      <c r="S313">
        <v>1</v>
      </c>
      <c r="T313">
        <f t="shared" si="65"/>
        <v>1</v>
      </c>
      <c r="U313">
        <f t="shared" si="66"/>
        <v>0</v>
      </c>
      <c r="V313">
        <f t="shared" si="67"/>
        <v>0</v>
      </c>
      <c r="X313">
        <f t="shared" si="62"/>
        <v>-1.7672038000000001</v>
      </c>
    </row>
    <row r="314" spans="1:24" x14ac:dyDescent="0.35">
      <c r="A314" t="s">
        <v>410</v>
      </c>
      <c r="B314" t="s">
        <v>666</v>
      </c>
      <c r="C314" t="s">
        <v>677</v>
      </c>
      <c r="D314" t="s">
        <v>678</v>
      </c>
      <c r="E314">
        <v>0.193147173778387</v>
      </c>
      <c r="F314">
        <v>7</v>
      </c>
      <c r="G314">
        <v>0</v>
      </c>
      <c r="H314">
        <v>0</v>
      </c>
      <c r="I314">
        <f t="shared" si="63"/>
        <v>0</v>
      </c>
      <c r="J314">
        <v>0</v>
      </c>
      <c r="K314">
        <v>0</v>
      </c>
      <c r="L314" t="s">
        <v>654</v>
      </c>
      <c r="M314" t="s">
        <v>652</v>
      </c>
      <c r="N314" t="str">
        <f t="shared" si="64"/>
        <v>left guard</v>
      </c>
      <c r="P314">
        <v>0</v>
      </c>
      <c r="Q314">
        <v>-0.64311799999999997</v>
      </c>
      <c r="R314">
        <v>1</v>
      </c>
      <c r="S314">
        <v>0.193147173778387</v>
      </c>
      <c r="T314">
        <f t="shared" si="65"/>
        <v>0</v>
      </c>
      <c r="U314">
        <f t="shared" si="66"/>
        <v>0</v>
      </c>
      <c r="V314">
        <f t="shared" si="67"/>
        <v>0</v>
      </c>
      <c r="X314">
        <f t="shared" si="62"/>
        <v>-0.12421642410600868</v>
      </c>
    </row>
    <row r="315" spans="1:24" x14ac:dyDescent="0.35">
      <c r="A315" t="s">
        <v>408</v>
      </c>
      <c r="B315" t="s">
        <v>666</v>
      </c>
      <c r="C315" t="s">
        <v>677</v>
      </c>
      <c r="D315" t="s">
        <v>678</v>
      </c>
      <c r="E315">
        <v>0.425249093994996</v>
      </c>
      <c r="F315">
        <v>7</v>
      </c>
      <c r="G315">
        <v>0</v>
      </c>
      <c r="H315">
        <v>0</v>
      </c>
      <c r="I315">
        <f t="shared" si="63"/>
        <v>0</v>
      </c>
      <c r="J315">
        <v>0</v>
      </c>
      <c r="K315">
        <v>0</v>
      </c>
      <c r="L315" t="s">
        <v>654</v>
      </c>
      <c r="M315" t="s">
        <v>652</v>
      </c>
      <c r="N315" t="str">
        <f t="shared" si="64"/>
        <v>left guard</v>
      </c>
      <c r="P315">
        <v>0</v>
      </c>
      <c r="Q315">
        <v>-0.64311799999999997</v>
      </c>
      <c r="R315">
        <v>1</v>
      </c>
      <c r="S315">
        <v>0.425249093994996</v>
      </c>
      <c r="T315">
        <f t="shared" si="65"/>
        <v>0</v>
      </c>
      <c r="U315">
        <f t="shared" si="66"/>
        <v>0</v>
      </c>
      <c r="V315">
        <f t="shared" si="67"/>
        <v>0</v>
      </c>
      <c r="X315">
        <f t="shared" si="62"/>
        <v>-0.27348534683187381</v>
      </c>
    </row>
    <row r="316" spans="1:24" x14ac:dyDescent="0.35">
      <c r="A316" t="s">
        <v>116</v>
      </c>
      <c r="B316" t="s">
        <v>666</v>
      </c>
      <c r="C316" t="s">
        <v>677</v>
      </c>
      <c r="D316" t="s">
        <v>678</v>
      </c>
      <c r="E316">
        <v>0.38160373222661498</v>
      </c>
      <c r="F316">
        <v>7</v>
      </c>
      <c r="G316">
        <v>0</v>
      </c>
      <c r="H316">
        <v>0</v>
      </c>
      <c r="I316">
        <f t="shared" si="63"/>
        <v>0</v>
      </c>
      <c r="J316">
        <v>0</v>
      </c>
      <c r="K316">
        <v>0</v>
      </c>
      <c r="L316" t="s">
        <v>654</v>
      </c>
      <c r="M316" t="s">
        <v>652</v>
      </c>
      <c r="N316" t="str">
        <f t="shared" si="64"/>
        <v>left guard</v>
      </c>
      <c r="P316">
        <v>0</v>
      </c>
      <c r="Q316">
        <v>-0.64311799999999997</v>
      </c>
      <c r="R316">
        <v>1</v>
      </c>
      <c r="S316">
        <v>0.38160373222661498</v>
      </c>
      <c r="T316">
        <f t="shared" si="65"/>
        <v>0</v>
      </c>
      <c r="U316">
        <f t="shared" si="66"/>
        <v>0</v>
      </c>
      <c r="V316">
        <f t="shared" si="67"/>
        <v>0</v>
      </c>
      <c r="X316">
        <f t="shared" si="62"/>
        <v>-0.24541622906211616</v>
      </c>
    </row>
    <row r="317" spans="1:24" x14ac:dyDescent="0.35">
      <c r="A317" t="s">
        <v>112</v>
      </c>
      <c r="B317" t="s">
        <v>665</v>
      </c>
      <c r="C317" t="s">
        <v>677</v>
      </c>
      <c r="D317" t="s">
        <v>678</v>
      </c>
      <c r="E317">
        <v>0.739049197217575</v>
      </c>
      <c r="F317">
        <v>7</v>
      </c>
      <c r="G317">
        <v>1</v>
      </c>
      <c r="H317">
        <v>0</v>
      </c>
      <c r="I317">
        <f t="shared" si="63"/>
        <v>1</v>
      </c>
      <c r="J317">
        <v>0</v>
      </c>
      <c r="K317">
        <v>1</v>
      </c>
      <c r="L317" t="s">
        <v>653</v>
      </c>
      <c r="M317" t="s">
        <v>651</v>
      </c>
      <c r="N317" t="str">
        <f t="shared" si="64"/>
        <v>right end</v>
      </c>
      <c r="P317">
        <v>1</v>
      </c>
      <c r="Q317">
        <v>-2.4887092000000002</v>
      </c>
      <c r="R317">
        <v>1</v>
      </c>
      <c r="S317">
        <v>0.739049197217575</v>
      </c>
      <c r="T317">
        <f t="shared" si="65"/>
        <v>0.739049197217575</v>
      </c>
      <c r="U317">
        <f t="shared" si="66"/>
        <v>0</v>
      </c>
      <c r="V317">
        <f t="shared" si="67"/>
        <v>0.739049197217575</v>
      </c>
      <c r="X317">
        <f t="shared" si="62"/>
        <v>-1.8392785363679935</v>
      </c>
    </row>
    <row r="318" spans="1:24" x14ac:dyDescent="0.35">
      <c r="A318" t="s">
        <v>116</v>
      </c>
      <c r="B318" t="s">
        <v>666</v>
      </c>
      <c r="C318" t="s">
        <v>677</v>
      </c>
      <c r="D318" t="s">
        <v>678</v>
      </c>
      <c r="E318">
        <v>0.260950802782424</v>
      </c>
      <c r="F318">
        <v>7</v>
      </c>
      <c r="G318">
        <v>1</v>
      </c>
      <c r="H318">
        <v>0</v>
      </c>
      <c r="I318">
        <f t="shared" si="63"/>
        <v>1</v>
      </c>
      <c r="J318">
        <v>0</v>
      </c>
      <c r="K318">
        <v>1</v>
      </c>
      <c r="L318" t="s">
        <v>653</v>
      </c>
      <c r="M318" t="s">
        <v>651</v>
      </c>
      <c r="N318" t="str">
        <f t="shared" si="64"/>
        <v>right end</v>
      </c>
      <c r="P318">
        <v>1</v>
      </c>
      <c r="Q318">
        <v>-2.4887092000000002</v>
      </c>
      <c r="R318">
        <v>1</v>
      </c>
      <c r="S318">
        <v>0.260950802782424</v>
      </c>
      <c r="T318">
        <f t="shared" si="65"/>
        <v>0.260950802782424</v>
      </c>
      <c r="U318">
        <f t="shared" si="66"/>
        <v>0</v>
      </c>
      <c r="V318">
        <f t="shared" si="67"/>
        <v>0.260950802782424</v>
      </c>
      <c r="X318">
        <f t="shared" si="62"/>
        <v>-0.64943066363200419</v>
      </c>
    </row>
    <row r="319" spans="1:24" x14ac:dyDescent="0.35">
      <c r="A319" t="s">
        <v>117</v>
      </c>
      <c r="B319" t="s">
        <v>667</v>
      </c>
      <c r="C319" t="s">
        <v>678</v>
      </c>
      <c r="D319" t="s">
        <v>677</v>
      </c>
      <c r="E319">
        <v>1</v>
      </c>
      <c r="F319">
        <v>7</v>
      </c>
      <c r="G319">
        <v>0</v>
      </c>
      <c r="H319">
        <v>0</v>
      </c>
      <c r="I319">
        <f t="shared" si="63"/>
        <v>0</v>
      </c>
      <c r="J319">
        <v>0</v>
      </c>
      <c r="K319">
        <v>0</v>
      </c>
      <c r="L319" t="s">
        <v>653</v>
      </c>
      <c r="M319" t="s">
        <v>651</v>
      </c>
      <c r="N319" t="str">
        <f t="shared" si="64"/>
        <v>right end</v>
      </c>
      <c r="P319">
        <v>0</v>
      </c>
      <c r="Q319">
        <v>0.76171529999999998</v>
      </c>
      <c r="R319">
        <v>0</v>
      </c>
      <c r="S319">
        <v>0</v>
      </c>
      <c r="T319">
        <f t="shared" si="65"/>
        <v>0</v>
      </c>
      <c r="U319">
        <f t="shared" si="66"/>
        <v>0</v>
      </c>
      <c r="V319">
        <f t="shared" si="67"/>
        <v>0</v>
      </c>
      <c r="X319">
        <f t="shared" si="62"/>
        <v>0.76171529999999998</v>
      </c>
    </row>
    <row r="320" spans="1:24" x14ac:dyDescent="0.35">
      <c r="A320" t="s">
        <v>115</v>
      </c>
      <c r="B320" t="s">
        <v>666</v>
      </c>
      <c r="C320" t="s">
        <v>678</v>
      </c>
      <c r="D320" t="s">
        <v>677</v>
      </c>
      <c r="E320">
        <v>0.39736788371835202</v>
      </c>
      <c r="F320">
        <v>7</v>
      </c>
      <c r="G320">
        <v>0</v>
      </c>
      <c r="H320">
        <v>0</v>
      </c>
      <c r="I320">
        <f t="shared" si="63"/>
        <v>0</v>
      </c>
      <c r="J320">
        <v>0</v>
      </c>
      <c r="K320">
        <v>1</v>
      </c>
      <c r="L320" t="s">
        <v>3</v>
      </c>
      <c r="M320" t="s">
        <v>651</v>
      </c>
      <c r="N320" t="str">
        <f t="shared" si="64"/>
        <v>right tackle</v>
      </c>
      <c r="P320">
        <v>0</v>
      </c>
      <c r="Q320">
        <v>-0.80664957000000004</v>
      </c>
      <c r="R320">
        <v>1</v>
      </c>
      <c r="S320">
        <v>0.39736788371835202</v>
      </c>
      <c r="T320">
        <f t="shared" si="65"/>
        <v>0</v>
      </c>
      <c r="U320">
        <f t="shared" si="66"/>
        <v>0</v>
      </c>
      <c r="V320">
        <f t="shared" si="67"/>
        <v>0.39736788371835202</v>
      </c>
      <c r="X320">
        <f t="shared" si="62"/>
        <v>-0.32053663253321868</v>
      </c>
    </row>
    <row r="321" spans="1:24" x14ac:dyDescent="0.35">
      <c r="A321" t="s">
        <v>118</v>
      </c>
      <c r="B321" t="s">
        <v>666</v>
      </c>
      <c r="C321" t="s">
        <v>678</v>
      </c>
      <c r="D321" t="s">
        <v>677</v>
      </c>
      <c r="E321">
        <v>0.60263211628164703</v>
      </c>
      <c r="F321">
        <v>7</v>
      </c>
      <c r="G321">
        <v>0</v>
      </c>
      <c r="H321">
        <v>0</v>
      </c>
      <c r="I321">
        <f t="shared" si="63"/>
        <v>0</v>
      </c>
      <c r="J321">
        <v>0</v>
      </c>
      <c r="K321">
        <v>1</v>
      </c>
      <c r="L321" t="s">
        <v>3</v>
      </c>
      <c r="M321" t="s">
        <v>651</v>
      </c>
      <c r="N321" t="str">
        <f t="shared" si="64"/>
        <v>right tackle</v>
      </c>
      <c r="P321">
        <v>0</v>
      </c>
      <c r="Q321">
        <v>-0.80664957000000004</v>
      </c>
      <c r="R321">
        <v>1</v>
      </c>
      <c r="S321">
        <v>0.60263211628164703</v>
      </c>
      <c r="T321">
        <f t="shared" si="65"/>
        <v>0</v>
      </c>
      <c r="U321">
        <f t="shared" si="66"/>
        <v>0</v>
      </c>
      <c r="V321">
        <f t="shared" si="67"/>
        <v>0.60263211628164703</v>
      </c>
      <c r="X321">
        <f t="shared" si="62"/>
        <v>-0.48611293746678058</v>
      </c>
    </row>
    <row r="322" spans="1:24" x14ac:dyDescent="0.35">
      <c r="A322" t="s">
        <v>124</v>
      </c>
      <c r="B322" t="s">
        <v>667</v>
      </c>
      <c r="C322" t="s">
        <v>678</v>
      </c>
      <c r="D322" t="s">
        <v>677</v>
      </c>
      <c r="E322">
        <v>0.49046765121979802</v>
      </c>
      <c r="F322">
        <v>7</v>
      </c>
      <c r="G322">
        <v>0</v>
      </c>
      <c r="H322">
        <v>0</v>
      </c>
      <c r="I322">
        <f t="shared" si="63"/>
        <v>0</v>
      </c>
      <c r="J322">
        <v>0</v>
      </c>
      <c r="K322">
        <v>0</v>
      </c>
      <c r="M322" t="s">
        <v>650</v>
      </c>
      <c r="N322" t="str">
        <f t="shared" si="64"/>
        <v>middle</v>
      </c>
      <c r="P322">
        <v>0</v>
      </c>
      <c r="Q322">
        <v>0.37815544000000001</v>
      </c>
      <c r="R322">
        <v>0</v>
      </c>
      <c r="S322">
        <v>0</v>
      </c>
      <c r="T322">
        <f t="shared" si="65"/>
        <v>0</v>
      </c>
      <c r="U322">
        <f t="shared" si="66"/>
        <v>0</v>
      </c>
      <c r="V322">
        <f t="shared" si="67"/>
        <v>0</v>
      </c>
      <c r="X322">
        <f t="shared" ref="X322:X385" si="68">Q322*E322</f>
        <v>0.18547301045278927</v>
      </c>
    </row>
    <row r="323" spans="1:24" x14ac:dyDescent="0.35">
      <c r="A323" t="s">
        <v>118</v>
      </c>
      <c r="B323" t="s">
        <v>666</v>
      </c>
      <c r="C323" t="s">
        <v>678</v>
      </c>
      <c r="D323" t="s">
        <v>677</v>
      </c>
      <c r="E323">
        <v>0.50953234878020104</v>
      </c>
      <c r="F323">
        <v>7</v>
      </c>
      <c r="G323">
        <v>0</v>
      </c>
      <c r="H323">
        <v>0</v>
      </c>
      <c r="I323">
        <f t="shared" ref="I323:I386" si="69">SUM(G323:H323)</f>
        <v>0</v>
      </c>
      <c r="J323">
        <v>0</v>
      </c>
      <c r="K323">
        <v>0</v>
      </c>
      <c r="M323" t="s">
        <v>650</v>
      </c>
      <c r="N323" t="str">
        <f t="shared" ref="N323:N386" si="70">IF(M323="middle",M323,_xlfn.CONCAT(M323," ",L323))</f>
        <v>middle</v>
      </c>
      <c r="P323">
        <v>0</v>
      </c>
      <c r="Q323">
        <v>0.37815544000000001</v>
      </c>
      <c r="R323">
        <v>0</v>
      </c>
      <c r="S323">
        <v>0</v>
      </c>
      <c r="T323">
        <f t="shared" ref="T323:T386" si="71">P323*E323</f>
        <v>0</v>
      </c>
      <c r="U323">
        <f t="shared" ref="U323:U386" si="72">J323*E323</f>
        <v>0</v>
      </c>
      <c r="V323">
        <f t="shared" ref="V323:V386" si="73">K323*E323</f>
        <v>0</v>
      </c>
      <c r="X323">
        <f t="shared" si="68"/>
        <v>0.1926824295472104</v>
      </c>
    </row>
    <row r="324" spans="1:24" x14ac:dyDescent="0.35">
      <c r="A324" t="s">
        <v>122</v>
      </c>
      <c r="B324" t="s">
        <v>667</v>
      </c>
      <c r="C324" t="s">
        <v>678</v>
      </c>
      <c r="D324" t="s">
        <v>677</v>
      </c>
      <c r="E324">
        <v>0.49209947555747502</v>
      </c>
      <c r="F324">
        <v>7</v>
      </c>
      <c r="G324">
        <v>0</v>
      </c>
      <c r="H324">
        <v>0</v>
      </c>
      <c r="I324">
        <f t="shared" si="69"/>
        <v>0</v>
      </c>
      <c r="J324">
        <v>0</v>
      </c>
      <c r="K324">
        <v>1</v>
      </c>
      <c r="M324" t="s">
        <v>650</v>
      </c>
      <c r="N324" t="str">
        <f t="shared" si="70"/>
        <v>middle</v>
      </c>
      <c r="P324">
        <v>0</v>
      </c>
      <c r="Q324">
        <v>-0.87553440000000005</v>
      </c>
      <c r="R324">
        <v>1</v>
      </c>
      <c r="S324">
        <v>0.49209947555747502</v>
      </c>
      <c r="T324">
        <f t="shared" si="71"/>
        <v>0</v>
      </c>
      <c r="U324">
        <f t="shared" si="72"/>
        <v>0</v>
      </c>
      <c r="V324">
        <f t="shared" si="73"/>
        <v>0.49209947555747502</v>
      </c>
      <c r="X324">
        <f t="shared" si="68"/>
        <v>-0.43085001907252857</v>
      </c>
    </row>
    <row r="325" spans="1:24" x14ac:dyDescent="0.35">
      <c r="A325" t="s">
        <v>121</v>
      </c>
      <c r="B325" t="s">
        <v>665</v>
      </c>
      <c r="C325" t="s">
        <v>678</v>
      </c>
      <c r="D325" t="s">
        <v>677</v>
      </c>
      <c r="E325">
        <v>0.50790052444252398</v>
      </c>
      <c r="F325">
        <v>7</v>
      </c>
      <c r="G325">
        <v>0</v>
      </c>
      <c r="H325">
        <v>0</v>
      </c>
      <c r="I325">
        <f t="shared" si="69"/>
        <v>0</v>
      </c>
      <c r="J325">
        <v>0</v>
      </c>
      <c r="K325">
        <v>1</v>
      </c>
      <c r="M325" t="s">
        <v>650</v>
      </c>
      <c r="N325" t="str">
        <f t="shared" si="70"/>
        <v>middle</v>
      </c>
      <c r="P325">
        <v>0</v>
      </c>
      <c r="Q325">
        <v>-0.87553440000000005</v>
      </c>
      <c r="R325">
        <v>1</v>
      </c>
      <c r="S325">
        <v>0.50790052444252398</v>
      </c>
      <c r="T325">
        <f t="shared" si="71"/>
        <v>0</v>
      </c>
      <c r="U325">
        <f t="shared" si="72"/>
        <v>0</v>
      </c>
      <c r="V325">
        <f t="shared" si="73"/>
        <v>0.50790052444252398</v>
      </c>
      <c r="X325">
        <f t="shared" si="68"/>
        <v>-0.44468438092747059</v>
      </c>
    </row>
    <row r="326" spans="1:24" x14ac:dyDescent="0.35">
      <c r="A326" t="s">
        <v>112</v>
      </c>
      <c r="B326" t="s">
        <v>665</v>
      </c>
      <c r="C326" t="s">
        <v>677</v>
      </c>
      <c r="D326" t="s">
        <v>678</v>
      </c>
      <c r="E326">
        <v>1</v>
      </c>
      <c r="F326">
        <v>7</v>
      </c>
      <c r="G326">
        <v>0</v>
      </c>
      <c r="H326">
        <v>0</v>
      </c>
      <c r="I326">
        <f t="shared" si="69"/>
        <v>0</v>
      </c>
      <c r="J326">
        <v>0</v>
      </c>
      <c r="K326">
        <v>0</v>
      </c>
      <c r="L326" t="s">
        <v>653</v>
      </c>
      <c r="M326" t="s">
        <v>651</v>
      </c>
      <c r="N326" t="str">
        <f t="shared" si="70"/>
        <v>right end</v>
      </c>
      <c r="P326">
        <v>0</v>
      </c>
      <c r="Q326">
        <v>-0.39131840000000001</v>
      </c>
      <c r="R326">
        <v>1</v>
      </c>
      <c r="S326">
        <v>1</v>
      </c>
      <c r="T326">
        <f t="shared" si="71"/>
        <v>0</v>
      </c>
      <c r="U326">
        <f t="shared" si="72"/>
        <v>0</v>
      </c>
      <c r="V326">
        <f t="shared" si="73"/>
        <v>0</v>
      </c>
      <c r="X326">
        <f t="shared" si="68"/>
        <v>-0.39131840000000001</v>
      </c>
    </row>
    <row r="327" spans="1:24" x14ac:dyDescent="0.35">
      <c r="A327" t="s">
        <v>112</v>
      </c>
      <c r="B327" t="s">
        <v>665</v>
      </c>
      <c r="C327" t="s">
        <v>677</v>
      </c>
      <c r="D327" t="s">
        <v>678</v>
      </c>
      <c r="E327">
        <v>1</v>
      </c>
      <c r="F327">
        <v>7</v>
      </c>
      <c r="G327">
        <v>0</v>
      </c>
      <c r="H327">
        <v>0</v>
      </c>
      <c r="I327">
        <f t="shared" si="69"/>
        <v>0</v>
      </c>
      <c r="J327">
        <v>0</v>
      </c>
      <c r="K327">
        <v>0</v>
      </c>
      <c r="M327" t="s">
        <v>650</v>
      </c>
      <c r="N327" t="str">
        <f t="shared" si="70"/>
        <v>middle</v>
      </c>
      <c r="P327">
        <v>0</v>
      </c>
      <c r="Q327">
        <v>0.63644599999999996</v>
      </c>
      <c r="R327">
        <v>0</v>
      </c>
      <c r="S327">
        <v>0</v>
      </c>
      <c r="T327">
        <f t="shared" si="71"/>
        <v>0</v>
      </c>
      <c r="U327">
        <f t="shared" si="72"/>
        <v>0</v>
      </c>
      <c r="V327">
        <f t="shared" si="73"/>
        <v>0</v>
      </c>
      <c r="X327">
        <f t="shared" si="68"/>
        <v>0.63644599999999996</v>
      </c>
    </row>
    <row r="328" spans="1:24" x14ac:dyDescent="0.35">
      <c r="A328" t="s">
        <v>403</v>
      </c>
      <c r="B328" t="s">
        <v>665</v>
      </c>
      <c r="C328" t="s">
        <v>677</v>
      </c>
      <c r="D328" t="s">
        <v>678</v>
      </c>
      <c r="E328">
        <v>0.28615666482192698</v>
      </c>
      <c r="F328">
        <v>7</v>
      </c>
      <c r="G328">
        <v>0</v>
      </c>
      <c r="H328">
        <v>0</v>
      </c>
      <c r="I328">
        <f t="shared" si="69"/>
        <v>0</v>
      </c>
      <c r="J328">
        <v>0</v>
      </c>
      <c r="K328">
        <v>0</v>
      </c>
      <c r="L328" t="s">
        <v>654</v>
      </c>
      <c r="M328" t="s">
        <v>652</v>
      </c>
      <c r="N328" t="str">
        <f t="shared" si="70"/>
        <v>left guard</v>
      </c>
      <c r="P328">
        <v>0</v>
      </c>
      <c r="Q328">
        <v>0.48280993</v>
      </c>
      <c r="R328">
        <v>0</v>
      </c>
      <c r="S328">
        <v>0</v>
      </c>
      <c r="T328">
        <f t="shared" si="71"/>
        <v>0</v>
      </c>
      <c r="U328">
        <f t="shared" si="72"/>
        <v>0</v>
      </c>
      <c r="V328">
        <f t="shared" si="73"/>
        <v>0</v>
      </c>
      <c r="X328">
        <f t="shared" si="68"/>
        <v>0.13815927931170802</v>
      </c>
    </row>
    <row r="329" spans="1:24" x14ac:dyDescent="0.35">
      <c r="A329" t="s">
        <v>116</v>
      </c>
      <c r="B329" t="s">
        <v>666</v>
      </c>
      <c r="C329" t="s">
        <v>677</v>
      </c>
      <c r="D329" t="s">
        <v>678</v>
      </c>
      <c r="E329">
        <v>0.71384333517807197</v>
      </c>
      <c r="F329">
        <v>7</v>
      </c>
      <c r="G329">
        <v>0</v>
      </c>
      <c r="H329">
        <v>0</v>
      </c>
      <c r="I329">
        <f t="shared" si="69"/>
        <v>0</v>
      </c>
      <c r="J329">
        <v>0</v>
      </c>
      <c r="K329">
        <v>0</v>
      </c>
      <c r="L329" t="s">
        <v>654</v>
      </c>
      <c r="M329" t="s">
        <v>652</v>
      </c>
      <c r="N329" t="str">
        <f t="shared" si="70"/>
        <v>left guard</v>
      </c>
      <c r="P329">
        <v>0</v>
      </c>
      <c r="Q329">
        <v>0.48280993</v>
      </c>
      <c r="R329">
        <v>0</v>
      </c>
      <c r="S329">
        <v>0</v>
      </c>
      <c r="T329">
        <f t="shared" si="71"/>
        <v>0</v>
      </c>
      <c r="U329">
        <f t="shared" si="72"/>
        <v>0</v>
      </c>
      <c r="V329">
        <f t="shared" si="73"/>
        <v>0</v>
      </c>
      <c r="X329">
        <f t="shared" si="68"/>
        <v>0.34465065068829148</v>
      </c>
    </row>
    <row r="330" spans="1:24" x14ac:dyDescent="0.35">
      <c r="A330" t="s">
        <v>111</v>
      </c>
      <c r="B330" t="s">
        <v>665</v>
      </c>
      <c r="C330" t="s">
        <v>677</v>
      </c>
      <c r="D330" t="s">
        <v>678</v>
      </c>
      <c r="E330">
        <v>0.73918115302602005</v>
      </c>
      <c r="F330">
        <v>7</v>
      </c>
      <c r="G330">
        <v>0</v>
      </c>
      <c r="H330">
        <v>0</v>
      </c>
      <c r="I330">
        <f t="shared" si="69"/>
        <v>0</v>
      </c>
      <c r="J330">
        <v>0</v>
      </c>
      <c r="K330">
        <v>0</v>
      </c>
      <c r="M330" t="s">
        <v>650</v>
      </c>
      <c r="N330" t="str">
        <f t="shared" si="70"/>
        <v>middle</v>
      </c>
      <c r="P330">
        <v>0</v>
      </c>
      <c r="Q330">
        <v>0.29887730000000001</v>
      </c>
      <c r="R330">
        <v>0</v>
      </c>
      <c r="S330">
        <v>0</v>
      </c>
      <c r="T330">
        <f t="shared" si="71"/>
        <v>0</v>
      </c>
      <c r="U330">
        <f t="shared" si="72"/>
        <v>0</v>
      </c>
      <c r="V330">
        <f t="shared" si="73"/>
        <v>0</v>
      </c>
      <c r="X330">
        <f t="shared" si="68"/>
        <v>0.22092446722730372</v>
      </c>
    </row>
    <row r="331" spans="1:24" x14ac:dyDescent="0.35">
      <c r="A331" t="s">
        <v>112</v>
      </c>
      <c r="B331" t="s">
        <v>665</v>
      </c>
      <c r="C331" t="s">
        <v>677</v>
      </c>
      <c r="D331" t="s">
        <v>678</v>
      </c>
      <c r="E331">
        <v>0.260818846973979</v>
      </c>
      <c r="F331">
        <v>7</v>
      </c>
      <c r="G331">
        <v>0</v>
      </c>
      <c r="H331">
        <v>0</v>
      </c>
      <c r="I331">
        <f t="shared" si="69"/>
        <v>0</v>
      </c>
      <c r="J331">
        <v>0</v>
      </c>
      <c r="K331">
        <v>0</v>
      </c>
      <c r="M331" t="s">
        <v>650</v>
      </c>
      <c r="N331" t="str">
        <f t="shared" si="70"/>
        <v>middle</v>
      </c>
      <c r="P331">
        <v>0</v>
      </c>
      <c r="Q331">
        <v>0.29887730000000001</v>
      </c>
      <c r="R331">
        <v>0</v>
      </c>
      <c r="S331">
        <v>0</v>
      </c>
      <c r="T331">
        <f t="shared" si="71"/>
        <v>0</v>
      </c>
      <c r="U331">
        <f t="shared" si="72"/>
        <v>0</v>
      </c>
      <c r="V331">
        <f t="shared" si="73"/>
        <v>0</v>
      </c>
      <c r="X331">
        <f t="shared" si="68"/>
        <v>7.7952832772696018E-2</v>
      </c>
    </row>
    <row r="332" spans="1:24" x14ac:dyDescent="0.35">
      <c r="A332" t="s">
        <v>133</v>
      </c>
      <c r="B332" t="s">
        <v>667</v>
      </c>
      <c r="C332" t="s">
        <v>677</v>
      </c>
      <c r="D332" t="s">
        <v>678</v>
      </c>
      <c r="E332">
        <v>0.28427725453022901</v>
      </c>
      <c r="F332">
        <v>7</v>
      </c>
      <c r="G332">
        <v>0</v>
      </c>
      <c r="H332">
        <v>0</v>
      </c>
      <c r="I332">
        <f t="shared" si="69"/>
        <v>0</v>
      </c>
      <c r="J332">
        <v>0</v>
      </c>
      <c r="K332">
        <v>0</v>
      </c>
      <c r="M332" t="s">
        <v>650</v>
      </c>
      <c r="N332" t="str">
        <f t="shared" si="70"/>
        <v>middle</v>
      </c>
      <c r="P332">
        <v>0</v>
      </c>
      <c r="Q332">
        <v>0.2417842</v>
      </c>
      <c r="R332">
        <v>0</v>
      </c>
      <c r="S332">
        <v>0</v>
      </c>
      <c r="T332">
        <f t="shared" si="71"/>
        <v>0</v>
      </c>
      <c r="U332">
        <f t="shared" si="72"/>
        <v>0</v>
      </c>
      <c r="V332">
        <f t="shared" si="73"/>
        <v>0</v>
      </c>
      <c r="X332">
        <f t="shared" si="68"/>
        <v>6.8733748564787797E-2</v>
      </c>
    </row>
    <row r="333" spans="1:24" x14ac:dyDescent="0.35">
      <c r="A333" t="s">
        <v>111</v>
      </c>
      <c r="B333" t="s">
        <v>665</v>
      </c>
      <c r="C333" t="s">
        <v>677</v>
      </c>
      <c r="D333" t="s">
        <v>678</v>
      </c>
      <c r="E333">
        <v>0.20401676284828199</v>
      </c>
      <c r="F333">
        <v>7</v>
      </c>
      <c r="G333">
        <v>0</v>
      </c>
      <c r="H333">
        <v>0</v>
      </c>
      <c r="I333">
        <f t="shared" si="69"/>
        <v>0</v>
      </c>
      <c r="J333">
        <v>0</v>
      </c>
      <c r="K333">
        <v>0</v>
      </c>
      <c r="M333" t="s">
        <v>650</v>
      </c>
      <c r="N333" t="str">
        <f t="shared" si="70"/>
        <v>middle</v>
      </c>
      <c r="P333">
        <v>0</v>
      </c>
      <c r="Q333">
        <v>0.2417842</v>
      </c>
      <c r="R333">
        <v>0</v>
      </c>
      <c r="S333">
        <v>0</v>
      </c>
      <c r="T333">
        <f t="shared" si="71"/>
        <v>0</v>
      </c>
      <c r="U333">
        <f t="shared" si="72"/>
        <v>0</v>
      </c>
      <c r="V333">
        <f t="shared" si="73"/>
        <v>0</v>
      </c>
      <c r="X333">
        <f t="shared" si="68"/>
        <v>4.9328029791861586E-2</v>
      </c>
    </row>
    <row r="334" spans="1:24" x14ac:dyDescent="0.35">
      <c r="A334" t="s">
        <v>123</v>
      </c>
      <c r="B334" t="s">
        <v>667</v>
      </c>
      <c r="C334" t="s">
        <v>677</v>
      </c>
      <c r="D334" t="s">
        <v>678</v>
      </c>
      <c r="E334">
        <v>0.51170598262148803</v>
      </c>
      <c r="F334">
        <v>7</v>
      </c>
      <c r="G334">
        <v>0</v>
      </c>
      <c r="H334">
        <v>0</v>
      </c>
      <c r="I334">
        <f t="shared" si="69"/>
        <v>0</v>
      </c>
      <c r="J334">
        <v>0</v>
      </c>
      <c r="K334">
        <v>0</v>
      </c>
      <c r="M334" t="s">
        <v>650</v>
      </c>
      <c r="N334" t="str">
        <f t="shared" si="70"/>
        <v>middle</v>
      </c>
      <c r="P334">
        <v>0</v>
      </c>
      <c r="Q334">
        <v>0.2417842</v>
      </c>
      <c r="R334">
        <v>0</v>
      </c>
      <c r="S334">
        <v>0</v>
      </c>
      <c r="T334">
        <f t="shared" si="71"/>
        <v>0</v>
      </c>
      <c r="U334">
        <f t="shared" si="72"/>
        <v>0</v>
      </c>
      <c r="V334">
        <f t="shared" si="73"/>
        <v>0</v>
      </c>
      <c r="X334">
        <f t="shared" si="68"/>
        <v>0.12372242164335039</v>
      </c>
    </row>
    <row r="335" spans="1:24" x14ac:dyDescent="0.35">
      <c r="A335" t="s">
        <v>112</v>
      </c>
      <c r="B335" t="s">
        <v>665</v>
      </c>
      <c r="C335" t="s">
        <v>677</v>
      </c>
      <c r="D335" t="s">
        <v>678</v>
      </c>
      <c r="E335">
        <v>0.52922869653145299</v>
      </c>
      <c r="F335">
        <v>7</v>
      </c>
      <c r="G335">
        <v>0</v>
      </c>
      <c r="H335">
        <v>0</v>
      </c>
      <c r="I335">
        <f t="shared" si="69"/>
        <v>0</v>
      </c>
      <c r="J335">
        <v>0</v>
      </c>
      <c r="K335">
        <v>0</v>
      </c>
      <c r="M335" t="s">
        <v>650</v>
      </c>
      <c r="N335" t="str">
        <f t="shared" si="70"/>
        <v>middle</v>
      </c>
      <c r="P335">
        <v>0</v>
      </c>
      <c r="Q335">
        <v>-0.37257117000000001</v>
      </c>
      <c r="R335">
        <v>1</v>
      </c>
      <c r="S335">
        <v>0.52922869653145299</v>
      </c>
      <c r="T335">
        <f t="shared" si="71"/>
        <v>0</v>
      </c>
      <c r="U335">
        <f t="shared" si="72"/>
        <v>0</v>
      </c>
      <c r="V335">
        <f t="shared" si="73"/>
        <v>0</v>
      </c>
      <c r="X335">
        <f t="shared" si="68"/>
        <v>-0.19717535466429839</v>
      </c>
    </row>
    <row r="336" spans="1:24" x14ac:dyDescent="0.35">
      <c r="A336" t="s">
        <v>116</v>
      </c>
      <c r="B336" t="s">
        <v>666</v>
      </c>
      <c r="C336" t="s">
        <v>677</v>
      </c>
      <c r="D336" t="s">
        <v>678</v>
      </c>
      <c r="E336">
        <v>0.47077130346854601</v>
      </c>
      <c r="F336">
        <v>7</v>
      </c>
      <c r="G336">
        <v>0</v>
      </c>
      <c r="H336">
        <v>0</v>
      </c>
      <c r="I336">
        <f t="shared" si="69"/>
        <v>0</v>
      </c>
      <c r="J336">
        <v>0</v>
      </c>
      <c r="K336">
        <v>0</v>
      </c>
      <c r="M336" t="s">
        <v>650</v>
      </c>
      <c r="N336" t="str">
        <f t="shared" si="70"/>
        <v>middle</v>
      </c>
      <c r="P336">
        <v>0</v>
      </c>
      <c r="Q336">
        <v>-0.37257117000000001</v>
      </c>
      <c r="R336">
        <v>1</v>
      </c>
      <c r="S336">
        <v>0.47077130346854601</v>
      </c>
      <c r="T336">
        <f t="shared" si="71"/>
        <v>0</v>
      </c>
      <c r="U336">
        <f t="shared" si="72"/>
        <v>0</v>
      </c>
      <c r="V336">
        <f t="shared" si="73"/>
        <v>0</v>
      </c>
      <c r="X336">
        <f t="shared" si="68"/>
        <v>-0.17539581533570126</v>
      </c>
    </row>
    <row r="337" spans="1:24" x14ac:dyDescent="0.35">
      <c r="A337" t="s">
        <v>124</v>
      </c>
      <c r="B337" t="s">
        <v>667</v>
      </c>
      <c r="C337" t="s">
        <v>678</v>
      </c>
      <c r="D337" t="s">
        <v>677</v>
      </c>
      <c r="E337">
        <v>1</v>
      </c>
      <c r="F337">
        <v>7</v>
      </c>
      <c r="G337">
        <v>0</v>
      </c>
      <c r="H337">
        <v>0</v>
      </c>
      <c r="I337">
        <f t="shared" si="69"/>
        <v>0</v>
      </c>
      <c r="J337">
        <v>0</v>
      </c>
      <c r="K337">
        <v>0</v>
      </c>
      <c r="L337" t="s">
        <v>653</v>
      </c>
      <c r="M337" t="s">
        <v>652</v>
      </c>
      <c r="N337" t="str">
        <f t="shared" si="70"/>
        <v>left end</v>
      </c>
      <c r="P337">
        <v>0</v>
      </c>
      <c r="Q337">
        <v>-0.49249799999999999</v>
      </c>
      <c r="R337">
        <v>1</v>
      </c>
      <c r="S337">
        <v>1</v>
      </c>
      <c r="T337">
        <f t="shared" si="71"/>
        <v>0</v>
      </c>
      <c r="U337">
        <f t="shared" si="72"/>
        <v>0</v>
      </c>
      <c r="V337">
        <f t="shared" si="73"/>
        <v>0</v>
      </c>
      <c r="X337">
        <f t="shared" si="68"/>
        <v>-0.49249799999999999</v>
      </c>
    </row>
    <row r="338" spans="1:24" x14ac:dyDescent="0.35">
      <c r="A338" t="s">
        <v>121</v>
      </c>
      <c r="B338" t="s">
        <v>665</v>
      </c>
      <c r="C338" t="s">
        <v>678</v>
      </c>
      <c r="D338" t="s">
        <v>677</v>
      </c>
      <c r="E338">
        <v>0.81508941817281499</v>
      </c>
      <c r="F338">
        <v>7</v>
      </c>
      <c r="G338">
        <v>0</v>
      </c>
      <c r="H338">
        <v>0</v>
      </c>
      <c r="I338">
        <f t="shared" si="69"/>
        <v>0</v>
      </c>
      <c r="J338">
        <v>0</v>
      </c>
      <c r="K338">
        <v>0</v>
      </c>
      <c r="M338" t="s">
        <v>650</v>
      </c>
      <c r="N338" t="str">
        <f t="shared" si="70"/>
        <v>middle</v>
      </c>
      <c r="P338">
        <v>0</v>
      </c>
      <c r="Q338">
        <v>-8.1807350000000001E-2</v>
      </c>
      <c r="R338">
        <v>1</v>
      </c>
      <c r="S338">
        <v>0.81508941817281499</v>
      </c>
      <c r="T338">
        <f t="shared" si="71"/>
        <v>0</v>
      </c>
      <c r="U338">
        <f t="shared" si="72"/>
        <v>0</v>
      </c>
      <c r="V338">
        <f t="shared" si="73"/>
        <v>0</v>
      </c>
      <c r="X338">
        <f t="shared" si="68"/>
        <v>-6.6680305313759833E-2</v>
      </c>
    </row>
    <row r="339" spans="1:24" x14ac:dyDescent="0.35">
      <c r="A339" t="s">
        <v>608</v>
      </c>
      <c r="B339" t="s">
        <v>666</v>
      </c>
      <c r="C339" t="s">
        <v>678</v>
      </c>
      <c r="D339" t="s">
        <v>677</v>
      </c>
      <c r="E339">
        <v>0.18491058182718401</v>
      </c>
      <c r="F339">
        <v>7</v>
      </c>
      <c r="G339">
        <v>0</v>
      </c>
      <c r="H339">
        <v>0</v>
      </c>
      <c r="I339">
        <f t="shared" si="69"/>
        <v>0</v>
      </c>
      <c r="J339">
        <v>0</v>
      </c>
      <c r="K339">
        <v>0</v>
      </c>
      <c r="M339" t="s">
        <v>650</v>
      </c>
      <c r="N339" t="str">
        <f t="shared" si="70"/>
        <v>middle</v>
      </c>
      <c r="P339">
        <v>0</v>
      </c>
      <c r="Q339">
        <v>-8.1807350000000001E-2</v>
      </c>
      <c r="R339">
        <v>1</v>
      </c>
      <c r="S339">
        <v>0.18491058182718401</v>
      </c>
      <c r="T339">
        <f t="shared" si="71"/>
        <v>0</v>
      </c>
      <c r="U339">
        <f t="shared" si="72"/>
        <v>0</v>
      </c>
      <c r="V339">
        <f t="shared" si="73"/>
        <v>0</v>
      </c>
      <c r="X339">
        <f t="shared" si="68"/>
        <v>-1.5127044686240081E-2</v>
      </c>
    </row>
    <row r="340" spans="1:24" x14ac:dyDescent="0.35">
      <c r="A340" t="s">
        <v>112</v>
      </c>
      <c r="B340" t="s">
        <v>665</v>
      </c>
      <c r="C340" t="s">
        <v>677</v>
      </c>
      <c r="D340" t="s">
        <v>678</v>
      </c>
      <c r="E340">
        <v>0.59926870219288697</v>
      </c>
      <c r="F340">
        <v>7</v>
      </c>
      <c r="G340">
        <v>0</v>
      </c>
      <c r="H340">
        <v>0</v>
      </c>
      <c r="I340">
        <f t="shared" si="69"/>
        <v>0</v>
      </c>
      <c r="J340">
        <v>0</v>
      </c>
      <c r="K340">
        <v>0</v>
      </c>
      <c r="M340" t="s">
        <v>650</v>
      </c>
      <c r="N340" t="str">
        <f t="shared" si="70"/>
        <v>middle</v>
      </c>
      <c r="P340">
        <v>0</v>
      </c>
      <c r="Q340">
        <v>-0.64590234000000002</v>
      </c>
      <c r="R340">
        <v>1</v>
      </c>
      <c r="S340">
        <v>0.59926870219288697</v>
      </c>
      <c r="T340">
        <f t="shared" si="71"/>
        <v>0</v>
      </c>
      <c r="U340">
        <f t="shared" si="72"/>
        <v>0</v>
      </c>
      <c r="V340">
        <f t="shared" si="73"/>
        <v>0</v>
      </c>
      <c r="X340">
        <f t="shared" si="68"/>
        <v>-0.38706905703514882</v>
      </c>
    </row>
    <row r="341" spans="1:24" x14ac:dyDescent="0.35">
      <c r="A341" t="s">
        <v>116</v>
      </c>
      <c r="B341" t="s">
        <v>666</v>
      </c>
      <c r="C341" t="s">
        <v>677</v>
      </c>
      <c r="D341" t="s">
        <v>678</v>
      </c>
      <c r="E341">
        <v>0.40073129780711197</v>
      </c>
      <c r="F341">
        <v>7</v>
      </c>
      <c r="G341">
        <v>0</v>
      </c>
      <c r="H341">
        <v>0</v>
      </c>
      <c r="I341">
        <f t="shared" si="69"/>
        <v>0</v>
      </c>
      <c r="J341">
        <v>0</v>
      </c>
      <c r="K341">
        <v>0</v>
      </c>
      <c r="M341" t="s">
        <v>650</v>
      </c>
      <c r="N341" t="str">
        <f t="shared" si="70"/>
        <v>middle</v>
      </c>
      <c r="P341">
        <v>0</v>
      </c>
      <c r="Q341">
        <v>-0.64590234000000002</v>
      </c>
      <c r="R341">
        <v>1</v>
      </c>
      <c r="S341">
        <v>0.40073129780711197</v>
      </c>
      <c r="T341">
        <f t="shared" si="71"/>
        <v>0</v>
      </c>
      <c r="U341">
        <f t="shared" si="72"/>
        <v>0</v>
      </c>
      <c r="V341">
        <f t="shared" si="73"/>
        <v>0</v>
      </c>
      <c r="X341">
        <f t="shared" si="68"/>
        <v>-0.25883328296485048</v>
      </c>
    </row>
    <row r="342" spans="1:24" x14ac:dyDescent="0.35">
      <c r="A342" t="s">
        <v>114</v>
      </c>
      <c r="B342" t="s">
        <v>665</v>
      </c>
      <c r="C342" t="s">
        <v>678</v>
      </c>
      <c r="D342" t="s">
        <v>677</v>
      </c>
      <c r="E342">
        <v>1</v>
      </c>
      <c r="F342">
        <v>7</v>
      </c>
      <c r="G342">
        <v>0</v>
      </c>
      <c r="H342">
        <v>0</v>
      </c>
      <c r="I342">
        <f t="shared" si="69"/>
        <v>0</v>
      </c>
      <c r="J342">
        <v>0</v>
      </c>
      <c r="K342">
        <v>0</v>
      </c>
      <c r="L342" t="s">
        <v>654</v>
      </c>
      <c r="M342" t="s">
        <v>651</v>
      </c>
      <c r="N342" t="str">
        <f t="shared" si="70"/>
        <v>right guard</v>
      </c>
      <c r="P342">
        <v>0</v>
      </c>
      <c r="Q342">
        <v>-7.7885339999999997E-2</v>
      </c>
      <c r="R342">
        <v>1</v>
      </c>
      <c r="S342">
        <v>1</v>
      </c>
      <c r="T342">
        <f t="shared" si="71"/>
        <v>0</v>
      </c>
      <c r="U342">
        <f t="shared" si="72"/>
        <v>0</v>
      </c>
      <c r="V342">
        <f t="shared" si="73"/>
        <v>0</v>
      </c>
      <c r="X342">
        <f t="shared" si="68"/>
        <v>-7.7885339999999997E-2</v>
      </c>
    </row>
    <row r="343" spans="1:24" x14ac:dyDescent="0.35">
      <c r="A343" t="s">
        <v>112</v>
      </c>
      <c r="B343" t="s">
        <v>665</v>
      </c>
      <c r="C343" t="s">
        <v>677</v>
      </c>
      <c r="D343" t="s">
        <v>678</v>
      </c>
      <c r="E343">
        <v>0.58279293420549605</v>
      </c>
      <c r="F343">
        <v>7</v>
      </c>
      <c r="G343">
        <v>0</v>
      </c>
      <c r="H343">
        <v>0</v>
      </c>
      <c r="I343">
        <f t="shared" si="69"/>
        <v>0</v>
      </c>
      <c r="J343">
        <v>0</v>
      </c>
      <c r="K343">
        <v>0</v>
      </c>
      <c r="M343" t="s">
        <v>650</v>
      </c>
      <c r="N343" t="str">
        <f t="shared" si="70"/>
        <v>middle</v>
      </c>
      <c r="P343">
        <v>0</v>
      </c>
      <c r="Q343">
        <v>0.60670360000000001</v>
      </c>
      <c r="R343">
        <v>0</v>
      </c>
      <c r="S343">
        <v>0</v>
      </c>
      <c r="T343">
        <f t="shared" si="71"/>
        <v>0</v>
      </c>
      <c r="U343">
        <f t="shared" si="72"/>
        <v>0</v>
      </c>
      <c r="V343">
        <f t="shared" si="73"/>
        <v>0</v>
      </c>
      <c r="X343">
        <f t="shared" si="68"/>
        <v>0.35358257123703762</v>
      </c>
    </row>
    <row r="344" spans="1:24" x14ac:dyDescent="0.35">
      <c r="A344" t="s">
        <v>125</v>
      </c>
      <c r="B344" t="s">
        <v>666</v>
      </c>
      <c r="C344" t="s">
        <v>677</v>
      </c>
      <c r="D344" t="s">
        <v>678</v>
      </c>
      <c r="E344">
        <v>0.41720706579450201</v>
      </c>
      <c r="F344">
        <v>7</v>
      </c>
      <c r="G344">
        <v>0</v>
      </c>
      <c r="H344">
        <v>0</v>
      </c>
      <c r="I344">
        <f t="shared" si="69"/>
        <v>0</v>
      </c>
      <c r="J344">
        <v>0</v>
      </c>
      <c r="K344">
        <v>0</v>
      </c>
      <c r="M344" t="s">
        <v>650</v>
      </c>
      <c r="N344" t="str">
        <f t="shared" si="70"/>
        <v>middle</v>
      </c>
      <c r="P344">
        <v>0</v>
      </c>
      <c r="Q344">
        <v>0.60670360000000001</v>
      </c>
      <c r="R344">
        <v>0</v>
      </c>
      <c r="S344">
        <v>0</v>
      </c>
      <c r="T344">
        <f t="shared" si="71"/>
        <v>0</v>
      </c>
      <c r="U344">
        <f t="shared" si="72"/>
        <v>0</v>
      </c>
      <c r="V344">
        <f t="shared" si="73"/>
        <v>0</v>
      </c>
      <c r="X344">
        <f t="shared" si="68"/>
        <v>0.25312102876296122</v>
      </c>
    </row>
    <row r="345" spans="1:24" x14ac:dyDescent="0.35">
      <c r="A345" t="s">
        <v>111</v>
      </c>
      <c r="B345" t="s">
        <v>665</v>
      </c>
      <c r="C345" t="s">
        <v>677</v>
      </c>
      <c r="D345" t="s">
        <v>678</v>
      </c>
      <c r="E345">
        <v>0.79161314126504001</v>
      </c>
      <c r="F345">
        <v>7</v>
      </c>
      <c r="G345">
        <v>0</v>
      </c>
      <c r="H345">
        <v>0</v>
      </c>
      <c r="I345">
        <f t="shared" si="69"/>
        <v>0</v>
      </c>
      <c r="J345">
        <v>0</v>
      </c>
      <c r="K345">
        <v>0</v>
      </c>
      <c r="L345" t="s">
        <v>653</v>
      </c>
      <c r="M345" t="s">
        <v>651</v>
      </c>
      <c r="N345" t="str">
        <f t="shared" si="70"/>
        <v>right end</v>
      </c>
      <c r="P345">
        <v>0</v>
      </c>
      <c r="Q345">
        <v>1.3688178</v>
      </c>
      <c r="R345">
        <v>0</v>
      </c>
      <c r="S345">
        <v>0</v>
      </c>
      <c r="T345">
        <f t="shared" si="71"/>
        <v>0</v>
      </c>
      <c r="U345">
        <f t="shared" si="72"/>
        <v>0</v>
      </c>
      <c r="V345">
        <f t="shared" si="73"/>
        <v>0</v>
      </c>
      <c r="X345">
        <f t="shared" si="68"/>
        <v>1.0835741584775012</v>
      </c>
    </row>
    <row r="346" spans="1:24" x14ac:dyDescent="0.35">
      <c r="A346" t="s">
        <v>123</v>
      </c>
      <c r="B346" t="s">
        <v>667</v>
      </c>
      <c r="C346" t="s">
        <v>677</v>
      </c>
      <c r="D346" t="s">
        <v>678</v>
      </c>
      <c r="E346">
        <v>0.20838685873495899</v>
      </c>
      <c r="F346">
        <v>7</v>
      </c>
      <c r="G346">
        <v>0</v>
      </c>
      <c r="H346">
        <v>0</v>
      </c>
      <c r="I346">
        <f t="shared" si="69"/>
        <v>0</v>
      </c>
      <c r="J346">
        <v>0</v>
      </c>
      <c r="K346">
        <v>0</v>
      </c>
      <c r="L346" t="s">
        <v>653</v>
      </c>
      <c r="M346" t="s">
        <v>651</v>
      </c>
      <c r="N346" t="str">
        <f t="shared" si="70"/>
        <v>right end</v>
      </c>
      <c r="P346">
        <v>0</v>
      </c>
      <c r="Q346">
        <v>1.3688178</v>
      </c>
      <c r="R346">
        <v>0</v>
      </c>
      <c r="S346">
        <v>0</v>
      </c>
      <c r="T346">
        <f t="shared" si="71"/>
        <v>0</v>
      </c>
      <c r="U346">
        <f t="shared" si="72"/>
        <v>0</v>
      </c>
      <c r="V346">
        <f t="shared" si="73"/>
        <v>0</v>
      </c>
      <c r="X346">
        <f t="shared" si="68"/>
        <v>0.28524364152249737</v>
      </c>
    </row>
    <row r="347" spans="1:24" x14ac:dyDescent="0.35">
      <c r="A347" t="s">
        <v>126</v>
      </c>
      <c r="B347" t="s">
        <v>665</v>
      </c>
      <c r="C347" t="s">
        <v>678</v>
      </c>
      <c r="D347" t="s">
        <v>677</v>
      </c>
      <c r="E347">
        <v>1</v>
      </c>
      <c r="F347">
        <v>7</v>
      </c>
      <c r="G347">
        <v>0</v>
      </c>
      <c r="H347">
        <v>0</v>
      </c>
      <c r="I347">
        <f t="shared" si="69"/>
        <v>0</v>
      </c>
      <c r="J347">
        <v>0</v>
      </c>
      <c r="K347">
        <v>0</v>
      </c>
      <c r="L347" t="s">
        <v>3</v>
      </c>
      <c r="M347" t="s">
        <v>651</v>
      </c>
      <c r="N347" t="str">
        <f t="shared" si="70"/>
        <v>right tackle</v>
      </c>
      <c r="P347">
        <v>0</v>
      </c>
      <c r="Q347">
        <v>0.69235449999999998</v>
      </c>
      <c r="R347">
        <v>0</v>
      </c>
      <c r="S347">
        <v>0</v>
      </c>
      <c r="T347">
        <f t="shared" si="71"/>
        <v>0</v>
      </c>
      <c r="U347">
        <f t="shared" si="72"/>
        <v>0</v>
      </c>
      <c r="V347">
        <f t="shared" si="73"/>
        <v>0</v>
      </c>
      <c r="X347">
        <f t="shared" si="68"/>
        <v>0.69235449999999998</v>
      </c>
    </row>
    <row r="348" spans="1:24" x14ac:dyDescent="0.35">
      <c r="A348" t="s">
        <v>127</v>
      </c>
      <c r="B348" t="s">
        <v>665</v>
      </c>
      <c r="C348" t="s">
        <v>678</v>
      </c>
      <c r="D348" t="s">
        <v>677</v>
      </c>
      <c r="E348">
        <v>0.66335460077816899</v>
      </c>
      <c r="F348">
        <v>7</v>
      </c>
      <c r="G348">
        <v>0</v>
      </c>
      <c r="H348">
        <v>0</v>
      </c>
      <c r="I348">
        <f t="shared" si="69"/>
        <v>0</v>
      </c>
      <c r="J348">
        <v>0</v>
      </c>
      <c r="K348">
        <v>0</v>
      </c>
      <c r="L348" t="s">
        <v>3</v>
      </c>
      <c r="M348" t="s">
        <v>651</v>
      </c>
      <c r="N348" t="str">
        <f t="shared" si="70"/>
        <v>right tackle</v>
      </c>
      <c r="P348">
        <v>0</v>
      </c>
      <c r="Q348">
        <v>-0.14419936</v>
      </c>
      <c r="R348">
        <v>1</v>
      </c>
      <c r="S348">
        <v>0.66335460077816899</v>
      </c>
      <c r="T348">
        <f t="shared" si="71"/>
        <v>0</v>
      </c>
      <c r="U348">
        <f t="shared" si="72"/>
        <v>0</v>
      </c>
      <c r="V348">
        <f t="shared" si="73"/>
        <v>0</v>
      </c>
      <c r="X348">
        <f t="shared" si="68"/>
        <v>-9.5655308885267465E-2</v>
      </c>
    </row>
    <row r="349" spans="1:24" x14ac:dyDescent="0.35">
      <c r="A349" t="s">
        <v>117</v>
      </c>
      <c r="B349" t="s">
        <v>667</v>
      </c>
      <c r="C349" t="s">
        <v>678</v>
      </c>
      <c r="D349" t="s">
        <v>677</v>
      </c>
      <c r="E349">
        <v>0.210783125354744</v>
      </c>
      <c r="F349">
        <v>7</v>
      </c>
      <c r="G349">
        <v>0</v>
      </c>
      <c r="H349">
        <v>0</v>
      </c>
      <c r="I349">
        <f t="shared" si="69"/>
        <v>0</v>
      </c>
      <c r="J349">
        <v>0</v>
      </c>
      <c r="K349">
        <v>0</v>
      </c>
      <c r="L349" t="s">
        <v>3</v>
      </c>
      <c r="M349" t="s">
        <v>651</v>
      </c>
      <c r="N349" t="str">
        <f t="shared" si="70"/>
        <v>right tackle</v>
      </c>
      <c r="P349">
        <v>0</v>
      </c>
      <c r="Q349">
        <v>-0.14419936</v>
      </c>
      <c r="R349">
        <v>1</v>
      </c>
      <c r="S349">
        <v>0.210783125354744</v>
      </c>
      <c r="T349">
        <f t="shared" si="71"/>
        <v>0</v>
      </c>
      <c r="U349">
        <f t="shared" si="72"/>
        <v>0</v>
      </c>
      <c r="V349">
        <f t="shared" si="73"/>
        <v>0</v>
      </c>
      <c r="X349">
        <f t="shared" si="68"/>
        <v>-3.0394791774953859E-2</v>
      </c>
    </row>
    <row r="350" spans="1:24" x14ac:dyDescent="0.35">
      <c r="A350" t="s">
        <v>113</v>
      </c>
      <c r="B350" t="s">
        <v>666</v>
      </c>
      <c r="C350" t="s">
        <v>678</v>
      </c>
      <c r="D350" t="s">
        <v>677</v>
      </c>
      <c r="E350">
        <v>0.12586227386708601</v>
      </c>
      <c r="F350">
        <v>7</v>
      </c>
      <c r="G350">
        <v>0</v>
      </c>
      <c r="H350">
        <v>0</v>
      </c>
      <c r="I350">
        <f t="shared" si="69"/>
        <v>0</v>
      </c>
      <c r="J350">
        <v>0</v>
      </c>
      <c r="K350">
        <v>0</v>
      </c>
      <c r="L350" t="s">
        <v>3</v>
      </c>
      <c r="M350" t="s">
        <v>651</v>
      </c>
      <c r="N350" t="str">
        <f t="shared" si="70"/>
        <v>right tackle</v>
      </c>
      <c r="P350">
        <v>0</v>
      </c>
      <c r="Q350">
        <v>-0.14419936</v>
      </c>
      <c r="R350">
        <v>1</v>
      </c>
      <c r="S350">
        <v>0.12586227386708601</v>
      </c>
      <c r="T350">
        <f t="shared" si="71"/>
        <v>0</v>
      </c>
      <c r="U350">
        <f t="shared" si="72"/>
        <v>0</v>
      </c>
      <c r="V350">
        <f t="shared" si="73"/>
        <v>0</v>
      </c>
      <c r="X350">
        <f t="shared" si="68"/>
        <v>-1.8149259339778529E-2</v>
      </c>
    </row>
    <row r="351" spans="1:24" x14ac:dyDescent="0.35">
      <c r="A351" t="s">
        <v>117</v>
      </c>
      <c r="B351" t="s">
        <v>667</v>
      </c>
      <c r="C351" t="s">
        <v>678</v>
      </c>
      <c r="D351" t="s">
        <v>677</v>
      </c>
      <c r="E351">
        <v>1</v>
      </c>
      <c r="F351">
        <v>7</v>
      </c>
      <c r="G351">
        <v>0</v>
      </c>
      <c r="H351">
        <v>0</v>
      </c>
      <c r="I351">
        <f t="shared" si="69"/>
        <v>0</v>
      </c>
      <c r="J351">
        <v>0</v>
      </c>
      <c r="K351">
        <v>0</v>
      </c>
      <c r="M351" t="s">
        <v>650</v>
      </c>
      <c r="N351" t="str">
        <f t="shared" si="70"/>
        <v>middle</v>
      </c>
      <c r="P351">
        <v>0</v>
      </c>
      <c r="Q351">
        <v>-0.32648890000000003</v>
      </c>
      <c r="R351">
        <v>1</v>
      </c>
      <c r="S351">
        <v>1</v>
      </c>
      <c r="T351">
        <f t="shared" si="71"/>
        <v>0</v>
      </c>
      <c r="U351">
        <f t="shared" si="72"/>
        <v>0</v>
      </c>
      <c r="V351">
        <f t="shared" si="73"/>
        <v>0</v>
      </c>
      <c r="X351">
        <f t="shared" si="68"/>
        <v>-0.32648890000000003</v>
      </c>
    </row>
    <row r="352" spans="1:24" x14ac:dyDescent="0.35">
      <c r="A352" t="s">
        <v>121</v>
      </c>
      <c r="B352" t="s">
        <v>665</v>
      </c>
      <c r="C352" t="s">
        <v>678</v>
      </c>
      <c r="D352" t="s">
        <v>677</v>
      </c>
      <c r="E352">
        <v>0.15365592835807501</v>
      </c>
      <c r="F352">
        <v>7</v>
      </c>
      <c r="G352">
        <v>0</v>
      </c>
      <c r="H352">
        <v>0</v>
      </c>
      <c r="I352">
        <f t="shared" si="69"/>
        <v>0</v>
      </c>
      <c r="J352">
        <v>0</v>
      </c>
      <c r="K352">
        <v>0</v>
      </c>
      <c r="L352" t="s">
        <v>653</v>
      </c>
      <c r="M352" t="s">
        <v>651</v>
      </c>
      <c r="N352" t="str">
        <f t="shared" si="70"/>
        <v>right end</v>
      </c>
      <c r="P352">
        <v>0</v>
      </c>
      <c r="Q352">
        <v>0.65235929999999998</v>
      </c>
      <c r="R352">
        <v>0</v>
      </c>
      <c r="S352">
        <v>0</v>
      </c>
      <c r="T352">
        <f t="shared" si="71"/>
        <v>0</v>
      </c>
      <c r="U352">
        <f t="shared" si="72"/>
        <v>0</v>
      </c>
      <c r="V352">
        <f t="shared" si="73"/>
        <v>0</v>
      </c>
      <c r="X352">
        <f t="shared" si="68"/>
        <v>0.10023887386452396</v>
      </c>
    </row>
    <row r="353" spans="1:24" x14ac:dyDescent="0.35">
      <c r="A353" t="s">
        <v>117</v>
      </c>
      <c r="B353" t="s">
        <v>667</v>
      </c>
      <c r="C353" t="s">
        <v>678</v>
      </c>
      <c r="D353" t="s">
        <v>677</v>
      </c>
      <c r="E353">
        <v>0.44173931890976398</v>
      </c>
      <c r="F353">
        <v>7</v>
      </c>
      <c r="G353">
        <v>0</v>
      </c>
      <c r="H353">
        <v>0</v>
      </c>
      <c r="I353">
        <f t="shared" si="69"/>
        <v>0</v>
      </c>
      <c r="J353">
        <v>0</v>
      </c>
      <c r="K353">
        <v>0</v>
      </c>
      <c r="L353" t="s">
        <v>653</v>
      </c>
      <c r="M353" t="s">
        <v>651</v>
      </c>
      <c r="N353" t="str">
        <f t="shared" si="70"/>
        <v>right end</v>
      </c>
      <c r="P353">
        <v>0</v>
      </c>
      <c r="Q353">
        <v>0.65235929999999998</v>
      </c>
      <c r="R353">
        <v>0</v>
      </c>
      <c r="S353">
        <v>0</v>
      </c>
      <c r="T353">
        <f t="shared" si="71"/>
        <v>0</v>
      </c>
      <c r="U353">
        <f t="shared" si="72"/>
        <v>0</v>
      </c>
      <c r="V353">
        <f t="shared" si="73"/>
        <v>0</v>
      </c>
      <c r="X353">
        <f t="shared" si="68"/>
        <v>0.28817275286645039</v>
      </c>
    </row>
    <row r="354" spans="1:24" x14ac:dyDescent="0.35">
      <c r="A354" t="s">
        <v>132</v>
      </c>
      <c r="B354" t="s">
        <v>665</v>
      </c>
      <c r="C354" t="s">
        <v>678</v>
      </c>
      <c r="D354" t="s">
        <v>677</v>
      </c>
      <c r="E354">
        <v>0.40460475273215901</v>
      </c>
      <c r="F354">
        <v>7</v>
      </c>
      <c r="G354">
        <v>0</v>
      </c>
      <c r="H354">
        <v>0</v>
      </c>
      <c r="I354">
        <f t="shared" si="69"/>
        <v>0</v>
      </c>
      <c r="J354">
        <v>0</v>
      </c>
      <c r="K354">
        <v>0</v>
      </c>
      <c r="L354" t="s">
        <v>653</v>
      </c>
      <c r="M354" t="s">
        <v>651</v>
      </c>
      <c r="N354" t="str">
        <f t="shared" si="70"/>
        <v>right end</v>
      </c>
      <c r="P354">
        <v>0</v>
      </c>
      <c r="Q354">
        <v>0.65235929999999998</v>
      </c>
      <c r="R354">
        <v>0</v>
      </c>
      <c r="S354">
        <v>0</v>
      </c>
      <c r="T354">
        <f t="shared" si="71"/>
        <v>0</v>
      </c>
      <c r="U354">
        <f t="shared" si="72"/>
        <v>0</v>
      </c>
      <c r="V354">
        <f t="shared" si="73"/>
        <v>0</v>
      </c>
      <c r="X354">
        <f t="shared" si="68"/>
        <v>0.26394767326902435</v>
      </c>
    </row>
    <row r="355" spans="1:24" x14ac:dyDescent="0.35">
      <c r="A355" t="s">
        <v>112</v>
      </c>
      <c r="B355" t="s">
        <v>665</v>
      </c>
      <c r="C355" t="s">
        <v>677</v>
      </c>
      <c r="D355" t="s">
        <v>678</v>
      </c>
      <c r="E355">
        <v>0.41141813314814601</v>
      </c>
      <c r="F355">
        <v>7</v>
      </c>
      <c r="G355">
        <v>0</v>
      </c>
      <c r="H355">
        <v>0</v>
      </c>
      <c r="I355">
        <f t="shared" si="69"/>
        <v>0</v>
      </c>
      <c r="J355">
        <v>0</v>
      </c>
      <c r="K355">
        <v>0</v>
      </c>
      <c r="L355" t="s">
        <v>653</v>
      </c>
      <c r="M355" t="s">
        <v>651</v>
      </c>
      <c r="N355" t="str">
        <f t="shared" si="70"/>
        <v>right end</v>
      </c>
      <c r="P355">
        <v>0</v>
      </c>
      <c r="Q355">
        <v>-0.54992620000000003</v>
      </c>
      <c r="R355">
        <v>1</v>
      </c>
      <c r="S355">
        <v>0.41141813314814601</v>
      </c>
      <c r="T355">
        <f t="shared" si="71"/>
        <v>0</v>
      </c>
      <c r="U355">
        <f t="shared" si="72"/>
        <v>0</v>
      </c>
      <c r="V355">
        <f t="shared" si="73"/>
        <v>0</v>
      </c>
      <c r="X355">
        <f t="shared" si="68"/>
        <v>-0.22624961057325399</v>
      </c>
    </row>
    <row r="356" spans="1:24" x14ac:dyDescent="0.35">
      <c r="A356" t="s">
        <v>128</v>
      </c>
      <c r="B356" t="s">
        <v>667</v>
      </c>
      <c r="C356" t="s">
        <v>677</v>
      </c>
      <c r="D356" t="s">
        <v>678</v>
      </c>
      <c r="E356">
        <v>0.58858186685185299</v>
      </c>
      <c r="F356">
        <v>7</v>
      </c>
      <c r="G356">
        <v>0</v>
      </c>
      <c r="H356">
        <v>0</v>
      </c>
      <c r="I356">
        <f t="shared" si="69"/>
        <v>0</v>
      </c>
      <c r="J356">
        <v>0</v>
      </c>
      <c r="K356">
        <v>0</v>
      </c>
      <c r="L356" t="s">
        <v>653</v>
      </c>
      <c r="M356" t="s">
        <v>651</v>
      </c>
      <c r="N356" t="str">
        <f t="shared" si="70"/>
        <v>right end</v>
      </c>
      <c r="P356">
        <v>0</v>
      </c>
      <c r="Q356">
        <v>-0.54992620000000003</v>
      </c>
      <c r="R356">
        <v>1</v>
      </c>
      <c r="S356">
        <v>0.58858186685185299</v>
      </c>
      <c r="T356">
        <f t="shared" si="71"/>
        <v>0</v>
      </c>
      <c r="U356">
        <f t="shared" si="72"/>
        <v>0</v>
      </c>
      <c r="V356">
        <f t="shared" si="73"/>
        <v>0</v>
      </c>
      <c r="X356">
        <f t="shared" si="68"/>
        <v>-0.32367658942674549</v>
      </c>
    </row>
    <row r="357" spans="1:24" x14ac:dyDescent="0.35">
      <c r="A357" t="s">
        <v>112</v>
      </c>
      <c r="B357" t="s">
        <v>665</v>
      </c>
      <c r="C357" t="s">
        <v>677</v>
      </c>
      <c r="D357" t="s">
        <v>678</v>
      </c>
      <c r="E357">
        <v>0.441353037848429</v>
      </c>
      <c r="F357">
        <v>7</v>
      </c>
      <c r="G357">
        <v>0</v>
      </c>
      <c r="H357">
        <v>0</v>
      </c>
      <c r="I357">
        <f t="shared" si="69"/>
        <v>0</v>
      </c>
      <c r="J357">
        <v>0</v>
      </c>
      <c r="K357">
        <v>0</v>
      </c>
      <c r="L357" t="s">
        <v>654</v>
      </c>
      <c r="M357" t="s">
        <v>651</v>
      </c>
      <c r="N357" t="str">
        <f t="shared" si="70"/>
        <v>right guard</v>
      </c>
      <c r="P357">
        <v>0</v>
      </c>
      <c r="Q357">
        <v>1.0180613000000001</v>
      </c>
      <c r="R357">
        <v>0</v>
      </c>
      <c r="S357">
        <v>0</v>
      </c>
      <c r="T357">
        <f t="shared" si="71"/>
        <v>0</v>
      </c>
      <c r="U357">
        <f t="shared" si="72"/>
        <v>0</v>
      </c>
      <c r="V357">
        <f t="shared" si="73"/>
        <v>0</v>
      </c>
      <c r="X357">
        <f t="shared" si="68"/>
        <v>0.44932444747092087</v>
      </c>
    </row>
    <row r="358" spans="1:24" x14ac:dyDescent="0.35">
      <c r="A358" t="s">
        <v>130</v>
      </c>
      <c r="B358" t="s">
        <v>665</v>
      </c>
      <c r="C358" t="s">
        <v>677</v>
      </c>
      <c r="D358" t="s">
        <v>678</v>
      </c>
      <c r="E358">
        <v>0.55864696215156995</v>
      </c>
      <c r="F358">
        <v>7</v>
      </c>
      <c r="G358">
        <v>0</v>
      </c>
      <c r="H358">
        <v>0</v>
      </c>
      <c r="I358">
        <f t="shared" si="69"/>
        <v>0</v>
      </c>
      <c r="J358">
        <v>0</v>
      </c>
      <c r="K358">
        <v>0</v>
      </c>
      <c r="L358" t="s">
        <v>654</v>
      </c>
      <c r="M358" t="s">
        <v>651</v>
      </c>
      <c r="N358" t="str">
        <f t="shared" si="70"/>
        <v>right guard</v>
      </c>
      <c r="P358">
        <v>0</v>
      </c>
      <c r="Q358">
        <v>1.0180613000000001</v>
      </c>
      <c r="R358">
        <v>0</v>
      </c>
      <c r="S358">
        <v>0</v>
      </c>
      <c r="T358">
        <f t="shared" si="71"/>
        <v>0</v>
      </c>
      <c r="U358">
        <f t="shared" si="72"/>
        <v>0</v>
      </c>
      <c r="V358">
        <f t="shared" si="73"/>
        <v>0</v>
      </c>
      <c r="X358">
        <f t="shared" si="68"/>
        <v>0.56873685252907813</v>
      </c>
    </row>
    <row r="359" spans="1:24" x14ac:dyDescent="0.35">
      <c r="A359" t="s">
        <v>129</v>
      </c>
      <c r="B359" t="s">
        <v>665</v>
      </c>
      <c r="C359" t="s">
        <v>677</v>
      </c>
      <c r="D359" t="s">
        <v>678</v>
      </c>
      <c r="E359">
        <v>0.671510488579104</v>
      </c>
      <c r="F359">
        <v>7</v>
      </c>
      <c r="G359">
        <v>0</v>
      </c>
      <c r="H359">
        <v>0</v>
      </c>
      <c r="I359">
        <f t="shared" si="69"/>
        <v>0</v>
      </c>
      <c r="J359">
        <v>0</v>
      </c>
      <c r="K359">
        <v>0</v>
      </c>
      <c r="L359" t="s">
        <v>654</v>
      </c>
      <c r="M359" t="s">
        <v>652</v>
      </c>
      <c r="N359" t="str">
        <f t="shared" si="70"/>
        <v>left guard</v>
      </c>
      <c r="P359">
        <v>0</v>
      </c>
      <c r="Q359">
        <v>1.6052166000000001</v>
      </c>
      <c r="R359">
        <v>0</v>
      </c>
      <c r="S359">
        <v>0</v>
      </c>
      <c r="T359">
        <f t="shared" si="71"/>
        <v>0</v>
      </c>
      <c r="U359">
        <f t="shared" si="72"/>
        <v>0</v>
      </c>
      <c r="V359">
        <f t="shared" si="73"/>
        <v>0</v>
      </c>
      <c r="X359">
        <f t="shared" si="68"/>
        <v>1.0779197833412881</v>
      </c>
    </row>
    <row r="360" spans="1:24" x14ac:dyDescent="0.35">
      <c r="A360" t="s">
        <v>123</v>
      </c>
      <c r="B360" t="s">
        <v>667</v>
      </c>
      <c r="C360" t="s">
        <v>677</v>
      </c>
      <c r="D360" t="s">
        <v>678</v>
      </c>
      <c r="E360">
        <v>0.328489511420895</v>
      </c>
      <c r="F360">
        <v>7</v>
      </c>
      <c r="G360">
        <v>0</v>
      </c>
      <c r="H360">
        <v>0</v>
      </c>
      <c r="I360">
        <f t="shared" si="69"/>
        <v>0</v>
      </c>
      <c r="J360">
        <v>0</v>
      </c>
      <c r="K360">
        <v>0</v>
      </c>
      <c r="L360" t="s">
        <v>654</v>
      </c>
      <c r="M360" t="s">
        <v>652</v>
      </c>
      <c r="N360" t="str">
        <f t="shared" si="70"/>
        <v>left guard</v>
      </c>
      <c r="P360">
        <v>0</v>
      </c>
      <c r="Q360">
        <v>1.6052166000000001</v>
      </c>
      <c r="R360">
        <v>0</v>
      </c>
      <c r="S360">
        <v>0</v>
      </c>
      <c r="T360">
        <f t="shared" si="71"/>
        <v>0</v>
      </c>
      <c r="U360">
        <f t="shared" si="72"/>
        <v>0</v>
      </c>
      <c r="V360">
        <f t="shared" si="73"/>
        <v>0</v>
      </c>
      <c r="X360">
        <f t="shared" si="68"/>
        <v>0.52729681665871031</v>
      </c>
    </row>
    <row r="361" spans="1:24" x14ac:dyDescent="0.35">
      <c r="A361" t="s">
        <v>111</v>
      </c>
      <c r="B361" t="s">
        <v>665</v>
      </c>
      <c r="C361" t="s">
        <v>677</v>
      </c>
      <c r="D361" t="s">
        <v>678</v>
      </c>
      <c r="E361">
        <v>1</v>
      </c>
      <c r="F361">
        <v>7</v>
      </c>
      <c r="G361">
        <v>0</v>
      </c>
      <c r="H361">
        <v>0</v>
      </c>
      <c r="I361">
        <f t="shared" si="69"/>
        <v>0</v>
      </c>
      <c r="J361">
        <v>0</v>
      </c>
      <c r="K361">
        <v>0</v>
      </c>
      <c r="L361" t="s">
        <v>3</v>
      </c>
      <c r="M361" t="s">
        <v>651</v>
      </c>
      <c r="N361" t="str">
        <f t="shared" si="70"/>
        <v>right tackle</v>
      </c>
      <c r="P361">
        <v>0</v>
      </c>
      <c r="Q361">
        <v>0.11802573500000001</v>
      </c>
      <c r="R361">
        <v>0</v>
      </c>
      <c r="S361">
        <v>0</v>
      </c>
      <c r="T361">
        <f t="shared" si="71"/>
        <v>0</v>
      </c>
      <c r="U361">
        <f t="shared" si="72"/>
        <v>0</v>
      </c>
      <c r="V361">
        <f t="shared" si="73"/>
        <v>0</v>
      </c>
      <c r="X361">
        <f t="shared" si="68"/>
        <v>0.11802573500000001</v>
      </c>
    </row>
    <row r="362" spans="1:24" x14ac:dyDescent="0.35">
      <c r="A362" t="s">
        <v>111</v>
      </c>
      <c r="B362" t="s">
        <v>665</v>
      </c>
      <c r="C362" t="s">
        <v>677</v>
      </c>
      <c r="D362" t="s">
        <v>678</v>
      </c>
      <c r="E362">
        <v>1</v>
      </c>
      <c r="F362">
        <v>7</v>
      </c>
      <c r="G362">
        <v>0</v>
      </c>
      <c r="H362">
        <v>0</v>
      </c>
      <c r="I362">
        <f t="shared" si="69"/>
        <v>0</v>
      </c>
      <c r="J362">
        <v>0</v>
      </c>
      <c r="K362">
        <v>1</v>
      </c>
      <c r="M362" t="s">
        <v>650</v>
      </c>
      <c r="N362" t="str">
        <f t="shared" si="70"/>
        <v>middle</v>
      </c>
      <c r="P362">
        <v>0</v>
      </c>
      <c r="Q362">
        <v>-0.8531164</v>
      </c>
      <c r="R362">
        <v>1</v>
      </c>
      <c r="S362">
        <v>1</v>
      </c>
      <c r="T362">
        <f t="shared" si="71"/>
        <v>0</v>
      </c>
      <c r="U362">
        <f t="shared" si="72"/>
        <v>0</v>
      </c>
      <c r="V362">
        <f t="shared" si="73"/>
        <v>1</v>
      </c>
      <c r="X362">
        <f t="shared" si="68"/>
        <v>-0.8531164</v>
      </c>
    </row>
    <row r="363" spans="1:24" x14ac:dyDescent="0.35">
      <c r="A363" t="s">
        <v>124</v>
      </c>
      <c r="B363" t="s">
        <v>667</v>
      </c>
      <c r="C363" t="s">
        <v>678</v>
      </c>
      <c r="D363" t="s">
        <v>677</v>
      </c>
      <c r="E363">
        <v>0.80081559537017799</v>
      </c>
      <c r="F363">
        <v>7</v>
      </c>
      <c r="G363">
        <v>0</v>
      </c>
      <c r="H363">
        <v>0</v>
      </c>
      <c r="I363">
        <f t="shared" si="69"/>
        <v>0</v>
      </c>
      <c r="J363">
        <v>0</v>
      </c>
      <c r="K363">
        <v>0</v>
      </c>
      <c r="L363" t="s">
        <v>3</v>
      </c>
      <c r="M363" t="s">
        <v>652</v>
      </c>
      <c r="N363" t="str">
        <f t="shared" si="70"/>
        <v>left tackle</v>
      </c>
      <c r="P363">
        <v>0</v>
      </c>
      <c r="Q363">
        <v>0.51058250000000005</v>
      </c>
      <c r="R363">
        <v>0</v>
      </c>
      <c r="S363">
        <v>0</v>
      </c>
      <c r="T363">
        <f t="shared" si="71"/>
        <v>0</v>
      </c>
      <c r="U363">
        <f t="shared" si="72"/>
        <v>0</v>
      </c>
      <c r="V363">
        <f t="shared" si="73"/>
        <v>0</v>
      </c>
      <c r="X363">
        <f t="shared" si="68"/>
        <v>0.40888242872309394</v>
      </c>
    </row>
    <row r="364" spans="1:24" x14ac:dyDescent="0.35">
      <c r="A364" t="s">
        <v>114</v>
      </c>
      <c r="B364" t="s">
        <v>665</v>
      </c>
      <c r="C364" t="s">
        <v>678</v>
      </c>
      <c r="D364" t="s">
        <v>677</v>
      </c>
      <c r="E364">
        <v>0.19918440462982101</v>
      </c>
      <c r="F364">
        <v>7</v>
      </c>
      <c r="G364">
        <v>0</v>
      </c>
      <c r="H364">
        <v>0</v>
      </c>
      <c r="I364">
        <f t="shared" si="69"/>
        <v>0</v>
      </c>
      <c r="J364">
        <v>0</v>
      </c>
      <c r="K364">
        <v>0</v>
      </c>
      <c r="L364" t="s">
        <v>3</v>
      </c>
      <c r="M364" t="s">
        <v>652</v>
      </c>
      <c r="N364" t="str">
        <f t="shared" si="70"/>
        <v>left tackle</v>
      </c>
      <c r="P364">
        <v>0</v>
      </c>
      <c r="Q364">
        <v>0.51058250000000005</v>
      </c>
      <c r="R364">
        <v>0</v>
      </c>
      <c r="S364">
        <v>0</v>
      </c>
      <c r="T364">
        <f t="shared" si="71"/>
        <v>0</v>
      </c>
      <c r="U364">
        <f t="shared" si="72"/>
        <v>0</v>
      </c>
      <c r="V364">
        <f t="shared" si="73"/>
        <v>0</v>
      </c>
      <c r="X364">
        <f t="shared" si="68"/>
        <v>0.1017000712769056</v>
      </c>
    </row>
    <row r="365" spans="1:24" x14ac:dyDescent="0.35">
      <c r="A365" t="s">
        <v>122</v>
      </c>
      <c r="B365" t="s">
        <v>667</v>
      </c>
      <c r="C365" t="s">
        <v>678</v>
      </c>
      <c r="D365" t="s">
        <v>677</v>
      </c>
      <c r="E365">
        <v>0.62086796785975096</v>
      </c>
      <c r="F365">
        <v>7</v>
      </c>
      <c r="G365">
        <v>0</v>
      </c>
      <c r="H365">
        <v>0</v>
      </c>
      <c r="I365">
        <f t="shared" si="69"/>
        <v>0</v>
      </c>
      <c r="J365">
        <v>0</v>
      </c>
      <c r="K365">
        <v>0</v>
      </c>
      <c r="L365" t="s">
        <v>3</v>
      </c>
      <c r="M365" t="s">
        <v>651</v>
      </c>
      <c r="N365" t="str">
        <f t="shared" si="70"/>
        <v>right tackle</v>
      </c>
      <c r="P365">
        <v>0</v>
      </c>
      <c r="Q365">
        <v>0.32432680000000003</v>
      </c>
      <c r="R365">
        <v>0</v>
      </c>
      <c r="S365">
        <v>0</v>
      </c>
      <c r="T365">
        <f t="shared" si="71"/>
        <v>0</v>
      </c>
      <c r="U365">
        <f t="shared" si="72"/>
        <v>0</v>
      </c>
      <c r="V365">
        <f t="shared" si="73"/>
        <v>0</v>
      </c>
      <c r="X365">
        <f t="shared" si="68"/>
        <v>0.2013641212384559</v>
      </c>
    </row>
    <row r="366" spans="1:24" x14ac:dyDescent="0.35">
      <c r="A366" t="s">
        <v>121</v>
      </c>
      <c r="B366" t="s">
        <v>665</v>
      </c>
      <c r="C366" t="s">
        <v>678</v>
      </c>
      <c r="D366" t="s">
        <v>677</v>
      </c>
      <c r="E366">
        <v>0.20577081065793401</v>
      </c>
      <c r="F366">
        <v>7</v>
      </c>
      <c r="G366">
        <v>0</v>
      </c>
      <c r="H366">
        <v>0</v>
      </c>
      <c r="I366">
        <f t="shared" si="69"/>
        <v>0</v>
      </c>
      <c r="J366">
        <v>0</v>
      </c>
      <c r="K366">
        <v>0</v>
      </c>
      <c r="L366" t="s">
        <v>3</v>
      </c>
      <c r="M366" t="s">
        <v>651</v>
      </c>
      <c r="N366" t="str">
        <f t="shared" si="70"/>
        <v>right tackle</v>
      </c>
      <c r="P366">
        <v>0</v>
      </c>
      <c r="Q366">
        <v>0.32432680000000003</v>
      </c>
      <c r="R366">
        <v>0</v>
      </c>
      <c r="S366">
        <v>0</v>
      </c>
      <c r="T366">
        <f t="shared" si="71"/>
        <v>0</v>
      </c>
      <c r="U366">
        <f t="shared" si="72"/>
        <v>0</v>
      </c>
      <c r="V366">
        <f t="shared" si="73"/>
        <v>0</v>
      </c>
      <c r="X366">
        <f t="shared" si="68"/>
        <v>6.6736988554093643E-2</v>
      </c>
    </row>
    <row r="367" spans="1:24" x14ac:dyDescent="0.35">
      <c r="A367" t="s">
        <v>126</v>
      </c>
      <c r="B367" t="s">
        <v>665</v>
      </c>
      <c r="C367" t="s">
        <v>678</v>
      </c>
      <c r="D367" t="s">
        <v>677</v>
      </c>
      <c r="E367">
        <v>0.173361221482313</v>
      </c>
      <c r="F367">
        <v>7</v>
      </c>
      <c r="G367">
        <v>0</v>
      </c>
      <c r="H367">
        <v>0</v>
      </c>
      <c r="I367">
        <f t="shared" si="69"/>
        <v>0</v>
      </c>
      <c r="J367">
        <v>0</v>
      </c>
      <c r="K367">
        <v>0</v>
      </c>
      <c r="L367" t="s">
        <v>3</v>
      </c>
      <c r="M367" t="s">
        <v>651</v>
      </c>
      <c r="N367" t="str">
        <f t="shared" si="70"/>
        <v>right tackle</v>
      </c>
      <c r="P367">
        <v>0</v>
      </c>
      <c r="Q367">
        <v>0.32432680000000003</v>
      </c>
      <c r="R367">
        <v>0</v>
      </c>
      <c r="S367">
        <v>0</v>
      </c>
      <c r="T367">
        <f t="shared" si="71"/>
        <v>0</v>
      </c>
      <c r="U367">
        <f t="shared" si="72"/>
        <v>0</v>
      </c>
      <c r="V367">
        <f t="shared" si="73"/>
        <v>0</v>
      </c>
      <c r="X367">
        <f t="shared" si="68"/>
        <v>5.6225690207449837E-2</v>
      </c>
    </row>
    <row r="368" spans="1:24" x14ac:dyDescent="0.35">
      <c r="A368" t="s">
        <v>117</v>
      </c>
      <c r="B368" t="s">
        <v>667</v>
      </c>
      <c r="C368" t="s">
        <v>678</v>
      </c>
      <c r="D368" t="s">
        <v>677</v>
      </c>
      <c r="E368">
        <v>1</v>
      </c>
      <c r="F368">
        <v>7</v>
      </c>
      <c r="G368">
        <v>0</v>
      </c>
      <c r="H368">
        <v>0</v>
      </c>
      <c r="I368">
        <f t="shared" si="69"/>
        <v>0</v>
      </c>
      <c r="J368">
        <v>0</v>
      </c>
      <c r="K368">
        <v>0</v>
      </c>
      <c r="M368" t="s">
        <v>650</v>
      </c>
      <c r="N368" t="str">
        <f t="shared" si="70"/>
        <v>middle</v>
      </c>
      <c r="P368">
        <v>0</v>
      </c>
      <c r="Q368">
        <v>-1.079707</v>
      </c>
      <c r="R368">
        <v>1</v>
      </c>
      <c r="S368">
        <v>1</v>
      </c>
      <c r="T368">
        <f t="shared" si="71"/>
        <v>0</v>
      </c>
      <c r="U368">
        <f t="shared" si="72"/>
        <v>0</v>
      </c>
      <c r="V368">
        <f t="shared" si="73"/>
        <v>0</v>
      </c>
      <c r="X368">
        <f t="shared" si="68"/>
        <v>-1.079707</v>
      </c>
    </row>
    <row r="369" spans="1:24" x14ac:dyDescent="0.35">
      <c r="A369" t="s">
        <v>121</v>
      </c>
      <c r="B369" t="s">
        <v>665</v>
      </c>
      <c r="C369" t="s">
        <v>678</v>
      </c>
      <c r="D369" t="s">
        <v>677</v>
      </c>
      <c r="E369">
        <v>0.24972572057544601</v>
      </c>
      <c r="F369">
        <v>7</v>
      </c>
      <c r="G369">
        <v>0</v>
      </c>
      <c r="H369">
        <v>0</v>
      </c>
      <c r="I369">
        <f t="shared" si="69"/>
        <v>0</v>
      </c>
      <c r="J369">
        <v>0</v>
      </c>
      <c r="K369">
        <v>0</v>
      </c>
      <c r="L369" t="s">
        <v>654</v>
      </c>
      <c r="M369" t="s">
        <v>651</v>
      </c>
      <c r="N369" t="str">
        <f t="shared" si="70"/>
        <v>right guard</v>
      </c>
      <c r="P369">
        <v>0</v>
      </c>
      <c r="Q369">
        <v>6.1463520000000001E-2</v>
      </c>
      <c r="R369">
        <v>0</v>
      </c>
      <c r="S369">
        <v>0</v>
      </c>
      <c r="T369">
        <f t="shared" si="71"/>
        <v>0</v>
      </c>
      <c r="U369">
        <f t="shared" si="72"/>
        <v>0</v>
      </c>
      <c r="V369">
        <f t="shared" si="73"/>
        <v>0</v>
      </c>
      <c r="X369">
        <f t="shared" si="68"/>
        <v>1.5349021821103337E-2</v>
      </c>
    </row>
    <row r="370" spans="1:24" x14ac:dyDescent="0.35">
      <c r="A370" t="s">
        <v>131</v>
      </c>
      <c r="B370" t="s">
        <v>667</v>
      </c>
      <c r="C370" t="s">
        <v>678</v>
      </c>
      <c r="D370" t="s">
        <v>677</v>
      </c>
      <c r="E370">
        <v>0.51820469460170304</v>
      </c>
      <c r="F370">
        <v>7</v>
      </c>
      <c r="G370">
        <v>0</v>
      </c>
      <c r="H370">
        <v>0</v>
      </c>
      <c r="I370">
        <f t="shared" si="69"/>
        <v>0</v>
      </c>
      <c r="J370">
        <v>0</v>
      </c>
      <c r="K370">
        <v>0</v>
      </c>
      <c r="L370" t="s">
        <v>654</v>
      </c>
      <c r="M370" t="s">
        <v>651</v>
      </c>
      <c r="N370" t="str">
        <f t="shared" si="70"/>
        <v>right guard</v>
      </c>
      <c r="P370">
        <v>0</v>
      </c>
      <c r="Q370">
        <v>6.1463520000000001E-2</v>
      </c>
      <c r="R370">
        <v>0</v>
      </c>
      <c r="S370">
        <v>0</v>
      </c>
      <c r="T370">
        <f t="shared" si="71"/>
        <v>0</v>
      </c>
      <c r="U370">
        <f t="shared" si="72"/>
        <v>0</v>
      </c>
      <c r="V370">
        <f t="shared" si="73"/>
        <v>0</v>
      </c>
      <c r="X370">
        <f t="shared" si="68"/>
        <v>3.1850684610745666E-2</v>
      </c>
    </row>
    <row r="371" spans="1:24" x14ac:dyDescent="0.35">
      <c r="A371" t="s">
        <v>113</v>
      </c>
      <c r="B371" t="s">
        <v>666</v>
      </c>
      <c r="C371" t="s">
        <v>678</v>
      </c>
      <c r="D371" t="s">
        <v>677</v>
      </c>
      <c r="E371">
        <v>0.23206958482284901</v>
      </c>
      <c r="F371">
        <v>7</v>
      </c>
      <c r="G371">
        <v>0</v>
      </c>
      <c r="H371">
        <v>0</v>
      </c>
      <c r="I371">
        <f t="shared" si="69"/>
        <v>0</v>
      </c>
      <c r="J371">
        <v>0</v>
      </c>
      <c r="K371">
        <v>0</v>
      </c>
      <c r="L371" t="s">
        <v>654</v>
      </c>
      <c r="M371" t="s">
        <v>651</v>
      </c>
      <c r="N371" t="str">
        <f t="shared" si="70"/>
        <v>right guard</v>
      </c>
      <c r="P371">
        <v>0</v>
      </c>
      <c r="Q371">
        <v>6.1463520000000001E-2</v>
      </c>
      <c r="R371">
        <v>0</v>
      </c>
      <c r="S371">
        <v>0</v>
      </c>
      <c r="T371">
        <f t="shared" si="71"/>
        <v>0</v>
      </c>
      <c r="U371">
        <f t="shared" si="72"/>
        <v>0</v>
      </c>
      <c r="V371">
        <f t="shared" si="73"/>
        <v>0</v>
      </c>
      <c r="X371">
        <f t="shared" si="68"/>
        <v>1.4263813568150877E-2</v>
      </c>
    </row>
    <row r="372" spans="1:24" x14ac:dyDescent="0.35">
      <c r="A372" t="s">
        <v>118</v>
      </c>
      <c r="B372" t="s">
        <v>666</v>
      </c>
      <c r="C372" t="s">
        <v>678</v>
      </c>
      <c r="D372" t="s">
        <v>677</v>
      </c>
      <c r="E372">
        <v>0.57684918689269704</v>
      </c>
      <c r="F372">
        <v>7</v>
      </c>
      <c r="G372">
        <v>0</v>
      </c>
      <c r="H372">
        <v>0</v>
      </c>
      <c r="I372">
        <f t="shared" si="69"/>
        <v>0</v>
      </c>
      <c r="J372">
        <v>0</v>
      </c>
      <c r="K372">
        <v>0</v>
      </c>
      <c r="M372" t="s">
        <v>650</v>
      </c>
      <c r="N372" t="str">
        <f t="shared" si="70"/>
        <v>middle</v>
      </c>
      <c r="P372">
        <v>0</v>
      </c>
      <c r="Q372">
        <v>-0.4853963</v>
      </c>
      <c r="R372">
        <v>1</v>
      </c>
      <c r="S372">
        <v>0.57684918689269704</v>
      </c>
      <c r="T372">
        <f t="shared" si="71"/>
        <v>0</v>
      </c>
      <c r="U372">
        <f t="shared" si="72"/>
        <v>0</v>
      </c>
      <c r="V372">
        <f t="shared" si="73"/>
        <v>0</v>
      </c>
      <c r="X372">
        <f t="shared" si="68"/>
        <v>-0.28000046097572362</v>
      </c>
    </row>
    <row r="373" spans="1:24" x14ac:dyDescent="0.35">
      <c r="A373" t="s">
        <v>117</v>
      </c>
      <c r="B373" t="s">
        <v>667</v>
      </c>
      <c r="C373" t="s">
        <v>678</v>
      </c>
      <c r="D373" t="s">
        <v>677</v>
      </c>
      <c r="E373">
        <v>0.42315081310730301</v>
      </c>
      <c r="F373">
        <v>7</v>
      </c>
      <c r="G373">
        <v>0</v>
      </c>
      <c r="H373">
        <v>0</v>
      </c>
      <c r="I373">
        <f t="shared" si="69"/>
        <v>0</v>
      </c>
      <c r="J373">
        <v>0</v>
      </c>
      <c r="K373">
        <v>0</v>
      </c>
      <c r="M373" t="s">
        <v>650</v>
      </c>
      <c r="N373" t="str">
        <f t="shared" si="70"/>
        <v>middle</v>
      </c>
      <c r="P373">
        <v>0</v>
      </c>
      <c r="Q373">
        <v>-0.4853963</v>
      </c>
      <c r="R373">
        <v>1</v>
      </c>
      <c r="S373">
        <v>0.42315081310730301</v>
      </c>
      <c r="T373">
        <f t="shared" si="71"/>
        <v>0</v>
      </c>
      <c r="U373">
        <f t="shared" si="72"/>
        <v>0</v>
      </c>
      <c r="V373">
        <f t="shared" si="73"/>
        <v>0</v>
      </c>
      <c r="X373">
        <f t="shared" si="68"/>
        <v>-0.20539583902427638</v>
      </c>
    </row>
    <row r="374" spans="1:24" x14ac:dyDescent="0.35">
      <c r="A374" t="s">
        <v>127</v>
      </c>
      <c r="B374" t="s">
        <v>665</v>
      </c>
      <c r="C374" t="s">
        <v>678</v>
      </c>
      <c r="D374" t="s">
        <v>677</v>
      </c>
      <c r="E374">
        <v>0.30745812103219</v>
      </c>
      <c r="F374">
        <v>7</v>
      </c>
      <c r="G374">
        <v>0</v>
      </c>
      <c r="H374">
        <v>0</v>
      </c>
      <c r="I374">
        <f t="shared" si="69"/>
        <v>0</v>
      </c>
      <c r="J374">
        <v>0</v>
      </c>
      <c r="K374">
        <v>0</v>
      </c>
      <c r="L374" t="s">
        <v>3</v>
      </c>
      <c r="M374" t="s">
        <v>652</v>
      </c>
      <c r="N374" t="str">
        <f t="shared" si="70"/>
        <v>left tackle</v>
      </c>
      <c r="P374">
        <v>0</v>
      </c>
      <c r="Q374">
        <v>0.16441201999999999</v>
      </c>
      <c r="R374">
        <v>0</v>
      </c>
      <c r="S374">
        <v>0</v>
      </c>
      <c r="T374">
        <f t="shared" si="71"/>
        <v>0</v>
      </c>
      <c r="U374">
        <f t="shared" si="72"/>
        <v>0</v>
      </c>
      <c r="V374">
        <f t="shared" si="73"/>
        <v>0</v>
      </c>
      <c r="X374">
        <f t="shared" si="68"/>
        <v>5.0549810744306839E-2</v>
      </c>
    </row>
    <row r="375" spans="1:24" x14ac:dyDescent="0.35">
      <c r="A375" t="s">
        <v>117</v>
      </c>
      <c r="B375" t="s">
        <v>667</v>
      </c>
      <c r="C375" t="s">
        <v>678</v>
      </c>
      <c r="D375" t="s">
        <v>677</v>
      </c>
      <c r="E375">
        <v>0.58113967977967296</v>
      </c>
      <c r="F375">
        <v>7</v>
      </c>
      <c r="G375">
        <v>0</v>
      </c>
      <c r="H375">
        <v>0</v>
      </c>
      <c r="I375">
        <f t="shared" si="69"/>
        <v>0</v>
      </c>
      <c r="J375">
        <v>0</v>
      </c>
      <c r="K375">
        <v>0</v>
      </c>
      <c r="L375" t="s">
        <v>3</v>
      </c>
      <c r="M375" t="s">
        <v>652</v>
      </c>
      <c r="N375" t="str">
        <f t="shared" si="70"/>
        <v>left tackle</v>
      </c>
      <c r="P375">
        <v>0</v>
      </c>
      <c r="Q375">
        <v>0.16441201999999999</v>
      </c>
      <c r="R375">
        <v>0</v>
      </c>
      <c r="S375">
        <v>0</v>
      </c>
      <c r="T375">
        <f t="shared" si="71"/>
        <v>0</v>
      </c>
      <c r="U375">
        <f t="shared" si="72"/>
        <v>0</v>
      </c>
      <c r="V375">
        <f t="shared" si="73"/>
        <v>0</v>
      </c>
      <c r="X375">
        <f t="shared" si="68"/>
        <v>9.5546348654729177E-2</v>
      </c>
    </row>
    <row r="376" spans="1:24" x14ac:dyDescent="0.35">
      <c r="A376" t="s">
        <v>609</v>
      </c>
      <c r="B376" t="s">
        <v>666</v>
      </c>
      <c r="C376" t="s">
        <v>678</v>
      </c>
      <c r="D376" t="s">
        <v>677</v>
      </c>
      <c r="E376">
        <v>0.111402199188135</v>
      </c>
      <c r="F376">
        <v>7</v>
      </c>
      <c r="G376">
        <v>0</v>
      </c>
      <c r="H376">
        <v>0</v>
      </c>
      <c r="I376">
        <f t="shared" si="69"/>
        <v>0</v>
      </c>
      <c r="J376">
        <v>0</v>
      </c>
      <c r="K376">
        <v>0</v>
      </c>
      <c r="L376" t="s">
        <v>3</v>
      </c>
      <c r="M376" t="s">
        <v>652</v>
      </c>
      <c r="N376" t="str">
        <f t="shared" si="70"/>
        <v>left tackle</v>
      </c>
      <c r="P376">
        <v>0</v>
      </c>
      <c r="Q376">
        <v>0.16441201999999999</v>
      </c>
      <c r="R376">
        <v>0</v>
      </c>
      <c r="S376">
        <v>0</v>
      </c>
      <c r="T376">
        <f t="shared" si="71"/>
        <v>0</v>
      </c>
      <c r="U376">
        <f t="shared" si="72"/>
        <v>0</v>
      </c>
      <c r="V376">
        <f t="shared" si="73"/>
        <v>0</v>
      </c>
      <c r="X376">
        <f t="shared" si="68"/>
        <v>1.8315860600963636E-2</v>
      </c>
    </row>
    <row r="377" spans="1:24" x14ac:dyDescent="0.35">
      <c r="A377" t="s">
        <v>118</v>
      </c>
      <c r="B377" t="s">
        <v>666</v>
      </c>
      <c r="C377" t="s">
        <v>678</v>
      </c>
      <c r="D377" t="s">
        <v>677</v>
      </c>
      <c r="E377">
        <v>0.23332838631818201</v>
      </c>
      <c r="F377">
        <v>7</v>
      </c>
      <c r="G377">
        <v>0</v>
      </c>
      <c r="H377">
        <v>0</v>
      </c>
      <c r="I377">
        <f t="shared" si="69"/>
        <v>0</v>
      </c>
      <c r="J377">
        <v>0</v>
      </c>
      <c r="K377">
        <v>0</v>
      </c>
      <c r="L377" t="s">
        <v>653</v>
      </c>
      <c r="M377" t="s">
        <v>652</v>
      </c>
      <c r="N377" t="str">
        <f t="shared" si="70"/>
        <v>left end</v>
      </c>
      <c r="P377">
        <v>0</v>
      </c>
      <c r="Q377">
        <v>2.2656684</v>
      </c>
      <c r="R377">
        <v>0</v>
      </c>
      <c r="S377">
        <v>0</v>
      </c>
      <c r="T377">
        <f t="shared" si="71"/>
        <v>0</v>
      </c>
      <c r="U377">
        <f t="shared" si="72"/>
        <v>0</v>
      </c>
      <c r="V377">
        <f t="shared" si="73"/>
        <v>0</v>
      </c>
      <c r="X377">
        <f t="shared" si="68"/>
        <v>0.5286447517040973</v>
      </c>
    </row>
    <row r="378" spans="1:24" x14ac:dyDescent="0.35">
      <c r="A378" t="s">
        <v>132</v>
      </c>
      <c r="B378" t="s">
        <v>665</v>
      </c>
      <c r="C378" t="s">
        <v>678</v>
      </c>
      <c r="D378" t="s">
        <v>677</v>
      </c>
      <c r="E378">
        <v>0.76667161368181702</v>
      </c>
      <c r="F378">
        <v>7</v>
      </c>
      <c r="G378">
        <v>0</v>
      </c>
      <c r="H378">
        <v>0</v>
      </c>
      <c r="I378">
        <f t="shared" si="69"/>
        <v>0</v>
      </c>
      <c r="J378">
        <v>0</v>
      </c>
      <c r="K378">
        <v>0</v>
      </c>
      <c r="L378" t="s">
        <v>653</v>
      </c>
      <c r="M378" t="s">
        <v>652</v>
      </c>
      <c r="N378" t="str">
        <f t="shared" si="70"/>
        <v>left end</v>
      </c>
      <c r="P378">
        <v>0</v>
      </c>
      <c r="Q378">
        <v>2.2656684</v>
      </c>
      <c r="R378">
        <v>0</v>
      </c>
      <c r="S378">
        <v>0</v>
      </c>
      <c r="T378">
        <f t="shared" si="71"/>
        <v>0</v>
      </c>
      <c r="U378">
        <f t="shared" si="72"/>
        <v>0</v>
      </c>
      <c r="V378">
        <f t="shared" si="73"/>
        <v>0</v>
      </c>
      <c r="X378">
        <f t="shared" si="68"/>
        <v>1.7370236482959005</v>
      </c>
    </row>
    <row r="379" spans="1:24" x14ac:dyDescent="0.35">
      <c r="A379" t="s">
        <v>124</v>
      </c>
      <c r="B379" t="s">
        <v>667</v>
      </c>
      <c r="C379" t="s">
        <v>678</v>
      </c>
      <c r="D379" t="s">
        <v>677</v>
      </c>
      <c r="E379">
        <v>0.29309982298012099</v>
      </c>
      <c r="F379">
        <v>7</v>
      </c>
      <c r="G379">
        <v>0</v>
      </c>
      <c r="H379">
        <v>0</v>
      </c>
      <c r="I379">
        <f t="shared" si="69"/>
        <v>0</v>
      </c>
      <c r="J379">
        <v>0</v>
      </c>
      <c r="K379">
        <v>0</v>
      </c>
      <c r="L379" t="s">
        <v>653</v>
      </c>
      <c r="M379" t="s">
        <v>652</v>
      </c>
      <c r="N379" t="str">
        <f t="shared" si="70"/>
        <v>left end</v>
      </c>
      <c r="P379">
        <v>0</v>
      </c>
      <c r="Q379">
        <v>0.17748011999999999</v>
      </c>
      <c r="R379">
        <v>0</v>
      </c>
      <c r="S379">
        <v>0</v>
      </c>
      <c r="T379">
        <f t="shared" si="71"/>
        <v>0</v>
      </c>
      <c r="U379">
        <f t="shared" si="72"/>
        <v>0</v>
      </c>
      <c r="V379">
        <f t="shared" si="73"/>
        <v>0</v>
      </c>
      <c r="X379">
        <f t="shared" si="68"/>
        <v>5.2019391754490628E-2</v>
      </c>
    </row>
    <row r="380" spans="1:24" x14ac:dyDescent="0.35">
      <c r="A380" t="s">
        <v>117</v>
      </c>
      <c r="B380" t="s">
        <v>667</v>
      </c>
      <c r="C380" t="s">
        <v>678</v>
      </c>
      <c r="D380" t="s">
        <v>677</v>
      </c>
      <c r="E380">
        <v>0.49434201176683501</v>
      </c>
      <c r="F380">
        <v>7</v>
      </c>
      <c r="G380">
        <v>0</v>
      </c>
      <c r="H380">
        <v>0</v>
      </c>
      <c r="I380">
        <f t="shared" si="69"/>
        <v>0</v>
      </c>
      <c r="J380">
        <v>0</v>
      </c>
      <c r="K380">
        <v>0</v>
      </c>
      <c r="L380" t="s">
        <v>653</v>
      </c>
      <c r="M380" t="s">
        <v>652</v>
      </c>
      <c r="N380" t="str">
        <f t="shared" si="70"/>
        <v>left end</v>
      </c>
      <c r="P380">
        <v>0</v>
      </c>
      <c r="Q380">
        <v>0.17748011999999999</v>
      </c>
      <c r="R380">
        <v>0</v>
      </c>
      <c r="S380">
        <v>0</v>
      </c>
      <c r="T380">
        <f t="shared" si="71"/>
        <v>0</v>
      </c>
      <c r="U380">
        <f t="shared" si="72"/>
        <v>0</v>
      </c>
      <c r="V380">
        <f t="shared" si="73"/>
        <v>0</v>
      </c>
      <c r="X380">
        <f t="shared" si="68"/>
        <v>8.7735879569419278E-2</v>
      </c>
    </row>
    <row r="381" spans="1:24" x14ac:dyDescent="0.35">
      <c r="A381" t="s">
        <v>610</v>
      </c>
      <c r="B381" t="s">
        <v>665</v>
      </c>
      <c r="C381" t="s">
        <v>678</v>
      </c>
      <c r="D381" t="s">
        <v>677</v>
      </c>
      <c r="E381">
        <v>0.212558165253043</v>
      </c>
      <c r="F381">
        <v>7</v>
      </c>
      <c r="G381">
        <v>0</v>
      </c>
      <c r="H381">
        <v>0</v>
      </c>
      <c r="I381">
        <f t="shared" si="69"/>
        <v>0</v>
      </c>
      <c r="J381">
        <v>0</v>
      </c>
      <c r="K381">
        <v>0</v>
      </c>
      <c r="L381" t="s">
        <v>653</v>
      </c>
      <c r="M381" t="s">
        <v>652</v>
      </c>
      <c r="N381" t="str">
        <f t="shared" si="70"/>
        <v>left end</v>
      </c>
      <c r="P381">
        <v>0</v>
      </c>
      <c r="Q381">
        <v>0.17748011999999999</v>
      </c>
      <c r="R381">
        <v>0</v>
      </c>
      <c r="S381">
        <v>0</v>
      </c>
      <c r="T381">
        <f t="shared" si="71"/>
        <v>0</v>
      </c>
      <c r="U381">
        <f t="shared" si="72"/>
        <v>0</v>
      </c>
      <c r="V381">
        <f t="shared" si="73"/>
        <v>0</v>
      </c>
      <c r="X381">
        <f t="shared" si="68"/>
        <v>3.7724848676089898E-2</v>
      </c>
    </row>
    <row r="382" spans="1:24" x14ac:dyDescent="0.35">
      <c r="A382" t="s">
        <v>111</v>
      </c>
      <c r="B382" t="s">
        <v>665</v>
      </c>
      <c r="C382" t="s">
        <v>677</v>
      </c>
      <c r="D382" t="s">
        <v>678</v>
      </c>
      <c r="E382">
        <v>1</v>
      </c>
      <c r="F382">
        <v>7</v>
      </c>
      <c r="G382">
        <v>0</v>
      </c>
      <c r="H382">
        <v>0</v>
      </c>
      <c r="I382">
        <f t="shared" si="69"/>
        <v>0</v>
      </c>
      <c r="J382">
        <v>0</v>
      </c>
      <c r="K382">
        <v>0</v>
      </c>
      <c r="L382" t="s">
        <v>3</v>
      </c>
      <c r="M382" t="s">
        <v>651</v>
      </c>
      <c r="N382" t="str">
        <f t="shared" si="70"/>
        <v>right tackle</v>
      </c>
      <c r="P382">
        <v>0</v>
      </c>
      <c r="Q382">
        <v>-0.57488877000000005</v>
      </c>
      <c r="R382">
        <v>1</v>
      </c>
      <c r="S382">
        <v>1</v>
      </c>
      <c r="T382">
        <f t="shared" si="71"/>
        <v>0</v>
      </c>
      <c r="U382">
        <f t="shared" si="72"/>
        <v>0</v>
      </c>
      <c r="V382">
        <f t="shared" si="73"/>
        <v>0</v>
      </c>
      <c r="X382">
        <f t="shared" si="68"/>
        <v>-0.57488877000000005</v>
      </c>
    </row>
    <row r="383" spans="1:24" x14ac:dyDescent="0.35">
      <c r="A383" t="s">
        <v>133</v>
      </c>
      <c r="B383" t="s">
        <v>667</v>
      </c>
      <c r="C383" t="s">
        <v>677</v>
      </c>
      <c r="D383" t="s">
        <v>678</v>
      </c>
      <c r="E383">
        <v>1</v>
      </c>
      <c r="F383">
        <v>7</v>
      </c>
      <c r="G383">
        <v>1</v>
      </c>
      <c r="H383">
        <v>0</v>
      </c>
      <c r="I383">
        <f t="shared" si="69"/>
        <v>1</v>
      </c>
      <c r="J383">
        <v>0</v>
      </c>
      <c r="K383">
        <v>0</v>
      </c>
      <c r="L383" t="s">
        <v>653</v>
      </c>
      <c r="M383" t="s">
        <v>651</v>
      </c>
      <c r="N383" t="str">
        <f t="shared" si="70"/>
        <v>right end</v>
      </c>
      <c r="P383">
        <v>1</v>
      </c>
      <c r="Q383">
        <v>-1.5958877</v>
      </c>
      <c r="R383">
        <v>1</v>
      </c>
      <c r="S383">
        <v>1</v>
      </c>
      <c r="T383">
        <f t="shared" si="71"/>
        <v>1</v>
      </c>
      <c r="U383">
        <f t="shared" si="72"/>
        <v>0</v>
      </c>
      <c r="V383">
        <f t="shared" si="73"/>
        <v>0</v>
      </c>
      <c r="X383">
        <f t="shared" si="68"/>
        <v>-1.5958877</v>
      </c>
    </row>
    <row r="384" spans="1:24" x14ac:dyDescent="0.35">
      <c r="A384" t="s">
        <v>124</v>
      </c>
      <c r="B384" t="s">
        <v>667</v>
      </c>
      <c r="C384" t="s">
        <v>678</v>
      </c>
      <c r="D384" t="s">
        <v>677</v>
      </c>
      <c r="E384">
        <v>1</v>
      </c>
      <c r="F384">
        <v>7</v>
      </c>
      <c r="G384">
        <v>0</v>
      </c>
      <c r="H384">
        <v>0</v>
      </c>
      <c r="I384">
        <f t="shared" si="69"/>
        <v>0</v>
      </c>
      <c r="J384">
        <v>0</v>
      </c>
      <c r="K384">
        <v>1</v>
      </c>
      <c r="L384" t="s">
        <v>3</v>
      </c>
      <c r="M384" t="s">
        <v>651</v>
      </c>
      <c r="N384" t="str">
        <f t="shared" si="70"/>
        <v>right tackle</v>
      </c>
      <c r="P384">
        <v>0</v>
      </c>
      <c r="Q384">
        <v>-0.89546320000000001</v>
      </c>
      <c r="R384">
        <v>1</v>
      </c>
      <c r="S384">
        <v>1</v>
      </c>
      <c r="T384">
        <f t="shared" si="71"/>
        <v>0</v>
      </c>
      <c r="U384">
        <f t="shared" si="72"/>
        <v>0</v>
      </c>
      <c r="V384">
        <f t="shared" si="73"/>
        <v>1</v>
      </c>
      <c r="X384">
        <f t="shared" si="68"/>
        <v>-0.89546320000000001</v>
      </c>
    </row>
    <row r="385" spans="1:24" x14ac:dyDescent="0.35">
      <c r="A385" t="s">
        <v>133</v>
      </c>
      <c r="B385" t="s">
        <v>667</v>
      </c>
      <c r="C385" t="s">
        <v>677</v>
      </c>
      <c r="D385" t="s">
        <v>678</v>
      </c>
      <c r="E385">
        <v>0.70486392836228895</v>
      </c>
      <c r="F385">
        <v>7</v>
      </c>
      <c r="G385">
        <v>0</v>
      </c>
      <c r="H385">
        <v>0</v>
      </c>
      <c r="I385">
        <f t="shared" si="69"/>
        <v>0</v>
      </c>
      <c r="J385">
        <v>0</v>
      </c>
      <c r="K385">
        <v>0</v>
      </c>
      <c r="L385" t="s">
        <v>653</v>
      </c>
      <c r="M385" t="s">
        <v>652</v>
      </c>
      <c r="N385" t="str">
        <f t="shared" si="70"/>
        <v>left end</v>
      </c>
      <c r="P385">
        <v>0</v>
      </c>
      <c r="Q385">
        <v>0.21942033999999999</v>
      </c>
      <c r="R385">
        <v>0</v>
      </c>
      <c r="S385">
        <v>0</v>
      </c>
      <c r="T385">
        <f t="shared" si="71"/>
        <v>0</v>
      </c>
      <c r="U385">
        <f t="shared" si="72"/>
        <v>0</v>
      </c>
      <c r="V385">
        <f t="shared" si="73"/>
        <v>0</v>
      </c>
      <c r="X385">
        <f t="shared" si="68"/>
        <v>0.15466148281498907</v>
      </c>
    </row>
    <row r="386" spans="1:24" x14ac:dyDescent="0.35">
      <c r="A386" t="s">
        <v>112</v>
      </c>
      <c r="B386" t="s">
        <v>665</v>
      </c>
      <c r="C386" t="s">
        <v>677</v>
      </c>
      <c r="D386" t="s">
        <v>678</v>
      </c>
      <c r="E386">
        <v>0.29513607163771</v>
      </c>
      <c r="F386">
        <v>7</v>
      </c>
      <c r="G386">
        <v>0</v>
      </c>
      <c r="H386">
        <v>0</v>
      </c>
      <c r="I386">
        <f t="shared" si="69"/>
        <v>0</v>
      </c>
      <c r="J386">
        <v>0</v>
      </c>
      <c r="K386">
        <v>0</v>
      </c>
      <c r="L386" t="s">
        <v>653</v>
      </c>
      <c r="M386" t="s">
        <v>652</v>
      </c>
      <c r="N386" t="str">
        <f t="shared" si="70"/>
        <v>left end</v>
      </c>
      <c r="P386">
        <v>0</v>
      </c>
      <c r="Q386">
        <v>0.21942033999999999</v>
      </c>
      <c r="R386">
        <v>0</v>
      </c>
      <c r="S386">
        <v>0</v>
      </c>
      <c r="T386">
        <f t="shared" si="71"/>
        <v>0</v>
      </c>
      <c r="U386">
        <f t="shared" si="72"/>
        <v>0</v>
      </c>
      <c r="V386">
        <f t="shared" si="73"/>
        <v>0</v>
      </c>
      <c r="X386">
        <f t="shared" ref="X386:X449" si="74">Q386*E386</f>
        <v>6.4758857185010676E-2</v>
      </c>
    </row>
    <row r="387" spans="1:24" x14ac:dyDescent="0.35">
      <c r="A387" t="s">
        <v>410</v>
      </c>
      <c r="B387" t="s">
        <v>666</v>
      </c>
      <c r="C387" t="s">
        <v>677</v>
      </c>
      <c r="D387" t="s">
        <v>678</v>
      </c>
      <c r="E387">
        <v>0.44685917037582101</v>
      </c>
      <c r="F387">
        <v>7</v>
      </c>
      <c r="G387">
        <v>0</v>
      </c>
      <c r="H387">
        <v>0</v>
      </c>
      <c r="I387">
        <f t="shared" ref="I387:I450" si="75">SUM(G387:H387)</f>
        <v>0</v>
      </c>
      <c r="J387">
        <v>0</v>
      </c>
      <c r="K387">
        <v>0</v>
      </c>
      <c r="M387" t="s">
        <v>650</v>
      </c>
      <c r="N387" t="str">
        <f t="shared" ref="N387:N450" si="76">IF(M387="middle",M387,_xlfn.CONCAT(M387," ",L387))</f>
        <v>middle</v>
      </c>
      <c r="P387">
        <v>0</v>
      </c>
      <c r="Q387">
        <v>-0.78017133000000005</v>
      </c>
      <c r="R387">
        <v>1</v>
      </c>
      <c r="S387">
        <v>0.44685917037582101</v>
      </c>
      <c r="T387">
        <f t="shared" ref="T387:T450" si="77">P387*E387</f>
        <v>0</v>
      </c>
      <c r="U387">
        <f t="shared" ref="U387:U450" si="78">J387*E387</f>
        <v>0</v>
      </c>
      <c r="V387">
        <f t="shared" ref="V387:V450" si="79">K387*E387</f>
        <v>0</v>
      </c>
      <c r="X387">
        <f t="shared" si="74"/>
        <v>-0.34862671327480088</v>
      </c>
    </row>
    <row r="388" spans="1:24" x14ac:dyDescent="0.35">
      <c r="A388" t="s">
        <v>112</v>
      </c>
      <c r="B388" t="s">
        <v>665</v>
      </c>
      <c r="C388" t="s">
        <v>677</v>
      </c>
      <c r="D388" t="s">
        <v>678</v>
      </c>
      <c r="E388">
        <v>0.55314082962417799</v>
      </c>
      <c r="F388">
        <v>7</v>
      </c>
      <c r="G388">
        <v>0</v>
      </c>
      <c r="H388">
        <v>0</v>
      </c>
      <c r="I388">
        <f t="shared" si="75"/>
        <v>0</v>
      </c>
      <c r="J388">
        <v>0</v>
      </c>
      <c r="K388">
        <v>0</v>
      </c>
      <c r="M388" t="s">
        <v>650</v>
      </c>
      <c r="N388" t="str">
        <f t="shared" si="76"/>
        <v>middle</v>
      </c>
      <c r="P388">
        <v>0</v>
      </c>
      <c r="Q388">
        <v>-0.78017133000000005</v>
      </c>
      <c r="R388">
        <v>1</v>
      </c>
      <c r="S388">
        <v>0.55314082962417799</v>
      </c>
      <c r="T388">
        <f t="shared" si="77"/>
        <v>0</v>
      </c>
      <c r="U388">
        <f t="shared" si="78"/>
        <v>0</v>
      </c>
      <c r="V388">
        <f t="shared" si="79"/>
        <v>0</v>
      </c>
      <c r="X388">
        <f t="shared" si="74"/>
        <v>-0.43154461672519839</v>
      </c>
    </row>
    <row r="389" spans="1:24" x14ac:dyDescent="0.35">
      <c r="A389" t="s">
        <v>135</v>
      </c>
      <c r="B389" t="s">
        <v>665</v>
      </c>
      <c r="C389" t="s">
        <v>677</v>
      </c>
      <c r="D389" t="s">
        <v>678</v>
      </c>
      <c r="E389">
        <v>1</v>
      </c>
      <c r="F389">
        <v>7</v>
      </c>
      <c r="G389">
        <v>0</v>
      </c>
      <c r="H389">
        <v>0</v>
      </c>
      <c r="I389">
        <f t="shared" si="75"/>
        <v>0</v>
      </c>
      <c r="J389">
        <v>0</v>
      </c>
      <c r="K389">
        <v>0</v>
      </c>
      <c r="M389" t="s">
        <v>650</v>
      </c>
      <c r="N389" t="str">
        <f t="shared" si="76"/>
        <v>middle</v>
      </c>
      <c r="P389">
        <v>0</v>
      </c>
      <c r="Q389">
        <v>-0.60869549999999994</v>
      </c>
      <c r="R389">
        <v>1</v>
      </c>
      <c r="S389">
        <v>1</v>
      </c>
      <c r="T389">
        <f t="shared" si="77"/>
        <v>0</v>
      </c>
      <c r="U389">
        <f t="shared" si="78"/>
        <v>0</v>
      </c>
      <c r="V389">
        <f t="shared" si="79"/>
        <v>0</v>
      </c>
      <c r="X389">
        <f t="shared" si="74"/>
        <v>-0.60869549999999994</v>
      </c>
    </row>
    <row r="390" spans="1:24" x14ac:dyDescent="0.35">
      <c r="A390" t="s">
        <v>553</v>
      </c>
      <c r="B390" t="s">
        <v>666</v>
      </c>
      <c r="C390" t="s">
        <v>677</v>
      </c>
      <c r="D390" t="s">
        <v>678</v>
      </c>
      <c r="E390">
        <v>0.22585178233625799</v>
      </c>
      <c r="F390">
        <v>7</v>
      </c>
      <c r="G390">
        <v>0</v>
      </c>
      <c r="H390">
        <v>0</v>
      </c>
      <c r="I390">
        <f t="shared" si="75"/>
        <v>0</v>
      </c>
      <c r="J390">
        <v>0</v>
      </c>
      <c r="K390">
        <v>0</v>
      </c>
      <c r="M390" t="s">
        <v>650</v>
      </c>
      <c r="N390" t="str">
        <f t="shared" si="76"/>
        <v>middle</v>
      </c>
      <c r="P390">
        <v>0</v>
      </c>
      <c r="Q390">
        <v>0.77189744000000005</v>
      </c>
      <c r="R390">
        <v>0</v>
      </c>
      <c r="S390">
        <v>0</v>
      </c>
      <c r="T390">
        <f t="shared" si="77"/>
        <v>0</v>
      </c>
      <c r="U390">
        <f t="shared" si="78"/>
        <v>0</v>
      </c>
      <c r="V390">
        <f t="shared" si="79"/>
        <v>0</v>
      </c>
      <c r="X390">
        <f t="shared" si="74"/>
        <v>0.17433441260479476</v>
      </c>
    </row>
    <row r="391" spans="1:24" x14ac:dyDescent="0.35">
      <c r="A391" t="s">
        <v>129</v>
      </c>
      <c r="B391" t="s">
        <v>665</v>
      </c>
      <c r="C391" t="s">
        <v>677</v>
      </c>
      <c r="D391" t="s">
        <v>678</v>
      </c>
      <c r="E391">
        <v>0.51533484765930804</v>
      </c>
      <c r="F391">
        <v>7</v>
      </c>
      <c r="G391">
        <v>0</v>
      </c>
      <c r="H391">
        <v>0</v>
      </c>
      <c r="I391">
        <f t="shared" si="75"/>
        <v>0</v>
      </c>
      <c r="J391">
        <v>0</v>
      </c>
      <c r="K391">
        <v>0</v>
      </c>
      <c r="M391" t="s">
        <v>650</v>
      </c>
      <c r="N391" t="str">
        <f t="shared" si="76"/>
        <v>middle</v>
      </c>
      <c r="P391">
        <v>0</v>
      </c>
      <c r="Q391">
        <v>0.77189744000000005</v>
      </c>
      <c r="R391">
        <v>0</v>
      </c>
      <c r="S391">
        <v>0</v>
      </c>
      <c r="T391">
        <f t="shared" si="77"/>
        <v>0</v>
      </c>
      <c r="U391">
        <f t="shared" si="78"/>
        <v>0</v>
      </c>
      <c r="V391">
        <f t="shared" si="79"/>
        <v>0</v>
      </c>
      <c r="X391">
        <f t="shared" si="74"/>
        <v>0.39778564965100988</v>
      </c>
    </row>
    <row r="392" spans="1:24" x14ac:dyDescent="0.35">
      <c r="A392" t="s">
        <v>125</v>
      </c>
      <c r="B392" t="s">
        <v>666</v>
      </c>
      <c r="C392" t="s">
        <v>677</v>
      </c>
      <c r="D392" t="s">
        <v>678</v>
      </c>
      <c r="E392">
        <v>0.258813370004433</v>
      </c>
      <c r="F392">
        <v>7</v>
      </c>
      <c r="G392">
        <v>0</v>
      </c>
      <c r="H392">
        <v>0</v>
      </c>
      <c r="I392">
        <f t="shared" si="75"/>
        <v>0</v>
      </c>
      <c r="J392">
        <v>0</v>
      </c>
      <c r="K392">
        <v>0</v>
      </c>
      <c r="M392" t="s">
        <v>650</v>
      </c>
      <c r="N392" t="str">
        <f t="shared" si="76"/>
        <v>middle</v>
      </c>
      <c r="P392">
        <v>0</v>
      </c>
      <c r="Q392">
        <v>0.77189744000000005</v>
      </c>
      <c r="R392">
        <v>0</v>
      </c>
      <c r="S392">
        <v>0</v>
      </c>
      <c r="T392">
        <f t="shared" si="77"/>
        <v>0</v>
      </c>
      <c r="U392">
        <f t="shared" si="78"/>
        <v>0</v>
      </c>
      <c r="V392">
        <f t="shared" si="79"/>
        <v>0</v>
      </c>
      <c r="X392">
        <f t="shared" si="74"/>
        <v>0.19977737774419463</v>
      </c>
    </row>
    <row r="393" spans="1:24" x14ac:dyDescent="0.35">
      <c r="A393" t="s">
        <v>128</v>
      </c>
      <c r="B393" t="s">
        <v>667</v>
      </c>
      <c r="C393" t="s">
        <v>677</v>
      </c>
      <c r="D393" t="s">
        <v>678</v>
      </c>
      <c r="E393">
        <v>1</v>
      </c>
      <c r="F393">
        <v>7</v>
      </c>
      <c r="G393">
        <v>0</v>
      </c>
      <c r="H393">
        <v>0</v>
      </c>
      <c r="I393">
        <f t="shared" si="75"/>
        <v>0</v>
      </c>
      <c r="J393">
        <v>0</v>
      </c>
      <c r="K393">
        <v>1</v>
      </c>
      <c r="L393" t="s">
        <v>653</v>
      </c>
      <c r="M393" t="s">
        <v>651</v>
      </c>
      <c r="N393" t="str">
        <f t="shared" si="76"/>
        <v>right end</v>
      </c>
      <c r="P393">
        <v>0</v>
      </c>
      <c r="Q393">
        <v>-1.0879331000000001</v>
      </c>
      <c r="R393">
        <v>1</v>
      </c>
      <c r="S393">
        <v>1</v>
      </c>
      <c r="T393">
        <f t="shared" si="77"/>
        <v>0</v>
      </c>
      <c r="U393">
        <f t="shared" si="78"/>
        <v>0</v>
      </c>
      <c r="V393">
        <f t="shared" si="79"/>
        <v>1</v>
      </c>
      <c r="X393">
        <f t="shared" si="74"/>
        <v>-1.0879331000000001</v>
      </c>
    </row>
    <row r="394" spans="1:24" x14ac:dyDescent="0.35">
      <c r="A394" t="s">
        <v>133</v>
      </c>
      <c r="B394" t="s">
        <v>667</v>
      </c>
      <c r="C394" t="s">
        <v>677</v>
      </c>
      <c r="D394" t="s">
        <v>678</v>
      </c>
      <c r="E394">
        <v>0.46271269191999997</v>
      </c>
      <c r="F394">
        <v>7</v>
      </c>
      <c r="G394">
        <v>0</v>
      </c>
      <c r="H394">
        <v>0</v>
      </c>
      <c r="I394">
        <f t="shared" si="75"/>
        <v>0</v>
      </c>
      <c r="J394">
        <v>0</v>
      </c>
      <c r="K394">
        <v>0</v>
      </c>
      <c r="L394" t="s">
        <v>3</v>
      </c>
      <c r="M394" t="s">
        <v>651</v>
      </c>
      <c r="N394" t="str">
        <f t="shared" si="76"/>
        <v>right tackle</v>
      </c>
      <c r="P394">
        <v>0</v>
      </c>
      <c r="Q394">
        <v>2.8517945</v>
      </c>
      <c r="R394">
        <v>0</v>
      </c>
      <c r="S394">
        <v>0</v>
      </c>
      <c r="T394">
        <f t="shared" si="77"/>
        <v>0</v>
      </c>
      <c r="U394">
        <f t="shared" si="78"/>
        <v>0</v>
      </c>
      <c r="V394">
        <f t="shared" si="79"/>
        <v>0</v>
      </c>
      <c r="X394">
        <f t="shared" si="74"/>
        <v>1.3195615098976503</v>
      </c>
    </row>
    <row r="395" spans="1:24" x14ac:dyDescent="0.35">
      <c r="A395" t="s">
        <v>129</v>
      </c>
      <c r="B395" t="s">
        <v>665</v>
      </c>
      <c r="C395" t="s">
        <v>677</v>
      </c>
      <c r="D395" t="s">
        <v>678</v>
      </c>
      <c r="E395">
        <v>0.53728730807999903</v>
      </c>
      <c r="F395">
        <v>7</v>
      </c>
      <c r="G395">
        <v>0</v>
      </c>
      <c r="H395">
        <v>0</v>
      </c>
      <c r="I395">
        <f t="shared" si="75"/>
        <v>0</v>
      </c>
      <c r="J395">
        <v>0</v>
      </c>
      <c r="K395">
        <v>0</v>
      </c>
      <c r="L395" t="s">
        <v>3</v>
      </c>
      <c r="M395" t="s">
        <v>651</v>
      </c>
      <c r="N395" t="str">
        <f t="shared" si="76"/>
        <v>right tackle</v>
      </c>
      <c r="P395">
        <v>0</v>
      </c>
      <c r="Q395">
        <v>2.8517945</v>
      </c>
      <c r="R395">
        <v>0</v>
      </c>
      <c r="S395">
        <v>0</v>
      </c>
      <c r="T395">
        <f t="shared" si="77"/>
        <v>0</v>
      </c>
      <c r="U395">
        <f t="shared" si="78"/>
        <v>0</v>
      </c>
      <c r="V395">
        <f t="shared" si="79"/>
        <v>0</v>
      </c>
      <c r="X395">
        <f t="shared" si="74"/>
        <v>1.5322329901023468</v>
      </c>
    </row>
    <row r="396" spans="1:24" x14ac:dyDescent="0.35">
      <c r="A396" t="s">
        <v>137</v>
      </c>
      <c r="B396" t="s">
        <v>667</v>
      </c>
      <c r="C396" t="s">
        <v>679</v>
      </c>
      <c r="D396" t="s">
        <v>680</v>
      </c>
      <c r="E396">
        <v>0.14252466357850199</v>
      </c>
      <c r="F396">
        <v>7</v>
      </c>
      <c r="G396">
        <v>0</v>
      </c>
      <c r="H396">
        <v>0</v>
      </c>
      <c r="I396">
        <f t="shared" si="75"/>
        <v>0</v>
      </c>
      <c r="J396">
        <v>0</v>
      </c>
      <c r="K396">
        <v>1</v>
      </c>
      <c r="L396" t="s">
        <v>653</v>
      </c>
      <c r="M396" t="s">
        <v>652</v>
      </c>
      <c r="N396" t="str">
        <f t="shared" si="76"/>
        <v>left end</v>
      </c>
      <c r="P396">
        <v>0</v>
      </c>
      <c r="Q396">
        <v>-1.1249442000000001</v>
      </c>
      <c r="R396">
        <v>1</v>
      </c>
      <c r="S396">
        <v>0.14252466357850199</v>
      </c>
      <c r="T396">
        <f t="shared" si="77"/>
        <v>0</v>
      </c>
      <c r="U396">
        <f t="shared" si="78"/>
        <v>0</v>
      </c>
      <c r="V396">
        <f t="shared" si="79"/>
        <v>0.14252466357850199</v>
      </c>
      <c r="X396">
        <f t="shared" si="74"/>
        <v>-0.16033229364958707</v>
      </c>
    </row>
    <row r="397" spans="1:24" x14ac:dyDescent="0.35">
      <c r="A397" t="s">
        <v>142</v>
      </c>
      <c r="B397" t="s">
        <v>667</v>
      </c>
      <c r="C397" t="s">
        <v>679</v>
      </c>
      <c r="D397" t="s">
        <v>680</v>
      </c>
      <c r="E397">
        <v>0.85747533642149798</v>
      </c>
      <c r="F397">
        <v>7</v>
      </c>
      <c r="G397">
        <v>0</v>
      </c>
      <c r="H397">
        <v>0</v>
      </c>
      <c r="I397">
        <f t="shared" si="75"/>
        <v>0</v>
      </c>
      <c r="J397">
        <v>0</v>
      </c>
      <c r="K397">
        <v>1</v>
      </c>
      <c r="L397" t="s">
        <v>653</v>
      </c>
      <c r="M397" t="s">
        <v>652</v>
      </c>
      <c r="N397" t="str">
        <f t="shared" si="76"/>
        <v>left end</v>
      </c>
      <c r="P397">
        <v>0</v>
      </c>
      <c r="Q397">
        <v>-1.1249442000000001</v>
      </c>
      <c r="R397">
        <v>1</v>
      </c>
      <c r="S397">
        <v>0.85747533642149798</v>
      </c>
      <c r="T397">
        <f t="shared" si="77"/>
        <v>0</v>
      </c>
      <c r="U397">
        <f t="shared" si="78"/>
        <v>0</v>
      </c>
      <c r="V397">
        <f t="shared" si="79"/>
        <v>0.85747533642149798</v>
      </c>
      <c r="X397">
        <f t="shared" si="74"/>
        <v>-0.96461190635041294</v>
      </c>
    </row>
    <row r="398" spans="1:24" x14ac:dyDescent="0.35">
      <c r="A398" t="s">
        <v>493</v>
      </c>
      <c r="B398" t="s">
        <v>666</v>
      </c>
      <c r="C398" t="s">
        <v>680</v>
      </c>
      <c r="D398" t="s">
        <v>679</v>
      </c>
      <c r="E398">
        <v>0.45536639773666598</v>
      </c>
      <c r="F398">
        <v>7</v>
      </c>
      <c r="G398">
        <v>0</v>
      </c>
      <c r="H398">
        <v>0</v>
      </c>
      <c r="I398">
        <f t="shared" si="75"/>
        <v>0</v>
      </c>
      <c r="J398">
        <v>0</v>
      </c>
      <c r="K398">
        <v>0</v>
      </c>
      <c r="M398" t="s">
        <v>650</v>
      </c>
      <c r="N398" t="str">
        <f t="shared" si="76"/>
        <v>middle</v>
      </c>
      <c r="P398">
        <v>0</v>
      </c>
      <c r="Q398">
        <v>-0.47541463</v>
      </c>
      <c r="R398">
        <v>1</v>
      </c>
      <c r="S398">
        <v>0.45536639773666598</v>
      </c>
      <c r="T398">
        <f t="shared" si="77"/>
        <v>0</v>
      </c>
      <c r="U398">
        <f t="shared" si="78"/>
        <v>0</v>
      </c>
      <c r="V398">
        <f t="shared" si="79"/>
        <v>0</v>
      </c>
      <c r="X398">
        <f t="shared" si="74"/>
        <v>-0.21648784749440989</v>
      </c>
    </row>
    <row r="399" spans="1:24" x14ac:dyDescent="0.35">
      <c r="A399" t="s">
        <v>138</v>
      </c>
      <c r="B399" t="s">
        <v>667</v>
      </c>
      <c r="C399" t="s">
        <v>680</v>
      </c>
      <c r="D399" t="s">
        <v>679</v>
      </c>
      <c r="E399">
        <v>0.54463360226333302</v>
      </c>
      <c r="F399">
        <v>7</v>
      </c>
      <c r="G399">
        <v>0</v>
      </c>
      <c r="H399">
        <v>0</v>
      </c>
      <c r="I399">
        <f t="shared" si="75"/>
        <v>0</v>
      </c>
      <c r="J399">
        <v>0</v>
      </c>
      <c r="K399">
        <v>0</v>
      </c>
      <c r="M399" t="s">
        <v>650</v>
      </c>
      <c r="N399" t="str">
        <f t="shared" si="76"/>
        <v>middle</v>
      </c>
      <c r="P399">
        <v>0</v>
      </c>
      <c r="Q399">
        <v>-0.47541463</v>
      </c>
      <c r="R399">
        <v>1</v>
      </c>
      <c r="S399">
        <v>0.54463360226333302</v>
      </c>
      <c r="T399">
        <f t="shared" si="77"/>
        <v>0</v>
      </c>
      <c r="U399">
        <f t="shared" si="78"/>
        <v>0</v>
      </c>
      <c r="V399">
        <f t="shared" si="79"/>
        <v>0</v>
      </c>
      <c r="X399">
        <f t="shared" si="74"/>
        <v>-0.25892678250558965</v>
      </c>
    </row>
    <row r="400" spans="1:24" x14ac:dyDescent="0.35">
      <c r="A400" t="s">
        <v>140</v>
      </c>
      <c r="B400" t="s">
        <v>667</v>
      </c>
      <c r="C400" t="s">
        <v>680</v>
      </c>
      <c r="D400" t="s">
        <v>679</v>
      </c>
      <c r="E400">
        <v>1</v>
      </c>
      <c r="F400">
        <v>7</v>
      </c>
      <c r="G400">
        <v>0</v>
      </c>
      <c r="H400">
        <v>0</v>
      </c>
      <c r="I400">
        <f t="shared" si="75"/>
        <v>0</v>
      </c>
      <c r="J400">
        <v>0</v>
      </c>
      <c r="K400">
        <v>0</v>
      </c>
      <c r="L400" t="s">
        <v>653</v>
      </c>
      <c r="M400" t="s">
        <v>651</v>
      </c>
      <c r="N400" t="str">
        <f t="shared" si="76"/>
        <v>right end</v>
      </c>
      <c r="P400">
        <v>0</v>
      </c>
      <c r="Q400">
        <v>1.3409612</v>
      </c>
      <c r="R400">
        <v>0</v>
      </c>
      <c r="S400">
        <v>0</v>
      </c>
      <c r="T400">
        <f t="shared" si="77"/>
        <v>0</v>
      </c>
      <c r="U400">
        <f t="shared" si="78"/>
        <v>0</v>
      </c>
      <c r="V400">
        <f t="shared" si="79"/>
        <v>0</v>
      </c>
      <c r="X400">
        <f t="shared" si="74"/>
        <v>1.3409612</v>
      </c>
    </row>
    <row r="401" spans="1:24" x14ac:dyDescent="0.35">
      <c r="A401" t="s">
        <v>142</v>
      </c>
      <c r="B401" t="s">
        <v>667</v>
      </c>
      <c r="C401" t="s">
        <v>679</v>
      </c>
      <c r="D401" t="s">
        <v>680</v>
      </c>
      <c r="E401">
        <v>1</v>
      </c>
      <c r="F401">
        <v>7</v>
      </c>
      <c r="G401">
        <v>0</v>
      </c>
      <c r="H401">
        <v>0</v>
      </c>
      <c r="I401">
        <f t="shared" si="75"/>
        <v>0</v>
      </c>
      <c r="J401">
        <v>0</v>
      </c>
      <c r="K401">
        <v>0</v>
      </c>
      <c r="L401" t="s">
        <v>653</v>
      </c>
      <c r="M401" t="s">
        <v>651</v>
      </c>
      <c r="N401" t="str">
        <f t="shared" si="76"/>
        <v>right end</v>
      </c>
      <c r="P401">
        <v>0</v>
      </c>
      <c r="Q401">
        <v>-0.53139305000000003</v>
      </c>
      <c r="R401">
        <v>1</v>
      </c>
      <c r="S401">
        <v>1</v>
      </c>
      <c r="T401">
        <f t="shared" si="77"/>
        <v>0</v>
      </c>
      <c r="U401">
        <f t="shared" si="78"/>
        <v>0</v>
      </c>
      <c r="V401">
        <f t="shared" si="79"/>
        <v>0</v>
      </c>
      <c r="X401">
        <f t="shared" si="74"/>
        <v>-0.53139305000000003</v>
      </c>
    </row>
    <row r="402" spans="1:24" x14ac:dyDescent="0.35">
      <c r="A402" t="s">
        <v>138</v>
      </c>
      <c r="B402" t="s">
        <v>667</v>
      </c>
      <c r="C402" t="s">
        <v>680</v>
      </c>
      <c r="D402" t="s">
        <v>679</v>
      </c>
      <c r="E402">
        <v>0.18874466667345399</v>
      </c>
      <c r="F402">
        <v>7</v>
      </c>
      <c r="G402">
        <v>0</v>
      </c>
      <c r="H402">
        <v>0</v>
      </c>
      <c r="I402">
        <f t="shared" si="75"/>
        <v>0</v>
      </c>
      <c r="J402">
        <v>0</v>
      </c>
      <c r="K402">
        <v>0</v>
      </c>
      <c r="L402" t="s">
        <v>653</v>
      </c>
      <c r="M402" t="s">
        <v>652</v>
      </c>
      <c r="N402" t="str">
        <f t="shared" si="76"/>
        <v>left end</v>
      </c>
      <c r="P402">
        <v>0</v>
      </c>
      <c r="Q402">
        <v>1.2370311000000001</v>
      </c>
      <c r="R402">
        <v>0</v>
      </c>
      <c r="S402">
        <v>0</v>
      </c>
      <c r="T402">
        <f t="shared" si="77"/>
        <v>0</v>
      </c>
      <c r="U402">
        <f t="shared" si="78"/>
        <v>0</v>
      </c>
      <c r="V402">
        <f t="shared" si="79"/>
        <v>0</v>
      </c>
      <c r="X402">
        <f t="shared" si="74"/>
        <v>0.23348302263419615</v>
      </c>
    </row>
    <row r="403" spans="1:24" x14ac:dyDescent="0.35">
      <c r="A403" t="s">
        <v>143</v>
      </c>
      <c r="B403" t="s">
        <v>667</v>
      </c>
      <c r="C403" t="s">
        <v>680</v>
      </c>
      <c r="D403" t="s">
        <v>679</v>
      </c>
      <c r="E403">
        <v>0.81125533332654498</v>
      </c>
      <c r="F403">
        <v>7</v>
      </c>
      <c r="G403">
        <v>0</v>
      </c>
      <c r="H403">
        <v>0</v>
      </c>
      <c r="I403">
        <f t="shared" si="75"/>
        <v>0</v>
      </c>
      <c r="J403">
        <v>0</v>
      </c>
      <c r="K403">
        <v>0</v>
      </c>
      <c r="L403" t="s">
        <v>653</v>
      </c>
      <c r="M403" t="s">
        <v>652</v>
      </c>
      <c r="N403" t="str">
        <f t="shared" si="76"/>
        <v>left end</v>
      </c>
      <c r="P403">
        <v>0</v>
      </c>
      <c r="Q403">
        <v>1.2370311000000001</v>
      </c>
      <c r="R403">
        <v>0</v>
      </c>
      <c r="S403">
        <v>0</v>
      </c>
      <c r="T403">
        <f t="shared" si="77"/>
        <v>0</v>
      </c>
      <c r="U403">
        <f t="shared" si="78"/>
        <v>0</v>
      </c>
      <c r="V403">
        <f t="shared" si="79"/>
        <v>0</v>
      </c>
      <c r="X403">
        <f t="shared" si="74"/>
        <v>1.0035480773658025</v>
      </c>
    </row>
    <row r="404" spans="1:24" x14ac:dyDescent="0.35">
      <c r="A404" t="s">
        <v>493</v>
      </c>
      <c r="B404" t="s">
        <v>666</v>
      </c>
      <c r="C404" t="s">
        <v>680</v>
      </c>
      <c r="D404" t="s">
        <v>679</v>
      </c>
      <c r="E404">
        <v>0.53555609488404898</v>
      </c>
      <c r="F404">
        <v>7</v>
      </c>
      <c r="G404">
        <v>0</v>
      </c>
      <c r="H404">
        <v>0</v>
      </c>
      <c r="I404">
        <f t="shared" si="75"/>
        <v>0</v>
      </c>
      <c r="J404">
        <v>0</v>
      </c>
      <c r="K404">
        <v>0</v>
      </c>
      <c r="L404" t="s">
        <v>654</v>
      </c>
      <c r="M404" t="s">
        <v>651</v>
      </c>
      <c r="N404" t="str">
        <f t="shared" si="76"/>
        <v>right guard</v>
      </c>
      <c r="P404">
        <v>0</v>
      </c>
      <c r="Q404">
        <v>-0.42990445999999999</v>
      </c>
      <c r="R404">
        <v>1</v>
      </c>
      <c r="S404">
        <v>0.53555609488404898</v>
      </c>
      <c r="T404">
        <f t="shared" si="77"/>
        <v>0</v>
      </c>
      <c r="U404">
        <f t="shared" si="78"/>
        <v>0</v>
      </c>
      <c r="V404">
        <f t="shared" si="79"/>
        <v>0</v>
      </c>
      <c r="X404">
        <f t="shared" si="74"/>
        <v>-0.23023795377083583</v>
      </c>
    </row>
    <row r="405" spans="1:24" x14ac:dyDescent="0.35">
      <c r="A405" t="s">
        <v>144</v>
      </c>
      <c r="B405" t="s">
        <v>667</v>
      </c>
      <c r="C405" t="s">
        <v>680</v>
      </c>
      <c r="D405" t="s">
        <v>679</v>
      </c>
      <c r="E405">
        <v>0.46444390511595002</v>
      </c>
      <c r="F405">
        <v>7</v>
      </c>
      <c r="G405">
        <v>0</v>
      </c>
      <c r="H405">
        <v>0</v>
      </c>
      <c r="I405">
        <f t="shared" si="75"/>
        <v>0</v>
      </c>
      <c r="J405">
        <v>0</v>
      </c>
      <c r="K405">
        <v>0</v>
      </c>
      <c r="L405" t="s">
        <v>654</v>
      </c>
      <c r="M405" t="s">
        <v>651</v>
      </c>
      <c r="N405" t="str">
        <f t="shared" si="76"/>
        <v>right guard</v>
      </c>
      <c r="P405">
        <v>0</v>
      </c>
      <c r="Q405">
        <v>-0.42990445999999999</v>
      </c>
      <c r="R405">
        <v>1</v>
      </c>
      <c r="S405">
        <v>0.46444390511595002</v>
      </c>
      <c r="T405">
        <f t="shared" si="77"/>
        <v>0</v>
      </c>
      <c r="U405">
        <f t="shared" si="78"/>
        <v>0</v>
      </c>
      <c r="V405">
        <f t="shared" si="79"/>
        <v>0</v>
      </c>
      <c r="X405">
        <f t="shared" si="74"/>
        <v>-0.19966650622916374</v>
      </c>
    </row>
    <row r="406" spans="1:24" x14ac:dyDescent="0.35">
      <c r="A406" t="s">
        <v>157</v>
      </c>
      <c r="B406" t="s">
        <v>665</v>
      </c>
      <c r="C406" t="s">
        <v>680</v>
      </c>
      <c r="D406" t="s">
        <v>679</v>
      </c>
      <c r="E406">
        <v>0.20664697561143</v>
      </c>
      <c r="F406">
        <v>7</v>
      </c>
      <c r="G406">
        <v>0</v>
      </c>
      <c r="H406">
        <v>0</v>
      </c>
      <c r="I406">
        <f t="shared" si="75"/>
        <v>0</v>
      </c>
      <c r="J406">
        <v>0</v>
      </c>
      <c r="K406">
        <v>0</v>
      </c>
      <c r="L406" t="s">
        <v>653</v>
      </c>
      <c r="M406" t="s">
        <v>652</v>
      </c>
      <c r="N406" t="str">
        <f t="shared" si="76"/>
        <v>left end</v>
      </c>
      <c r="P406">
        <v>0</v>
      </c>
      <c r="Q406">
        <v>0.58234059999999999</v>
      </c>
      <c r="R406">
        <v>0</v>
      </c>
      <c r="S406">
        <v>0</v>
      </c>
      <c r="T406">
        <f t="shared" si="77"/>
        <v>0</v>
      </c>
      <c r="U406">
        <f t="shared" si="78"/>
        <v>0</v>
      </c>
      <c r="V406">
        <f t="shared" si="79"/>
        <v>0</v>
      </c>
      <c r="X406">
        <f t="shared" si="74"/>
        <v>0.12033892376574551</v>
      </c>
    </row>
    <row r="407" spans="1:24" x14ac:dyDescent="0.35">
      <c r="A407" t="s">
        <v>140</v>
      </c>
      <c r="B407" t="s">
        <v>667</v>
      </c>
      <c r="C407" t="s">
        <v>680</v>
      </c>
      <c r="D407" t="s">
        <v>679</v>
      </c>
      <c r="E407">
        <v>0.79335302438856903</v>
      </c>
      <c r="F407">
        <v>7</v>
      </c>
      <c r="G407">
        <v>0</v>
      </c>
      <c r="H407">
        <v>0</v>
      </c>
      <c r="I407">
        <f t="shared" si="75"/>
        <v>0</v>
      </c>
      <c r="J407">
        <v>0</v>
      </c>
      <c r="K407">
        <v>0</v>
      </c>
      <c r="L407" t="s">
        <v>653</v>
      </c>
      <c r="M407" t="s">
        <v>652</v>
      </c>
      <c r="N407" t="str">
        <f t="shared" si="76"/>
        <v>left end</v>
      </c>
      <c r="P407">
        <v>0</v>
      </c>
      <c r="Q407">
        <v>0.58234059999999999</v>
      </c>
      <c r="R407">
        <v>0</v>
      </c>
      <c r="S407">
        <v>0</v>
      </c>
      <c r="T407">
        <f t="shared" si="77"/>
        <v>0</v>
      </c>
      <c r="U407">
        <f t="shared" si="78"/>
        <v>0</v>
      </c>
      <c r="V407">
        <f t="shared" si="79"/>
        <v>0</v>
      </c>
      <c r="X407">
        <f t="shared" si="74"/>
        <v>0.46200167623425392</v>
      </c>
    </row>
    <row r="408" spans="1:24" x14ac:dyDescent="0.35">
      <c r="A408" t="s">
        <v>136</v>
      </c>
      <c r="B408" t="s">
        <v>666</v>
      </c>
      <c r="C408" t="s">
        <v>679</v>
      </c>
      <c r="D408" t="s">
        <v>680</v>
      </c>
      <c r="E408">
        <v>0.38966073424287201</v>
      </c>
      <c r="F408">
        <v>7</v>
      </c>
      <c r="G408">
        <v>0</v>
      </c>
      <c r="H408">
        <v>0</v>
      </c>
      <c r="I408">
        <f t="shared" si="75"/>
        <v>0</v>
      </c>
      <c r="J408">
        <v>0</v>
      </c>
      <c r="K408">
        <v>0</v>
      </c>
      <c r="M408" t="s">
        <v>650</v>
      </c>
      <c r="N408" t="str">
        <f t="shared" si="76"/>
        <v>middle</v>
      </c>
      <c r="P408">
        <v>0</v>
      </c>
      <c r="Q408">
        <v>2.5119967999999999E-2</v>
      </c>
      <c r="R408">
        <v>0</v>
      </c>
      <c r="S408">
        <v>0</v>
      </c>
      <c r="T408">
        <f t="shared" si="77"/>
        <v>0</v>
      </c>
      <c r="U408">
        <f t="shared" si="78"/>
        <v>0</v>
      </c>
      <c r="V408">
        <f t="shared" si="79"/>
        <v>0</v>
      </c>
      <c r="X408">
        <f t="shared" si="74"/>
        <v>9.7882651750374489E-3</v>
      </c>
    </row>
    <row r="409" spans="1:24" x14ac:dyDescent="0.35">
      <c r="A409" t="s">
        <v>141</v>
      </c>
      <c r="B409" t="s">
        <v>667</v>
      </c>
      <c r="C409" t="s">
        <v>679</v>
      </c>
      <c r="D409" t="s">
        <v>680</v>
      </c>
      <c r="E409">
        <v>0.21008665151209299</v>
      </c>
      <c r="F409">
        <v>7</v>
      </c>
      <c r="G409">
        <v>0</v>
      </c>
      <c r="H409">
        <v>0</v>
      </c>
      <c r="I409">
        <f t="shared" si="75"/>
        <v>0</v>
      </c>
      <c r="J409">
        <v>0</v>
      </c>
      <c r="K409">
        <v>0</v>
      </c>
      <c r="M409" t="s">
        <v>650</v>
      </c>
      <c r="N409" t="str">
        <f t="shared" si="76"/>
        <v>middle</v>
      </c>
      <c r="P409">
        <v>0</v>
      </c>
      <c r="Q409">
        <v>2.5119967999999999E-2</v>
      </c>
      <c r="R409">
        <v>0</v>
      </c>
      <c r="S409">
        <v>0</v>
      </c>
      <c r="T409">
        <f t="shared" si="77"/>
        <v>0</v>
      </c>
      <c r="U409">
        <f t="shared" si="78"/>
        <v>0</v>
      </c>
      <c r="V409">
        <f t="shared" si="79"/>
        <v>0</v>
      </c>
      <c r="X409">
        <f t="shared" si="74"/>
        <v>5.2773699632109273E-3</v>
      </c>
    </row>
    <row r="410" spans="1:24" x14ac:dyDescent="0.35">
      <c r="A410" t="s">
        <v>151</v>
      </c>
      <c r="B410" t="s">
        <v>666</v>
      </c>
      <c r="C410" t="s">
        <v>679</v>
      </c>
      <c r="D410" t="s">
        <v>680</v>
      </c>
      <c r="E410">
        <v>0.400252614245034</v>
      </c>
      <c r="F410">
        <v>7</v>
      </c>
      <c r="G410">
        <v>0</v>
      </c>
      <c r="H410">
        <v>0</v>
      </c>
      <c r="I410">
        <f t="shared" si="75"/>
        <v>0</v>
      </c>
      <c r="J410">
        <v>0</v>
      </c>
      <c r="K410">
        <v>0</v>
      </c>
      <c r="M410" t="s">
        <v>650</v>
      </c>
      <c r="N410" t="str">
        <f t="shared" si="76"/>
        <v>middle</v>
      </c>
      <c r="P410">
        <v>0</v>
      </c>
      <c r="Q410">
        <v>2.5119967999999999E-2</v>
      </c>
      <c r="R410">
        <v>0</v>
      </c>
      <c r="S410">
        <v>0</v>
      </c>
      <c r="T410">
        <f t="shared" si="77"/>
        <v>0</v>
      </c>
      <c r="U410">
        <f t="shared" si="78"/>
        <v>0</v>
      </c>
      <c r="V410">
        <f t="shared" si="79"/>
        <v>0</v>
      </c>
      <c r="X410">
        <f t="shared" si="74"/>
        <v>1.0054332861751598E-2</v>
      </c>
    </row>
    <row r="411" spans="1:24" x14ac:dyDescent="0.35">
      <c r="A411" t="s">
        <v>146</v>
      </c>
      <c r="B411" t="s">
        <v>666</v>
      </c>
      <c r="C411" t="s">
        <v>679</v>
      </c>
      <c r="D411" t="s">
        <v>680</v>
      </c>
      <c r="E411">
        <v>0.23659898115654601</v>
      </c>
      <c r="F411">
        <v>7</v>
      </c>
      <c r="G411">
        <v>0</v>
      </c>
      <c r="H411">
        <v>0</v>
      </c>
      <c r="I411">
        <f t="shared" si="75"/>
        <v>0</v>
      </c>
      <c r="J411">
        <v>0</v>
      </c>
      <c r="K411">
        <v>0</v>
      </c>
      <c r="M411" t="s">
        <v>650</v>
      </c>
      <c r="N411" t="str">
        <f t="shared" si="76"/>
        <v>middle</v>
      </c>
      <c r="P411">
        <v>0</v>
      </c>
      <c r="Q411">
        <v>-0.40093234</v>
      </c>
      <c r="R411">
        <v>1</v>
      </c>
      <c r="S411">
        <v>0.23659898115654601</v>
      </c>
      <c r="T411">
        <f t="shared" si="77"/>
        <v>0</v>
      </c>
      <c r="U411">
        <f t="shared" si="78"/>
        <v>0</v>
      </c>
      <c r="V411">
        <f t="shared" si="79"/>
        <v>0</v>
      </c>
      <c r="X411">
        <f t="shared" si="74"/>
        <v>-9.4860183156709896E-2</v>
      </c>
    </row>
    <row r="412" spans="1:24" x14ac:dyDescent="0.35">
      <c r="A412" t="s">
        <v>141</v>
      </c>
      <c r="B412" t="s">
        <v>667</v>
      </c>
      <c r="C412" t="s">
        <v>679</v>
      </c>
      <c r="D412" t="s">
        <v>680</v>
      </c>
      <c r="E412">
        <v>0.76340101884345302</v>
      </c>
      <c r="F412">
        <v>7</v>
      </c>
      <c r="G412">
        <v>0</v>
      </c>
      <c r="H412">
        <v>0</v>
      </c>
      <c r="I412">
        <f t="shared" si="75"/>
        <v>0</v>
      </c>
      <c r="J412">
        <v>0</v>
      </c>
      <c r="K412">
        <v>0</v>
      </c>
      <c r="M412" t="s">
        <v>650</v>
      </c>
      <c r="N412" t="str">
        <f t="shared" si="76"/>
        <v>middle</v>
      </c>
      <c r="P412">
        <v>0</v>
      </c>
      <c r="Q412">
        <v>-0.40093234</v>
      </c>
      <c r="R412">
        <v>1</v>
      </c>
      <c r="S412">
        <v>0.76340101884345302</v>
      </c>
      <c r="T412">
        <f t="shared" si="77"/>
        <v>0</v>
      </c>
      <c r="U412">
        <f t="shared" si="78"/>
        <v>0</v>
      </c>
      <c r="V412">
        <f t="shared" si="79"/>
        <v>0</v>
      </c>
      <c r="X412">
        <f t="shared" si="74"/>
        <v>-0.3060721568432897</v>
      </c>
    </row>
    <row r="413" spans="1:24" x14ac:dyDescent="0.35">
      <c r="A413" t="s">
        <v>147</v>
      </c>
      <c r="B413" t="s">
        <v>666</v>
      </c>
      <c r="C413" t="s">
        <v>679</v>
      </c>
      <c r="D413" t="s">
        <v>680</v>
      </c>
      <c r="E413">
        <v>1</v>
      </c>
      <c r="F413">
        <v>7</v>
      </c>
      <c r="G413">
        <v>0</v>
      </c>
      <c r="H413">
        <v>0</v>
      </c>
      <c r="I413">
        <f t="shared" si="75"/>
        <v>0</v>
      </c>
      <c r="J413">
        <v>0</v>
      </c>
      <c r="K413">
        <v>1</v>
      </c>
      <c r="M413" t="s">
        <v>650</v>
      </c>
      <c r="N413" t="str">
        <f t="shared" si="76"/>
        <v>middle</v>
      </c>
      <c r="P413">
        <v>0</v>
      </c>
      <c r="Q413">
        <v>-0.99821910000000003</v>
      </c>
      <c r="R413">
        <v>1</v>
      </c>
      <c r="S413">
        <v>1</v>
      </c>
      <c r="T413">
        <f t="shared" si="77"/>
        <v>0</v>
      </c>
      <c r="U413">
        <f t="shared" si="78"/>
        <v>0</v>
      </c>
      <c r="V413">
        <f t="shared" si="79"/>
        <v>1</v>
      </c>
      <c r="X413">
        <f t="shared" si="74"/>
        <v>-0.99821910000000003</v>
      </c>
    </row>
    <row r="414" spans="1:24" x14ac:dyDescent="0.35">
      <c r="A414" t="s">
        <v>157</v>
      </c>
      <c r="B414" t="s">
        <v>665</v>
      </c>
      <c r="C414" t="s">
        <v>680</v>
      </c>
      <c r="D414" t="s">
        <v>679</v>
      </c>
      <c r="E414">
        <v>0.41898037997002102</v>
      </c>
      <c r="F414">
        <v>7</v>
      </c>
      <c r="G414">
        <v>0</v>
      </c>
      <c r="H414">
        <v>0</v>
      </c>
      <c r="I414">
        <f t="shared" si="75"/>
        <v>0</v>
      </c>
      <c r="J414">
        <v>0</v>
      </c>
      <c r="K414">
        <v>0</v>
      </c>
      <c r="M414" t="s">
        <v>650</v>
      </c>
      <c r="N414" t="str">
        <f t="shared" si="76"/>
        <v>middle</v>
      </c>
      <c r="P414">
        <v>0</v>
      </c>
      <c r="Q414">
        <v>-4.7829620000000004</v>
      </c>
      <c r="R414">
        <v>1</v>
      </c>
      <c r="S414">
        <v>0.41898037997002102</v>
      </c>
      <c r="T414">
        <f t="shared" si="77"/>
        <v>0</v>
      </c>
      <c r="U414">
        <f t="shared" si="78"/>
        <v>0</v>
      </c>
      <c r="V414">
        <f t="shared" si="79"/>
        <v>0</v>
      </c>
      <c r="X414">
        <f t="shared" si="74"/>
        <v>-2.0039672361421719</v>
      </c>
    </row>
    <row r="415" spans="1:24" x14ac:dyDescent="0.35">
      <c r="A415" t="s">
        <v>149</v>
      </c>
      <c r="B415" t="s">
        <v>665</v>
      </c>
      <c r="C415" t="s">
        <v>680</v>
      </c>
      <c r="D415" t="s">
        <v>679</v>
      </c>
      <c r="E415">
        <v>0.58101962002997798</v>
      </c>
      <c r="F415">
        <v>7</v>
      </c>
      <c r="G415">
        <v>0</v>
      </c>
      <c r="H415">
        <v>0</v>
      </c>
      <c r="I415">
        <f t="shared" si="75"/>
        <v>0</v>
      </c>
      <c r="J415">
        <v>0</v>
      </c>
      <c r="K415">
        <v>0</v>
      </c>
      <c r="M415" t="s">
        <v>650</v>
      </c>
      <c r="N415" t="str">
        <f t="shared" si="76"/>
        <v>middle</v>
      </c>
      <c r="P415">
        <v>0</v>
      </c>
      <c r="Q415">
        <v>-4.7829620000000004</v>
      </c>
      <c r="R415">
        <v>1</v>
      </c>
      <c r="S415">
        <v>0.58101962002997798</v>
      </c>
      <c r="T415">
        <f t="shared" si="77"/>
        <v>0</v>
      </c>
      <c r="U415">
        <f t="shared" si="78"/>
        <v>0</v>
      </c>
      <c r="V415">
        <f t="shared" si="79"/>
        <v>0</v>
      </c>
      <c r="X415">
        <f t="shared" si="74"/>
        <v>-2.7789947638578236</v>
      </c>
    </row>
    <row r="416" spans="1:24" x14ac:dyDescent="0.35">
      <c r="A416" t="s">
        <v>146</v>
      </c>
      <c r="B416" t="s">
        <v>666</v>
      </c>
      <c r="C416" t="s">
        <v>679</v>
      </c>
      <c r="D416" t="s">
        <v>680</v>
      </c>
      <c r="E416">
        <v>0.23399028611064401</v>
      </c>
      <c r="F416">
        <v>7</v>
      </c>
      <c r="G416">
        <v>0</v>
      </c>
      <c r="H416">
        <v>0</v>
      </c>
      <c r="I416">
        <f t="shared" si="75"/>
        <v>0</v>
      </c>
      <c r="J416">
        <v>0</v>
      </c>
      <c r="K416">
        <v>0</v>
      </c>
      <c r="M416" t="s">
        <v>650</v>
      </c>
      <c r="N416" t="str">
        <f t="shared" si="76"/>
        <v>middle</v>
      </c>
      <c r="P416">
        <v>0</v>
      </c>
      <c r="Q416">
        <v>-0.43697580000000003</v>
      </c>
      <c r="R416">
        <v>1</v>
      </c>
      <c r="S416">
        <v>0.23399028611064401</v>
      </c>
      <c r="T416">
        <f t="shared" si="77"/>
        <v>0</v>
      </c>
      <c r="U416">
        <f t="shared" si="78"/>
        <v>0</v>
      </c>
      <c r="V416">
        <f t="shared" si="79"/>
        <v>0</v>
      </c>
      <c r="X416">
        <f t="shared" si="74"/>
        <v>-0.10224809246542756</v>
      </c>
    </row>
    <row r="417" spans="1:24" x14ac:dyDescent="0.35">
      <c r="A417" t="s">
        <v>151</v>
      </c>
      <c r="B417" t="s">
        <v>666</v>
      </c>
      <c r="C417" t="s">
        <v>679</v>
      </c>
      <c r="D417" t="s">
        <v>680</v>
      </c>
      <c r="E417">
        <v>0.76600971388935502</v>
      </c>
      <c r="F417">
        <v>7</v>
      </c>
      <c r="G417">
        <v>0</v>
      </c>
      <c r="H417">
        <v>0</v>
      </c>
      <c r="I417">
        <f t="shared" si="75"/>
        <v>0</v>
      </c>
      <c r="J417">
        <v>0</v>
      </c>
      <c r="K417">
        <v>0</v>
      </c>
      <c r="M417" t="s">
        <v>650</v>
      </c>
      <c r="N417" t="str">
        <f t="shared" si="76"/>
        <v>middle</v>
      </c>
      <c r="P417">
        <v>0</v>
      </c>
      <c r="Q417">
        <v>-0.43697580000000003</v>
      </c>
      <c r="R417">
        <v>1</v>
      </c>
      <c r="S417">
        <v>0.76600971388935502</v>
      </c>
      <c r="T417">
        <f t="shared" si="77"/>
        <v>0</v>
      </c>
      <c r="U417">
        <f t="shared" si="78"/>
        <v>0</v>
      </c>
      <c r="V417">
        <f t="shared" si="79"/>
        <v>0</v>
      </c>
      <c r="X417">
        <f t="shared" si="74"/>
        <v>-0.33472770753457204</v>
      </c>
    </row>
    <row r="418" spans="1:24" x14ac:dyDescent="0.35">
      <c r="A418" t="s">
        <v>148</v>
      </c>
      <c r="B418" t="s">
        <v>665</v>
      </c>
      <c r="C418" t="s">
        <v>679</v>
      </c>
      <c r="D418" t="s">
        <v>680</v>
      </c>
      <c r="E418">
        <v>0.72373333591314604</v>
      </c>
      <c r="F418">
        <v>7</v>
      </c>
      <c r="G418">
        <v>0</v>
      </c>
      <c r="H418">
        <v>0</v>
      </c>
      <c r="I418">
        <f t="shared" si="75"/>
        <v>0</v>
      </c>
      <c r="J418">
        <v>0</v>
      </c>
      <c r="K418">
        <v>0</v>
      </c>
      <c r="L418" t="s">
        <v>654</v>
      </c>
      <c r="M418" t="s">
        <v>652</v>
      </c>
      <c r="N418" t="str">
        <f t="shared" si="76"/>
        <v>left guard</v>
      </c>
      <c r="P418">
        <v>0</v>
      </c>
      <c r="Q418">
        <v>1.3130926999999999</v>
      </c>
      <c r="R418">
        <v>0</v>
      </c>
      <c r="S418">
        <v>0</v>
      </c>
      <c r="T418">
        <f t="shared" si="77"/>
        <v>0</v>
      </c>
      <c r="U418">
        <f t="shared" si="78"/>
        <v>0</v>
      </c>
      <c r="V418">
        <f t="shared" si="79"/>
        <v>0</v>
      </c>
      <c r="X418">
        <f t="shared" si="74"/>
        <v>0.95032896013419976</v>
      </c>
    </row>
    <row r="419" spans="1:24" x14ac:dyDescent="0.35">
      <c r="A419" t="s">
        <v>152</v>
      </c>
      <c r="B419" t="s">
        <v>665</v>
      </c>
      <c r="C419" t="s">
        <v>679</v>
      </c>
      <c r="D419" t="s">
        <v>680</v>
      </c>
      <c r="E419">
        <v>0.27626666408685302</v>
      </c>
      <c r="F419">
        <v>7</v>
      </c>
      <c r="G419">
        <v>0</v>
      </c>
      <c r="H419">
        <v>0</v>
      </c>
      <c r="I419">
        <f t="shared" si="75"/>
        <v>0</v>
      </c>
      <c r="J419">
        <v>0</v>
      </c>
      <c r="K419">
        <v>0</v>
      </c>
      <c r="L419" t="s">
        <v>654</v>
      </c>
      <c r="M419" t="s">
        <v>652</v>
      </c>
      <c r="N419" t="str">
        <f t="shared" si="76"/>
        <v>left guard</v>
      </c>
      <c r="P419">
        <v>0</v>
      </c>
      <c r="Q419">
        <v>1.3130926999999999</v>
      </c>
      <c r="R419">
        <v>0</v>
      </c>
      <c r="S419">
        <v>0</v>
      </c>
      <c r="T419">
        <f t="shared" si="77"/>
        <v>0</v>
      </c>
      <c r="U419">
        <f t="shared" si="78"/>
        <v>0</v>
      </c>
      <c r="V419">
        <f t="shared" si="79"/>
        <v>0</v>
      </c>
      <c r="X419">
        <f t="shared" si="74"/>
        <v>0.36276373986579885</v>
      </c>
    </row>
    <row r="420" spans="1:24" x14ac:dyDescent="0.35">
      <c r="A420" t="s">
        <v>146</v>
      </c>
      <c r="B420" t="s">
        <v>666</v>
      </c>
      <c r="C420" t="s">
        <v>679</v>
      </c>
      <c r="D420" t="s">
        <v>680</v>
      </c>
      <c r="E420">
        <v>1</v>
      </c>
      <c r="F420">
        <v>7</v>
      </c>
      <c r="G420">
        <v>0</v>
      </c>
      <c r="H420">
        <v>0</v>
      </c>
      <c r="I420">
        <f t="shared" si="75"/>
        <v>0</v>
      </c>
      <c r="J420">
        <v>0</v>
      </c>
      <c r="K420">
        <v>0</v>
      </c>
      <c r="M420" t="s">
        <v>650</v>
      </c>
      <c r="N420" t="str">
        <f t="shared" si="76"/>
        <v>middle</v>
      </c>
      <c r="P420">
        <v>0</v>
      </c>
      <c r="Q420">
        <v>-0.57679119999999995</v>
      </c>
      <c r="R420">
        <v>1</v>
      </c>
      <c r="S420">
        <v>1</v>
      </c>
      <c r="T420">
        <f t="shared" si="77"/>
        <v>0</v>
      </c>
      <c r="U420">
        <f t="shared" si="78"/>
        <v>0</v>
      </c>
      <c r="V420">
        <f t="shared" si="79"/>
        <v>0</v>
      </c>
      <c r="X420">
        <f t="shared" si="74"/>
        <v>-0.57679119999999995</v>
      </c>
    </row>
    <row r="421" spans="1:24" x14ac:dyDescent="0.35">
      <c r="A421" t="s">
        <v>137</v>
      </c>
      <c r="B421" t="s">
        <v>667</v>
      </c>
      <c r="C421" t="s">
        <v>679</v>
      </c>
      <c r="D421" t="s">
        <v>680</v>
      </c>
      <c r="E421">
        <v>0.52363743691489195</v>
      </c>
      <c r="F421">
        <v>7</v>
      </c>
      <c r="G421">
        <v>0</v>
      </c>
      <c r="H421">
        <v>0</v>
      </c>
      <c r="I421">
        <f t="shared" si="75"/>
        <v>0</v>
      </c>
      <c r="J421">
        <v>0</v>
      </c>
      <c r="K421">
        <v>0</v>
      </c>
      <c r="M421" t="s">
        <v>650</v>
      </c>
      <c r="N421" t="str">
        <f t="shared" si="76"/>
        <v>middle</v>
      </c>
      <c r="P421">
        <v>0</v>
      </c>
      <c r="Q421">
        <v>-0.35024660000000002</v>
      </c>
      <c r="R421">
        <v>1</v>
      </c>
      <c r="S421">
        <v>0.52363743691489195</v>
      </c>
      <c r="T421">
        <f t="shared" si="77"/>
        <v>0</v>
      </c>
      <c r="U421">
        <f t="shared" si="78"/>
        <v>0</v>
      </c>
      <c r="V421">
        <f t="shared" si="79"/>
        <v>0</v>
      </c>
      <c r="X421">
        <f t="shared" si="74"/>
        <v>-0.18340223191215541</v>
      </c>
    </row>
    <row r="422" spans="1:24" x14ac:dyDescent="0.35">
      <c r="A422" t="s">
        <v>150</v>
      </c>
      <c r="B422" t="s">
        <v>667</v>
      </c>
      <c r="C422" t="s">
        <v>679</v>
      </c>
      <c r="D422" t="s">
        <v>680</v>
      </c>
      <c r="E422">
        <v>0.47636256308510699</v>
      </c>
      <c r="F422">
        <v>7</v>
      </c>
      <c r="G422">
        <v>0</v>
      </c>
      <c r="H422">
        <v>0</v>
      </c>
      <c r="I422">
        <f t="shared" si="75"/>
        <v>0</v>
      </c>
      <c r="J422">
        <v>0</v>
      </c>
      <c r="K422">
        <v>0</v>
      </c>
      <c r="M422" t="s">
        <v>650</v>
      </c>
      <c r="N422" t="str">
        <f t="shared" si="76"/>
        <v>middle</v>
      </c>
      <c r="P422">
        <v>0</v>
      </c>
      <c r="Q422">
        <v>-0.35024660000000002</v>
      </c>
      <c r="R422">
        <v>1</v>
      </c>
      <c r="S422">
        <v>0.47636256308510699</v>
      </c>
      <c r="T422">
        <f t="shared" si="77"/>
        <v>0</v>
      </c>
      <c r="U422">
        <f t="shared" si="78"/>
        <v>0</v>
      </c>
      <c r="V422">
        <f t="shared" si="79"/>
        <v>0</v>
      </c>
      <c r="X422">
        <f t="shared" si="74"/>
        <v>-0.16684436808784425</v>
      </c>
    </row>
    <row r="423" spans="1:24" x14ac:dyDescent="0.35">
      <c r="A423" t="s">
        <v>141</v>
      </c>
      <c r="B423" t="s">
        <v>667</v>
      </c>
      <c r="C423" t="s">
        <v>679</v>
      </c>
      <c r="D423" t="s">
        <v>680</v>
      </c>
      <c r="E423">
        <v>1</v>
      </c>
      <c r="F423">
        <v>7</v>
      </c>
      <c r="G423">
        <v>0</v>
      </c>
      <c r="H423">
        <v>0</v>
      </c>
      <c r="I423">
        <f t="shared" si="75"/>
        <v>0</v>
      </c>
      <c r="J423">
        <v>0</v>
      </c>
      <c r="K423">
        <v>0</v>
      </c>
      <c r="L423" t="s">
        <v>654</v>
      </c>
      <c r="M423" t="s">
        <v>652</v>
      </c>
      <c r="N423" t="str">
        <f t="shared" si="76"/>
        <v>left guard</v>
      </c>
      <c r="P423">
        <v>0</v>
      </c>
      <c r="Q423">
        <v>0.22384672</v>
      </c>
      <c r="R423">
        <v>0</v>
      </c>
      <c r="S423">
        <v>0</v>
      </c>
      <c r="T423">
        <f t="shared" si="77"/>
        <v>0</v>
      </c>
      <c r="U423">
        <f t="shared" si="78"/>
        <v>0</v>
      </c>
      <c r="V423">
        <f t="shared" si="79"/>
        <v>0</v>
      </c>
      <c r="X423">
        <f t="shared" si="74"/>
        <v>0.22384672</v>
      </c>
    </row>
    <row r="424" spans="1:24" x14ac:dyDescent="0.35">
      <c r="A424" t="s">
        <v>145</v>
      </c>
      <c r="B424" t="s">
        <v>665</v>
      </c>
      <c r="C424" t="s">
        <v>680</v>
      </c>
      <c r="D424" t="s">
        <v>679</v>
      </c>
      <c r="E424">
        <v>0.38888876440266501</v>
      </c>
      <c r="F424">
        <v>7</v>
      </c>
      <c r="G424">
        <v>0</v>
      </c>
      <c r="H424">
        <v>0</v>
      </c>
      <c r="I424">
        <f t="shared" si="75"/>
        <v>0</v>
      </c>
      <c r="J424">
        <v>0</v>
      </c>
      <c r="K424">
        <v>0</v>
      </c>
      <c r="L424" t="s">
        <v>653</v>
      </c>
      <c r="M424" t="s">
        <v>652</v>
      </c>
      <c r="N424" t="str">
        <f t="shared" si="76"/>
        <v>left end</v>
      </c>
      <c r="P424">
        <v>0</v>
      </c>
      <c r="Q424">
        <v>3.2107594000000002</v>
      </c>
      <c r="R424">
        <v>0</v>
      </c>
      <c r="S424">
        <v>0</v>
      </c>
      <c r="T424">
        <f t="shared" si="77"/>
        <v>0</v>
      </c>
      <c r="U424">
        <f t="shared" si="78"/>
        <v>0</v>
      </c>
      <c r="V424">
        <f t="shared" si="79"/>
        <v>0</v>
      </c>
      <c r="X424">
        <f t="shared" si="74"/>
        <v>1.2486282558602422</v>
      </c>
    </row>
    <row r="425" spans="1:24" x14ac:dyDescent="0.35">
      <c r="A425" t="s">
        <v>140</v>
      </c>
      <c r="B425" t="s">
        <v>667</v>
      </c>
      <c r="C425" t="s">
        <v>680</v>
      </c>
      <c r="D425" t="s">
        <v>679</v>
      </c>
      <c r="E425">
        <v>0.61111123559733405</v>
      </c>
      <c r="F425">
        <v>7</v>
      </c>
      <c r="G425">
        <v>0</v>
      </c>
      <c r="H425">
        <v>0</v>
      </c>
      <c r="I425">
        <f t="shared" si="75"/>
        <v>0</v>
      </c>
      <c r="J425">
        <v>0</v>
      </c>
      <c r="K425">
        <v>0</v>
      </c>
      <c r="L425" t="s">
        <v>653</v>
      </c>
      <c r="M425" t="s">
        <v>652</v>
      </c>
      <c r="N425" t="str">
        <f t="shared" si="76"/>
        <v>left end</v>
      </c>
      <c r="P425">
        <v>0</v>
      </c>
      <c r="Q425">
        <v>3.2107594000000002</v>
      </c>
      <c r="R425">
        <v>0</v>
      </c>
      <c r="S425">
        <v>0</v>
      </c>
      <c r="T425">
        <f t="shared" si="77"/>
        <v>0</v>
      </c>
      <c r="U425">
        <f t="shared" si="78"/>
        <v>0</v>
      </c>
      <c r="V425">
        <f t="shared" si="79"/>
        <v>0</v>
      </c>
      <c r="X425">
        <f t="shared" si="74"/>
        <v>1.9621311441397551</v>
      </c>
    </row>
    <row r="426" spans="1:24" x14ac:dyDescent="0.35">
      <c r="A426" t="s">
        <v>149</v>
      </c>
      <c r="B426" t="s">
        <v>665</v>
      </c>
      <c r="C426" t="s">
        <v>680</v>
      </c>
      <c r="D426" t="s">
        <v>679</v>
      </c>
      <c r="E426">
        <v>0.168520561139023</v>
      </c>
      <c r="F426">
        <v>7</v>
      </c>
      <c r="G426">
        <v>0</v>
      </c>
      <c r="H426">
        <v>0</v>
      </c>
      <c r="I426">
        <f t="shared" si="75"/>
        <v>0</v>
      </c>
      <c r="J426">
        <v>0</v>
      </c>
      <c r="K426">
        <v>0</v>
      </c>
      <c r="L426" t="s">
        <v>653</v>
      </c>
      <c r="M426" t="s">
        <v>652</v>
      </c>
      <c r="N426" t="str">
        <f t="shared" si="76"/>
        <v>left end</v>
      </c>
      <c r="P426">
        <v>0</v>
      </c>
      <c r="Q426">
        <v>-0.26662457000000001</v>
      </c>
      <c r="R426">
        <v>1</v>
      </c>
      <c r="S426">
        <v>0.168520561139023</v>
      </c>
      <c r="T426">
        <f t="shared" si="77"/>
        <v>0</v>
      </c>
      <c r="U426">
        <f t="shared" si="78"/>
        <v>0</v>
      </c>
      <c r="V426">
        <f t="shared" si="79"/>
        <v>0</v>
      </c>
      <c r="X426">
        <f t="shared" si="74"/>
        <v>-4.4931722149850715E-2</v>
      </c>
    </row>
    <row r="427" spans="1:24" x14ac:dyDescent="0.35">
      <c r="A427" t="s">
        <v>140</v>
      </c>
      <c r="B427" t="s">
        <v>667</v>
      </c>
      <c r="C427" t="s">
        <v>680</v>
      </c>
      <c r="D427" t="s">
        <v>679</v>
      </c>
      <c r="E427">
        <v>0.83147943886097597</v>
      </c>
      <c r="F427">
        <v>7</v>
      </c>
      <c r="G427">
        <v>0</v>
      </c>
      <c r="H427">
        <v>0</v>
      </c>
      <c r="I427">
        <f t="shared" si="75"/>
        <v>0</v>
      </c>
      <c r="J427">
        <v>0</v>
      </c>
      <c r="K427">
        <v>0</v>
      </c>
      <c r="L427" t="s">
        <v>653</v>
      </c>
      <c r="M427" t="s">
        <v>652</v>
      </c>
      <c r="N427" t="str">
        <f t="shared" si="76"/>
        <v>left end</v>
      </c>
      <c r="P427">
        <v>0</v>
      </c>
      <c r="Q427">
        <v>-0.26662457000000001</v>
      </c>
      <c r="R427">
        <v>1</v>
      </c>
      <c r="S427">
        <v>0.83147943886097597</v>
      </c>
      <c r="T427">
        <f t="shared" si="77"/>
        <v>0</v>
      </c>
      <c r="U427">
        <f t="shared" si="78"/>
        <v>0</v>
      </c>
      <c r="V427">
        <f t="shared" si="79"/>
        <v>0</v>
      </c>
      <c r="X427">
        <f t="shared" si="74"/>
        <v>-0.22169284785014901</v>
      </c>
    </row>
    <row r="428" spans="1:24" x14ac:dyDescent="0.35">
      <c r="A428" t="s">
        <v>141</v>
      </c>
      <c r="B428" t="s">
        <v>667</v>
      </c>
      <c r="C428" t="s">
        <v>679</v>
      </c>
      <c r="D428" t="s">
        <v>680</v>
      </c>
      <c r="E428">
        <v>0.69548272952371804</v>
      </c>
      <c r="F428">
        <v>7</v>
      </c>
      <c r="G428">
        <v>0</v>
      </c>
      <c r="H428">
        <v>0</v>
      </c>
      <c r="I428">
        <f t="shared" si="75"/>
        <v>0</v>
      </c>
      <c r="J428">
        <v>0</v>
      </c>
      <c r="K428">
        <v>0</v>
      </c>
      <c r="L428" t="s">
        <v>653</v>
      </c>
      <c r="M428" t="s">
        <v>651</v>
      </c>
      <c r="N428" t="str">
        <f t="shared" si="76"/>
        <v>right end</v>
      </c>
      <c r="P428">
        <v>0</v>
      </c>
      <c r="Q428">
        <v>5.9072619999999999E-2</v>
      </c>
      <c r="R428">
        <v>0</v>
      </c>
      <c r="S428">
        <v>0</v>
      </c>
      <c r="T428">
        <f t="shared" si="77"/>
        <v>0</v>
      </c>
      <c r="U428">
        <f t="shared" si="78"/>
        <v>0</v>
      </c>
      <c r="V428">
        <f t="shared" si="79"/>
        <v>0</v>
      </c>
      <c r="X428">
        <f t="shared" si="74"/>
        <v>4.1083986997717377E-2</v>
      </c>
    </row>
    <row r="429" spans="1:24" x14ac:dyDescent="0.35">
      <c r="A429" t="s">
        <v>378</v>
      </c>
      <c r="B429" t="s">
        <v>665</v>
      </c>
      <c r="C429" t="s">
        <v>679</v>
      </c>
      <c r="D429" t="s">
        <v>680</v>
      </c>
      <c r="E429">
        <v>0.13946024783097599</v>
      </c>
      <c r="F429">
        <v>7</v>
      </c>
      <c r="G429">
        <v>0</v>
      </c>
      <c r="H429">
        <v>0</v>
      </c>
      <c r="I429">
        <f t="shared" si="75"/>
        <v>0</v>
      </c>
      <c r="J429">
        <v>0</v>
      </c>
      <c r="K429">
        <v>0</v>
      </c>
      <c r="L429" t="s">
        <v>653</v>
      </c>
      <c r="M429" t="s">
        <v>651</v>
      </c>
      <c r="N429" t="str">
        <f t="shared" si="76"/>
        <v>right end</v>
      </c>
      <c r="P429">
        <v>0</v>
      </c>
      <c r="Q429">
        <v>5.9072619999999999E-2</v>
      </c>
      <c r="R429">
        <v>0</v>
      </c>
      <c r="S429">
        <v>0</v>
      </c>
      <c r="T429">
        <f t="shared" si="77"/>
        <v>0</v>
      </c>
      <c r="U429">
        <f t="shared" si="78"/>
        <v>0</v>
      </c>
      <c r="V429">
        <f t="shared" si="79"/>
        <v>0</v>
      </c>
      <c r="X429">
        <f t="shared" si="74"/>
        <v>8.238282225225069E-3</v>
      </c>
    </row>
    <row r="430" spans="1:24" x14ac:dyDescent="0.35">
      <c r="A430" t="s">
        <v>137</v>
      </c>
      <c r="B430" t="s">
        <v>667</v>
      </c>
      <c r="C430" t="s">
        <v>679</v>
      </c>
      <c r="D430" t="s">
        <v>680</v>
      </c>
      <c r="E430">
        <v>0.165057022645305</v>
      </c>
      <c r="F430">
        <v>7</v>
      </c>
      <c r="G430">
        <v>0</v>
      </c>
      <c r="H430">
        <v>0</v>
      </c>
      <c r="I430">
        <f t="shared" si="75"/>
        <v>0</v>
      </c>
      <c r="J430">
        <v>0</v>
      </c>
      <c r="K430">
        <v>0</v>
      </c>
      <c r="L430" t="s">
        <v>653</v>
      </c>
      <c r="M430" t="s">
        <v>651</v>
      </c>
      <c r="N430" t="str">
        <f t="shared" si="76"/>
        <v>right end</v>
      </c>
      <c r="P430">
        <v>0</v>
      </c>
      <c r="Q430">
        <v>5.9072619999999999E-2</v>
      </c>
      <c r="R430">
        <v>0</v>
      </c>
      <c r="S430">
        <v>0</v>
      </c>
      <c r="T430">
        <f t="shared" si="77"/>
        <v>0</v>
      </c>
      <c r="U430">
        <f t="shared" si="78"/>
        <v>0</v>
      </c>
      <c r="V430">
        <f t="shared" si="79"/>
        <v>0</v>
      </c>
      <c r="X430">
        <f t="shared" si="74"/>
        <v>9.7503507770574979E-3</v>
      </c>
    </row>
    <row r="431" spans="1:24" x14ac:dyDescent="0.35">
      <c r="A431" t="s">
        <v>141</v>
      </c>
      <c r="B431" t="s">
        <v>667</v>
      </c>
      <c r="C431" t="s">
        <v>679</v>
      </c>
      <c r="D431" t="s">
        <v>680</v>
      </c>
      <c r="E431">
        <v>0.396301302444934</v>
      </c>
      <c r="F431">
        <v>7</v>
      </c>
      <c r="G431">
        <v>0</v>
      </c>
      <c r="H431">
        <v>0</v>
      </c>
      <c r="I431">
        <f t="shared" si="75"/>
        <v>0</v>
      </c>
      <c r="J431">
        <v>0</v>
      </c>
      <c r="K431">
        <v>0</v>
      </c>
      <c r="M431" t="s">
        <v>650</v>
      </c>
      <c r="N431" t="str">
        <f t="shared" si="76"/>
        <v>middle</v>
      </c>
      <c r="P431">
        <v>0</v>
      </c>
      <c r="Q431">
        <v>-0.33460184999999998</v>
      </c>
      <c r="R431">
        <v>1</v>
      </c>
      <c r="S431">
        <v>0.396301302444934</v>
      </c>
      <c r="T431">
        <f t="shared" si="77"/>
        <v>0</v>
      </c>
      <c r="U431">
        <f t="shared" si="78"/>
        <v>0</v>
      </c>
      <c r="V431">
        <f t="shared" si="79"/>
        <v>0</v>
      </c>
      <c r="X431">
        <f t="shared" si="74"/>
        <v>-0.13260314895548442</v>
      </c>
    </row>
    <row r="432" spans="1:24" x14ac:dyDescent="0.35">
      <c r="A432" t="s">
        <v>142</v>
      </c>
      <c r="B432" t="s">
        <v>667</v>
      </c>
      <c r="C432" t="s">
        <v>679</v>
      </c>
      <c r="D432" t="s">
        <v>680</v>
      </c>
      <c r="E432">
        <v>0.603698697555065</v>
      </c>
      <c r="F432">
        <v>7</v>
      </c>
      <c r="G432">
        <v>0</v>
      </c>
      <c r="H432">
        <v>0</v>
      </c>
      <c r="I432">
        <f t="shared" si="75"/>
        <v>0</v>
      </c>
      <c r="J432">
        <v>0</v>
      </c>
      <c r="K432">
        <v>0</v>
      </c>
      <c r="M432" t="s">
        <v>650</v>
      </c>
      <c r="N432" t="str">
        <f t="shared" si="76"/>
        <v>middle</v>
      </c>
      <c r="P432">
        <v>0</v>
      </c>
      <c r="Q432">
        <v>-0.33460184999999998</v>
      </c>
      <c r="R432">
        <v>1</v>
      </c>
      <c r="S432">
        <v>0.603698697555065</v>
      </c>
      <c r="T432">
        <f t="shared" si="77"/>
        <v>0</v>
      </c>
      <c r="U432">
        <f t="shared" si="78"/>
        <v>0</v>
      </c>
      <c r="V432">
        <f t="shared" si="79"/>
        <v>0</v>
      </c>
      <c r="X432">
        <f t="shared" si="74"/>
        <v>-0.2019987010445152</v>
      </c>
    </row>
    <row r="433" spans="1:24" x14ac:dyDescent="0.35">
      <c r="A433" t="s">
        <v>152</v>
      </c>
      <c r="B433" t="s">
        <v>665</v>
      </c>
      <c r="C433" t="s">
        <v>679</v>
      </c>
      <c r="D433" t="s">
        <v>680</v>
      </c>
      <c r="E433">
        <v>0.66251913832397802</v>
      </c>
      <c r="F433">
        <v>7</v>
      </c>
      <c r="G433">
        <v>0</v>
      </c>
      <c r="H433">
        <v>0</v>
      </c>
      <c r="I433">
        <f t="shared" si="75"/>
        <v>0</v>
      </c>
      <c r="J433">
        <v>0</v>
      </c>
      <c r="K433">
        <v>0</v>
      </c>
      <c r="M433" t="s">
        <v>650</v>
      </c>
      <c r="N433" t="str">
        <f t="shared" si="76"/>
        <v>middle</v>
      </c>
      <c r="P433">
        <v>0</v>
      </c>
      <c r="Q433">
        <v>0.78882580000000002</v>
      </c>
      <c r="R433">
        <v>0</v>
      </c>
      <c r="S433">
        <v>0</v>
      </c>
      <c r="T433">
        <f t="shared" si="77"/>
        <v>0</v>
      </c>
      <c r="U433">
        <f t="shared" si="78"/>
        <v>0</v>
      </c>
      <c r="V433">
        <f t="shared" si="79"/>
        <v>0</v>
      </c>
      <c r="X433">
        <f t="shared" si="74"/>
        <v>0.52261218930372266</v>
      </c>
    </row>
    <row r="434" spans="1:24" x14ac:dyDescent="0.35">
      <c r="A434" t="s">
        <v>153</v>
      </c>
      <c r="B434" t="s">
        <v>665</v>
      </c>
      <c r="C434" t="s">
        <v>679</v>
      </c>
      <c r="D434" t="s">
        <v>680</v>
      </c>
      <c r="E434">
        <v>0.33748086167602098</v>
      </c>
      <c r="F434">
        <v>7</v>
      </c>
      <c r="G434">
        <v>0</v>
      </c>
      <c r="H434">
        <v>0</v>
      </c>
      <c r="I434">
        <f t="shared" si="75"/>
        <v>0</v>
      </c>
      <c r="J434">
        <v>0</v>
      </c>
      <c r="K434">
        <v>0</v>
      </c>
      <c r="M434" t="s">
        <v>650</v>
      </c>
      <c r="N434" t="str">
        <f t="shared" si="76"/>
        <v>middle</v>
      </c>
      <c r="P434">
        <v>0</v>
      </c>
      <c r="Q434">
        <v>0.78882580000000002</v>
      </c>
      <c r="R434">
        <v>0</v>
      </c>
      <c r="S434">
        <v>0</v>
      </c>
      <c r="T434">
        <f t="shared" si="77"/>
        <v>0</v>
      </c>
      <c r="U434">
        <f t="shared" si="78"/>
        <v>0</v>
      </c>
      <c r="V434">
        <f t="shared" si="79"/>
        <v>0</v>
      </c>
      <c r="X434">
        <f t="shared" si="74"/>
        <v>0.26621361069627658</v>
      </c>
    </row>
    <row r="435" spans="1:24" x14ac:dyDescent="0.35">
      <c r="A435" t="s">
        <v>154</v>
      </c>
      <c r="B435" t="s">
        <v>666</v>
      </c>
      <c r="C435" t="s">
        <v>680</v>
      </c>
      <c r="D435" t="s">
        <v>679</v>
      </c>
      <c r="E435">
        <v>0.325463237850245</v>
      </c>
      <c r="F435">
        <v>7</v>
      </c>
      <c r="G435">
        <v>0</v>
      </c>
      <c r="H435">
        <v>0</v>
      </c>
      <c r="I435">
        <f t="shared" si="75"/>
        <v>0</v>
      </c>
      <c r="J435">
        <v>0</v>
      </c>
      <c r="K435">
        <v>0</v>
      </c>
      <c r="M435" t="s">
        <v>650</v>
      </c>
      <c r="N435" t="str">
        <f t="shared" si="76"/>
        <v>middle</v>
      </c>
      <c r="P435">
        <v>0</v>
      </c>
      <c r="Q435">
        <v>-0.45732669999999997</v>
      </c>
      <c r="R435">
        <v>1</v>
      </c>
      <c r="S435">
        <v>0.325463237850245</v>
      </c>
      <c r="T435">
        <f t="shared" si="77"/>
        <v>0</v>
      </c>
      <c r="U435">
        <f t="shared" si="78"/>
        <v>0</v>
      </c>
      <c r="V435">
        <f t="shared" si="79"/>
        <v>0</v>
      </c>
      <c r="X435">
        <f t="shared" si="74"/>
        <v>-0.14884302853736764</v>
      </c>
    </row>
    <row r="436" spans="1:24" x14ac:dyDescent="0.35">
      <c r="A436" t="s">
        <v>143</v>
      </c>
      <c r="B436" t="s">
        <v>667</v>
      </c>
      <c r="C436" t="s">
        <v>680</v>
      </c>
      <c r="D436" t="s">
        <v>679</v>
      </c>
      <c r="E436">
        <v>0.674536762149754</v>
      </c>
      <c r="F436">
        <v>7</v>
      </c>
      <c r="G436">
        <v>0</v>
      </c>
      <c r="H436">
        <v>0</v>
      </c>
      <c r="I436">
        <f t="shared" si="75"/>
        <v>0</v>
      </c>
      <c r="J436">
        <v>0</v>
      </c>
      <c r="K436">
        <v>0</v>
      </c>
      <c r="M436" t="s">
        <v>650</v>
      </c>
      <c r="N436" t="str">
        <f t="shared" si="76"/>
        <v>middle</v>
      </c>
      <c r="P436">
        <v>0</v>
      </c>
      <c r="Q436">
        <v>-0.45732669999999997</v>
      </c>
      <c r="R436">
        <v>1</v>
      </c>
      <c r="S436">
        <v>0.674536762149754</v>
      </c>
      <c r="T436">
        <f t="shared" si="77"/>
        <v>0</v>
      </c>
      <c r="U436">
        <f t="shared" si="78"/>
        <v>0</v>
      </c>
      <c r="V436">
        <f t="shared" si="79"/>
        <v>0</v>
      </c>
      <c r="X436">
        <f t="shared" si="74"/>
        <v>-0.30848367146263189</v>
      </c>
    </row>
    <row r="437" spans="1:24" x14ac:dyDescent="0.35">
      <c r="A437" t="s">
        <v>157</v>
      </c>
      <c r="B437" t="s">
        <v>665</v>
      </c>
      <c r="C437" t="s">
        <v>680</v>
      </c>
      <c r="D437" t="s">
        <v>679</v>
      </c>
      <c r="E437">
        <v>0.17873601629616001</v>
      </c>
      <c r="F437">
        <v>7</v>
      </c>
      <c r="G437">
        <v>0</v>
      </c>
      <c r="H437">
        <v>0</v>
      </c>
      <c r="I437">
        <f t="shared" si="75"/>
        <v>0</v>
      </c>
      <c r="J437">
        <v>0</v>
      </c>
      <c r="K437">
        <v>0</v>
      </c>
      <c r="L437" t="s">
        <v>653</v>
      </c>
      <c r="M437" t="s">
        <v>652</v>
      </c>
      <c r="N437" t="str">
        <f t="shared" si="76"/>
        <v>left end</v>
      </c>
      <c r="P437">
        <v>0</v>
      </c>
      <c r="Q437">
        <v>-0.2930895</v>
      </c>
      <c r="R437">
        <v>1</v>
      </c>
      <c r="S437">
        <v>0.17873601629616001</v>
      </c>
      <c r="T437">
        <f t="shared" si="77"/>
        <v>0</v>
      </c>
      <c r="U437">
        <f t="shared" si="78"/>
        <v>0</v>
      </c>
      <c r="V437">
        <f t="shared" si="79"/>
        <v>0</v>
      </c>
      <c r="X437">
        <f t="shared" si="74"/>
        <v>-5.238564964823339E-2</v>
      </c>
    </row>
    <row r="438" spans="1:24" x14ac:dyDescent="0.35">
      <c r="A438" t="s">
        <v>140</v>
      </c>
      <c r="B438" t="s">
        <v>667</v>
      </c>
      <c r="C438" t="s">
        <v>680</v>
      </c>
      <c r="D438" t="s">
        <v>679</v>
      </c>
      <c r="E438">
        <v>0.427655336698541</v>
      </c>
      <c r="F438">
        <v>7</v>
      </c>
      <c r="G438">
        <v>0</v>
      </c>
      <c r="H438">
        <v>0</v>
      </c>
      <c r="I438">
        <f t="shared" si="75"/>
        <v>0</v>
      </c>
      <c r="J438">
        <v>0</v>
      </c>
      <c r="K438">
        <v>0</v>
      </c>
      <c r="L438" t="s">
        <v>653</v>
      </c>
      <c r="M438" t="s">
        <v>652</v>
      </c>
      <c r="N438" t="str">
        <f t="shared" si="76"/>
        <v>left end</v>
      </c>
      <c r="P438">
        <v>0</v>
      </c>
      <c r="Q438">
        <v>-0.2930895</v>
      </c>
      <c r="R438">
        <v>1</v>
      </c>
      <c r="S438">
        <v>0.427655336698541</v>
      </c>
      <c r="T438">
        <f t="shared" si="77"/>
        <v>0</v>
      </c>
      <c r="U438">
        <f t="shared" si="78"/>
        <v>0</v>
      </c>
      <c r="V438">
        <f t="shared" si="79"/>
        <v>0</v>
      </c>
      <c r="X438">
        <f t="shared" si="74"/>
        <v>-0.12534128880530704</v>
      </c>
    </row>
    <row r="439" spans="1:24" x14ac:dyDescent="0.35">
      <c r="A439" t="s">
        <v>155</v>
      </c>
      <c r="B439" t="s">
        <v>666</v>
      </c>
      <c r="C439" t="s">
        <v>680</v>
      </c>
      <c r="D439" t="s">
        <v>679</v>
      </c>
      <c r="E439">
        <v>0.39360864700529702</v>
      </c>
      <c r="F439">
        <v>7</v>
      </c>
      <c r="G439">
        <v>0</v>
      </c>
      <c r="H439">
        <v>0</v>
      </c>
      <c r="I439">
        <f t="shared" si="75"/>
        <v>0</v>
      </c>
      <c r="J439">
        <v>0</v>
      </c>
      <c r="K439">
        <v>0</v>
      </c>
      <c r="L439" t="s">
        <v>653</v>
      </c>
      <c r="M439" t="s">
        <v>652</v>
      </c>
      <c r="N439" t="str">
        <f t="shared" si="76"/>
        <v>left end</v>
      </c>
      <c r="P439">
        <v>0</v>
      </c>
      <c r="Q439">
        <v>-0.2930895</v>
      </c>
      <c r="R439">
        <v>1</v>
      </c>
      <c r="S439">
        <v>0.39360864700529702</v>
      </c>
      <c r="T439">
        <f t="shared" si="77"/>
        <v>0</v>
      </c>
      <c r="U439">
        <f t="shared" si="78"/>
        <v>0</v>
      </c>
      <c r="V439">
        <f t="shared" si="79"/>
        <v>0</v>
      </c>
      <c r="X439">
        <f t="shared" si="74"/>
        <v>-0.11536256154645901</v>
      </c>
    </row>
    <row r="440" spans="1:24" x14ac:dyDescent="0.35">
      <c r="A440" t="s">
        <v>146</v>
      </c>
      <c r="B440" t="s">
        <v>666</v>
      </c>
      <c r="C440" t="s">
        <v>679</v>
      </c>
      <c r="D440" t="s">
        <v>680</v>
      </c>
      <c r="E440">
        <v>0.15691945981757899</v>
      </c>
      <c r="F440">
        <v>7</v>
      </c>
      <c r="G440">
        <v>0</v>
      </c>
      <c r="H440">
        <v>0</v>
      </c>
      <c r="I440">
        <f t="shared" si="75"/>
        <v>0</v>
      </c>
      <c r="J440">
        <v>0</v>
      </c>
      <c r="K440">
        <v>0</v>
      </c>
      <c r="M440" t="s">
        <v>650</v>
      </c>
      <c r="N440" t="str">
        <f t="shared" si="76"/>
        <v>middle</v>
      </c>
      <c r="P440">
        <v>0</v>
      </c>
      <c r="Q440">
        <v>0.29642796999999999</v>
      </c>
      <c r="R440">
        <v>0</v>
      </c>
      <c r="S440">
        <v>0</v>
      </c>
      <c r="T440">
        <f t="shared" si="77"/>
        <v>0</v>
      </c>
      <c r="U440">
        <f t="shared" si="78"/>
        <v>0</v>
      </c>
      <c r="V440">
        <f t="shared" si="79"/>
        <v>0</v>
      </c>
      <c r="X440">
        <f t="shared" si="74"/>
        <v>4.6515316927221509E-2</v>
      </c>
    </row>
    <row r="441" spans="1:24" x14ac:dyDescent="0.35">
      <c r="A441" t="s">
        <v>137</v>
      </c>
      <c r="B441" t="s">
        <v>667</v>
      </c>
      <c r="C441" t="s">
        <v>679</v>
      </c>
      <c r="D441" t="s">
        <v>680</v>
      </c>
      <c r="E441">
        <v>0.20103778229399</v>
      </c>
      <c r="F441">
        <v>7</v>
      </c>
      <c r="G441">
        <v>0</v>
      </c>
      <c r="H441">
        <v>0</v>
      </c>
      <c r="I441">
        <f t="shared" si="75"/>
        <v>0</v>
      </c>
      <c r="J441">
        <v>0</v>
      </c>
      <c r="K441">
        <v>0</v>
      </c>
      <c r="M441" t="s">
        <v>650</v>
      </c>
      <c r="N441" t="str">
        <f t="shared" si="76"/>
        <v>middle</v>
      </c>
      <c r="P441">
        <v>0</v>
      </c>
      <c r="Q441">
        <v>0.29642796999999999</v>
      </c>
      <c r="R441">
        <v>0</v>
      </c>
      <c r="S441">
        <v>0</v>
      </c>
      <c r="T441">
        <f t="shared" si="77"/>
        <v>0</v>
      </c>
      <c r="U441">
        <f t="shared" si="78"/>
        <v>0</v>
      </c>
      <c r="V441">
        <f t="shared" si="79"/>
        <v>0</v>
      </c>
      <c r="X441">
        <f t="shared" si="74"/>
        <v>5.9593221698709398E-2</v>
      </c>
    </row>
    <row r="442" spans="1:24" x14ac:dyDescent="0.35">
      <c r="A442" t="s">
        <v>156</v>
      </c>
      <c r="B442" t="s">
        <v>667</v>
      </c>
      <c r="C442" t="s">
        <v>679</v>
      </c>
      <c r="D442" t="s">
        <v>680</v>
      </c>
      <c r="E442">
        <v>0.64204275788843002</v>
      </c>
      <c r="F442">
        <v>7</v>
      </c>
      <c r="G442">
        <v>0</v>
      </c>
      <c r="H442">
        <v>0</v>
      </c>
      <c r="I442">
        <f t="shared" si="75"/>
        <v>0</v>
      </c>
      <c r="J442">
        <v>0</v>
      </c>
      <c r="K442">
        <v>0</v>
      </c>
      <c r="M442" t="s">
        <v>650</v>
      </c>
      <c r="N442" t="str">
        <f t="shared" si="76"/>
        <v>middle</v>
      </c>
      <c r="P442">
        <v>0</v>
      </c>
      <c r="Q442">
        <v>0.29642796999999999</v>
      </c>
      <c r="R442">
        <v>0</v>
      </c>
      <c r="S442">
        <v>0</v>
      </c>
      <c r="T442">
        <f t="shared" si="77"/>
        <v>0</v>
      </c>
      <c r="U442">
        <f t="shared" si="78"/>
        <v>0</v>
      </c>
      <c r="V442">
        <f t="shared" si="79"/>
        <v>0</v>
      </c>
      <c r="X442">
        <f t="shared" si="74"/>
        <v>0.19031943137406879</v>
      </c>
    </row>
    <row r="443" spans="1:24" x14ac:dyDescent="0.35">
      <c r="A443" t="s">
        <v>137</v>
      </c>
      <c r="B443" t="s">
        <v>667</v>
      </c>
      <c r="C443" t="s">
        <v>679</v>
      </c>
      <c r="D443" t="s">
        <v>680</v>
      </c>
      <c r="E443">
        <v>0.263019884530514</v>
      </c>
      <c r="F443">
        <v>7</v>
      </c>
      <c r="G443">
        <v>0</v>
      </c>
      <c r="H443">
        <v>0</v>
      </c>
      <c r="I443">
        <f t="shared" si="75"/>
        <v>0</v>
      </c>
      <c r="J443">
        <v>0</v>
      </c>
      <c r="K443">
        <v>0</v>
      </c>
      <c r="L443" t="s">
        <v>653</v>
      </c>
      <c r="M443" t="s">
        <v>651</v>
      </c>
      <c r="N443" t="str">
        <f t="shared" si="76"/>
        <v>right end</v>
      </c>
      <c r="P443">
        <v>0</v>
      </c>
      <c r="Q443">
        <v>-0.32306742999999999</v>
      </c>
      <c r="R443">
        <v>1</v>
      </c>
      <c r="S443">
        <v>0.263019884530514</v>
      </c>
      <c r="T443">
        <f t="shared" si="77"/>
        <v>0</v>
      </c>
      <c r="U443">
        <f t="shared" si="78"/>
        <v>0</v>
      </c>
      <c r="V443">
        <f t="shared" si="79"/>
        <v>0</v>
      </c>
      <c r="X443">
        <f t="shared" si="74"/>
        <v>-8.4973158134169918E-2</v>
      </c>
    </row>
    <row r="444" spans="1:24" x14ac:dyDescent="0.35">
      <c r="A444" t="s">
        <v>151</v>
      </c>
      <c r="B444" t="s">
        <v>666</v>
      </c>
      <c r="C444" t="s">
        <v>679</v>
      </c>
      <c r="D444" t="s">
        <v>680</v>
      </c>
      <c r="E444">
        <v>0.73698011546948505</v>
      </c>
      <c r="F444">
        <v>7</v>
      </c>
      <c r="G444">
        <v>0</v>
      </c>
      <c r="H444">
        <v>0</v>
      </c>
      <c r="I444">
        <f t="shared" si="75"/>
        <v>0</v>
      </c>
      <c r="J444">
        <v>0</v>
      </c>
      <c r="K444">
        <v>0</v>
      </c>
      <c r="L444" t="s">
        <v>653</v>
      </c>
      <c r="M444" t="s">
        <v>651</v>
      </c>
      <c r="N444" t="str">
        <f t="shared" si="76"/>
        <v>right end</v>
      </c>
      <c r="P444">
        <v>0</v>
      </c>
      <c r="Q444">
        <v>-0.32306742999999999</v>
      </c>
      <c r="R444">
        <v>1</v>
      </c>
      <c r="S444">
        <v>0.73698011546948505</v>
      </c>
      <c r="T444">
        <f t="shared" si="77"/>
        <v>0</v>
      </c>
      <c r="U444">
        <f t="shared" si="78"/>
        <v>0</v>
      </c>
      <c r="V444">
        <f t="shared" si="79"/>
        <v>0</v>
      </c>
      <c r="X444">
        <f t="shared" si="74"/>
        <v>-0.23809427186582977</v>
      </c>
    </row>
    <row r="445" spans="1:24" x14ac:dyDescent="0.35">
      <c r="A445" t="s">
        <v>143</v>
      </c>
      <c r="B445" t="s">
        <v>667</v>
      </c>
      <c r="C445" t="s">
        <v>680</v>
      </c>
      <c r="D445" t="s">
        <v>679</v>
      </c>
      <c r="E445">
        <v>0.28577616643830001</v>
      </c>
      <c r="F445">
        <v>7</v>
      </c>
      <c r="G445">
        <v>0</v>
      </c>
      <c r="H445">
        <v>0</v>
      </c>
      <c r="I445">
        <f t="shared" si="75"/>
        <v>0</v>
      </c>
      <c r="J445">
        <v>0</v>
      </c>
      <c r="K445">
        <v>0</v>
      </c>
      <c r="L445" t="s">
        <v>653</v>
      </c>
      <c r="M445" t="s">
        <v>651</v>
      </c>
      <c r="N445" t="str">
        <f t="shared" si="76"/>
        <v>right end</v>
      </c>
      <c r="P445">
        <v>0</v>
      </c>
      <c r="Q445">
        <v>-0.38150284000000001</v>
      </c>
      <c r="R445">
        <v>1</v>
      </c>
      <c r="S445">
        <v>0.28577616643830001</v>
      </c>
      <c r="T445">
        <f t="shared" si="77"/>
        <v>0</v>
      </c>
      <c r="U445">
        <f t="shared" si="78"/>
        <v>0</v>
      </c>
      <c r="V445">
        <f t="shared" si="79"/>
        <v>0</v>
      </c>
      <c r="X445">
        <f t="shared" si="74"/>
        <v>-0.10902441910052414</v>
      </c>
    </row>
    <row r="446" spans="1:24" x14ac:dyDescent="0.35">
      <c r="A446" t="s">
        <v>140</v>
      </c>
      <c r="B446" t="s">
        <v>667</v>
      </c>
      <c r="C446" t="s">
        <v>680</v>
      </c>
      <c r="D446" t="s">
        <v>679</v>
      </c>
      <c r="E446">
        <v>0.71422383356169905</v>
      </c>
      <c r="F446">
        <v>7</v>
      </c>
      <c r="G446">
        <v>0</v>
      </c>
      <c r="H446">
        <v>0</v>
      </c>
      <c r="I446">
        <f t="shared" si="75"/>
        <v>0</v>
      </c>
      <c r="J446">
        <v>0</v>
      </c>
      <c r="K446">
        <v>0</v>
      </c>
      <c r="L446" t="s">
        <v>653</v>
      </c>
      <c r="M446" t="s">
        <v>651</v>
      </c>
      <c r="N446" t="str">
        <f t="shared" si="76"/>
        <v>right end</v>
      </c>
      <c r="P446">
        <v>0</v>
      </c>
      <c r="Q446">
        <v>-0.38150284000000001</v>
      </c>
      <c r="R446">
        <v>1</v>
      </c>
      <c r="S446">
        <v>0.71422383356169905</v>
      </c>
      <c r="T446">
        <f t="shared" si="77"/>
        <v>0</v>
      </c>
      <c r="U446">
        <f t="shared" si="78"/>
        <v>0</v>
      </c>
      <c r="V446">
        <f t="shared" si="79"/>
        <v>0</v>
      </c>
      <c r="X446">
        <f t="shared" si="74"/>
        <v>-0.27247842089947549</v>
      </c>
    </row>
    <row r="447" spans="1:24" x14ac:dyDescent="0.35">
      <c r="A447" t="s">
        <v>493</v>
      </c>
      <c r="B447" t="s">
        <v>666</v>
      </c>
      <c r="C447" t="s">
        <v>680</v>
      </c>
      <c r="D447" t="s">
        <v>679</v>
      </c>
      <c r="E447">
        <v>0.45822069065184901</v>
      </c>
      <c r="F447">
        <v>7</v>
      </c>
      <c r="G447">
        <v>0</v>
      </c>
      <c r="H447">
        <v>0</v>
      </c>
      <c r="I447">
        <f t="shared" si="75"/>
        <v>0</v>
      </c>
      <c r="J447">
        <v>0</v>
      </c>
      <c r="K447">
        <v>0</v>
      </c>
      <c r="L447" t="s">
        <v>653</v>
      </c>
      <c r="M447" t="s">
        <v>651</v>
      </c>
      <c r="N447" t="str">
        <f t="shared" si="76"/>
        <v>right end</v>
      </c>
      <c r="P447">
        <v>0</v>
      </c>
      <c r="Q447">
        <v>-0.11400555</v>
      </c>
      <c r="R447">
        <v>1</v>
      </c>
      <c r="S447">
        <v>0.45822069065184901</v>
      </c>
      <c r="T447">
        <f t="shared" si="77"/>
        <v>0</v>
      </c>
      <c r="U447">
        <f t="shared" si="78"/>
        <v>0</v>
      </c>
      <c r="V447">
        <f t="shared" si="79"/>
        <v>0</v>
      </c>
      <c r="X447">
        <f t="shared" si="74"/>
        <v>-5.2239701859143901E-2</v>
      </c>
    </row>
    <row r="448" spans="1:24" x14ac:dyDescent="0.35">
      <c r="A448" t="s">
        <v>143</v>
      </c>
      <c r="B448" t="s">
        <v>667</v>
      </c>
      <c r="C448" t="s">
        <v>680</v>
      </c>
      <c r="D448" t="s">
        <v>679</v>
      </c>
      <c r="E448">
        <v>0.54177930934815</v>
      </c>
      <c r="F448">
        <v>7</v>
      </c>
      <c r="G448">
        <v>0</v>
      </c>
      <c r="H448">
        <v>0</v>
      </c>
      <c r="I448">
        <f t="shared" si="75"/>
        <v>0</v>
      </c>
      <c r="J448">
        <v>0</v>
      </c>
      <c r="K448">
        <v>0</v>
      </c>
      <c r="L448" t="s">
        <v>653</v>
      </c>
      <c r="M448" t="s">
        <v>651</v>
      </c>
      <c r="N448" t="str">
        <f t="shared" si="76"/>
        <v>right end</v>
      </c>
      <c r="P448">
        <v>0</v>
      </c>
      <c r="Q448">
        <v>-0.11400555</v>
      </c>
      <c r="R448">
        <v>1</v>
      </c>
      <c r="S448">
        <v>0.54177930934815</v>
      </c>
      <c r="T448">
        <f t="shared" si="77"/>
        <v>0</v>
      </c>
      <c r="U448">
        <f t="shared" si="78"/>
        <v>0</v>
      </c>
      <c r="V448">
        <f t="shared" si="79"/>
        <v>0</v>
      </c>
      <c r="X448">
        <f t="shared" si="74"/>
        <v>-6.1765848140855978E-2</v>
      </c>
    </row>
    <row r="449" spans="1:24" x14ac:dyDescent="0.35">
      <c r="A449" t="s">
        <v>157</v>
      </c>
      <c r="B449" t="s">
        <v>665</v>
      </c>
      <c r="C449" t="s">
        <v>680</v>
      </c>
      <c r="D449" t="s">
        <v>679</v>
      </c>
      <c r="E449">
        <v>0.550837710854158</v>
      </c>
      <c r="F449">
        <v>7</v>
      </c>
      <c r="G449">
        <v>0</v>
      </c>
      <c r="H449">
        <v>0</v>
      </c>
      <c r="I449">
        <f t="shared" si="75"/>
        <v>0</v>
      </c>
      <c r="J449">
        <v>0</v>
      </c>
      <c r="K449">
        <v>0</v>
      </c>
      <c r="L449" t="s">
        <v>653</v>
      </c>
      <c r="M449" t="s">
        <v>652</v>
      </c>
      <c r="N449" t="str">
        <f t="shared" si="76"/>
        <v>left end</v>
      </c>
      <c r="P449">
        <v>0</v>
      </c>
      <c r="Q449">
        <v>0.33824217000000001</v>
      </c>
      <c r="R449">
        <v>0</v>
      </c>
      <c r="S449">
        <v>0</v>
      </c>
      <c r="T449">
        <f t="shared" si="77"/>
        <v>0</v>
      </c>
      <c r="U449">
        <f t="shared" si="78"/>
        <v>0</v>
      </c>
      <c r="V449">
        <f t="shared" si="79"/>
        <v>0</v>
      </c>
      <c r="X449">
        <f t="shared" si="74"/>
        <v>0.18631654263714295</v>
      </c>
    </row>
    <row r="450" spans="1:24" x14ac:dyDescent="0.35">
      <c r="A450" t="s">
        <v>611</v>
      </c>
      <c r="B450" t="s">
        <v>665</v>
      </c>
      <c r="C450" t="s">
        <v>680</v>
      </c>
      <c r="D450" t="s">
        <v>679</v>
      </c>
      <c r="E450">
        <v>0.449162289145842</v>
      </c>
      <c r="F450">
        <v>7</v>
      </c>
      <c r="G450">
        <v>0</v>
      </c>
      <c r="H450">
        <v>0</v>
      </c>
      <c r="I450">
        <f t="shared" si="75"/>
        <v>0</v>
      </c>
      <c r="J450">
        <v>0</v>
      </c>
      <c r="K450">
        <v>0</v>
      </c>
      <c r="L450" t="s">
        <v>653</v>
      </c>
      <c r="M450" t="s">
        <v>652</v>
      </c>
      <c r="N450" t="str">
        <f t="shared" si="76"/>
        <v>left end</v>
      </c>
      <c r="P450">
        <v>0</v>
      </c>
      <c r="Q450">
        <v>0.33824217000000001</v>
      </c>
      <c r="R450">
        <v>0</v>
      </c>
      <c r="S450">
        <v>0</v>
      </c>
      <c r="T450">
        <f t="shared" si="77"/>
        <v>0</v>
      </c>
      <c r="U450">
        <f t="shared" si="78"/>
        <v>0</v>
      </c>
      <c r="V450">
        <f t="shared" si="79"/>
        <v>0</v>
      </c>
      <c r="X450">
        <f t="shared" ref="X450:X513" si="80">Q450*E450</f>
        <v>0.15192562736285706</v>
      </c>
    </row>
    <row r="451" spans="1:24" x14ac:dyDescent="0.35">
      <c r="A451" t="s">
        <v>152</v>
      </c>
      <c r="B451" t="s">
        <v>665</v>
      </c>
      <c r="C451" t="s">
        <v>679</v>
      </c>
      <c r="D451" t="s">
        <v>680</v>
      </c>
      <c r="E451">
        <v>1</v>
      </c>
      <c r="F451">
        <v>7</v>
      </c>
      <c r="G451">
        <v>0</v>
      </c>
      <c r="H451">
        <v>0</v>
      </c>
      <c r="I451">
        <f t="shared" ref="I451:I514" si="81">SUM(G451:H451)</f>
        <v>0</v>
      </c>
      <c r="J451">
        <v>0</v>
      </c>
      <c r="K451">
        <v>0</v>
      </c>
      <c r="L451" t="s">
        <v>653</v>
      </c>
      <c r="M451" t="s">
        <v>652</v>
      </c>
      <c r="N451" t="str">
        <f t="shared" ref="N451:N514" si="82">IF(M451="middle",M451,_xlfn.CONCAT(M451," ",L451))</f>
        <v>left end</v>
      </c>
      <c r="P451">
        <v>0</v>
      </c>
      <c r="Q451">
        <v>0.90624415999999997</v>
      </c>
      <c r="R451">
        <v>0</v>
      </c>
      <c r="S451">
        <v>0</v>
      </c>
      <c r="T451">
        <f t="shared" ref="T451:T514" si="83">P451*E451</f>
        <v>0</v>
      </c>
      <c r="U451">
        <f t="shared" ref="U451:U514" si="84">J451*E451</f>
        <v>0</v>
      </c>
      <c r="V451">
        <f t="shared" ref="V451:V514" si="85">K451*E451</f>
        <v>0</v>
      </c>
      <c r="X451">
        <f t="shared" si="80"/>
        <v>0.90624415999999997</v>
      </c>
    </row>
    <row r="452" spans="1:24" x14ac:dyDescent="0.35">
      <c r="A452" t="s">
        <v>150</v>
      </c>
      <c r="B452" t="s">
        <v>667</v>
      </c>
      <c r="C452" t="s">
        <v>679</v>
      </c>
      <c r="D452" t="s">
        <v>680</v>
      </c>
      <c r="E452">
        <v>0.58569618320355499</v>
      </c>
      <c r="F452">
        <v>7</v>
      </c>
      <c r="G452">
        <v>0</v>
      </c>
      <c r="H452">
        <v>0</v>
      </c>
      <c r="I452">
        <f t="shared" si="81"/>
        <v>0</v>
      </c>
      <c r="J452">
        <v>0</v>
      </c>
      <c r="K452">
        <v>0</v>
      </c>
      <c r="L452" t="s">
        <v>653</v>
      </c>
      <c r="M452" t="s">
        <v>651</v>
      </c>
      <c r="N452" t="str">
        <f t="shared" si="82"/>
        <v>right end</v>
      </c>
      <c r="P452">
        <v>0</v>
      </c>
      <c r="Q452">
        <v>0.61376744999999999</v>
      </c>
      <c r="R452">
        <v>0</v>
      </c>
      <c r="S452">
        <v>0</v>
      </c>
      <c r="T452">
        <f t="shared" si="83"/>
        <v>0</v>
      </c>
      <c r="U452">
        <f t="shared" si="84"/>
        <v>0</v>
      </c>
      <c r="V452">
        <f t="shared" si="85"/>
        <v>0</v>
      </c>
      <c r="X452">
        <f t="shared" si="80"/>
        <v>0.35948125283957877</v>
      </c>
    </row>
    <row r="453" spans="1:24" x14ac:dyDescent="0.35">
      <c r="A453" t="s">
        <v>142</v>
      </c>
      <c r="B453" t="s">
        <v>667</v>
      </c>
      <c r="C453" t="s">
        <v>679</v>
      </c>
      <c r="D453" t="s">
        <v>680</v>
      </c>
      <c r="E453">
        <v>0.41430381679644401</v>
      </c>
      <c r="F453">
        <v>7</v>
      </c>
      <c r="G453">
        <v>0</v>
      </c>
      <c r="H453">
        <v>0</v>
      </c>
      <c r="I453">
        <f t="shared" si="81"/>
        <v>0</v>
      </c>
      <c r="J453">
        <v>0</v>
      </c>
      <c r="K453">
        <v>0</v>
      </c>
      <c r="L453" t="s">
        <v>653</v>
      </c>
      <c r="M453" t="s">
        <v>651</v>
      </c>
      <c r="N453" t="str">
        <f t="shared" si="82"/>
        <v>right end</v>
      </c>
      <c r="P453">
        <v>0</v>
      </c>
      <c r="Q453">
        <v>0.61376744999999999</v>
      </c>
      <c r="R453">
        <v>0</v>
      </c>
      <c r="S453">
        <v>0</v>
      </c>
      <c r="T453">
        <f t="shared" si="83"/>
        <v>0</v>
      </c>
      <c r="U453">
        <f t="shared" si="84"/>
        <v>0</v>
      </c>
      <c r="V453">
        <f t="shared" si="85"/>
        <v>0</v>
      </c>
      <c r="X453">
        <f t="shared" si="80"/>
        <v>0.25428619716042061</v>
      </c>
    </row>
    <row r="454" spans="1:24" x14ac:dyDescent="0.35">
      <c r="A454" t="s">
        <v>373</v>
      </c>
      <c r="B454" t="s">
        <v>667</v>
      </c>
      <c r="C454" t="s">
        <v>679</v>
      </c>
      <c r="D454" t="s">
        <v>680</v>
      </c>
      <c r="E454">
        <v>0.39545075066692698</v>
      </c>
      <c r="F454">
        <v>7</v>
      </c>
      <c r="G454">
        <v>0</v>
      </c>
      <c r="H454">
        <v>0</v>
      </c>
      <c r="I454">
        <f t="shared" si="81"/>
        <v>0</v>
      </c>
      <c r="J454">
        <v>0</v>
      </c>
      <c r="K454">
        <v>1</v>
      </c>
      <c r="L454" t="s">
        <v>653</v>
      </c>
      <c r="M454" t="s">
        <v>651</v>
      </c>
      <c r="N454" t="str">
        <f t="shared" si="82"/>
        <v>right end</v>
      </c>
      <c r="P454">
        <v>0</v>
      </c>
      <c r="Q454">
        <v>-0.87517670000000003</v>
      </c>
      <c r="R454">
        <v>1</v>
      </c>
      <c r="S454">
        <v>0.39545075066692698</v>
      </c>
      <c r="T454">
        <f t="shared" si="83"/>
        <v>0</v>
      </c>
      <c r="U454">
        <f t="shared" si="84"/>
        <v>0</v>
      </c>
      <c r="V454">
        <f t="shared" si="85"/>
        <v>0.39545075066692698</v>
      </c>
      <c r="X454">
        <f t="shared" si="80"/>
        <v>-0.34608928298120395</v>
      </c>
    </row>
    <row r="455" spans="1:24" x14ac:dyDescent="0.35">
      <c r="A455" t="s">
        <v>146</v>
      </c>
      <c r="B455" t="s">
        <v>666</v>
      </c>
      <c r="C455" t="s">
        <v>679</v>
      </c>
      <c r="D455" t="s">
        <v>680</v>
      </c>
      <c r="E455">
        <v>0.120199453038097</v>
      </c>
      <c r="F455">
        <v>7</v>
      </c>
      <c r="G455">
        <v>0</v>
      </c>
      <c r="H455">
        <v>0</v>
      </c>
      <c r="I455">
        <f t="shared" si="81"/>
        <v>0</v>
      </c>
      <c r="J455">
        <v>0</v>
      </c>
      <c r="K455">
        <v>1</v>
      </c>
      <c r="L455" t="s">
        <v>653</v>
      </c>
      <c r="M455" t="s">
        <v>651</v>
      </c>
      <c r="N455" t="str">
        <f t="shared" si="82"/>
        <v>right end</v>
      </c>
      <c r="P455">
        <v>0</v>
      </c>
      <c r="Q455">
        <v>-0.87517670000000003</v>
      </c>
      <c r="R455">
        <v>1</v>
      </c>
      <c r="S455">
        <v>0.120199453038097</v>
      </c>
      <c r="T455">
        <f t="shared" si="83"/>
        <v>0</v>
      </c>
      <c r="U455">
        <f t="shared" si="84"/>
        <v>0</v>
      </c>
      <c r="V455">
        <f t="shared" si="85"/>
        <v>0.120199453038097</v>
      </c>
      <c r="X455">
        <f t="shared" si="80"/>
        <v>-0.1051957606516867</v>
      </c>
    </row>
    <row r="456" spans="1:24" x14ac:dyDescent="0.35">
      <c r="A456" t="s">
        <v>141</v>
      </c>
      <c r="B456" t="s">
        <v>667</v>
      </c>
      <c r="C456" t="s">
        <v>679</v>
      </c>
      <c r="D456" t="s">
        <v>680</v>
      </c>
      <c r="E456">
        <v>0.48434979629497399</v>
      </c>
      <c r="F456">
        <v>7</v>
      </c>
      <c r="G456">
        <v>0</v>
      </c>
      <c r="H456">
        <v>0</v>
      </c>
      <c r="I456">
        <f t="shared" si="81"/>
        <v>0</v>
      </c>
      <c r="J456">
        <v>0</v>
      </c>
      <c r="K456">
        <v>1</v>
      </c>
      <c r="L456" t="s">
        <v>653</v>
      </c>
      <c r="M456" t="s">
        <v>651</v>
      </c>
      <c r="N456" t="str">
        <f t="shared" si="82"/>
        <v>right end</v>
      </c>
      <c r="P456">
        <v>0</v>
      </c>
      <c r="Q456">
        <v>-0.87517670000000003</v>
      </c>
      <c r="R456">
        <v>1</v>
      </c>
      <c r="S456">
        <v>0.48434979629497399</v>
      </c>
      <c r="T456">
        <f t="shared" si="83"/>
        <v>0</v>
      </c>
      <c r="U456">
        <f t="shared" si="84"/>
        <v>0</v>
      </c>
      <c r="V456">
        <f t="shared" si="85"/>
        <v>0.48434979629497399</v>
      </c>
      <c r="X456">
        <f t="shared" si="80"/>
        <v>-0.42389165636710757</v>
      </c>
    </row>
    <row r="457" spans="1:24" x14ac:dyDescent="0.35">
      <c r="A457" t="s">
        <v>151</v>
      </c>
      <c r="B457" t="s">
        <v>666</v>
      </c>
      <c r="C457" t="s">
        <v>679</v>
      </c>
      <c r="D457" t="s">
        <v>680</v>
      </c>
      <c r="E457">
        <v>1</v>
      </c>
      <c r="F457">
        <v>7</v>
      </c>
      <c r="G457">
        <v>0</v>
      </c>
      <c r="H457">
        <v>0</v>
      </c>
      <c r="I457">
        <f t="shared" si="81"/>
        <v>0</v>
      </c>
      <c r="J457">
        <v>0</v>
      </c>
      <c r="K457">
        <v>0</v>
      </c>
      <c r="M457" t="s">
        <v>650</v>
      </c>
      <c r="N457" t="str">
        <f t="shared" si="82"/>
        <v>middle</v>
      </c>
      <c r="P457">
        <v>0</v>
      </c>
      <c r="Q457">
        <v>0.70642864999999999</v>
      </c>
      <c r="R457">
        <v>0</v>
      </c>
      <c r="S457">
        <v>0</v>
      </c>
      <c r="T457">
        <f t="shared" si="83"/>
        <v>0</v>
      </c>
      <c r="U457">
        <f t="shared" si="84"/>
        <v>0</v>
      </c>
      <c r="V457">
        <f t="shared" si="85"/>
        <v>0</v>
      </c>
      <c r="X457">
        <f t="shared" si="80"/>
        <v>0.70642864999999999</v>
      </c>
    </row>
    <row r="458" spans="1:24" x14ac:dyDescent="0.35">
      <c r="A458" t="s">
        <v>137</v>
      </c>
      <c r="B458" t="s">
        <v>667</v>
      </c>
      <c r="C458" t="s">
        <v>679</v>
      </c>
      <c r="D458" t="s">
        <v>680</v>
      </c>
      <c r="E458">
        <v>1</v>
      </c>
      <c r="F458">
        <v>7</v>
      </c>
      <c r="G458">
        <v>0</v>
      </c>
      <c r="H458">
        <v>0</v>
      </c>
      <c r="I458">
        <f t="shared" si="81"/>
        <v>0</v>
      </c>
      <c r="J458">
        <v>0</v>
      </c>
      <c r="K458">
        <v>0</v>
      </c>
      <c r="L458" t="s">
        <v>654</v>
      </c>
      <c r="M458" t="s">
        <v>651</v>
      </c>
      <c r="N458" t="str">
        <f t="shared" si="82"/>
        <v>right guard</v>
      </c>
      <c r="P458">
        <v>0</v>
      </c>
      <c r="Q458">
        <v>1.0206504000000001</v>
      </c>
      <c r="R458">
        <v>0</v>
      </c>
      <c r="S458">
        <v>0</v>
      </c>
      <c r="T458">
        <f t="shared" si="83"/>
        <v>0</v>
      </c>
      <c r="U458">
        <f t="shared" si="84"/>
        <v>0</v>
      </c>
      <c r="V458">
        <f t="shared" si="85"/>
        <v>0</v>
      </c>
      <c r="X458">
        <f t="shared" si="80"/>
        <v>1.0206504000000001</v>
      </c>
    </row>
    <row r="459" spans="1:24" x14ac:dyDescent="0.35">
      <c r="A459" t="s">
        <v>148</v>
      </c>
      <c r="B459" t="s">
        <v>665</v>
      </c>
      <c r="C459" t="s">
        <v>679</v>
      </c>
      <c r="D459" t="s">
        <v>680</v>
      </c>
      <c r="E459">
        <v>1</v>
      </c>
      <c r="F459">
        <v>7</v>
      </c>
      <c r="G459">
        <v>0</v>
      </c>
      <c r="H459">
        <v>0</v>
      </c>
      <c r="I459">
        <f t="shared" si="81"/>
        <v>0</v>
      </c>
      <c r="J459">
        <v>0</v>
      </c>
      <c r="K459">
        <v>0</v>
      </c>
      <c r="L459" t="s">
        <v>653</v>
      </c>
      <c r="M459" t="s">
        <v>651</v>
      </c>
      <c r="N459" t="str">
        <f t="shared" si="82"/>
        <v>right end</v>
      </c>
      <c r="P459">
        <v>0</v>
      </c>
      <c r="Q459">
        <v>0.78643960000000002</v>
      </c>
      <c r="R459">
        <v>0</v>
      </c>
      <c r="S459">
        <v>0</v>
      </c>
      <c r="T459">
        <f t="shared" si="83"/>
        <v>0</v>
      </c>
      <c r="U459">
        <f t="shared" si="84"/>
        <v>0</v>
      </c>
      <c r="V459">
        <f t="shared" si="85"/>
        <v>0</v>
      </c>
      <c r="X459">
        <f t="shared" si="80"/>
        <v>0.78643960000000002</v>
      </c>
    </row>
    <row r="460" spans="1:24" x14ac:dyDescent="0.35">
      <c r="A460" t="s">
        <v>141</v>
      </c>
      <c r="B460" t="s">
        <v>667</v>
      </c>
      <c r="C460" t="s">
        <v>679</v>
      </c>
      <c r="D460" t="s">
        <v>680</v>
      </c>
      <c r="E460">
        <v>1</v>
      </c>
      <c r="F460">
        <v>7</v>
      </c>
      <c r="G460">
        <v>0</v>
      </c>
      <c r="H460">
        <v>0</v>
      </c>
      <c r="I460">
        <f t="shared" si="81"/>
        <v>0</v>
      </c>
      <c r="J460">
        <v>0</v>
      </c>
      <c r="K460">
        <v>0</v>
      </c>
      <c r="L460" t="s">
        <v>653</v>
      </c>
      <c r="M460" t="s">
        <v>651</v>
      </c>
      <c r="N460" t="str">
        <f t="shared" si="82"/>
        <v>right end</v>
      </c>
      <c r="P460">
        <v>0</v>
      </c>
      <c r="Q460">
        <v>-0.1199556</v>
      </c>
      <c r="R460">
        <v>1</v>
      </c>
      <c r="S460">
        <v>1</v>
      </c>
      <c r="T460">
        <f t="shared" si="83"/>
        <v>0</v>
      </c>
      <c r="U460">
        <f t="shared" si="84"/>
        <v>0</v>
      </c>
      <c r="V460">
        <f t="shared" si="85"/>
        <v>0</v>
      </c>
      <c r="X460">
        <f t="shared" si="80"/>
        <v>-0.1199556</v>
      </c>
    </row>
    <row r="461" spans="1:24" x14ac:dyDescent="0.35">
      <c r="A461" t="s">
        <v>158</v>
      </c>
      <c r="B461" t="s">
        <v>665</v>
      </c>
      <c r="C461" t="s">
        <v>679</v>
      </c>
      <c r="D461" t="s">
        <v>680</v>
      </c>
      <c r="E461">
        <v>0.87026539341037101</v>
      </c>
      <c r="F461">
        <v>7</v>
      </c>
      <c r="G461">
        <v>0</v>
      </c>
      <c r="H461">
        <v>0</v>
      </c>
      <c r="I461">
        <f t="shared" si="81"/>
        <v>0</v>
      </c>
      <c r="J461">
        <v>0</v>
      </c>
      <c r="K461">
        <v>0</v>
      </c>
      <c r="L461" t="s">
        <v>653</v>
      </c>
      <c r="M461" t="s">
        <v>651</v>
      </c>
      <c r="N461" t="str">
        <f t="shared" si="82"/>
        <v>right end</v>
      </c>
      <c r="P461">
        <v>0</v>
      </c>
      <c r="Q461">
        <v>1.2884671999999999</v>
      </c>
      <c r="R461">
        <v>0</v>
      </c>
      <c r="S461">
        <v>0</v>
      </c>
      <c r="T461">
        <f t="shared" si="83"/>
        <v>0</v>
      </c>
      <c r="U461">
        <f t="shared" si="84"/>
        <v>0</v>
      </c>
      <c r="V461">
        <f t="shared" si="85"/>
        <v>0</v>
      </c>
      <c r="X461">
        <f t="shared" si="80"/>
        <v>1.121308414704359</v>
      </c>
    </row>
    <row r="462" spans="1:24" x14ac:dyDescent="0.35">
      <c r="A462" t="s">
        <v>153</v>
      </c>
      <c r="B462" t="s">
        <v>665</v>
      </c>
      <c r="C462" t="s">
        <v>679</v>
      </c>
      <c r="D462" t="s">
        <v>680</v>
      </c>
      <c r="E462">
        <v>0.12973460658962799</v>
      </c>
      <c r="F462">
        <v>7</v>
      </c>
      <c r="G462">
        <v>0</v>
      </c>
      <c r="H462">
        <v>0</v>
      </c>
      <c r="I462">
        <f t="shared" si="81"/>
        <v>0</v>
      </c>
      <c r="J462">
        <v>0</v>
      </c>
      <c r="K462">
        <v>0</v>
      </c>
      <c r="L462" t="s">
        <v>653</v>
      </c>
      <c r="M462" t="s">
        <v>651</v>
      </c>
      <c r="N462" t="str">
        <f t="shared" si="82"/>
        <v>right end</v>
      </c>
      <c r="P462">
        <v>0</v>
      </c>
      <c r="Q462">
        <v>1.2884671999999999</v>
      </c>
      <c r="R462">
        <v>0</v>
      </c>
      <c r="S462">
        <v>0</v>
      </c>
      <c r="T462">
        <f t="shared" si="83"/>
        <v>0</v>
      </c>
      <c r="U462">
        <f t="shared" si="84"/>
        <v>0</v>
      </c>
      <c r="V462">
        <f t="shared" si="85"/>
        <v>0</v>
      </c>
      <c r="X462">
        <f t="shared" si="80"/>
        <v>0.16715878529563952</v>
      </c>
    </row>
    <row r="463" spans="1:24" x14ac:dyDescent="0.35">
      <c r="A463" t="s">
        <v>159</v>
      </c>
      <c r="B463" t="s">
        <v>666</v>
      </c>
      <c r="C463" t="s">
        <v>679</v>
      </c>
      <c r="D463" t="s">
        <v>680</v>
      </c>
      <c r="E463">
        <v>0.24992924130647601</v>
      </c>
      <c r="F463">
        <v>7</v>
      </c>
      <c r="G463">
        <v>0</v>
      </c>
      <c r="H463">
        <v>0</v>
      </c>
      <c r="I463">
        <f t="shared" si="81"/>
        <v>0</v>
      </c>
      <c r="J463">
        <v>0</v>
      </c>
      <c r="K463">
        <v>0</v>
      </c>
      <c r="M463" t="s">
        <v>650</v>
      </c>
      <c r="N463" t="str">
        <f t="shared" si="82"/>
        <v>middle</v>
      </c>
      <c r="P463">
        <v>0</v>
      </c>
      <c r="Q463">
        <v>-0.68827910000000003</v>
      </c>
      <c r="R463">
        <v>1</v>
      </c>
      <c r="S463">
        <v>0.24992924130647601</v>
      </c>
      <c r="T463">
        <f t="shared" si="83"/>
        <v>0</v>
      </c>
      <c r="U463">
        <f t="shared" si="84"/>
        <v>0</v>
      </c>
      <c r="V463">
        <f t="shared" si="85"/>
        <v>0</v>
      </c>
      <c r="X463">
        <f t="shared" si="80"/>
        <v>-0.17202107327010413</v>
      </c>
    </row>
    <row r="464" spans="1:24" x14ac:dyDescent="0.35">
      <c r="A464" t="s">
        <v>136</v>
      </c>
      <c r="B464" t="s">
        <v>666</v>
      </c>
      <c r="C464" t="s">
        <v>679</v>
      </c>
      <c r="D464" t="s">
        <v>680</v>
      </c>
      <c r="E464">
        <v>0.36659703615564898</v>
      </c>
      <c r="F464">
        <v>7</v>
      </c>
      <c r="G464">
        <v>0</v>
      </c>
      <c r="H464">
        <v>0</v>
      </c>
      <c r="I464">
        <f t="shared" si="81"/>
        <v>0</v>
      </c>
      <c r="J464">
        <v>0</v>
      </c>
      <c r="K464">
        <v>0</v>
      </c>
      <c r="M464" t="s">
        <v>650</v>
      </c>
      <c r="N464" t="str">
        <f t="shared" si="82"/>
        <v>middle</v>
      </c>
      <c r="P464">
        <v>0</v>
      </c>
      <c r="Q464">
        <v>-0.68827910000000003</v>
      </c>
      <c r="R464">
        <v>1</v>
      </c>
      <c r="S464">
        <v>0.36659703615564898</v>
      </c>
      <c r="T464">
        <f t="shared" si="83"/>
        <v>0</v>
      </c>
      <c r="U464">
        <f t="shared" si="84"/>
        <v>0</v>
      </c>
      <c r="V464">
        <f t="shared" si="85"/>
        <v>0</v>
      </c>
      <c r="X464">
        <f t="shared" si="80"/>
        <v>-0.25232107810787757</v>
      </c>
    </row>
    <row r="465" spans="1:24" x14ac:dyDescent="0.35">
      <c r="A465" t="s">
        <v>151</v>
      </c>
      <c r="B465" t="s">
        <v>666</v>
      </c>
      <c r="C465" t="s">
        <v>679</v>
      </c>
      <c r="D465" t="s">
        <v>680</v>
      </c>
      <c r="E465">
        <v>0.38347372253787398</v>
      </c>
      <c r="F465">
        <v>7</v>
      </c>
      <c r="G465">
        <v>0</v>
      </c>
      <c r="H465">
        <v>0</v>
      </c>
      <c r="I465">
        <f t="shared" si="81"/>
        <v>0</v>
      </c>
      <c r="J465">
        <v>0</v>
      </c>
      <c r="K465">
        <v>0</v>
      </c>
      <c r="M465" t="s">
        <v>650</v>
      </c>
      <c r="N465" t="str">
        <f t="shared" si="82"/>
        <v>middle</v>
      </c>
      <c r="P465">
        <v>0</v>
      </c>
      <c r="Q465">
        <v>-0.68827910000000003</v>
      </c>
      <c r="R465">
        <v>1</v>
      </c>
      <c r="S465">
        <v>0.38347372253787398</v>
      </c>
      <c r="T465">
        <f t="shared" si="83"/>
        <v>0</v>
      </c>
      <c r="U465">
        <f t="shared" si="84"/>
        <v>0</v>
      </c>
      <c r="V465">
        <f t="shared" si="85"/>
        <v>0</v>
      </c>
      <c r="X465">
        <f t="shared" si="80"/>
        <v>-0.26393694862201761</v>
      </c>
    </row>
    <row r="466" spans="1:24" x14ac:dyDescent="0.35">
      <c r="A466" t="s">
        <v>146</v>
      </c>
      <c r="B466" t="s">
        <v>666</v>
      </c>
      <c r="C466" t="s">
        <v>679</v>
      </c>
      <c r="D466" t="s">
        <v>680</v>
      </c>
      <c r="E466">
        <v>0.71202400447427305</v>
      </c>
      <c r="F466">
        <v>7</v>
      </c>
      <c r="G466">
        <v>0</v>
      </c>
      <c r="H466">
        <v>0</v>
      </c>
      <c r="I466">
        <f t="shared" si="81"/>
        <v>0</v>
      </c>
      <c r="J466">
        <v>0</v>
      </c>
      <c r="K466">
        <v>0</v>
      </c>
      <c r="L466" t="s">
        <v>653</v>
      </c>
      <c r="M466" t="s">
        <v>651</v>
      </c>
      <c r="N466" t="str">
        <f t="shared" si="82"/>
        <v>right end</v>
      </c>
      <c r="P466">
        <v>0</v>
      </c>
      <c r="Q466">
        <v>-1.4707817000000001</v>
      </c>
      <c r="R466">
        <v>1</v>
      </c>
      <c r="S466">
        <v>0.71202400447427305</v>
      </c>
      <c r="T466">
        <f t="shared" si="83"/>
        <v>0</v>
      </c>
      <c r="U466">
        <f t="shared" si="84"/>
        <v>0</v>
      </c>
      <c r="V466">
        <f t="shared" si="85"/>
        <v>0</v>
      </c>
      <c r="X466">
        <f t="shared" si="80"/>
        <v>-1.0472318757414789</v>
      </c>
    </row>
    <row r="467" spans="1:24" x14ac:dyDescent="0.35">
      <c r="A467" t="s">
        <v>137</v>
      </c>
      <c r="B467" t="s">
        <v>667</v>
      </c>
      <c r="C467" t="s">
        <v>679</v>
      </c>
      <c r="D467" t="s">
        <v>680</v>
      </c>
      <c r="E467">
        <v>0.287975995525726</v>
      </c>
      <c r="F467">
        <v>7</v>
      </c>
      <c r="G467">
        <v>0</v>
      </c>
      <c r="H467">
        <v>0</v>
      </c>
      <c r="I467">
        <f t="shared" si="81"/>
        <v>0</v>
      </c>
      <c r="J467">
        <v>0</v>
      </c>
      <c r="K467">
        <v>0</v>
      </c>
      <c r="L467" t="s">
        <v>653</v>
      </c>
      <c r="M467" t="s">
        <v>651</v>
      </c>
      <c r="N467" t="str">
        <f t="shared" si="82"/>
        <v>right end</v>
      </c>
      <c r="P467">
        <v>0</v>
      </c>
      <c r="Q467">
        <v>-1.4707817000000001</v>
      </c>
      <c r="R467">
        <v>1</v>
      </c>
      <c r="S467">
        <v>0.287975995525726</v>
      </c>
      <c r="T467">
        <f t="shared" si="83"/>
        <v>0</v>
      </c>
      <c r="U467">
        <f t="shared" si="84"/>
        <v>0</v>
      </c>
      <c r="V467">
        <f t="shared" si="85"/>
        <v>0</v>
      </c>
      <c r="X467">
        <f t="shared" si="80"/>
        <v>-0.42354982425851972</v>
      </c>
    </row>
    <row r="468" spans="1:24" x14ac:dyDescent="0.35">
      <c r="A468" t="s">
        <v>151</v>
      </c>
      <c r="B468" t="s">
        <v>666</v>
      </c>
      <c r="C468" t="s">
        <v>679</v>
      </c>
      <c r="D468" t="s">
        <v>680</v>
      </c>
      <c r="E468">
        <v>1</v>
      </c>
      <c r="F468">
        <v>7</v>
      </c>
      <c r="G468">
        <v>0</v>
      </c>
      <c r="H468">
        <v>0</v>
      </c>
      <c r="I468">
        <f t="shared" si="81"/>
        <v>0</v>
      </c>
      <c r="J468">
        <v>0</v>
      </c>
      <c r="K468">
        <v>1</v>
      </c>
      <c r="L468" t="s">
        <v>653</v>
      </c>
      <c r="M468" t="s">
        <v>651</v>
      </c>
      <c r="N468" t="str">
        <f t="shared" si="82"/>
        <v>right end</v>
      </c>
      <c r="P468">
        <v>0</v>
      </c>
      <c r="Q468">
        <v>-0.37182957</v>
      </c>
      <c r="R468">
        <v>1</v>
      </c>
      <c r="S468">
        <v>1</v>
      </c>
      <c r="T468">
        <f t="shared" si="83"/>
        <v>0</v>
      </c>
      <c r="U468">
        <f t="shared" si="84"/>
        <v>0</v>
      </c>
      <c r="V468">
        <f t="shared" si="85"/>
        <v>1</v>
      </c>
      <c r="X468">
        <f t="shared" si="80"/>
        <v>-0.37182957</v>
      </c>
    </row>
    <row r="469" spans="1:24" x14ac:dyDescent="0.35">
      <c r="A469" t="s">
        <v>141</v>
      </c>
      <c r="B469" t="s">
        <v>667</v>
      </c>
      <c r="C469" t="s">
        <v>679</v>
      </c>
      <c r="D469" t="s">
        <v>680</v>
      </c>
      <c r="E469">
        <v>0.798602469722136</v>
      </c>
      <c r="F469">
        <v>7</v>
      </c>
      <c r="G469">
        <v>1</v>
      </c>
      <c r="H469">
        <v>0</v>
      </c>
      <c r="I469">
        <f t="shared" si="81"/>
        <v>1</v>
      </c>
      <c r="J469">
        <v>0</v>
      </c>
      <c r="K469">
        <v>0</v>
      </c>
      <c r="L469" t="s">
        <v>653</v>
      </c>
      <c r="M469" t="s">
        <v>651</v>
      </c>
      <c r="N469" t="str">
        <f t="shared" si="82"/>
        <v>right end</v>
      </c>
      <c r="P469">
        <v>1</v>
      </c>
      <c r="Q469">
        <v>0.6371812</v>
      </c>
      <c r="R469">
        <v>0</v>
      </c>
      <c r="S469">
        <v>0</v>
      </c>
      <c r="T469">
        <f t="shared" si="83"/>
        <v>0.798602469722136</v>
      </c>
      <c r="U469">
        <f t="shared" si="84"/>
        <v>0</v>
      </c>
      <c r="V469">
        <f t="shared" si="85"/>
        <v>0</v>
      </c>
      <c r="X469">
        <f t="shared" si="80"/>
        <v>0.50885447998051425</v>
      </c>
    </row>
    <row r="470" spans="1:24" x14ac:dyDescent="0.35">
      <c r="A470" t="s">
        <v>152</v>
      </c>
      <c r="B470" t="s">
        <v>665</v>
      </c>
      <c r="C470" t="s">
        <v>679</v>
      </c>
      <c r="D470" t="s">
        <v>680</v>
      </c>
      <c r="E470">
        <v>0.201397530277863</v>
      </c>
      <c r="F470">
        <v>7</v>
      </c>
      <c r="G470">
        <v>1</v>
      </c>
      <c r="H470">
        <v>0</v>
      </c>
      <c r="I470">
        <f t="shared" si="81"/>
        <v>1</v>
      </c>
      <c r="J470">
        <v>0</v>
      </c>
      <c r="K470">
        <v>0</v>
      </c>
      <c r="L470" t="s">
        <v>653</v>
      </c>
      <c r="M470" t="s">
        <v>651</v>
      </c>
      <c r="N470" t="str">
        <f t="shared" si="82"/>
        <v>right end</v>
      </c>
      <c r="P470">
        <v>1</v>
      </c>
      <c r="Q470">
        <v>0.6371812</v>
      </c>
      <c r="R470">
        <v>0</v>
      </c>
      <c r="S470">
        <v>0</v>
      </c>
      <c r="T470">
        <f t="shared" si="83"/>
        <v>0.201397530277863</v>
      </c>
      <c r="U470">
        <f t="shared" si="84"/>
        <v>0</v>
      </c>
      <c r="V470">
        <f t="shared" si="85"/>
        <v>0</v>
      </c>
      <c r="X470">
        <f t="shared" si="80"/>
        <v>0.12832672001948509</v>
      </c>
    </row>
    <row r="471" spans="1:24" x14ac:dyDescent="0.35">
      <c r="A471" t="s">
        <v>160</v>
      </c>
      <c r="B471" t="s">
        <v>667</v>
      </c>
      <c r="C471" t="s">
        <v>681</v>
      </c>
      <c r="D471" t="s">
        <v>682</v>
      </c>
      <c r="E471">
        <v>0.58862401159236999</v>
      </c>
      <c r="F471">
        <v>7</v>
      </c>
      <c r="G471">
        <v>0</v>
      </c>
      <c r="H471">
        <v>0</v>
      </c>
      <c r="I471">
        <f t="shared" si="81"/>
        <v>0</v>
      </c>
      <c r="J471">
        <v>0</v>
      </c>
      <c r="K471">
        <v>0</v>
      </c>
      <c r="M471" t="s">
        <v>650</v>
      </c>
      <c r="N471" t="str">
        <f t="shared" si="82"/>
        <v>middle</v>
      </c>
      <c r="P471">
        <v>0</v>
      </c>
      <c r="Q471">
        <v>1.0778406</v>
      </c>
      <c r="R471">
        <v>0</v>
      </c>
      <c r="S471">
        <v>0</v>
      </c>
      <c r="T471">
        <f t="shared" si="83"/>
        <v>0</v>
      </c>
      <c r="U471">
        <f t="shared" si="84"/>
        <v>0</v>
      </c>
      <c r="V471">
        <f t="shared" si="85"/>
        <v>0</v>
      </c>
      <c r="X471">
        <f t="shared" si="80"/>
        <v>0.63444285782912702</v>
      </c>
    </row>
    <row r="472" spans="1:24" x14ac:dyDescent="0.35">
      <c r="A472" t="s">
        <v>178</v>
      </c>
      <c r="B472" t="s">
        <v>665</v>
      </c>
      <c r="C472" t="s">
        <v>681</v>
      </c>
      <c r="D472" t="s">
        <v>682</v>
      </c>
      <c r="E472">
        <v>0.41137598840762901</v>
      </c>
      <c r="F472">
        <v>7</v>
      </c>
      <c r="G472">
        <v>0</v>
      </c>
      <c r="H472">
        <v>0</v>
      </c>
      <c r="I472">
        <f t="shared" si="81"/>
        <v>0</v>
      </c>
      <c r="J472">
        <v>0</v>
      </c>
      <c r="K472">
        <v>0</v>
      </c>
      <c r="M472" t="s">
        <v>650</v>
      </c>
      <c r="N472" t="str">
        <f t="shared" si="82"/>
        <v>middle</v>
      </c>
      <c r="P472">
        <v>0</v>
      </c>
      <c r="Q472">
        <v>1.0778406</v>
      </c>
      <c r="R472">
        <v>0</v>
      </c>
      <c r="S472">
        <v>0</v>
      </c>
      <c r="T472">
        <f t="shared" si="83"/>
        <v>0</v>
      </c>
      <c r="U472">
        <f t="shared" si="84"/>
        <v>0</v>
      </c>
      <c r="V472">
        <f t="shared" si="85"/>
        <v>0</v>
      </c>
      <c r="X472">
        <f t="shared" si="80"/>
        <v>0.44339774217087191</v>
      </c>
    </row>
    <row r="473" spans="1:24" x14ac:dyDescent="0.35">
      <c r="A473" t="s">
        <v>161</v>
      </c>
      <c r="B473" t="s">
        <v>666</v>
      </c>
      <c r="C473" t="s">
        <v>681</v>
      </c>
      <c r="D473" t="s">
        <v>682</v>
      </c>
      <c r="E473">
        <v>0.10560862901078399</v>
      </c>
      <c r="F473">
        <v>7</v>
      </c>
      <c r="G473">
        <v>0</v>
      </c>
      <c r="H473">
        <v>0</v>
      </c>
      <c r="I473">
        <f t="shared" si="81"/>
        <v>0</v>
      </c>
      <c r="J473">
        <v>0</v>
      </c>
      <c r="K473">
        <v>1</v>
      </c>
      <c r="L473" t="s">
        <v>654</v>
      </c>
      <c r="M473" t="s">
        <v>651</v>
      </c>
      <c r="N473" t="str">
        <f t="shared" si="82"/>
        <v>right guard</v>
      </c>
      <c r="P473">
        <v>0</v>
      </c>
      <c r="Q473">
        <v>-0.773424</v>
      </c>
      <c r="R473">
        <v>1</v>
      </c>
      <c r="S473">
        <v>0.10560862901078399</v>
      </c>
      <c r="T473">
        <f t="shared" si="83"/>
        <v>0</v>
      </c>
      <c r="U473">
        <f t="shared" si="84"/>
        <v>0</v>
      </c>
      <c r="V473">
        <f t="shared" si="85"/>
        <v>0.10560862901078399</v>
      </c>
      <c r="X473">
        <f t="shared" si="80"/>
        <v>-8.1680248284036597E-2</v>
      </c>
    </row>
    <row r="474" spans="1:24" x14ac:dyDescent="0.35">
      <c r="A474" t="s">
        <v>171</v>
      </c>
      <c r="B474" t="s">
        <v>667</v>
      </c>
      <c r="C474" t="s">
        <v>681</v>
      </c>
      <c r="D474" t="s">
        <v>682</v>
      </c>
      <c r="E474">
        <v>0.230127038839047</v>
      </c>
      <c r="F474">
        <v>7</v>
      </c>
      <c r="G474">
        <v>0</v>
      </c>
      <c r="H474">
        <v>0</v>
      </c>
      <c r="I474">
        <f t="shared" si="81"/>
        <v>0</v>
      </c>
      <c r="J474">
        <v>0</v>
      </c>
      <c r="K474">
        <v>1</v>
      </c>
      <c r="L474" t="s">
        <v>654</v>
      </c>
      <c r="M474" t="s">
        <v>651</v>
      </c>
      <c r="N474" t="str">
        <f t="shared" si="82"/>
        <v>right guard</v>
      </c>
      <c r="P474">
        <v>0</v>
      </c>
      <c r="Q474">
        <v>-0.773424</v>
      </c>
      <c r="R474">
        <v>1</v>
      </c>
      <c r="S474">
        <v>0.230127038839047</v>
      </c>
      <c r="T474">
        <f t="shared" si="83"/>
        <v>0</v>
      </c>
      <c r="U474">
        <f t="shared" si="84"/>
        <v>0</v>
      </c>
      <c r="V474">
        <f t="shared" si="85"/>
        <v>0.230127038839047</v>
      </c>
      <c r="X474">
        <f t="shared" si="80"/>
        <v>-0.17798577488705108</v>
      </c>
    </row>
    <row r="475" spans="1:24" x14ac:dyDescent="0.35">
      <c r="A475" t="s">
        <v>160</v>
      </c>
      <c r="B475" t="s">
        <v>667</v>
      </c>
      <c r="C475" t="s">
        <v>681</v>
      </c>
      <c r="D475" t="s">
        <v>682</v>
      </c>
      <c r="E475">
        <v>0.664264332150167</v>
      </c>
      <c r="F475">
        <v>7</v>
      </c>
      <c r="G475">
        <v>0</v>
      </c>
      <c r="H475">
        <v>0</v>
      </c>
      <c r="I475">
        <f t="shared" si="81"/>
        <v>0</v>
      </c>
      <c r="J475">
        <v>0</v>
      </c>
      <c r="K475">
        <v>1</v>
      </c>
      <c r="L475" t="s">
        <v>654</v>
      </c>
      <c r="M475" t="s">
        <v>651</v>
      </c>
      <c r="N475" t="str">
        <f t="shared" si="82"/>
        <v>right guard</v>
      </c>
      <c r="P475">
        <v>0</v>
      </c>
      <c r="Q475">
        <v>-0.773424</v>
      </c>
      <c r="R475">
        <v>1</v>
      </c>
      <c r="S475">
        <v>0.664264332150167</v>
      </c>
      <c r="T475">
        <f t="shared" si="83"/>
        <v>0</v>
      </c>
      <c r="U475">
        <f t="shared" si="84"/>
        <v>0</v>
      </c>
      <c r="V475">
        <f t="shared" si="85"/>
        <v>0.664264332150167</v>
      </c>
      <c r="X475">
        <f t="shared" si="80"/>
        <v>-0.51375797682891078</v>
      </c>
    </row>
    <row r="476" spans="1:24" x14ac:dyDescent="0.35">
      <c r="A476" t="s">
        <v>161</v>
      </c>
      <c r="B476" t="s">
        <v>666</v>
      </c>
      <c r="C476" t="s">
        <v>681</v>
      </c>
      <c r="D476" t="s">
        <v>682</v>
      </c>
      <c r="E476">
        <v>0.57849613611509398</v>
      </c>
      <c r="F476">
        <v>7</v>
      </c>
      <c r="G476">
        <v>0</v>
      </c>
      <c r="H476">
        <v>0</v>
      </c>
      <c r="I476">
        <f t="shared" si="81"/>
        <v>0</v>
      </c>
      <c r="J476">
        <v>0</v>
      </c>
      <c r="K476">
        <v>0</v>
      </c>
      <c r="L476" t="s">
        <v>3</v>
      </c>
      <c r="M476" t="s">
        <v>651</v>
      </c>
      <c r="N476" t="str">
        <f t="shared" si="82"/>
        <v>right tackle</v>
      </c>
      <c r="P476">
        <v>0</v>
      </c>
      <c r="Q476">
        <v>0.31159920000000002</v>
      </c>
      <c r="R476">
        <v>0</v>
      </c>
      <c r="S476">
        <v>0</v>
      </c>
      <c r="T476">
        <f t="shared" si="83"/>
        <v>0</v>
      </c>
      <c r="U476">
        <f t="shared" si="84"/>
        <v>0</v>
      </c>
      <c r="V476">
        <f t="shared" si="85"/>
        <v>0</v>
      </c>
      <c r="X476">
        <f t="shared" si="80"/>
        <v>0.1802589332165544</v>
      </c>
    </row>
    <row r="477" spans="1:24" x14ac:dyDescent="0.35">
      <c r="A477" t="s">
        <v>162</v>
      </c>
      <c r="B477" t="s">
        <v>666</v>
      </c>
      <c r="C477" t="s">
        <v>681</v>
      </c>
      <c r="D477" t="s">
        <v>682</v>
      </c>
      <c r="E477">
        <v>0.42150386388490502</v>
      </c>
      <c r="F477">
        <v>7</v>
      </c>
      <c r="G477">
        <v>0</v>
      </c>
      <c r="H477">
        <v>0</v>
      </c>
      <c r="I477">
        <f t="shared" si="81"/>
        <v>0</v>
      </c>
      <c r="J477">
        <v>0</v>
      </c>
      <c r="K477">
        <v>0</v>
      </c>
      <c r="L477" t="s">
        <v>3</v>
      </c>
      <c r="M477" t="s">
        <v>651</v>
      </c>
      <c r="N477" t="str">
        <f t="shared" si="82"/>
        <v>right tackle</v>
      </c>
      <c r="P477">
        <v>0</v>
      </c>
      <c r="Q477">
        <v>0.31159920000000002</v>
      </c>
      <c r="R477">
        <v>0</v>
      </c>
      <c r="S477">
        <v>0</v>
      </c>
      <c r="T477">
        <f t="shared" si="83"/>
        <v>0</v>
      </c>
      <c r="U477">
        <f t="shared" si="84"/>
        <v>0</v>
      </c>
      <c r="V477">
        <f t="shared" si="85"/>
        <v>0</v>
      </c>
      <c r="X477">
        <f t="shared" si="80"/>
        <v>0.13134026678344529</v>
      </c>
    </row>
    <row r="478" spans="1:24" x14ac:dyDescent="0.35">
      <c r="A478" t="s">
        <v>163</v>
      </c>
      <c r="B478" t="s">
        <v>665</v>
      </c>
      <c r="C478" t="s">
        <v>681</v>
      </c>
      <c r="D478" t="s">
        <v>682</v>
      </c>
      <c r="E478">
        <v>0.55491322482377303</v>
      </c>
      <c r="F478">
        <v>7</v>
      </c>
      <c r="G478">
        <v>0</v>
      </c>
      <c r="H478">
        <v>0</v>
      </c>
      <c r="I478">
        <f t="shared" si="81"/>
        <v>0</v>
      </c>
      <c r="J478">
        <v>0</v>
      </c>
      <c r="K478">
        <v>0</v>
      </c>
      <c r="L478" t="s">
        <v>653</v>
      </c>
      <c r="M478" t="s">
        <v>651</v>
      </c>
      <c r="N478" t="str">
        <f t="shared" si="82"/>
        <v>right end</v>
      </c>
      <c r="P478">
        <v>0</v>
      </c>
      <c r="Q478">
        <v>7.0506040000000006E-2</v>
      </c>
      <c r="R478">
        <v>0</v>
      </c>
      <c r="S478">
        <v>0</v>
      </c>
      <c r="T478">
        <f t="shared" si="83"/>
        <v>0</v>
      </c>
      <c r="U478">
        <f t="shared" si="84"/>
        <v>0</v>
      </c>
      <c r="V478">
        <f t="shared" si="85"/>
        <v>0</v>
      </c>
      <c r="X478">
        <f t="shared" si="80"/>
        <v>3.9124734025953935E-2</v>
      </c>
    </row>
    <row r="479" spans="1:24" x14ac:dyDescent="0.35">
      <c r="A479" t="s">
        <v>171</v>
      </c>
      <c r="B479" t="s">
        <v>667</v>
      </c>
      <c r="C479" t="s">
        <v>681</v>
      </c>
      <c r="D479" t="s">
        <v>682</v>
      </c>
      <c r="E479">
        <v>0.24090394053977601</v>
      </c>
      <c r="F479">
        <v>7</v>
      </c>
      <c r="G479">
        <v>0</v>
      </c>
      <c r="H479">
        <v>0</v>
      </c>
      <c r="I479">
        <f t="shared" si="81"/>
        <v>0</v>
      </c>
      <c r="J479">
        <v>0</v>
      </c>
      <c r="K479">
        <v>0</v>
      </c>
      <c r="L479" t="s">
        <v>653</v>
      </c>
      <c r="M479" t="s">
        <v>651</v>
      </c>
      <c r="N479" t="str">
        <f t="shared" si="82"/>
        <v>right end</v>
      </c>
      <c r="P479">
        <v>0</v>
      </c>
      <c r="Q479">
        <v>7.0506040000000006E-2</v>
      </c>
      <c r="R479">
        <v>0</v>
      </c>
      <c r="S479">
        <v>0</v>
      </c>
      <c r="T479">
        <f t="shared" si="83"/>
        <v>0</v>
      </c>
      <c r="U479">
        <f t="shared" si="84"/>
        <v>0</v>
      </c>
      <c r="V479">
        <f t="shared" si="85"/>
        <v>0</v>
      </c>
      <c r="X479">
        <f t="shared" si="80"/>
        <v>1.6985182867855071E-2</v>
      </c>
    </row>
    <row r="480" spans="1:24" x14ac:dyDescent="0.35">
      <c r="A480" t="s">
        <v>160</v>
      </c>
      <c r="B480" t="s">
        <v>667</v>
      </c>
      <c r="C480" t="s">
        <v>681</v>
      </c>
      <c r="D480" t="s">
        <v>682</v>
      </c>
      <c r="E480">
        <v>0.20418283463645001</v>
      </c>
      <c r="F480">
        <v>7</v>
      </c>
      <c r="G480">
        <v>0</v>
      </c>
      <c r="H480">
        <v>0</v>
      </c>
      <c r="I480">
        <f t="shared" si="81"/>
        <v>0</v>
      </c>
      <c r="J480">
        <v>0</v>
      </c>
      <c r="K480">
        <v>0</v>
      </c>
      <c r="L480" t="s">
        <v>653</v>
      </c>
      <c r="M480" t="s">
        <v>651</v>
      </c>
      <c r="N480" t="str">
        <f t="shared" si="82"/>
        <v>right end</v>
      </c>
      <c r="P480">
        <v>0</v>
      </c>
      <c r="Q480">
        <v>7.0506040000000006E-2</v>
      </c>
      <c r="R480">
        <v>0</v>
      </c>
      <c r="S480">
        <v>0</v>
      </c>
      <c r="T480">
        <f t="shared" si="83"/>
        <v>0</v>
      </c>
      <c r="U480">
        <f t="shared" si="84"/>
        <v>0</v>
      </c>
      <c r="V480">
        <f t="shared" si="85"/>
        <v>0</v>
      </c>
      <c r="X480">
        <f t="shared" si="80"/>
        <v>1.4396123106190931E-2</v>
      </c>
    </row>
    <row r="481" spans="1:24" x14ac:dyDescent="0.35">
      <c r="A481" t="s">
        <v>164</v>
      </c>
      <c r="B481" t="s">
        <v>665</v>
      </c>
      <c r="C481" t="s">
        <v>681</v>
      </c>
      <c r="D481" t="s">
        <v>682</v>
      </c>
      <c r="E481">
        <v>0.77006211792976997</v>
      </c>
      <c r="F481">
        <v>7</v>
      </c>
      <c r="G481">
        <v>0</v>
      </c>
      <c r="H481">
        <v>0</v>
      </c>
      <c r="I481">
        <f t="shared" si="81"/>
        <v>0</v>
      </c>
      <c r="J481">
        <v>0</v>
      </c>
      <c r="K481">
        <v>0</v>
      </c>
      <c r="L481" t="s">
        <v>653</v>
      </c>
      <c r="M481" t="s">
        <v>651</v>
      </c>
      <c r="N481" t="str">
        <f t="shared" si="82"/>
        <v>right end</v>
      </c>
      <c r="P481">
        <v>0</v>
      </c>
      <c r="Q481">
        <v>-0.43160534</v>
      </c>
      <c r="R481">
        <v>1</v>
      </c>
      <c r="S481">
        <v>0.77006211792976997</v>
      </c>
      <c r="T481">
        <f t="shared" si="83"/>
        <v>0</v>
      </c>
      <c r="U481">
        <f t="shared" si="84"/>
        <v>0</v>
      </c>
      <c r="V481">
        <f t="shared" si="85"/>
        <v>0</v>
      </c>
      <c r="X481">
        <f t="shared" si="80"/>
        <v>-0.33236292223019848</v>
      </c>
    </row>
    <row r="482" spans="1:24" x14ac:dyDescent="0.35">
      <c r="A482" t="s">
        <v>189</v>
      </c>
      <c r="B482" t="s">
        <v>667</v>
      </c>
      <c r="C482" t="s">
        <v>681</v>
      </c>
      <c r="D482" t="s">
        <v>682</v>
      </c>
      <c r="E482">
        <v>0.229937882070229</v>
      </c>
      <c r="F482">
        <v>7</v>
      </c>
      <c r="G482">
        <v>0</v>
      </c>
      <c r="H482">
        <v>0</v>
      </c>
      <c r="I482">
        <f t="shared" si="81"/>
        <v>0</v>
      </c>
      <c r="J482">
        <v>0</v>
      </c>
      <c r="K482">
        <v>0</v>
      </c>
      <c r="L482" t="s">
        <v>653</v>
      </c>
      <c r="M482" t="s">
        <v>651</v>
      </c>
      <c r="N482" t="str">
        <f t="shared" si="82"/>
        <v>right end</v>
      </c>
      <c r="P482">
        <v>0</v>
      </c>
      <c r="Q482">
        <v>-0.43160534</v>
      </c>
      <c r="R482">
        <v>1</v>
      </c>
      <c r="S482">
        <v>0.229937882070229</v>
      </c>
      <c r="T482">
        <f t="shared" si="83"/>
        <v>0</v>
      </c>
      <c r="U482">
        <f t="shared" si="84"/>
        <v>0</v>
      </c>
      <c r="V482">
        <f t="shared" si="85"/>
        <v>0</v>
      </c>
      <c r="X482">
        <f t="shared" si="80"/>
        <v>-9.9242417769801097E-2</v>
      </c>
    </row>
    <row r="483" spans="1:24" x14ac:dyDescent="0.35">
      <c r="A483" t="s">
        <v>179</v>
      </c>
      <c r="B483" t="s">
        <v>666</v>
      </c>
      <c r="C483" t="s">
        <v>681</v>
      </c>
      <c r="D483" t="s">
        <v>682</v>
      </c>
      <c r="E483">
        <v>0.18927798535152601</v>
      </c>
      <c r="F483">
        <v>7</v>
      </c>
      <c r="G483">
        <v>0</v>
      </c>
      <c r="H483">
        <v>0</v>
      </c>
      <c r="I483">
        <f t="shared" si="81"/>
        <v>0</v>
      </c>
      <c r="J483">
        <v>0</v>
      </c>
      <c r="K483">
        <v>0</v>
      </c>
      <c r="L483" t="s">
        <v>654</v>
      </c>
      <c r="M483" t="s">
        <v>651</v>
      </c>
      <c r="N483" t="str">
        <f t="shared" si="82"/>
        <v>right guard</v>
      </c>
      <c r="P483">
        <v>0</v>
      </c>
      <c r="Q483">
        <v>-0.46052414000000003</v>
      </c>
      <c r="R483">
        <v>1</v>
      </c>
      <c r="S483">
        <v>0.18927798535152601</v>
      </c>
      <c r="T483">
        <f t="shared" si="83"/>
        <v>0</v>
      </c>
      <c r="U483">
        <f t="shared" si="84"/>
        <v>0</v>
      </c>
      <c r="V483">
        <f t="shared" si="85"/>
        <v>0</v>
      </c>
      <c r="X483">
        <f t="shared" si="80"/>
        <v>-8.7167081424944115E-2</v>
      </c>
    </row>
    <row r="484" spans="1:24" x14ac:dyDescent="0.35">
      <c r="A484" t="s">
        <v>165</v>
      </c>
      <c r="B484" t="s">
        <v>666</v>
      </c>
      <c r="C484" t="s">
        <v>681</v>
      </c>
      <c r="D484" t="s">
        <v>682</v>
      </c>
      <c r="E484">
        <v>0.81072201464847304</v>
      </c>
      <c r="F484">
        <v>7</v>
      </c>
      <c r="G484">
        <v>0</v>
      </c>
      <c r="H484">
        <v>0</v>
      </c>
      <c r="I484">
        <f t="shared" si="81"/>
        <v>0</v>
      </c>
      <c r="J484">
        <v>0</v>
      </c>
      <c r="K484">
        <v>0</v>
      </c>
      <c r="L484" t="s">
        <v>654</v>
      </c>
      <c r="M484" t="s">
        <v>651</v>
      </c>
      <c r="N484" t="str">
        <f t="shared" si="82"/>
        <v>right guard</v>
      </c>
      <c r="P484">
        <v>0</v>
      </c>
      <c r="Q484">
        <v>-0.46052414000000003</v>
      </c>
      <c r="R484">
        <v>1</v>
      </c>
      <c r="S484">
        <v>0.81072201464847304</v>
      </c>
      <c r="T484">
        <f t="shared" si="83"/>
        <v>0</v>
      </c>
      <c r="U484">
        <f t="shared" si="84"/>
        <v>0</v>
      </c>
      <c r="V484">
        <f t="shared" si="85"/>
        <v>0</v>
      </c>
      <c r="X484">
        <f t="shared" si="80"/>
        <v>-0.37335705857505547</v>
      </c>
    </row>
    <row r="485" spans="1:24" x14ac:dyDescent="0.35">
      <c r="A485" t="s">
        <v>163</v>
      </c>
      <c r="B485" t="s">
        <v>665</v>
      </c>
      <c r="C485" t="s">
        <v>681</v>
      </c>
      <c r="D485" t="s">
        <v>682</v>
      </c>
      <c r="E485">
        <v>0.35376435420513502</v>
      </c>
      <c r="F485">
        <v>7</v>
      </c>
      <c r="G485">
        <v>0</v>
      </c>
      <c r="H485">
        <v>0</v>
      </c>
      <c r="I485">
        <f t="shared" si="81"/>
        <v>0</v>
      </c>
      <c r="J485">
        <v>0</v>
      </c>
      <c r="K485">
        <v>0</v>
      </c>
      <c r="L485" t="s">
        <v>3</v>
      </c>
      <c r="M485" t="s">
        <v>652</v>
      </c>
      <c r="N485" t="str">
        <f t="shared" si="82"/>
        <v>left tackle</v>
      </c>
      <c r="P485">
        <v>0</v>
      </c>
      <c r="Q485">
        <v>-0.76557695999999997</v>
      </c>
      <c r="R485">
        <v>1</v>
      </c>
      <c r="S485">
        <v>0.35376435420513502</v>
      </c>
      <c r="T485">
        <f t="shared" si="83"/>
        <v>0</v>
      </c>
      <c r="U485">
        <f t="shared" si="84"/>
        <v>0</v>
      </c>
      <c r="V485">
        <f t="shared" si="85"/>
        <v>0</v>
      </c>
      <c r="X485">
        <f t="shared" si="80"/>
        <v>-0.27083383884873047</v>
      </c>
    </row>
    <row r="486" spans="1:24" x14ac:dyDescent="0.35">
      <c r="A486" t="s">
        <v>189</v>
      </c>
      <c r="B486" t="s">
        <v>667</v>
      </c>
      <c r="C486" t="s">
        <v>681</v>
      </c>
      <c r="D486" t="s">
        <v>682</v>
      </c>
      <c r="E486">
        <v>0.43529892484099098</v>
      </c>
      <c r="F486">
        <v>7</v>
      </c>
      <c r="G486">
        <v>0</v>
      </c>
      <c r="H486">
        <v>0</v>
      </c>
      <c r="I486">
        <f t="shared" si="81"/>
        <v>0</v>
      </c>
      <c r="J486">
        <v>0</v>
      </c>
      <c r="K486">
        <v>0</v>
      </c>
      <c r="L486" t="s">
        <v>3</v>
      </c>
      <c r="M486" t="s">
        <v>652</v>
      </c>
      <c r="N486" t="str">
        <f t="shared" si="82"/>
        <v>left tackle</v>
      </c>
      <c r="P486">
        <v>0</v>
      </c>
      <c r="Q486">
        <v>-0.76557695999999997</v>
      </c>
      <c r="R486">
        <v>1</v>
      </c>
      <c r="S486">
        <v>0.43529892484099098</v>
      </c>
      <c r="T486">
        <f t="shared" si="83"/>
        <v>0</v>
      </c>
      <c r="U486">
        <f t="shared" si="84"/>
        <v>0</v>
      </c>
      <c r="V486">
        <f t="shared" si="85"/>
        <v>0</v>
      </c>
      <c r="X486">
        <f t="shared" si="80"/>
        <v>-0.33325482757103436</v>
      </c>
    </row>
    <row r="487" spans="1:24" x14ac:dyDescent="0.35">
      <c r="A487" t="s">
        <v>166</v>
      </c>
      <c r="B487" t="s">
        <v>665</v>
      </c>
      <c r="C487" t="s">
        <v>681</v>
      </c>
      <c r="D487" t="s">
        <v>682</v>
      </c>
      <c r="E487">
        <v>0.210936720953873</v>
      </c>
      <c r="F487">
        <v>7</v>
      </c>
      <c r="G487">
        <v>0</v>
      </c>
      <c r="H487">
        <v>0</v>
      </c>
      <c r="I487">
        <f t="shared" si="81"/>
        <v>0</v>
      </c>
      <c r="J487">
        <v>0</v>
      </c>
      <c r="K487">
        <v>0</v>
      </c>
      <c r="L487" t="s">
        <v>3</v>
      </c>
      <c r="M487" t="s">
        <v>652</v>
      </c>
      <c r="N487" t="str">
        <f t="shared" si="82"/>
        <v>left tackle</v>
      </c>
      <c r="P487">
        <v>0</v>
      </c>
      <c r="Q487">
        <v>-0.76557695999999997</v>
      </c>
      <c r="R487">
        <v>1</v>
      </c>
      <c r="S487">
        <v>0.210936720953873</v>
      </c>
      <c r="T487">
        <f t="shared" si="83"/>
        <v>0</v>
      </c>
      <c r="U487">
        <f t="shared" si="84"/>
        <v>0</v>
      </c>
      <c r="V487">
        <f t="shared" si="85"/>
        <v>0</v>
      </c>
      <c r="X487">
        <f t="shared" si="80"/>
        <v>-0.16148829358023439</v>
      </c>
    </row>
    <row r="488" spans="1:24" x14ac:dyDescent="0.35">
      <c r="A488" t="s">
        <v>167</v>
      </c>
      <c r="B488" t="s">
        <v>667</v>
      </c>
      <c r="C488" t="s">
        <v>682</v>
      </c>
      <c r="D488" t="s">
        <v>681</v>
      </c>
      <c r="E488">
        <v>1</v>
      </c>
      <c r="F488">
        <v>7</v>
      </c>
      <c r="G488">
        <v>0</v>
      </c>
      <c r="H488">
        <v>0</v>
      </c>
      <c r="I488">
        <f t="shared" si="81"/>
        <v>0</v>
      </c>
      <c r="J488">
        <v>0</v>
      </c>
      <c r="K488">
        <v>0</v>
      </c>
      <c r="L488" t="s">
        <v>3</v>
      </c>
      <c r="M488" t="s">
        <v>652</v>
      </c>
      <c r="N488" t="str">
        <f t="shared" si="82"/>
        <v>left tackle</v>
      </c>
      <c r="P488">
        <v>0</v>
      </c>
      <c r="Q488">
        <v>3.0754816000000001E-2</v>
      </c>
      <c r="R488">
        <v>0</v>
      </c>
      <c r="S488">
        <v>0</v>
      </c>
      <c r="T488">
        <f t="shared" si="83"/>
        <v>0</v>
      </c>
      <c r="U488">
        <f t="shared" si="84"/>
        <v>0</v>
      </c>
      <c r="V488">
        <f t="shared" si="85"/>
        <v>0</v>
      </c>
      <c r="X488">
        <f t="shared" si="80"/>
        <v>3.0754816000000001E-2</v>
      </c>
    </row>
    <row r="489" spans="1:24" x14ac:dyDescent="0.35">
      <c r="A489" t="s">
        <v>169</v>
      </c>
      <c r="B489" t="s">
        <v>665</v>
      </c>
      <c r="C489" t="s">
        <v>682</v>
      </c>
      <c r="D489" t="s">
        <v>681</v>
      </c>
      <c r="E489">
        <v>1</v>
      </c>
      <c r="F489">
        <v>7</v>
      </c>
      <c r="G489">
        <v>0</v>
      </c>
      <c r="H489">
        <v>0</v>
      </c>
      <c r="I489">
        <f t="shared" si="81"/>
        <v>0</v>
      </c>
      <c r="J489">
        <v>0</v>
      </c>
      <c r="K489">
        <v>0</v>
      </c>
      <c r="L489" t="s">
        <v>3</v>
      </c>
      <c r="M489" t="s">
        <v>652</v>
      </c>
      <c r="N489" t="str">
        <f t="shared" si="82"/>
        <v>left tackle</v>
      </c>
      <c r="P489">
        <v>0</v>
      </c>
      <c r="Q489">
        <v>1.0369788</v>
      </c>
      <c r="R489">
        <v>0</v>
      </c>
      <c r="S489">
        <v>0</v>
      </c>
      <c r="T489">
        <f t="shared" si="83"/>
        <v>0</v>
      </c>
      <c r="U489">
        <f t="shared" si="84"/>
        <v>0</v>
      </c>
      <c r="V489">
        <f t="shared" si="85"/>
        <v>0</v>
      </c>
      <c r="X489">
        <f t="shared" si="80"/>
        <v>1.0369788</v>
      </c>
    </row>
    <row r="490" spans="1:24" x14ac:dyDescent="0.35">
      <c r="A490" t="s">
        <v>161</v>
      </c>
      <c r="B490" t="s">
        <v>666</v>
      </c>
      <c r="C490" t="s">
        <v>681</v>
      </c>
      <c r="D490" t="s">
        <v>682</v>
      </c>
      <c r="E490">
        <v>1</v>
      </c>
      <c r="F490">
        <v>7</v>
      </c>
      <c r="G490">
        <v>0</v>
      </c>
      <c r="H490">
        <v>0</v>
      </c>
      <c r="I490">
        <f t="shared" si="81"/>
        <v>0</v>
      </c>
      <c r="J490">
        <v>0</v>
      </c>
      <c r="K490">
        <v>0</v>
      </c>
      <c r="L490" t="s">
        <v>654</v>
      </c>
      <c r="M490" t="s">
        <v>651</v>
      </c>
      <c r="N490" t="str">
        <f t="shared" si="82"/>
        <v>right guard</v>
      </c>
      <c r="P490">
        <v>0</v>
      </c>
      <c r="Q490">
        <v>-0.32373970000000002</v>
      </c>
      <c r="R490">
        <v>1</v>
      </c>
      <c r="S490">
        <v>1</v>
      </c>
      <c r="T490">
        <f t="shared" si="83"/>
        <v>0</v>
      </c>
      <c r="U490">
        <f t="shared" si="84"/>
        <v>0</v>
      </c>
      <c r="V490">
        <f t="shared" si="85"/>
        <v>0</v>
      </c>
      <c r="X490">
        <f t="shared" si="80"/>
        <v>-0.32373970000000002</v>
      </c>
    </row>
    <row r="491" spans="1:24" x14ac:dyDescent="0.35">
      <c r="A491" t="s">
        <v>165</v>
      </c>
      <c r="B491" t="s">
        <v>666</v>
      </c>
      <c r="C491" t="s">
        <v>681</v>
      </c>
      <c r="D491" t="s">
        <v>682</v>
      </c>
      <c r="E491">
        <v>0.224496797924578</v>
      </c>
      <c r="F491">
        <v>7</v>
      </c>
      <c r="G491">
        <v>0</v>
      </c>
      <c r="H491">
        <v>0</v>
      </c>
      <c r="I491">
        <f t="shared" si="81"/>
        <v>0</v>
      </c>
      <c r="J491">
        <v>0</v>
      </c>
      <c r="K491">
        <v>0</v>
      </c>
      <c r="L491" t="s">
        <v>3</v>
      </c>
      <c r="M491" t="s">
        <v>652</v>
      </c>
      <c r="N491" t="str">
        <f t="shared" si="82"/>
        <v>left tackle</v>
      </c>
      <c r="P491">
        <v>0</v>
      </c>
      <c r="Q491">
        <v>-0.78649080000000005</v>
      </c>
      <c r="R491">
        <v>1</v>
      </c>
      <c r="S491">
        <v>0.224496797924578</v>
      </c>
      <c r="T491">
        <f t="shared" si="83"/>
        <v>0</v>
      </c>
      <c r="U491">
        <f t="shared" si="84"/>
        <v>0</v>
      </c>
      <c r="V491">
        <f t="shared" si="85"/>
        <v>0</v>
      </c>
      <c r="X491">
        <f t="shared" si="80"/>
        <v>-0.1765646661971397</v>
      </c>
    </row>
    <row r="492" spans="1:24" x14ac:dyDescent="0.35">
      <c r="A492" t="s">
        <v>161</v>
      </c>
      <c r="B492" t="s">
        <v>666</v>
      </c>
      <c r="C492" t="s">
        <v>681</v>
      </c>
      <c r="D492" t="s">
        <v>682</v>
      </c>
      <c r="E492">
        <v>0.37846625778749898</v>
      </c>
      <c r="F492">
        <v>7</v>
      </c>
      <c r="G492">
        <v>0</v>
      </c>
      <c r="H492">
        <v>0</v>
      </c>
      <c r="I492">
        <f t="shared" si="81"/>
        <v>0</v>
      </c>
      <c r="J492">
        <v>0</v>
      </c>
      <c r="K492">
        <v>0</v>
      </c>
      <c r="L492" t="s">
        <v>3</v>
      </c>
      <c r="M492" t="s">
        <v>652</v>
      </c>
      <c r="N492" t="str">
        <f t="shared" si="82"/>
        <v>left tackle</v>
      </c>
      <c r="P492">
        <v>0</v>
      </c>
      <c r="Q492">
        <v>-0.78649080000000005</v>
      </c>
      <c r="R492">
        <v>1</v>
      </c>
      <c r="S492">
        <v>0.37846625778749898</v>
      </c>
      <c r="T492">
        <f t="shared" si="83"/>
        <v>0</v>
      </c>
      <c r="U492">
        <f t="shared" si="84"/>
        <v>0</v>
      </c>
      <c r="V492">
        <f t="shared" si="85"/>
        <v>0</v>
      </c>
      <c r="X492">
        <f t="shared" si="80"/>
        <v>-0.29766022986029633</v>
      </c>
    </row>
    <row r="493" spans="1:24" x14ac:dyDescent="0.35">
      <c r="A493" t="s">
        <v>171</v>
      </c>
      <c r="B493" t="s">
        <v>667</v>
      </c>
      <c r="C493" t="s">
        <v>681</v>
      </c>
      <c r="D493" t="s">
        <v>682</v>
      </c>
      <c r="E493">
        <v>0.39703694428792102</v>
      </c>
      <c r="F493">
        <v>7</v>
      </c>
      <c r="G493">
        <v>0</v>
      </c>
      <c r="H493">
        <v>0</v>
      </c>
      <c r="I493">
        <f t="shared" si="81"/>
        <v>0</v>
      </c>
      <c r="J493">
        <v>0</v>
      </c>
      <c r="K493">
        <v>0</v>
      </c>
      <c r="L493" t="s">
        <v>3</v>
      </c>
      <c r="M493" t="s">
        <v>652</v>
      </c>
      <c r="N493" t="str">
        <f t="shared" si="82"/>
        <v>left tackle</v>
      </c>
      <c r="P493">
        <v>0</v>
      </c>
      <c r="Q493">
        <v>-0.78649080000000005</v>
      </c>
      <c r="R493">
        <v>1</v>
      </c>
      <c r="S493">
        <v>0.39703694428792102</v>
      </c>
      <c r="T493">
        <f t="shared" si="83"/>
        <v>0</v>
      </c>
      <c r="U493">
        <f t="shared" si="84"/>
        <v>0</v>
      </c>
      <c r="V493">
        <f t="shared" si="85"/>
        <v>0</v>
      </c>
      <c r="X493">
        <f t="shared" si="80"/>
        <v>-0.31226590394256243</v>
      </c>
    </row>
    <row r="494" spans="1:24" x14ac:dyDescent="0.35">
      <c r="A494" t="s">
        <v>172</v>
      </c>
      <c r="B494" t="s">
        <v>665</v>
      </c>
      <c r="C494" t="s">
        <v>682</v>
      </c>
      <c r="D494" t="s">
        <v>681</v>
      </c>
      <c r="E494">
        <v>0.24059132180095899</v>
      </c>
      <c r="F494">
        <v>7</v>
      </c>
      <c r="G494">
        <v>0</v>
      </c>
      <c r="H494">
        <v>0</v>
      </c>
      <c r="I494">
        <f t="shared" si="81"/>
        <v>0</v>
      </c>
      <c r="J494">
        <v>0</v>
      </c>
      <c r="K494">
        <v>0</v>
      </c>
      <c r="M494" t="s">
        <v>650</v>
      </c>
      <c r="N494" t="str">
        <f t="shared" si="82"/>
        <v>middle</v>
      </c>
      <c r="P494">
        <v>0</v>
      </c>
      <c r="Q494">
        <v>3.8136539999999997E-2</v>
      </c>
      <c r="R494">
        <v>0</v>
      </c>
      <c r="S494">
        <v>0</v>
      </c>
      <c r="T494">
        <f t="shared" si="83"/>
        <v>0</v>
      </c>
      <c r="U494">
        <f t="shared" si="84"/>
        <v>0</v>
      </c>
      <c r="V494">
        <f t="shared" si="85"/>
        <v>0</v>
      </c>
      <c r="X494">
        <f t="shared" si="80"/>
        <v>9.1753205675151432E-3</v>
      </c>
    </row>
    <row r="495" spans="1:24" x14ac:dyDescent="0.35">
      <c r="A495" t="s">
        <v>169</v>
      </c>
      <c r="B495" t="s">
        <v>665</v>
      </c>
      <c r="C495" t="s">
        <v>682</v>
      </c>
      <c r="D495" t="s">
        <v>681</v>
      </c>
      <c r="E495">
        <v>0.16413048718701601</v>
      </c>
      <c r="F495">
        <v>7</v>
      </c>
      <c r="G495">
        <v>0</v>
      </c>
      <c r="H495">
        <v>0</v>
      </c>
      <c r="I495">
        <f t="shared" si="81"/>
        <v>0</v>
      </c>
      <c r="J495">
        <v>0</v>
      </c>
      <c r="K495">
        <v>0</v>
      </c>
      <c r="M495" t="s">
        <v>650</v>
      </c>
      <c r="N495" t="str">
        <f t="shared" si="82"/>
        <v>middle</v>
      </c>
      <c r="P495">
        <v>0</v>
      </c>
      <c r="Q495">
        <v>3.8136539999999997E-2</v>
      </c>
      <c r="R495">
        <v>0</v>
      </c>
      <c r="S495">
        <v>0</v>
      </c>
      <c r="T495">
        <f t="shared" si="83"/>
        <v>0</v>
      </c>
      <c r="U495">
        <f t="shared" si="84"/>
        <v>0</v>
      </c>
      <c r="V495">
        <f t="shared" si="85"/>
        <v>0</v>
      </c>
      <c r="X495">
        <f t="shared" si="80"/>
        <v>6.259368889827123E-3</v>
      </c>
    </row>
    <row r="496" spans="1:24" x14ac:dyDescent="0.35">
      <c r="A496" t="s">
        <v>182</v>
      </c>
      <c r="B496" t="s">
        <v>666</v>
      </c>
      <c r="C496" t="s">
        <v>682</v>
      </c>
      <c r="D496" t="s">
        <v>681</v>
      </c>
      <c r="E496">
        <v>0.22514719884336401</v>
      </c>
      <c r="F496">
        <v>7</v>
      </c>
      <c r="G496">
        <v>0</v>
      </c>
      <c r="H496">
        <v>0</v>
      </c>
      <c r="I496">
        <f t="shared" si="81"/>
        <v>0</v>
      </c>
      <c r="J496">
        <v>0</v>
      </c>
      <c r="K496">
        <v>0</v>
      </c>
      <c r="M496" t="s">
        <v>650</v>
      </c>
      <c r="N496" t="str">
        <f t="shared" si="82"/>
        <v>middle</v>
      </c>
      <c r="P496">
        <v>0</v>
      </c>
      <c r="Q496">
        <v>3.8136539999999997E-2</v>
      </c>
      <c r="R496">
        <v>0</v>
      </c>
      <c r="S496">
        <v>0</v>
      </c>
      <c r="T496">
        <f t="shared" si="83"/>
        <v>0</v>
      </c>
      <c r="U496">
        <f t="shared" si="84"/>
        <v>0</v>
      </c>
      <c r="V496">
        <f t="shared" si="85"/>
        <v>0</v>
      </c>
      <c r="X496">
        <f t="shared" si="80"/>
        <v>8.5863351545779048E-3</v>
      </c>
    </row>
    <row r="497" spans="1:24" x14ac:dyDescent="0.35">
      <c r="A497" t="s">
        <v>612</v>
      </c>
      <c r="B497" t="s">
        <v>666</v>
      </c>
      <c r="C497" t="s">
        <v>682</v>
      </c>
      <c r="D497" t="s">
        <v>681</v>
      </c>
      <c r="E497">
        <v>0.37013099216865902</v>
      </c>
      <c r="F497">
        <v>7</v>
      </c>
      <c r="G497">
        <v>0</v>
      </c>
      <c r="H497">
        <v>0</v>
      </c>
      <c r="I497">
        <f t="shared" si="81"/>
        <v>0</v>
      </c>
      <c r="J497">
        <v>0</v>
      </c>
      <c r="K497">
        <v>0</v>
      </c>
      <c r="M497" t="s">
        <v>650</v>
      </c>
      <c r="N497" t="str">
        <f t="shared" si="82"/>
        <v>middle</v>
      </c>
      <c r="P497">
        <v>0</v>
      </c>
      <c r="Q497">
        <v>3.8136539999999997E-2</v>
      </c>
      <c r="R497">
        <v>0</v>
      </c>
      <c r="S497">
        <v>0</v>
      </c>
      <c r="T497">
        <f t="shared" si="83"/>
        <v>0</v>
      </c>
      <c r="U497">
        <f t="shared" si="84"/>
        <v>0</v>
      </c>
      <c r="V497">
        <f t="shared" si="85"/>
        <v>0</v>
      </c>
      <c r="X497">
        <f t="shared" si="80"/>
        <v>1.4115515388079751E-2</v>
      </c>
    </row>
    <row r="498" spans="1:24" x14ac:dyDescent="0.35">
      <c r="A498" t="s">
        <v>172</v>
      </c>
      <c r="B498" t="s">
        <v>665</v>
      </c>
      <c r="C498" t="s">
        <v>682</v>
      </c>
      <c r="D498" t="s">
        <v>681</v>
      </c>
      <c r="E498">
        <v>0.55048037385253901</v>
      </c>
      <c r="F498">
        <v>7</v>
      </c>
      <c r="G498">
        <v>0</v>
      </c>
      <c r="H498">
        <v>0</v>
      </c>
      <c r="I498">
        <f t="shared" si="81"/>
        <v>0</v>
      </c>
      <c r="J498">
        <v>0</v>
      </c>
      <c r="K498">
        <v>0</v>
      </c>
      <c r="M498" t="s">
        <v>650</v>
      </c>
      <c r="N498" t="str">
        <f t="shared" si="82"/>
        <v>middle</v>
      </c>
      <c r="P498">
        <v>0</v>
      </c>
      <c r="Q498">
        <v>1.178971</v>
      </c>
      <c r="R498">
        <v>0</v>
      </c>
      <c r="S498">
        <v>0</v>
      </c>
      <c r="T498">
        <f t="shared" si="83"/>
        <v>0</v>
      </c>
      <c r="U498">
        <f t="shared" si="84"/>
        <v>0</v>
      </c>
      <c r="V498">
        <f t="shared" si="85"/>
        <v>0</v>
      </c>
      <c r="X498">
        <f t="shared" si="80"/>
        <v>0.64900039684130173</v>
      </c>
    </row>
    <row r="499" spans="1:24" x14ac:dyDescent="0.35">
      <c r="A499" t="s">
        <v>169</v>
      </c>
      <c r="B499" t="s">
        <v>665</v>
      </c>
      <c r="C499" t="s">
        <v>682</v>
      </c>
      <c r="D499" t="s">
        <v>681</v>
      </c>
      <c r="E499">
        <v>0.25998188480032602</v>
      </c>
      <c r="F499">
        <v>7</v>
      </c>
      <c r="G499">
        <v>0</v>
      </c>
      <c r="H499">
        <v>0</v>
      </c>
      <c r="I499">
        <f t="shared" si="81"/>
        <v>0</v>
      </c>
      <c r="J499">
        <v>0</v>
      </c>
      <c r="K499">
        <v>0</v>
      </c>
      <c r="M499" t="s">
        <v>650</v>
      </c>
      <c r="N499" t="str">
        <f t="shared" si="82"/>
        <v>middle</v>
      </c>
      <c r="P499">
        <v>0</v>
      </c>
      <c r="Q499">
        <v>1.178971</v>
      </c>
      <c r="R499">
        <v>0</v>
      </c>
      <c r="S499">
        <v>0</v>
      </c>
      <c r="T499">
        <f t="shared" si="83"/>
        <v>0</v>
      </c>
      <c r="U499">
        <f t="shared" si="84"/>
        <v>0</v>
      </c>
      <c r="V499">
        <f t="shared" si="85"/>
        <v>0</v>
      </c>
      <c r="X499">
        <f t="shared" si="80"/>
        <v>0.30651110270492515</v>
      </c>
    </row>
    <row r="500" spans="1:24" x14ac:dyDescent="0.35">
      <c r="A500" t="s">
        <v>173</v>
      </c>
      <c r="B500" t="s">
        <v>665</v>
      </c>
      <c r="C500" t="s">
        <v>682</v>
      </c>
      <c r="D500" t="s">
        <v>681</v>
      </c>
      <c r="E500">
        <v>0.189537741347133</v>
      </c>
      <c r="F500">
        <v>7</v>
      </c>
      <c r="G500">
        <v>0</v>
      </c>
      <c r="H500">
        <v>0</v>
      </c>
      <c r="I500">
        <f t="shared" si="81"/>
        <v>0</v>
      </c>
      <c r="J500">
        <v>0</v>
      </c>
      <c r="K500">
        <v>0</v>
      </c>
      <c r="M500" t="s">
        <v>650</v>
      </c>
      <c r="N500" t="str">
        <f t="shared" si="82"/>
        <v>middle</v>
      </c>
      <c r="P500">
        <v>0</v>
      </c>
      <c r="Q500">
        <v>1.178971</v>
      </c>
      <c r="R500">
        <v>0</v>
      </c>
      <c r="S500">
        <v>0</v>
      </c>
      <c r="T500">
        <f t="shared" si="83"/>
        <v>0</v>
      </c>
      <c r="U500">
        <f t="shared" si="84"/>
        <v>0</v>
      </c>
      <c r="V500">
        <f t="shared" si="85"/>
        <v>0</v>
      </c>
      <c r="X500">
        <f t="shared" si="80"/>
        <v>0.22345950045377075</v>
      </c>
    </row>
    <row r="501" spans="1:24" x14ac:dyDescent="0.35">
      <c r="A501" t="s">
        <v>183</v>
      </c>
      <c r="B501" t="s">
        <v>667</v>
      </c>
      <c r="C501" t="s">
        <v>682</v>
      </c>
      <c r="D501" t="s">
        <v>681</v>
      </c>
      <c r="E501">
        <v>0.51525499597743696</v>
      </c>
      <c r="F501">
        <v>7</v>
      </c>
      <c r="G501">
        <v>0</v>
      </c>
      <c r="H501">
        <v>0</v>
      </c>
      <c r="I501">
        <f t="shared" si="81"/>
        <v>0</v>
      </c>
      <c r="J501">
        <v>0</v>
      </c>
      <c r="K501">
        <v>0</v>
      </c>
      <c r="L501" t="s">
        <v>3</v>
      </c>
      <c r="M501" t="s">
        <v>651</v>
      </c>
      <c r="N501" t="str">
        <f t="shared" si="82"/>
        <v>right tackle</v>
      </c>
      <c r="P501">
        <v>0</v>
      </c>
      <c r="Q501">
        <v>0.4105357</v>
      </c>
      <c r="R501">
        <v>0</v>
      </c>
      <c r="S501">
        <v>0</v>
      </c>
      <c r="T501">
        <f t="shared" si="83"/>
        <v>0</v>
      </c>
      <c r="U501">
        <f t="shared" si="84"/>
        <v>0</v>
      </c>
      <c r="V501">
        <f t="shared" si="85"/>
        <v>0</v>
      </c>
      <c r="X501">
        <f t="shared" si="80"/>
        <v>0.21153057045209428</v>
      </c>
    </row>
    <row r="502" spans="1:24" x14ac:dyDescent="0.35">
      <c r="A502" t="s">
        <v>173</v>
      </c>
      <c r="B502" t="s">
        <v>665</v>
      </c>
      <c r="C502" t="s">
        <v>682</v>
      </c>
      <c r="D502" t="s">
        <v>681</v>
      </c>
      <c r="E502">
        <v>0.48474500402256199</v>
      </c>
      <c r="F502">
        <v>7</v>
      </c>
      <c r="G502">
        <v>0</v>
      </c>
      <c r="H502">
        <v>0</v>
      </c>
      <c r="I502">
        <f t="shared" si="81"/>
        <v>0</v>
      </c>
      <c r="J502">
        <v>0</v>
      </c>
      <c r="K502">
        <v>0</v>
      </c>
      <c r="L502" t="s">
        <v>3</v>
      </c>
      <c r="M502" t="s">
        <v>651</v>
      </c>
      <c r="N502" t="str">
        <f t="shared" si="82"/>
        <v>right tackle</v>
      </c>
      <c r="P502">
        <v>0</v>
      </c>
      <c r="Q502">
        <v>0.4105357</v>
      </c>
      <c r="R502">
        <v>0</v>
      </c>
      <c r="S502">
        <v>0</v>
      </c>
      <c r="T502">
        <f t="shared" si="83"/>
        <v>0</v>
      </c>
      <c r="U502">
        <f t="shared" si="84"/>
        <v>0</v>
      </c>
      <c r="V502">
        <f t="shared" si="85"/>
        <v>0</v>
      </c>
      <c r="X502">
        <f t="shared" si="80"/>
        <v>0.19900512954790531</v>
      </c>
    </row>
    <row r="503" spans="1:24" x14ac:dyDescent="0.35">
      <c r="A503" t="s">
        <v>174</v>
      </c>
      <c r="B503" t="s">
        <v>666</v>
      </c>
      <c r="C503" t="s">
        <v>682</v>
      </c>
      <c r="D503" t="s">
        <v>681</v>
      </c>
      <c r="E503">
        <v>0.74012032508707404</v>
      </c>
      <c r="F503">
        <v>7</v>
      </c>
      <c r="G503">
        <v>0</v>
      </c>
      <c r="H503">
        <v>0</v>
      </c>
      <c r="I503">
        <f t="shared" si="81"/>
        <v>0</v>
      </c>
      <c r="J503">
        <v>0</v>
      </c>
      <c r="K503">
        <v>1</v>
      </c>
      <c r="M503" t="s">
        <v>650</v>
      </c>
      <c r="N503" t="str">
        <f t="shared" si="82"/>
        <v>middle</v>
      </c>
      <c r="P503">
        <v>0</v>
      </c>
      <c r="Q503">
        <v>-0.89074755000000005</v>
      </c>
      <c r="R503">
        <v>1</v>
      </c>
      <c r="S503">
        <v>0.74012032508707404</v>
      </c>
      <c r="T503">
        <f t="shared" si="83"/>
        <v>0</v>
      </c>
      <c r="U503">
        <f t="shared" si="84"/>
        <v>0</v>
      </c>
      <c r="V503">
        <f t="shared" si="85"/>
        <v>0.74012032508707404</v>
      </c>
      <c r="X503">
        <f t="shared" si="80"/>
        <v>-0.65926036627651474</v>
      </c>
    </row>
    <row r="504" spans="1:24" x14ac:dyDescent="0.35">
      <c r="A504" t="s">
        <v>173</v>
      </c>
      <c r="B504" t="s">
        <v>665</v>
      </c>
      <c r="C504" t="s">
        <v>682</v>
      </c>
      <c r="D504" t="s">
        <v>681</v>
      </c>
      <c r="E504">
        <v>0.25987967491292502</v>
      </c>
      <c r="F504">
        <v>7</v>
      </c>
      <c r="G504">
        <v>0</v>
      </c>
      <c r="H504">
        <v>0</v>
      </c>
      <c r="I504">
        <f t="shared" si="81"/>
        <v>0</v>
      </c>
      <c r="J504">
        <v>0</v>
      </c>
      <c r="K504">
        <v>1</v>
      </c>
      <c r="M504" t="s">
        <v>650</v>
      </c>
      <c r="N504" t="str">
        <f t="shared" si="82"/>
        <v>middle</v>
      </c>
      <c r="P504">
        <v>0</v>
      </c>
      <c r="Q504">
        <v>-0.89074755000000005</v>
      </c>
      <c r="R504">
        <v>1</v>
      </c>
      <c r="S504">
        <v>0.25987967491292502</v>
      </c>
      <c r="T504">
        <f t="shared" si="83"/>
        <v>0</v>
      </c>
      <c r="U504">
        <f t="shared" si="84"/>
        <v>0</v>
      </c>
      <c r="V504">
        <f t="shared" si="85"/>
        <v>0.25987967491292502</v>
      </c>
      <c r="X504">
        <f t="shared" si="80"/>
        <v>-0.23148718372348442</v>
      </c>
    </row>
    <row r="505" spans="1:24" x14ac:dyDescent="0.35">
      <c r="A505" t="s">
        <v>168</v>
      </c>
      <c r="B505" t="s">
        <v>667</v>
      </c>
      <c r="C505" t="s">
        <v>682</v>
      </c>
      <c r="D505" t="s">
        <v>681</v>
      </c>
      <c r="E505">
        <v>1</v>
      </c>
      <c r="F505">
        <v>7</v>
      </c>
      <c r="G505">
        <v>0</v>
      </c>
      <c r="H505">
        <v>0</v>
      </c>
      <c r="I505">
        <f t="shared" si="81"/>
        <v>0</v>
      </c>
      <c r="J505">
        <v>0</v>
      </c>
      <c r="K505">
        <v>0</v>
      </c>
      <c r="L505" t="s">
        <v>654</v>
      </c>
      <c r="M505" t="s">
        <v>651</v>
      </c>
      <c r="N505" t="str">
        <f t="shared" si="82"/>
        <v>right guard</v>
      </c>
      <c r="P505">
        <v>0</v>
      </c>
      <c r="Q505">
        <v>0.25750253000000001</v>
      </c>
      <c r="R505">
        <v>0</v>
      </c>
      <c r="S505">
        <v>0</v>
      </c>
      <c r="T505">
        <f t="shared" si="83"/>
        <v>0</v>
      </c>
      <c r="U505">
        <f t="shared" si="84"/>
        <v>0</v>
      </c>
      <c r="V505">
        <f t="shared" si="85"/>
        <v>0</v>
      </c>
      <c r="X505">
        <f t="shared" si="80"/>
        <v>0.25750253000000001</v>
      </c>
    </row>
    <row r="506" spans="1:24" x14ac:dyDescent="0.35">
      <c r="A506" t="s">
        <v>168</v>
      </c>
      <c r="B506" t="s">
        <v>667</v>
      </c>
      <c r="C506" t="s">
        <v>682</v>
      </c>
      <c r="D506" t="s">
        <v>681</v>
      </c>
      <c r="E506">
        <v>0.37265371849098899</v>
      </c>
      <c r="F506">
        <v>7</v>
      </c>
      <c r="G506">
        <v>0</v>
      </c>
      <c r="H506">
        <v>0</v>
      </c>
      <c r="I506">
        <f t="shared" si="81"/>
        <v>0</v>
      </c>
      <c r="J506">
        <v>0</v>
      </c>
      <c r="K506">
        <v>1</v>
      </c>
      <c r="L506" t="s">
        <v>653</v>
      </c>
      <c r="M506" t="s">
        <v>651</v>
      </c>
      <c r="N506" t="str">
        <f t="shared" si="82"/>
        <v>right end</v>
      </c>
      <c r="P506">
        <v>0</v>
      </c>
      <c r="Q506">
        <v>-0.73326959999999997</v>
      </c>
      <c r="R506">
        <v>1</v>
      </c>
      <c r="S506">
        <v>0.37265371849098899</v>
      </c>
      <c r="T506">
        <f t="shared" si="83"/>
        <v>0</v>
      </c>
      <c r="U506">
        <f t="shared" si="84"/>
        <v>0</v>
      </c>
      <c r="V506">
        <f t="shared" si="85"/>
        <v>0.37265371849098899</v>
      </c>
      <c r="X506">
        <f t="shared" si="80"/>
        <v>-0.2732556430964001</v>
      </c>
    </row>
    <row r="507" spans="1:24" x14ac:dyDescent="0.35">
      <c r="A507" t="s">
        <v>173</v>
      </c>
      <c r="B507" t="s">
        <v>665</v>
      </c>
      <c r="C507" t="s">
        <v>682</v>
      </c>
      <c r="D507" t="s">
        <v>681</v>
      </c>
      <c r="E507">
        <v>0.48651029207146002</v>
      </c>
      <c r="F507">
        <v>7</v>
      </c>
      <c r="G507">
        <v>0</v>
      </c>
      <c r="H507">
        <v>0</v>
      </c>
      <c r="I507">
        <f t="shared" si="81"/>
        <v>0</v>
      </c>
      <c r="J507">
        <v>0</v>
      </c>
      <c r="K507">
        <v>1</v>
      </c>
      <c r="L507" t="s">
        <v>653</v>
      </c>
      <c r="M507" t="s">
        <v>651</v>
      </c>
      <c r="N507" t="str">
        <f t="shared" si="82"/>
        <v>right end</v>
      </c>
      <c r="P507">
        <v>0</v>
      </c>
      <c r="Q507">
        <v>-0.73326959999999997</v>
      </c>
      <c r="R507">
        <v>1</v>
      </c>
      <c r="S507">
        <v>0.48651029207146002</v>
      </c>
      <c r="T507">
        <f t="shared" si="83"/>
        <v>0</v>
      </c>
      <c r="U507">
        <f t="shared" si="84"/>
        <v>0</v>
      </c>
      <c r="V507">
        <f t="shared" si="85"/>
        <v>0.48651029207146002</v>
      </c>
      <c r="X507">
        <f t="shared" si="80"/>
        <v>-0.35674320726312264</v>
      </c>
    </row>
    <row r="508" spans="1:24" x14ac:dyDescent="0.35">
      <c r="A508" t="s">
        <v>180</v>
      </c>
      <c r="B508" t="s">
        <v>666</v>
      </c>
      <c r="C508" t="s">
        <v>682</v>
      </c>
      <c r="D508" t="s">
        <v>681</v>
      </c>
      <c r="E508">
        <v>0.14083598943754899</v>
      </c>
      <c r="F508">
        <v>7</v>
      </c>
      <c r="G508">
        <v>0</v>
      </c>
      <c r="H508">
        <v>0</v>
      </c>
      <c r="I508">
        <f t="shared" si="81"/>
        <v>0</v>
      </c>
      <c r="J508">
        <v>0</v>
      </c>
      <c r="K508">
        <v>1</v>
      </c>
      <c r="L508" t="s">
        <v>653</v>
      </c>
      <c r="M508" t="s">
        <v>651</v>
      </c>
      <c r="N508" t="str">
        <f t="shared" si="82"/>
        <v>right end</v>
      </c>
      <c r="P508">
        <v>0</v>
      </c>
      <c r="Q508">
        <v>-0.73326959999999997</v>
      </c>
      <c r="R508">
        <v>1</v>
      </c>
      <c r="S508">
        <v>0.14083598943754899</v>
      </c>
      <c r="T508">
        <f t="shared" si="83"/>
        <v>0</v>
      </c>
      <c r="U508">
        <f t="shared" si="84"/>
        <v>0</v>
      </c>
      <c r="V508">
        <f t="shared" si="85"/>
        <v>0.14083598943754899</v>
      </c>
      <c r="X508">
        <f t="shared" si="80"/>
        <v>-0.10327074964047576</v>
      </c>
    </row>
    <row r="509" spans="1:24" x14ac:dyDescent="0.35">
      <c r="A509" t="s">
        <v>175</v>
      </c>
      <c r="B509" t="s">
        <v>666</v>
      </c>
      <c r="C509" t="s">
        <v>682</v>
      </c>
      <c r="D509" t="s">
        <v>681</v>
      </c>
      <c r="E509">
        <v>0.43301787066814501</v>
      </c>
      <c r="F509">
        <v>7</v>
      </c>
      <c r="G509">
        <v>0</v>
      </c>
      <c r="H509">
        <v>0</v>
      </c>
      <c r="I509">
        <f t="shared" si="81"/>
        <v>0</v>
      </c>
      <c r="J509">
        <v>0</v>
      </c>
      <c r="K509">
        <v>0</v>
      </c>
      <c r="M509" t="s">
        <v>650</v>
      </c>
      <c r="N509" t="str">
        <f t="shared" si="82"/>
        <v>middle</v>
      </c>
      <c r="P509">
        <v>0</v>
      </c>
      <c r="Q509">
        <v>-0.52727060000000003</v>
      </c>
      <c r="R509">
        <v>1</v>
      </c>
      <c r="S509">
        <v>0.43301787066814501</v>
      </c>
      <c r="T509">
        <f t="shared" si="83"/>
        <v>0</v>
      </c>
      <c r="U509">
        <f t="shared" si="84"/>
        <v>0</v>
      </c>
      <c r="V509">
        <f t="shared" si="85"/>
        <v>0</v>
      </c>
      <c r="X509">
        <f t="shared" si="80"/>
        <v>-0.22831759247791525</v>
      </c>
    </row>
    <row r="510" spans="1:24" x14ac:dyDescent="0.35">
      <c r="A510" t="s">
        <v>176</v>
      </c>
      <c r="B510" t="s">
        <v>667</v>
      </c>
      <c r="C510" t="s">
        <v>682</v>
      </c>
      <c r="D510" t="s">
        <v>681</v>
      </c>
      <c r="E510">
        <v>0.259360181147895</v>
      </c>
      <c r="F510">
        <v>7</v>
      </c>
      <c r="G510">
        <v>0</v>
      </c>
      <c r="H510">
        <v>0</v>
      </c>
      <c r="I510">
        <f t="shared" si="81"/>
        <v>0</v>
      </c>
      <c r="J510">
        <v>0</v>
      </c>
      <c r="K510">
        <v>0</v>
      </c>
      <c r="M510" t="s">
        <v>650</v>
      </c>
      <c r="N510" t="str">
        <f t="shared" si="82"/>
        <v>middle</v>
      </c>
      <c r="P510">
        <v>0</v>
      </c>
      <c r="Q510">
        <v>-0.52727060000000003</v>
      </c>
      <c r="R510">
        <v>1</v>
      </c>
      <c r="S510">
        <v>0.259360181147895</v>
      </c>
      <c r="T510">
        <f t="shared" si="83"/>
        <v>0</v>
      </c>
      <c r="U510">
        <f t="shared" si="84"/>
        <v>0</v>
      </c>
      <c r="V510">
        <f t="shared" si="85"/>
        <v>0</v>
      </c>
      <c r="X510">
        <f t="shared" si="80"/>
        <v>-0.1367529983299593</v>
      </c>
    </row>
    <row r="511" spans="1:24" x14ac:dyDescent="0.35">
      <c r="A511" t="s">
        <v>182</v>
      </c>
      <c r="B511" t="s">
        <v>666</v>
      </c>
      <c r="C511" t="s">
        <v>682</v>
      </c>
      <c r="D511" t="s">
        <v>681</v>
      </c>
      <c r="E511">
        <v>0.30762194818395799</v>
      </c>
      <c r="F511">
        <v>7</v>
      </c>
      <c r="G511">
        <v>0</v>
      </c>
      <c r="H511">
        <v>0</v>
      </c>
      <c r="I511">
        <f t="shared" si="81"/>
        <v>0</v>
      </c>
      <c r="J511">
        <v>0</v>
      </c>
      <c r="K511">
        <v>0</v>
      </c>
      <c r="M511" t="s">
        <v>650</v>
      </c>
      <c r="N511" t="str">
        <f t="shared" si="82"/>
        <v>middle</v>
      </c>
      <c r="P511">
        <v>0</v>
      </c>
      <c r="Q511">
        <v>-0.52727060000000003</v>
      </c>
      <c r="R511">
        <v>1</v>
      </c>
      <c r="S511">
        <v>0.30762194818395799</v>
      </c>
      <c r="T511">
        <f t="shared" si="83"/>
        <v>0</v>
      </c>
      <c r="U511">
        <f t="shared" si="84"/>
        <v>0</v>
      </c>
      <c r="V511">
        <f t="shared" si="85"/>
        <v>0</v>
      </c>
      <c r="X511">
        <f t="shared" si="80"/>
        <v>-0.16220000919212446</v>
      </c>
    </row>
    <row r="512" spans="1:24" x14ac:dyDescent="0.35">
      <c r="A512" t="s">
        <v>161</v>
      </c>
      <c r="B512" t="s">
        <v>666</v>
      </c>
      <c r="C512" t="s">
        <v>681</v>
      </c>
      <c r="D512" t="s">
        <v>682</v>
      </c>
      <c r="E512">
        <v>1</v>
      </c>
      <c r="F512">
        <v>7</v>
      </c>
      <c r="G512">
        <v>0</v>
      </c>
      <c r="H512">
        <v>0</v>
      </c>
      <c r="I512">
        <f t="shared" si="81"/>
        <v>0</v>
      </c>
      <c r="J512">
        <v>0</v>
      </c>
      <c r="K512">
        <v>0</v>
      </c>
      <c r="L512" t="s">
        <v>3</v>
      </c>
      <c r="M512" t="s">
        <v>652</v>
      </c>
      <c r="N512" t="str">
        <f t="shared" si="82"/>
        <v>left tackle</v>
      </c>
      <c r="P512">
        <v>0</v>
      </c>
      <c r="Q512">
        <v>-0.45961595</v>
      </c>
      <c r="R512">
        <v>1</v>
      </c>
      <c r="S512">
        <v>1</v>
      </c>
      <c r="T512">
        <f t="shared" si="83"/>
        <v>0</v>
      </c>
      <c r="U512">
        <f t="shared" si="84"/>
        <v>0</v>
      </c>
      <c r="V512">
        <f t="shared" si="85"/>
        <v>0</v>
      </c>
      <c r="X512">
        <f t="shared" si="80"/>
        <v>-0.45961595</v>
      </c>
    </row>
    <row r="513" spans="1:24" x14ac:dyDescent="0.35">
      <c r="A513" t="s">
        <v>177</v>
      </c>
      <c r="B513" t="s">
        <v>665</v>
      </c>
      <c r="C513" t="s">
        <v>681</v>
      </c>
      <c r="D513" t="s">
        <v>682</v>
      </c>
      <c r="E513">
        <v>1</v>
      </c>
      <c r="F513">
        <v>7</v>
      </c>
      <c r="G513">
        <v>0</v>
      </c>
      <c r="H513">
        <v>0</v>
      </c>
      <c r="I513">
        <f t="shared" si="81"/>
        <v>0</v>
      </c>
      <c r="J513">
        <v>0</v>
      </c>
      <c r="K513">
        <v>0</v>
      </c>
      <c r="M513" t="s">
        <v>650</v>
      </c>
      <c r="N513" t="str">
        <f t="shared" si="82"/>
        <v>middle</v>
      </c>
      <c r="P513">
        <v>0</v>
      </c>
      <c r="Q513">
        <v>1.4400782999999999</v>
      </c>
      <c r="R513">
        <v>0</v>
      </c>
      <c r="S513">
        <v>0</v>
      </c>
      <c r="T513">
        <f t="shared" si="83"/>
        <v>0</v>
      </c>
      <c r="U513">
        <f t="shared" si="84"/>
        <v>0</v>
      </c>
      <c r="V513">
        <f t="shared" si="85"/>
        <v>0</v>
      </c>
      <c r="X513">
        <f t="shared" si="80"/>
        <v>1.4400782999999999</v>
      </c>
    </row>
    <row r="514" spans="1:24" x14ac:dyDescent="0.35">
      <c r="A514" t="s">
        <v>160</v>
      </c>
      <c r="B514" t="s">
        <v>667</v>
      </c>
      <c r="C514" t="s">
        <v>681</v>
      </c>
      <c r="D514" t="s">
        <v>682</v>
      </c>
      <c r="E514">
        <v>1</v>
      </c>
      <c r="F514">
        <v>7</v>
      </c>
      <c r="G514">
        <v>0</v>
      </c>
      <c r="H514">
        <v>0</v>
      </c>
      <c r="I514">
        <f t="shared" si="81"/>
        <v>0</v>
      </c>
      <c r="J514">
        <v>0</v>
      </c>
      <c r="K514">
        <v>0</v>
      </c>
      <c r="M514" t="s">
        <v>650</v>
      </c>
      <c r="N514" t="str">
        <f t="shared" si="82"/>
        <v>middle</v>
      </c>
      <c r="P514">
        <v>0</v>
      </c>
      <c r="Q514">
        <v>-0.21082509999999999</v>
      </c>
      <c r="R514">
        <v>1</v>
      </c>
      <c r="S514">
        <v>1</v>
      </c>
      <c r="T514">
        <f t="shared" si="83"/>
        <v>0</v>
      </c>
      <c r="U514">
        <f t="shared" si="84"/>
        <v>0</v>
      </c>
      <c r="V514">
        <f t="shared" si="85"/>
        <v>0</v>
      </c>
      <c r="X514">
        <f t="shared" ref="X514:X577" si="86">Q514*E514</f>
        <v>-0.21082509999999999</v>
      </c>
    </row>
    <row r="515" spans="1:24" x14ac:dyDescent="0.35">
      <c r="A515" t="s">
        <v>179</v>
      </c>
      <c r="B515" t="s">
        <v>666</v>
      </c>
      <c r="C515" t="s">
        <v>681</v>
      </c>
      <c r="D515" t="s">
        <v>682</v>
      </c>
      <c r="E515">
        <v>0.62899774821157395</v>
      </c>
      <c r="F515">
        <v>7</v>
      </c>
      <c r="G515">
        <v>0</v>
      </c>
      <c r="H515">
        <v>0</v>
      </c>
      <c r="I515">
        <f t="shared" ref="I515:I578" si="87">SUM(G515:H515)</f>
        <v>0</v>
      </c>
      <c r="J515">
        <v>0</v>
      </c>
      <c r="K515">
        <v>0</v>
      </c>
      <c r="L515" t="s">
        <v>3</v>
      </c>
      <c r="M515" t="s">
        <v>651</v>
      </c>
      <c r="N515" t="str">
        <f t="shared" ref="N515:N578" si="88">IF(M515="middle",M515,_xlfn.CONCAT(M515," ",L515))</f>
        <v>right tackle</v>
      </c>
      <c r="P515">
        <v>0</v>
      </c>
      <c r="Q515">
        <v>-0.66083510000000001</v>
      </c>
      <c r="R515">
        <v>1</v>
      </c>
      <c r="S515">
        <v>0.62899774821157395</v>
      </c>
      <c r="T515">
        <f t="shared" ref="T515:T578" si="89">P515*E515</f>
        <v>0</v>
      </c>
      <c r="U515">
        <f t="shared" ref="U515:U578" si="90">J515*E515</f>
        <v>0</v>
      </c>
      <c r="V515">
        <f t="shared" ref="V515:V578" si="91">K515*E515</f>
        <v>0</v>
      </c>
      <c r="X515">
        <f t="shared" si="86"/>
        <v>-0.41566378983917029</v>
      </c>
    </row>
    <row r="516" spans="1:24" x14ac:dyDescent="0.35">
      <c r="A516" t="s">
        <v>165</v>
      </c>
      <c r="B516" t="s">
        <v>666</v>
      </c>
      <c r="C516" t="s">
        <v>681</v>
      </c>
      <c r="D516" t="s">
        <v>682</v>
      </c>
      <c r="E516">
        <v>0.371002251788425</v>
      </c>
      <c r="F516">
        <v>7</v>
      </c>
      <c r="G516">
        <v>0</v>
      </c>
      <c r="H516">
        <v>0</v>
      </c>
      <c r="I516">
        <f t="shared" si="87"/>
        <v>0</v>
      </c>
      <c r="J516">
        <v>0</v>
      </c>
      <c r="K516">
        <v>0</v>
      </c>
      <c r="L516" t="s">
        <v>3</v>
      </c>
      <c r="M516" t="s">
        <v>651</v>
      </c>
      <c r="N516" t="str">
        <f t="shared" si="88"/>
        <v>right tackle</v>
      </c>
      <c r="P516">
        <v>0</v>
      </c>
      <c r="Q516">
        <v>-0.66083510000000001</v>
      </c>
      <c r="R516">
        <v>1</v>
      </c>
      <c r="S516">
        <v>0.371002251788425</v>
      </c>
      <c r="T516">
        <f t="shared" si="89"/>
        <v>0</v>
      </c>
      <c r="U516">
        <f t="shared" si="90"/>
        <v>0</v>
      </c>
      <c r="V516">
        <f t="shared" si="91"/>
        <v>0</v>
      </c>
      <c r="X516">
        <f t="shared" si="86"/>
        <v>-0.24517131016082902</v>
      </c>
    </row>
    <row r="517" spans="1:24" x14ac:dyDescent="0.35">
      <c r="A517" t="s">
        <v>174</v>
      </c>
      <c r="B517" t="s">
        <v>666</v>
      </c>
      <c r="C517" t="s">
        <v>682</v>
      </c>
      <c r="D517" t="s">
        <v>681</v>
      </c>
      <c r="E517">
        <v>0.83408158486541994</v>
      </c>
      <c r="F517">
        <v>7</v>
      </c>
      <c r="G517">
        <v>0</v>
      </c>
      <c r="H517">
        <v>0</v>
      </c>
      <c r="I517">
        <f t="shared" si="87"/>
        <v>0</v>
      </c>
      <c r="J517">
        <v>0</v>
      </c>
      <c r="K517">
        <v>0</v>
      </c>
      <c r="M517" t="s">
        <v>650</v>
      </c>
      <c r="N517" t="str">
        <f t="shared" si="88"/>
        <v>middle</v>
      </c>
      <c r="P517">
        <v>0</v>
      </c>
      <c r="Q517">
        <v>0.38256003999999999</v>
      </c>
      <c r="R517">
        <v>0</v>
      </c>
      <c r="S517">
        <v>0</v>
      </c>
      <c r="T517">
        <f t="shared" si="89"/>
        <v>0</v>
      </c>
      <c r="U517">
        <f t="shared" si="90"/>
        <v>0</v>
      </c>
      <c r="V517">
        <f t="shared" si="91"/>
        <v>0</v>
      </c>
      <c r="X517">
        <f t="shared" si="86"/>
        <v>0.31908628446937842</v>
      </c>
    </row>
    <row r="518" spans="1:24" x14ac:dyDescent="0.35">
      <c r="A518" t="s">
        <v>173</v>
      </c>
      <c r="B518" t="s">
        <v>665</v>
      </c>
      <c r="C518" t="s">
        <v>682</v>
      </c>
      <c r="D518" t="s">
        <v>681</v>
      </c>
      <c r="E518">
        <v>0.165918415134579</v>
      </c>
      <c r="F518">
        <v>7</v>
      </c>
      <c r="G518">
        <v>0</v>
      </c>
      <c r="H518">
        <v>0</v>
      </c>
      <c r="I518">
        <f t="shared" si="87"/>
        <v>0</v>
      </c>
      <c r="J518">
        <v>0</v>
      </c>
      <c r="K518">
        <v>0</v>
      </c>
      <c r="M518" t="s">
        <v>650</v>
      </c>
      <c r="N518" t="str">
        <f t="shared" si="88"/>
        <v>middle</v>
      </c>
      <c r="P518">
        <v>0</v>
      </c>
      <c r="Q518">
        <v>0.38256003999999999</v>
      </c>
      <c r="R518">
        <v>0</v>
      </c>
      <c r="S518">
        <v>0</v>
      </c>
      <c r="T518">
        <f t="shared" si="89"/>
        <v>0</v>
      </c>
      <c r="U518">
        <f t="shared" si="90"/>
        <v>0</v>
      </c>
      <c r="V518">
        <f t="shared" si="91"/>
        <v>0</v>
      </c>
      <c r="X518">
        <f t="shared" si="86"/>
        <v>6.3473755530621151E-2</v>
      </c>
    </row>
    <row r="519" spans="1:24" x14ac:dyDescent="0.35">
      <c r="A519" t="s">
        <v>168</v>
      </c>
      <c r="B519" t="s">
        <v>667</v>
      </c>
      <c r="C519" t="s">
        <v>682</v>
      </c>
      <c r="D519" t="s">
        <v>681</v>
      </c>
      <c r="E519">
        <v>0.74869701143865997</v>
      </c>
      <c r="F519">
        <v>7</v>
      </c>
      <c r="G519">
        <v>0</v>
      </c>
      <c r="H519">
        <v>0</v>
      </c>
      <c r="I519">
        <f t="shared" si="87"/>
        <v>0</v>
      </c>
      <c r="J519">
        <v>0</v>
      </c>
      <c r="K519">
        <v>0</v>
      </c>
      <c r="L519" t="s">
        <v>654</v>
      </c>
      <c r="M519" t="s">
        <v>651</v>
      </c>
      <c r="N519" t="str">
        <f t="shared" si="88"/>
        <v>right guard</v>
      </c>
      <c r="P519">
        <v>0</v>
      </c>
      <c r="Q519">
        <v>0.36522067000000003</v>
      </c>
      <c r="R519">
        <v>0</v>
      </c>
      <c r="S519">
        <v>0</v>
      </c>
      <c r="T519">
        <f t="shared" si="89"/>
        <v>0</v>
      </c>
      <c r="U519">
        <f t="shared" si="90"/>
        <v>0</v>
      </c>
      <c r="V519">
        <f t="shared" si="91"/>
        <v>0</v>
      </c>
      <c r="X519">
        <f t="shared" si="86"/>
        <v>0.27343962414462508</v>
      </c>
    </row>
    <row r="520" spans="1:24" x14ac:dyDescent="0.35">
      <c r="A520" t="s">
        <v>174</v>
      </c>
      <c r="B520" t="s">
        <v>666</v>
      </c>
      <c r="C520" t="s">
        <v>682</v>
      </c>
      <c r="D520" t="s">
        <v>681</v>
      </c>
      <c r="E520">
        <v>0.25130298856133898</v>
      </c>
      <c r="F520">
        <v>7</v>
      </c>
      <c r="G520">
        <v>0</v>
      </c>
      <c r="H520">
        <v>0</v>
      </c>
      <c r="I520">
        <f t="shared" si="87"/>
        <v>0</v>
      </c>
      <c r="J520">
        <v>0</v>
      </c>
      <c r="K520">
        <v>0</v>
      </c>
      <c r="L520" t="s">
        <v>654</v>
      </c>
      <c r="M520" t="s">
        <v>651</v>
      </c>
      <c r="N520" t="str">
        <f t="shared" si="88"/>
        <v>right guard</v>
      </c>
      <c r="P520">
        <v>0</v>
      </c>
      <c r="Q520">
        <v>0.36522067000000003</v>
      </c>
      <c r="R520">
        <v>0</v>
      </c>
      <c r="S520">
        <v>0</v>
      </c>
      <c r="T520">
        <f t="shared" si="89"/>
        <v>0</v>
      </c>
      <c r="U520">
        <f t="shared" si="90"/>
        <v>0</v>
      </c>
      <c r="V520">
        <f t="shared" si="91"/>
        <v>0</v>
      </c>
      <c r="X520">
        <f t="shared" si="86"/>
        <v>9.1781045855374568E-2</v>
      </c>
    </row>
    <row r="521" spans="1:24" x14ac:dyDescent="0.35">
      <c r="A521" t="s">
        <v>161</v>
      </c>
      <c r="B521" t="s">
        <v>666</v>
      </c>
      <c r="C521" t="s">
        <v>681</v>
      </c>
      <c r="D521" t="s">
        <v>682</v>
      </c>
      <c r="E521">
        <v>1</v>
      </c>
      <c r="F521">
        <v>7</v>
      </c>
      <c r="G521">
        <v>0</v>
      </c>
      <c r="H521">
        <v>0</v>
      </c>
      <c r="I521">
        <f t="shared" si="87"/>
        <v>0</v>
      </c>
      <c r="J521">
        <v>0</v>
      </c>
      <c r="K521">
        <v>0</v>
      </c>
      <c r="L521" t="s">
        <v>654</v>
      </c>
      <c r="M521" t="s">
        <v>652</v>
      </c>
      <c r="N521" t="str">
        <f t="shared" si="88"/>
        <v>left guard</v>
      </c>
      <c r="P521">
        <v>0</v>
      </c>
      <c r="Q521">
        <v>0.44908534999999999</v>
      </c>
      <c r="R521">
        <v>0</v>
      </c>
      <c r="S521">
        <v>0</v>
      </c>
      <c r="T521">
        <f t="shared" si="89"/>
        <v>0</v>
      </c>
      <c r="U521">
        <f t="shared" si="90"/>
        <v>0</v>
      </c>
      <c r="V521">
        <f t="shared" si="91"/>
        <v>0</v>
      </c>
      <c r="X521">
        <f t="shared" si="86"/>
        <v>0.44908534999999999</v>
      </c>
    </row>
    <row r="522" spans="1:24" x14ac:dyDescent="0.35">
      <c r="A522" t="s">
        <v>169</v>
      </c>
      <c r="B522" t="s">
        <v>665</v>
      </c>
      <c r="C522" t="s">
        <v>682</v>
      </c>
      <c r="D522" t="s">
        <v>681</v>
      </c>
      <c r="E522">
        <v>0.57888698725106702</v>
      </c>
      <c r="F522">
        <v>7</v>
      </c>
      <c r="G522">
        <v>0</v>
      </c>
      <c r="H522">
        <v>0</v>
      </c>
      <c r="I522">
        <f t="shared" si="87"/>
        <v>0</v>
      </c>
      <c r="J522">
        <v>0</v>
      </c>
      <c r="K522">
        <v>0</v>
      </c>
      <c r="L522" t="s">
        <v>3</v>
      </c>
      <c r="M522" t="s">
        <v>652</v>
      </c>
      <c r="N522" t="str">
        <f t="shared" si="88"/>
        <v>left tackle</v>
      </c>
      <c r="P522">
        <v>0</v>
      </c>
      <c r="Q522">
        <v>-0.44480065000000002</v>
      </c>
      <c r="R522">
        <v>1</v>
      </c>
      <c r="S522">
        <v>0.57888698725106702</v>
      </c>
      <c r="T522">
        <f t="shared" si="89"/>
        <v>0</v>
      </c>
      <c r="U522">
        <f t="shared" si="90"/>
        <v>0</v>
      </c>
      <c r="V522">
        <f t="shared" si="91"/>
        <v>0</v>
      </c>
      <c r="X522">
        <f t="shared" si="86"/>
        <v>-0.25748930820581634</v>
      </c>
    </row>
    <row r="523" spans="1:24" x14ac:dyDescent="0.35">
      <c r="A523" t="s">
        <v>170</v>
      </c>
      <c r="B523" t="s">
        <v>665</v>
      </c>
      <c r="C523" t="s">
        <v>682</v>
      </c>
      <c r="D523" t="s">
        <v>681</v>
      </c>
      <c r="E523">
        <v>0.42111301274893198</v>
      </c>
      <c r="F523">
        <v>7</v>
      </c>
      <c r="G523">
        <v>0</v>
      </c>
      <c r="H523">
        <v>0</v>
      </c>
      <c r="I523">
        <f t="shared" si="87"/>
        <v>0</v>
      </c>
      <c r="J523">
        <v>0</v>
      </c>
      <c r="K523">
        <v>0</v>
      </c>
      <c r="L523" t="s">
        <v>3</v>
      </c>
      <c r="M523" t="s">
        <v>652</v>
      </c>
      <c r="N523" t="str">
        <f t="shared" si="88"/>
        <v>left tackle</v>
      </c>
      <c r="P523">
        <v>0</v>
      </c>
      <c r="Q523">
        <v>-0.44480065000000002</v>
      </c>
      <c r="R523">
        <v>1</v>
      </c>
      <c r="S523">
        <v>0.42111301274893198</v>
      </c>
      <c r="T523">
        <f t="shared" si="89"/>
        <v>0</v>
      </c>
      <c r="U523">
        <f t="shared" si="90"/>
        <v>0</v>
      </c>
      <c r="V523">
        <f t="shared" si="91"/>
        <v>0</v>
      </c>
      <c r="X523">
        <f t="shared" si="86"/>
        <v>-0.18731134179418324</v>
      </c>
    </row>
    <row r="524" spans="1:24" x14ac:dyDescent="0.35">
      <c r="A524" t="s">
        <v>169</v>
      </c>
      <c r="B524" t="s">
        <v>665</v>
      </c>
      <c r="C524" t="s">
        <v>682</v>
      </c>
      <c r="D524" t="s">
        <v>681</v>
      </c>
      <c r="E524">
        <v>0.62467419806547697</v>
      </c>
      <c r="F524">
        <v>7</v>
      </c>
      <c r="G524">
        <v>0</v>
      </c>
      <c r="H524">
        <v>0</v>
      </c>
      <c r="I524">
        <f t="shared" si="87"/>
        <v>0</v>
      </c>
      <c r="J524">
        <v>0</v>
      </c>
      <c r="K524">
        <v>0</v>
      </c>
      <c r="M524" t="s">
        <v>650</v>
      </c>
      <c r="N524" t="str">
        <f t="shared" si="88"/>
        <v>middle</v>
      </c>
      <c r="P524">
        <v>0</v>
      </c>
      <c r="Q524">
        <v>0.39201979999999997</v>
      </c>
      <c r="R524">
        <v>0</v>
      </c>
      <c r="S524">
        <v>0</v>
      </c>
      <c r="T524">
        <f t="shared" si="89"/>
        <v>0</v>
      </c>
      <c r="U524">
        <f t="shared" si="90"/>
        <v>0</v>
      </c>
      <c r="V524">
        <f t="shared" si="91"/>
        <v>0</v>
      </c>
      <c r="X524">
        <f t="shared" si="86"/>
        <v>0.24488465419078864</v>
      </c>
    </row>
    <row r="525" spans="1:24" x14ac:dyDescent="0.35">
      <c r="A525" t="s">
        <v>173</v>
      </c>
      <c r="B525" t="s">
        <v>665</v>
      </c>
      <c r="C525" t="s">
        <v>682</v>
      </c>
      <c r="D525" t="s">
        <v>681</v>
      </c>
      <c r="E525">
        <v>0.37532580193452197</v>
      </c>
      <c r="F525">
        <v>7</v>
      </c>
      <c r="G525">
        <v>0</v>
      </c>
      <c r="H525">
        <v>0</v>
      </c>
      <c r="I525">
        <f t="shared" si="87"/>
        <v>0</v>
      </c>
      <c r="J525">
        <v>0</v>
      </c>
      <c r="K525">
        <v>0</v>
      </c>
      <c r="M525" t="s">
        <v>650</v>
      </c>
      <c r="N525" t="str">
        <f t="shared" si="88"/>
        <v>middle</v>
      </c>
      <c r="P525">
        <v>0</v>
      </c>
      <c r="Q525">
        <v>0.39201979999999997</v>
      </c>
      <c r="R525">
        <v>0</v>
      </c>
      <c r="S525">
        <v>0</v>
      </c>
      <c r="T525">
        <f t="shared" si="89"/>
        <v>0</v>
      </c>
      <c r="U525">
        <f t="shared" si="90"/>
        <v>0</v>
      </c>
      <c r="V525">
        <f t="shared" si="91"/>
        <v>0</v>
      </c>
      <c r="X525">
        <f t="shared" si="86"/>
        <v>0.14713514580921092</v>
      </c>
    </row>
    <row r="526" spans="1:24" x14ac:dyDescent="0.35">
      <c r="A526" t="s">
        <v>612</v>
      </c>
      <c r="B526" t="s">
        <v>666</v>
      </c>
      <c r="C526" t="s">
        <v>682</v>
      </c>
      <c r="D526" t="s">
        <v>681</v>
      </c>
      <c r="E526">
        <v>1</v>
      </c>
      <c r="F526">
        <v>7</v>
      </c>
      <c r="G526">
        <v>0</v>
      </c>
      <c r="H526">
        <v>0</v>
      </c>
      <c r="I526">
        <f t="shared" si="87"/>
        <v>0</v>
      </c>
      <c r="J526">
        <v>0</v>
      </c>
      <c r="K526">
        <v>0</v>
      </c>
      <c r="M526" t="s">
        <v>650</v>
      </c>
      <c r="N526" t="str">
        <f t="shared" si="88"/>
        <v>middle</v>
      </c>
      <c r="P526">
        <v>0</v>
      </c>
      <c r="Q526">
        <v>-0.49796932999999999</v>
      </c>
      <c r="R526">
        <v>1</v>
      </c>
      <c r="S526">
        <v>1</v>
      </c>
      <c r="T526">
        <f t="shared" si="89"/>
        <v>0</v>
      </c>
      <c r="U526">
        <f t="shared" si="90"/>
        <v>0</v>
      </c>
      <c r="V526">
        <f t="shared" si="91"/>
        <v>0</v>
      </c>
      <c r="X526">
        <f t="shared" si="86"/>
        <v>-0.49796932999999999</v>
      </c>
    </row>
    <row r="527" spans="1:24" x14ac:dyDescent="0.35">
      <c r="A527" t="s">
        <v>176</v>
      </c>
      <c r="B527" t="s">
        <v>667</v>
      </c>
      <c r="C527" t="s">
        <v>682</v>
      </c>
      <c r="D527" t="s">
        <v>681</v>
      </c>
      <c r="E527">
        <v>0.58437898126698096</v>
      </c>
      <c r="F527">
        <v>7</v>
      </c>
      <c r="G527">
        <v>0</v>
      </c>
      <c r="H527">
        <v>0</v>
      </c>
      <c r="I527">
        <f t="shared" si="87"/>
        <v>0</v>
      </c>
      <c r="J527">
        <v>1</v>
      </c>
      <c r="K527">
        <v>0</v>
      </c>
      <c r="M527" t="s">
        <v>650</v>
      </c>
      <c r="N527" t="str">
        <f t="shared" si="88"/>
        <v>middle</v>
      </c>
      <c r="P527">
        <v>0</v>
      </c>
      <c r="Q527">
        <v>-0.12113939</v>
      </c>
      <c r="R527">
        <v>1</v>
      </c>
      <c r="S527">
        <v>0.58437898126698096</v>
      </c>
      <c r="T527">
        <f t="shared" si="89"/>
        <v>0</v>
      </c>
      <c r="U527">
        <f t="shared" si="90"/>
        <v>0.58437898126698096</v>
      </c>
      <c r="V527">
        <f t="shared" si="91"/>
        <v>0</v>
      </c>
      <c r="X527">
        <f t="shared" si="86"/>
        <v>-7.0791313319503502E-2</v>
      </c>
    </row>
    <row r="528" spans="1:24" x14ac:dyDescent="0.35">
      <c r="A528" t="s">
        <v>167</v>
      </c>
      <c r="B528" t="s">
        <v>667</v>
      </c>
      <c r="C528" t="s">
        <v>682</v>
      </c>
      <c r="D528" t="s">
        <v>681</v>
      </c>
      <c r="E528">
        <v>0.41562101873301899</v>
      </c>
      <c r="F528">
        <v>7</v>
      </c>
      <c r="G528">
        <v>0</v>
      </c>
      <c r="H528">
        <v>0</v>
      </c>
      <c r="I528">
        <f t="shared" si="87"/>
        <v>0</v>
      </c>
      <c r="J528">
        <v>1</v>
      </c>
      <c r="K528">
        <v>0</v>
      </c>
      <c r="M528" t="s">
        <v>650</v>
      </c>
      <c r="N528" t="str">
        <f t="shared" si="88"/>
        <v>middle</v>
      </c>
      <c r="P528">
        <v>0</v>
      </c>
      <c r="Q528">
        <v>-0.12113939</v>
      </c>
      <c r="R528">
        <v>1</v>
      </c>
      <c r="S528">
        <v>0.41562101873301899</v>
      </c>
      <c r="T528">
        <f t="shared" si="89"/>
        <v>0</v>
      </c>
      <c r="U528">
        <f t="shared" si="90"/>
        <v>0.41562101873301899</v>
      </c>
      <c r="V528">
        <f t="shared" si="91"/>
        <v>0</v>
      </c>
      <c r="X528">
        <f t="shared" si="86"/>
        <v>-5.0348076680496491E-2</v>
      </c>
    </row>
    <row r="529" spans="1:24" x14ac:dyDescent="0.35">
      <c r="A529" t="s">
        <v>163</v>
      </c>
      <c r="B529" t="s">
        <v>665</v>
      </c>
      <c r="C529" t="s">
        <v>681</v>
      </c>
      <c r="D529" t="s">
        <v>682</v>
      </c>
      <c r="E529">
        <v>0.32693319997650899</v>
      </c>
      <c r="F529">
        <v>7</v>
      </c>
      <c r="G529">
        <v>0</v>
      </c>
      <c r="H529">
        <v>0</v>
      </c>
      <c r="I529">
        <f t="shared" si="87"/>
        <v>0</v>
      </c>
      <c r="J529">
        <v>0</v>
      </c>
      <c r="K529">
        <v>0</v>
      </c>
      <c r="L529" t="s">
        <v>3</v>
      </c>
      <c r="M529" t="s">
        <v>652</v>
      </c>
      <c r="N529" t="str">
        <f t="shared" si="88"/>
        <v>left tackle</v>
      </c>
      <c r="P529">
        <v>0</v>
      </c>
      <c r="Q529">
        <v>-0.77882134999999997</v>
      </c>
      <c r="R529">
        <v>1</v>
      </c>
      <c r="S529">
        <v>0.32693319997650899</v>
      </c>
      <c r="T529">
        <f t="shared" si="89"/>
        <v>0</v>
      </c>
      <c r="U529">
        <f t="shared" si="90"/>
        <v>0</v>
      </c>
      <c r="V529">
        <f t="shared" si="91"/>
        <v>0</v>
      </c>
      <c r="X529">
        <f t="shared" si="86"/>
        <v>-0.2546225561655247</v>
      </c>
    </row>
    <row r="530" spans="1:24" x14ac:dyDescent="0.35">
      <c r="A530" t="s">
        <v>179</v>
      </c>
      <c r="B530" t="s">
        <v>666</v>
      </c>
      <c r="C530" t="s">
        <v>681</v>
      </c>
      <c r="D530" t="s">
        <v>682</v>
      </c>
      <c r="E530">
        <v>0.334488673040374</v>
      </c>
      <c r="F530">
        <v>7</v>
      </c>
      <c r="G530">
        <v>0</v>
      </c>
      <c r="H530">
        <v>0</v>
      </c>
      <c r="I530">
        <f t="shared" si="87"/>
        <v>0</v>
      </c>
      <c r="J530">
        <v>0</v>
      </c>
      <c r="K530">
        <v>0</v>
      </c>
      <c r="L530" t="s">
        <v>3</v>
      </c>
      <c r="M530" t="s">
        <v>652</v>
      </c>
      <c r="N530" t="str">
        <f t="shared" si="88"/>
        <v>left tackle</v>
      </c>
      <c r="P530">
        <v>0</v>
      </c>
      <c r="Q530">
        <v>-0.77882134999999997</v>
      </c>
      <c r="R530">
        <v>1</v>
      </c>
      <c r="S530">
        <v>0.334488673040374</v>
      </c>
      <c r="T530">
        <f t="shared" si="89"/>
        <v>0</v>
      </c>
      <c r="U530">
        <f t="shared" si="90"/>
        <v>0</v>
      </c>
      <c r="V530">
        <f t="shared" si="91"/>
        <v>0</v>
      </c>
      <c r="X530">
        <f t="shared" si="86"/>
        <v>-0.26050691989701269</v>
      </c>
    </row>
    <row r="531" spans="1:24" x14ac:dyDescent="0.35">
      <c r="A531" t="s">
        <v>161</v>
      </c>
      <c r="B531" t="s">
        <v>666</v>
      </c>
      <c r="C531" t="s">
        <v>681</v>
      </c>
      <c r="D531" t="s">
        <v>682</v>
      </c>
      <c r="E531">
        <v>0.33857812698311601</v>
      </c>
      <c r="F531">
        <v>7</v>
      </c>
      <c r="G531">
        <v>0</v>
      </c>
      <c r="H531">
        <v>0</v>
      </c>
      <c r="I531">
        <f t="shared" si="87"/>
        <v>0</v>
      </c>
      <c r="J531">
        <v>0</v>
      </c>
      <c r="K531">
        <v>0</v>
      </c>
      <c r="L531" t="s">
        <v>3</v>
      </c>
      <c r="M531" t="s">
        <v>652</v>
      </c>
      <c r="N531" t="str">
        <f t="shared" si="88"/>
        <v>left tackle</v>
      </c>
      <c r="P531">
        <v>0</v>
      </c>
      <c r="Q531">
        <v>-0.77882134999999997</v>
      </c>
      <c r="R531">
        <v>1</v>
      </c>
      <c r="S531">
        <v>0.33857812698311601</v>
      </c>
      <c r="T531">
        <f t="shared" si="89"/>
        <v>0</v>
      </c>
      <c r="U531">
        <f t="shared" si="90"/>
        <v>0</v>
      </c>
      <c r="V531">
        <f t="shared" si="91"/>
        <v>0</v>
      </c>
      <c r="X531">
        <f t="shared" si="86"/>
        <v>-0.26369187393746185</v>
      </c>
    </row>
    <row r="532" spans="1:24" x14ac:dyDescent="0.35">
      <c r="A532" t="s">
        <v>160</v>
      </c>
      <c r="B532" t="s">
        <v>667</v>
      </c>
      <c r="C532" t="s">
        <v>681</v>
      </c>
      <c r="D532" t="s">
        <v>682</v>
      </c>
      <c r="E532">
        <v>0.76937875652549104</v>
      </c>
      <c r="F532">
        <v>7</v>
      </c>
      <c r="G532">
        <v>0</v>
      </c>
      <c r="H532">
        <v>0</v>
      </c>
      <c r="I532">
        <f t="shared" si="87"/>
        <v>0</v>
      </c>
      <c r="J532">
        <v>0</v>
      </c>
      <c r="K532">
        <v>0</v>
      </c>
      <c r="M532" t="s">
        <v>650</v>
      </c>
      <c r="N532" t="str">
        <f t="shared" si="88"/>
        <v>middle</v>
      </c>
      <c r="P532">
        <v>0</v>
      </c>
      <c r="Q532">
        <v>-0.1061699</v>
      </c>
      <c r="R532">
        <v>1</v>
      </c>
      <c r="S532">
        <v>0.76937875652549104</v>
      </c>
      <c r="T532">
        <f t="shared" si="89"/>
        <v>0</v>
      </c>
      <c r="U532">
        <f t="shared" si="90"/>
        <v>0</v>
      </c>
      <c r="V532">
        <f t="shared" si="91"/>
        <v>0</v>
      </c>
      <c r="X532">
        <f t="shared" si="86"/>
        <v>-8.1684865642435725E-2</v>
      </c>
    </row>
    <row r="533" spans="1:24" x14ac:dyDescent="0.35">
      <c r="A533" t="s">
        <v>184</v>
      </c>
      <c r="B533" t="s">
        <v>666</v>
      </c>
      <c r="C533" t="s">
        <v>681</v>
      </c>
      <c r="D533" t="s">
        <v>682</v>
      </c>
      <c r="E533">
        <v>0.23062124347450799</v>
      </c>
      <c r="F533">
        <v>7</v>
      </c>
      <c r="G533">
        <v>0</v>
      </c>
      <c r="H533">
        <v>0</v>
      </c>
      <c r="I533">
        <f t="shared" si="87"/>
        <v>0</v>
      </c>
      <c r="J533">
        <v>0</v>
      </c>
      <c r="K533">
        <v>0</v>
      </c>
      <c r="M533" t="s">
        <v>650</v>
      </c>
      <c r="N533" t="str">
        <f t="shared" si="88"/>
        <v>middle</v>
      </c>
      <c r="P533">
        <v>0</v>
      </c>
      <c r="Q533">
        <v>-0.1061699</v>
      </c>
      <c r="R533">
        <v>1</v>
      </c>
      <c r="S533">
        <v>0.23062124347450799</v>
      </c>
      <c r="T533">
        <f t="shared" si="89"/>
        <v>0</v>
      </c>
      <c r="U533">
        <f t="shared" si="90"/>
        <v>0</v>
      </c>
      <c r="V533">
        <f t="shared" si="91"/>
        <v>0</v>
      </c>
      <c r="X533">
        <f t="shared" si="86"/>
        <v>-2.4485034357564165E-2</v>
      </c>
    </row>
    <row r="534" spans="1:24" x14ac:dyDescent="0.35">
      <c r="A534" t="s">
        <v>165</v>
      </c>
      <c r="B534" t="s">
        <v>666</v>
      </c>
      <c r="C534" t="s">
        <v>681</v>
      </c>
      <c r="D534" t="s">
        <v>682</v>
      </c>
      <c r="E534">
        <v>0.14996612577294999</v>
      </c>
      <c r="F534">
        <v>7</v>
      </c>
      <c r="G534">
        <v>0</v>
      </c>
      <c r="H534">
        <v>0</v>
      </c>
      <c r="I534">
        <f t="shared" si="87"/>
        <v>0</v>
      </c>
      <c r="J534">
        <v>0</v>
      </c>
      <c r="K534">
        <v>0</v>
      </c>
      <c r="L534" t="s">
        <v>654</v>
      </c>
      <c r="M534" t="s">
        <v>652</v>
      </c>
      <c r="N534" t="str">
        <f t="shared" si="88"/>
        <v>left guard</v>
      </c>
      <c r="P534">
        <v>0</v>
      </c>
      <c r="Q534">
        <v>-0.52354420000000002</v>
      </c>
      <c r="R534">
        <v>1</v>
      </c>
      <c r="S534">
        <v>0.14996612577294999</v>
      </c>
      <c r="T534">
        <f t="shared" si="89"/>
        <v>0</v>
      </c>
      <c r="U534">
        <f t="shared" si="90"/>
        <v>0</v>
      </c>
      <c r="V534">
        <f t="shared" si="91"/>
        <v>0</v>
      </c>
      <c r="X534">
        <f t="shared" si="86"/>
        <v>-7.8513895344898485E-2</v>
      </c>
    </row>
    <row r="535" spans="1:24" x14ac:dyDescent="0.35">
      <c r="A535" t="s">
        <v>161</v>
      </c>
      <c r="B535" t="s">
        <v>666</v>
      </c>
      <c r="C535" t="s">
        <v>681</v>
      </c>
      <c r="D535" t="s">
        <v>682</v>
      </c>
      <c r="E535">
        <v>0.16538341265404699</v>
      </c>
      <c r="F535">
        <v>7</v>
      </c>
      <c r="G535">
        <v>0</v>
      </c>
      <c r="H535">
        <v>0</v>
      </c>
      <c r="I535">
        <f t="shared" si="87"/>
        <v>0</v>
      </c>
      <c r="J535">
        <v>0</v>
      </c>
      <c r="K535">
        <v>0</v>
      </c>
      <c r="L535" t="s">
        <v>654</v>
      </c>
      <c r="M535" t="s">
        <v>652</v>
      </c>
      <c r="N535" t="str">
        <f t="shared" si="88"/>
        <v>left guard</v>
      </c>
      <c r="P535">
        <v>0</v>
      </c>
      <c r="Q535">
        <v>-0.52354420000000002</v>
      </c>
      <c r="R535">
        <v>1</v>
      </c>
      <c r="S535">
        <v>0.16538341265404699</v>
      </c>
      <c r="T535">
        <f t="shared" si="89"/>
        <v>0</v>
      </c>
      <c r="U535">
        <f t="shared" si="90"/>
        <v>0</v>
      </c>
      <c r="V535">
        <f t="shared" si="91"/>
        <v>0</v>
      </c>
      <c r="X535">
        <f t="shared" si="86"/>
        <v>-8.658552647123291E-2</v>
      </c>
    </row>
    <row r="536" spans="1:24" x14ac:dyDescent="0.35">
      <c r="A536" t="s">
        <v>189</v>
      </c>
      <c r="B536" t="s">
        <v>667</v>
      </c>
      <c r="C536" t="s">
        <v>681</v>
      </c>
      <c r="D536" t="s">
        <v>682</v>
      </c>
      <c r="E536">
        <v>0.24404783257793</v>
      </c>
      <c r="F536">
        <v>7</v>
      </c>
      <c r="G536">
        <v>0</v>
      </c>
      <c r="H536">
        <v>0</v>
      </c>
      <c r="I536">
        <f t="shared" si="87"/>
        <v>0</v>
      </c>
      <c r="J536">
        <v>0</v>
      </c>
      <c r="K536">
        <v>0</v>
      </c>
      <c r="L536" t="s">
        <v>654</v>
      </c>
      <c r="M536" t="s">
        <v>652</v>
      </c>
      <c r="N536" t="str">
        <f t="shared" si="88"/>
        <v>left guard</v>
      </c>
      <c r="P536">
        <v>0</v>
      </c>
      <c r="Q536">
        <v>-0.52354420000000002</v>
      </c>
      <c r="R536">
        <v>1</v>
      </c>
      <c r="S536">
        <v>0.24404783257793</v>
      </c>
      <c r="T536">
        <f t="shared" si="89"/>
        <v>0</v>
      </c>
      <c r="U536">
        <f t="shared" si="90"/>
        <v>0</v>
      </c>
      <c r="V536">
        <f t="shared" si="91"/>
        <v>0</v>
      </c>
      <c r="X536">
        <f t="shared" si="86"/>
        <v>-0.12776982726874631</v>
      </c>
    </row>
    <row r="537" spans="1:24" x14ac:dyDescent="0.35">
      <c r="A537" t="s">
        <v>171</v>
      </c>
      <c r="B537" t="s">
        <v>667</v>
      </c>
      <c r="C537" t="s">
        <v>681</v>
      </c>
      <c r="D537" t="s">
        <v>682</v>
      </c>
      <c r="E537">
        <v>0.44060262899507102</v>
      </c>
      <c r="F537">
        <v>7</v>
      </c>
      <c r="G537">
        <v>0</v>
      </c>
      <c r="H537">
        <v>0</v>
      </c>
      <c r="I537">
        <f t="shared" si="87"/>
        <v>0</v>
      </c>
      <c r="J537">
        <v>0</v>
      </c>
      <c r="K537">
        <v>0</v>
      </c>
      <c r="L537" t="s">
        <v>654</v>
      </c>
      <c r="M537" t="s">
        <v>652</v>
      </c>
      <c r="N537" t="str">
        <f t="shared" si="88"/>
        <v>left guard</v>
      </c>
      <c r="P537">
        <v>0</v>
      </c>
      <c r="Q537">
        <v>-0.52354420000000002</v>
      </c>
      <c r="R537">
        <v>1</v>
      </c>
      <c r="S537">
        <v>0.44060262899507102</v>
      </c>
      <c r="T537">
        <f t="shared" si="89"/>
        <v>0</v>
      </c>
      <c r="U537">
        <f t="shared" si="90"/>
        <v>0</v>
      </c>
      <c r="V537">
        <f t="shared" si="91"/>
        <v>0</v>
      </c>
      <c r="X537">
        <f t="shared" si="86"/>
        <v>-0.23067495091512127</v>
      </c>
    </row>
    <row r="538" spans="1:24" x14ac:dyDescent="0.35">
      <c r="A538" t="s">
        <v>185</v>
      </c>
      <c r="B538" t="s">
        <v>666</v>
      </c>
      <c r="C538" t="s">
        <v>681</v>
      </c>
      <c r="D538" t="s">
        <v>682</v>
      </c>
      <c r="E538">
        <v>0.64879510623941605</v>
      </c>
      <c r="F538">
        <v>7</v>
      </c>
      <c r="G538">
        <v>0</v>
      </c>
      <c r="H538">
        <v>0</v>
      </c>
      <c r="I538">
        <f t="shared" si="87"/>
        <v>0</v>
      </c>
      <c r="J538">
        <v>0</v>
      </c>
      <c r="K538">
        <v>1</v>
      </c>
      <c r="L538" t="s">
        <v>3</v>
      </c>
      <c r="M538" t="s">
        <v>652</v>
      </c>
      <c r="N538" t="str">
        <f t="shared" si="88"/>
        <v>left tackle</v>
      </c>
      <c r="P538">
        <v>0</v>
      </c>
      <c r="Q538">
        <v>-0.87450720000000004</v>
      </c>
      <c r="R538">
        <v>1</v>
      </c>
      <c r="S538">
        <v>0.64879510623941605</v>
      </c>
      <c r="T538">
        <f t="shared" si="89"/>
        <v>0</v>
      </c>
      <c r="U538">
        <f t="shared" si="90"/>
        <v>0</v>
      </c>
      <c r="V538">
        <f t="shared" si="91"/>
        <v>0.64879510623941605</v>
      </c>
      <c r="X538">
        <f t="shared" si="86"/>
        <v>-0.56737599173113429</v>
      </c>
    </row>
    <row r="539" spans="1:24" x14ac:dyDescent="0.35">
      <c r="A539" t="s">
        <v>171</v>
      </c>
      <c r="B539" t="s">
        <v>667</v>
      </c>
      <c r="C539" t="s">
        <v>681</v>
      </c>
      <c r="D539" t="s">
        <v>682</v>
      </c>
      <c r="E539">
        <v>0.351204893760583</v>
      </c>
      <c r="F539">
        <v>7</v>
      </c>
      <c r="G539">
        <v>0</v>
      </c>
      <c r="H539">
        <v>0</v>
      </c>
      <c r="I539">
        <f t="shared" si="87"/>
        <v>0</v>
      </c>
      <c r="J539">
        <v>0</v>
      </c>
      <c r="K539">
        <v>1</v>
      </c>
      <c r="L539" t="s">
        <v>3</v>
      </c>
      <c r="M539" t="s">
        <v>652</v>
      </c>
      <c r="N539" t="str">
        <f t="shared" si="88"/>
        <v>left tackle</v>
      </c>
      <c r="P539">
        <v>0</v>
      </c>
      <c r="Q539">
        <v>-0.87450720000000004</v>
      </c>
      <c r="R539">
        <v>1</v>
      </c>
      <c r="S539">
        <v>0.351204893760583</v>
      </c>
      <c r="T539">
        <f t="shared" si="89"/>
        <v>0</v>
      </c>
      <c r="U539">
        <f t="shared" si="90"/>
        <v>0</v>
      </c>
      <c r="V539">
        <f t="shared" si="91"/>
        <v>0.351204893760583</v>
      </c>
      <c r="X539">
        <f t="shared" si="86"/>
        <v>-0.30713120826886492</v>
      </c>
    </row>
    <row r="540" spans="1:24" x14ac:dyDescent="0.35">
      <c r="A540" t="s">
        <v>171</v>
      </c>
      <c r="B540" t="s">
        <v>667</v>
      </c>
      <c r="C540" t="s">
        <v>681</v>
      </c>
      <c r="D540" t="s">
        <v>682</v>
      </c>
      <c r="E540">
        <v>1</v>
      </c>
      <c r="F540">
        <v>7</v>
      </c>
      <c r="G540">
        <v>1</v>
      </c>
      <c r="H540">
        <v>0</v>
      </c>
      <c r="I540">
        <f t="shared" si="87"/>
        <v>1</v>
      </c>
      <c r="J540">
        <v>0</v>
      </c>
      <c r="K540">
        <v>0</v>
      </c>
      <c r="M540" t="s">
        <v>650</v>
      </c>
      <c r="N540" t="str">
        <f t="shared" si="88"/>
        <v>middle</v>
      </c>
      <c r="P540">
        <v>1</v>
      </c>
      <c r="Q540">
        <v>-1.0474086</v>
      </c>
      <c r="R540">
        <v>1</v>
      </c>
      <c r="S540">
        <v>1</v>
      </c>
      <c r="T540">
        <f t="shared" si="89"/>
        <v>1</v>
      </c>
      <c r="U540">
        <f t="shared" si="90"/>
        <v>0</v>
      </c>
      <c r="V540">
        <f t="shared" si="91"/>
        <v>0</v>
      </c>
      <c r="X540">
        <f t="shared" si="86"/>
        <v>-1.0474086</v>
      </c>
    </row>
    <row r="541" spans="1:24" x14ac:dyDescent="0.35">
      <c r="A541" t="s">
        <v>186</v>
      </c>
      <c r="B541" t="s">
        <v>666</v>
      </c>
      <c r="C541" t="s">
        <v>682</v>
      </c>
      <c r="D541" t="s">
        <v>681</v>
      </c>
      <c r="E541">
        <v>1</v>
      </c>
      <c r="F541">
        <v>7</v>
      </c>
      <c r="G541">
        <v>0</v>
      </c>
      <c r="H541">
        <v>0</v>
      </c>
      <c r="I541">
        <f t="shared" si="87"/>
        <v>0</v>
      </c>
      <c r="J541">
        <v>0</v>
      </c>
      <c r="K541">
        <v>0</v>
      </c>
      <c r="L541" t="s">
        <v>654</v>
      </c>
      <c r="M541" t="s">
        <v>652</v>
      </c>
      <c r="N541" t="str">
        <f t="shared" si="88"/>
        <v>left guard</v>
      </c>
      <c r="P541">
        <v>0</v>
      </c>
      <c r="Q541">
        <v>-0.53234124000000005</v>
      </c>
      <c r="R541">
        <v>1</v>
      </c>
      <c r="S541">
        <v>1</v>
      </c>
      <c r="T541">
        <f t="shared" si="89"/>
        <v>0</v>
      </c>
      <c r="U541">
        <f t="shared" si="90"/>
        <v>0</v>
      </c>
      <c r="V541">
        <f t="shared" si="91"/>
        <v>0</v>
      </c>
      <c r="X541">
        <f t="shared" si="86"/>
        <v>-0.53234124000000005</v>
      </c>
    </row>
    <row r="542" spans="1:24" x14ac:dyDescent="0.35">
      <c r="A542" t="s">
        <v>189</v>
      </c>
      <c r="B542" t="s">
        <v>667</v>
      </c>
      <c r="C542" t="s">
        <v>681</v>
      </c>
      <c r="D542" t="s">
        <v>682</v>
      </c>
      <c r="E542">
        <v>0.115713468689128</v>
      </c>
      <c r="F542">
        <v>7</v>
      </c>
      <c r="G542">
        <v>0</v>
      </c>
      <c r="H542">
        <v>0</v>
      </c>
      <c r="I542">
        <f t="shared" si="87"/>
        <v>0</v>
      </c>
      <c r="J542">
        <v>0</v>
      </c>
      <c r="K542">
        <v>0</v>
      </c>
      <c r="L542" t="s">
        <v>654</v>
      </c>
      <c r="M542" t="s">
        <v>652</v>
      </c>
      <c r="N542" t="str">
        <f t="shared" si="88"/>
        <v>left guard</v>
      </c>
      <c r="P542">
        <v>0</v>
      </c>
      <c r="Q542">
        <v>2.9546639E-2</v>
      </c>
      <c r="R542">
        <v>0</v>
      </c>
      <c r="S542">
        <v>0</v>
      </c>
      <c r="T542">
        <f t="shared" si="89"/>
        <v>0</v>
      </c>
      <c r="U542">
        <f t="shared" si="90"/>
        <v>0</v>
      </c>
      <c r="V542">
        <f t="shared" si="91"/>
        <v>0</v>
      </c>
      <c r="X542">
        <f t="shared" si="86"/>
        <v>3.4189440867954685E-3</v>
      </c>
    </row>
    <row r="543" spans="1:24" x14ac:dyDescent="0.35">
      <c r="A543" t="s">
        <v>187</v>
      </c>
      <c r="B543" t="s">
        <v>666</v>
      </c>
      <c r="C543" t="s">
        <v>681</v>
      </c>
      <c r="D543" t="s">
        <v>682</v>
      </c>
      <c r="E543">
        <v>0.88428653131087098</v>
      </c>
      <c r="F543">
        <v>7</v>
      </c>
      <c r="G543">
        <v>0</v>
      </c>
      <c r="H543">
        <v>0</v>
      </c>
      <c r="I543">
        <f t="shared" si="87"/>
        <v>0</v>
      </c>
      <c r="J543">
        <v>0</v>
      </c>
      <c r="K543">
        <v>0</v>
      </c>
      <c r="L543" t="s">
        <v>654</v>
      </c>
      <c r="M543" t="s">
        <v>652</v>
      </c>
      <c r="N543" t="str">
        <f t="shared" si="88"/>
        <v>left guard</v>
      </c>
      <c r="P543">
        <v>0</v>
      </c>
      <c r="Q543">
        <v>2.9546639E-2</v>
      </c>
      <c r="R543">
        <v>0</v>
      </c>
      <c r="S543">
        <v>0</v>
      </c>
      <c r="T543">
        <f t="shared" si="89"/>
        <v>0</v>
      </c>
      <c r="U543">
        <f t="shared" si="90"/>
        <v>0</v>
      </c>
      <c r="V543">
        <f t="shared" si="91"/>
        <v>0</v>
      </c>
      <c r="X543">
        <f t="shared" si="86"/>
        <v>2.6127694913204502E-2</v>
      </c>
    </row>
    <row r="544" spans="1:24" x14ac:dyDescent="0.35">
      <c r="A544" t="s">
        <v>189</v>
      </c>
      <c r="B544" t="s">
        <v>667</v>
      </c>
      <c r="C544" t="s">
        <v>681</v>
      </c>
      <c r="D544" t="s">
        <v>682</v>
      </c>
      <c r="E544">
        <v>0.593417997482802</v>
      </c>
      <c r="F544">
        <v>7</v>
      </c>
      <c r="G544">
        <v>0</v>
      </c>
      <c r="H544">
        <v>0</v>
      </c>
      <c r="I544">
        <f t="shared" si="87"/>
        <v>0</v>
      </c>
      <c r="J544">
        <v>0</v>
      </c>
      <c r="K544">
        <v>0</v>
      </c>
      <c r="M544" t="s">
        <v>650</v>
      </c>
      <c r="N544" t="str">
        <f t="shared" si="88"/>
        <v>middle</v>
      </c>
      <c r="P544">
        <v>0</v>
      </c>
      <c r="Q544">
        <v>0.57422019999999996</v>
      </c>
      <c r="R544">
        <v>0</v>
      </c>
      <c r="S544">
        <v>0</v>
      </c>
      <c r="T544">
        <f t="shared" si="89"/>
        <v>0</v>
      </c>
      <c r="U544">
        <f t="shared" si="90"/>
        <v>0</v>
      </c>
      <c r="V544">
        <f t="shared" si="91"/>
        <v>0</v>
      </c>
      <c r="X544">
        <f t="shared" si="86"/>
        <v>0.34075260119817402</v>
      </c>
    </row>
    <row r="545" spans="1:24" x14ac:dyDescent="0.35">
      <c r="A545" t="s">
        <v>171</v>
      </c>
      <c r="B545" t="s">
        <v>667</v>
      </c>
      <c r="C545" t="s">
        <v>681</v>
      </c>
      <c r="D545" t="s">
        <v>682</v>
      </c>
      <c r="E545">
        <v>0.40658200251719701</v>
      </c>
      <c r="F545">
        <v>7</v>
      </c>
      <c r="G545">
        <v>0</v>
      </c>
      <c r="H545">
        <v>0</v>
      </c>
      <c r="I545">
        <f t="shared" si="87"/>
        <v>0</v>
      </c>
      <c r="J545">
        <v>0</v>
      </c>
      <c r="K545">
        <v>0</v>
      </c>
      <c r="M545" t="s">
        <v>650</v>
      </c>
      <c r="N545" t="str">
        <f t="shared" si="88"/>
        <v>middle</v>
      </c>
      <c r="P545">
        <v>0</v>
      </c>
      <c r="Q545">
        <v>0.57422019999999996</v>
      </c>
      <c r="R545">
        <v>0</v>
      </c>
      <c r="S545">
        <v>0</v>
      </c>
      <c r="T545">
        <f t="shared" si="89"/>
        <v>0</v>
      </c>
      <c r="U545">
        <f t="shared" si="90"/>
        <v>0</v>
      </c>
      <c r="V545">
        <f t="shared" si="91"/>
        <v>0</v>
      </c>
      <c r="X545">
        <f t="shared" si="86"/>
        <v>0.23346759880182535</v>
      </c>
    </row>
    <row r="546" spans="1:24" x14ac:dyDescent="0.35">
      <c r="A546" t="s">
        <v>161</v>
      </c>
      <c r="B546" t="s">
        <v>666</v>
      </c>
      <c r="C546" t="s">
        <v>681</v>
      </c>
      <c r="D546" t="s">
        <v>682</v>
      </c>
      <c r="E546">
        <v>0.58582043878024403</v>
      </c>
      <c r="F546">
        <v>7</v>
      </c>
      <c r="G546">
        <v>0</v>
      </c>
      <c r="H546">
        <v>0</v>
      </c>
      <c r="I546">
        <f t="shared" si="87"/>
        <v>0</v>
      </c>
      <c r="J546">
        <v>0</v>
      </c>
      <c r="K546">
        <v>0</v>
      </c>
      <c r="M546" t="s">
        <v>650</v>
      </c>
      <c r="N546" t="str">
        <f t="shared" si="88"/>
        <v>middle</v>
      </c>
      <c r="P546">
        <v>0</v>
      </c>
      <c r="Q546">
        <v>-6.3630779999999998E-2</v>
      </c>
      <c r="R546">
        <v>1</v>
      </c>
      <c r="S546">
        <v>0.58582043878024403</v>
      </c>
      <c r="T546">
        <f t="shared" si="89"/>
        <v>0</v>
      </c>
      <c r="U546">
        <f t="shared" si="90"/>
        <v>0</v>
      </c>
      <c r="V546">
        <f t="shared" si="91"/>
        <v>0</v>
      </c>
      <c r="X546">
        <f t="shared" si="86"/>
        <v>-3.7276211459529175E-2</v>
      </c>
    </row>
    <row r="547" spans="1:24" x14ac:dyDescent="0.35">
      <c r="A547" t="s">
        <v>613</v>
      </c>
      <c r="B547" t="s">
        <v>666</v>
      </c>
      <c r="C547" t="s">
        <v>681</v>
      </c>
      <c r="D547" t="s">
        <v>682</v>
      </c>
      <c r="E547">
        <v>0.41417956121975502</v>
      </c>
      <c r="F547">
        <v>7</v>
      </c>
      <c r="G547">
        <v>0</v>
      </c>
      <c r="H547">
        <v>0</v>
      </c>
      <c r="I547">
        <f t="shared" si="87"/>
        <v>0</v>
      </c>
      <c r="J547">
        <v>0</v>
      </c>
      <c r="K547">
        <v>0</v>
      </c>
      <c r="M547" t="s">
        <v>650</v>
      </c>
      <c r="N547" t="str">
        <f t="shared" si="88"/>
        <v>middle</v>
      </c>
      <c r="P547">
        <v>0</v>
      </c>
      <c r="Q547">
        <v>-6.3630779999999998E-2</v>
      </c>
      <c r="R547">
        <v>1</v>
      </c>
      <c r="S547">
        <v>0.41417956121975502</v>
      </c>
      <c r="T547">
        <f t="shared" si="89"/>
        <v>0</v>
      </c>
      <c r="U547">
        <f t="shared" si="90"/>
        <v>0</v>
      </c>
      <c r="V547">
        <f t="shared" si="91"/>
        <v>0</v>
      </c>
      <c r="X547">
        <f t="shared" si="86"/>
        <v>-2.6354568540470764E-2</v>
      </c>
    </row>
    <row r="548" spans="1:24" x14ac:dyDescent="0.35">
      <c r="A548" t="s">
        <v>164</v>
      </c>
      <c r="B548" t="s">
        <v>665</v>
      </c>
      <c r="C548" t="s">
        <v>681</v>
      </c>
      <c r="D548" t="s">
        <v>682</v>
      </c>
      <c r="E548">
        <v>0.51075953519811301</v>
      </c>
      <c r="F548">
        <v>7</v>
      </c>
      <c r="G548">
        <v>0</v>
      </c>
      <c r="H548">
        <v>0</v>
      </c>
      <c r="I548">
        <f t="shared" si="87"/>
        <v>0</v>
      </c>
      <c r="J548">
        <v>0</v>
      </c>
      <c r="K548">
        <v>0</v>
      </c>
      <c r="L548" t="s">
        <v>654</v>
      </c>
      <c r="M548" t="s">
        <v>652</v>
      </c>
      <c r="N548" t="str">
        <f t="shared" si="88"/>
        <v>left guard</v>
      </c>
      <c r="P548">
        <v>0</v>
      </c>
      <c r="Q548">
        <v>0.69394639999999996</v>
      </c>
      <c r="R548">
        <v>0</v>
      </c>
      <c r="S548">
        <v>0</v>
      </c>
      <c r="T548">
        <f t="shared" si="89"/>
        <v>0</v>
      </c>
      <c r="U548">
        <f t="shared" si="90"/>
        <v>0</v>
      </c>
      <c r="V548">
        <f t="shared" si="91"/>
        <v>0</v>
      </c>
      <c r="X548">
        <f t="shared" si="86"/>
        <v>0.35443974071640377</v>
      </c>
    </row>
    <row r="549" spans="1:24" x14ac:dyDescent="0.35">
      <c r="A549" t="s">
        <v>188</v>
      </c>
      <c r="B549" t="s">
        <v>666</v>
      </c>
      <c r="C549" t="s">
        <v>681</v>
      </c>
      <c r="D549" t="s">
        <v>682</v>
      </c>
      <c r="E549">
        <v>0.16480964368665699</v>
      </c>
      <c r="F549">
        <v>7</v>
      </c>
      <c r="G549">
        <v>0</v>
      </c>
      <c r="H549">
        <v>0</v>
      </c>
      <c r="I549">
        <f t="shared" si="87"/>
        <v>0</v>
      </c>
      <c r="J549">
        <v>0</v>
      </c>
      <c r="K549">
        <v>0</v>
      </c>
      <c r="L549" t="s">
        <v>654</v>
      </c>
      <c r="M549" t="s">
        <v>652</v>
      </c>
      <c r="N549" t="str">
        <f t="shared" si="88"/>
        <v>left guard</v>
      </c>
      <c r="P549">
        <v>0</v>
      </c>
      <c r="Q549">
        <v>0.69394639999999996</v>
      </c>
      <c r="R549">
        <v>0</v>
      </c>
      <c r="S549">
        <v>0</v>
      </c>
      <c r="T549">
        <f t="shared" si="89"/>
        <v>0</v>
      </c>
      <c r="U549">
        <f t="shared" si="90"/>
        <v>0</v>
      </c>
      <c r="V549">
        <f t="shared" si="91"/>
        <v>0</v>
      </c>
      <c r="X549">
        <f t="shared" si="86"/>
        <v>0.11436905892163834</v>
      </c>
    </row>
    <row r="550" spans="1:24" x14ac:dyDescent="0.35">
      <c r="A550" t="s">
        <v>171</v>
      </c>
      <c r="B550" t="s">
        <v>667</v>
      </c>
      <c r="C550" t="s">
        <v>681</v>
      </c>
      <c r="D550" t="s">
        <v>682</v>
      </c>
      <c r="E550">
        <v>0.32443082111522897</v>
      </c>
      <c r="F550">
        <v>7</v>
      </c>
      <c r="G550">
        <v>0</v>
      </c>
      <c r="H550">
        <v>0</v>
      </c>
      <c r="I550">
        <f t="shared" si="87"/>
        <v>0</v>
      </c>
      <c r="J550">
        <v>0</v>
      </c>
      <c r="K550">
        <v>0</v>
      </c>
      <c r="L550" t="s">
        <v>654</v>
      </c>
      <c r="M550" t="s">
        <v>652</v>
      </c>
      <c r="N550" t="str">
        <f t="shared" si="88"/>
        <v>left guard</v>
      </c>
      <c r="P550">
        <v>0</v>
      </c>
      <c r="Q550">
        <v>0.69394639999999996</v>
      </c>
      <c r="R550">
        <v>0</v>
      </c>
      <c r="S550">
        <v>0</v>
      </c>
      <c r="T550">
        <f t="shared" si="89"/>
        <v>0</v>
      </c>
      <c r="U550">
        <f t="shared" si="90"/>
        <v>0</v>
      </c>
      <c r="V550">
        <f t="shared" si="91"/>
        <v>0</v>
      </c>
      <c r="X550">
        <f t="shared" si="86"/>
        <v>0.22513760036195712</v>
      </c>
    </row>
    <row r="551" spans="1:24" x14ac:dyDescent="0.35">
      <c r="A551" t="s">
        <v>179</v>
      </c>
      <c r="B551" t="s">
        <v>666</v>
      </c>
      <c r="C551" t="s">
        <v>681</v>
      </c>
      <c r="D551" t="s">
        <v>682</v>
      </c>
      <c r="E551">
        <v>0.33453401264975502</v>
      </c>
      <c r="F551">
        <v>7</v>
      </c>
      <c r="G551">
        <v>0</v>
      </c>
      <c r="H551">
        <v>0</v>
      </c>
      <c r="I551">
        <f t="shared" si="87"/>
        <v>0</v>
      </c>
      <c r="J551">
        <v>0</v>
      </c>
      <c r="K551">
        <v>0</v>
      </c>
      <c r="L551" t="s">
        <v>3</v>
      </c>
      <c r="M551" t="s">
        <v>652</v>
      </c>
      <c r="N551" t="str">
        <f t="shared" si="88"/>
        <v>left tackle</v>
      </c>
      <c r="P551">
        <v>0</v>
      </c>
      <c r="Q551">
        <v>-0.46314921999999997</v>
      </c>
      <c r="R551">
        <v>1</v>
      </c>
      <c r="S551">
        <v>0.33453401264975502</v>
      </c>
      <c r="T551">
        <f t="shared" si="89"/>
        <v>0</v>
      </c>
      <c r="U551">
        <f t="shared" si="90"/>
        <v>0</v>
      </c>
      <c r="V551">
        <f t="shared" si="91"/>
        <v>0</v>
      </c>
      <c r="X551">
        <f t="shared" si="86"/>
        <v>-0.15493916702220417</v>
      </c>
    </row>
    <row r="552" spans="1:24" x14ac:dyDescent="0.35">
      <c r="A552" t="s">
        <v>189</v>
      </c>
      <c r="B552" t="s">
        <v>667</v>
      </c>
      <c r="C552" t="s">
        <v>681</v>
      </c>
      <c r="D552" t="s">
        <v>682</v>
      </c>
      <c r="E552">
        <v>0.66546598735024398</v>
      </c>
      <c r="F552">
        <v>7</v>
      </c>
      <c r="G552">
        <v>0</v>
      </c>
      <c r="H552">
        <v>0</v>
      </c>
      <c r="I552">
        <f t="shared" si="87"/>
        <v>0</v>
      </c>
      <c r="J552">
        <v>0</v>
      </c>
      <c r="K552">
        <v>0</v>
      </c>
      <c r="L552" t="s">
        <v>3</v>
      </c>
      <c r="M552" t="s">
        <v>652</v>
      </c>
      <c r="N552" t="str">
        <f t="shared" si="88"/>
        <v>left tackle</v>
      </c>
      <c r="P552">
        <v>0</v>
      </c>
      <c r="Q552">
        <v>-0.46314921999999997</v>
      </c>
      <c r="R552">
        <v>1</v>
      </c>
      <c r="S552">
        <v>0.66546598735024398</v>
      </c>
      <c r="T552">
        <f t="shared" si="89"/>
        <v>0</v>
      </c>
      <c r="U552">
        <f t="shared" si="90"/>
        <v>0</v>
      </c>
      <c r="V552">
        <f t="shared" si="91"/>
        <v>0</v>
      </c>
      <c r="X552">
        <f t="shared" si="86"/>
        <v>-0.30821005297779536</v>
      </c>
    </row>
    <row r="553" spans="1:24" x14ac:dyDescent="0.35">
      <c r="A553" t="s">
        <v>188</v>
      </c>
      <c r="B553" t="s">
        <v>666</v>
      </c>
      <c r="C553" t="s">
        <v>681</v>
      </c>
      <c r="D553" t="s">
        <v>682</v>
      </c>
      <c r="E553">
        <v>0.570077381205085</v>
      </c>
      <c r="F553">
        <v>7</v>
      </c>
      <c r="G553">
        <v>0</v>
      </c>
      <c r="H553">
        <v>0</v>
      </c>
      <c r="I553">
        <f t="shared" si="87"/>
        <v>0</v>
      </c>
      <c r="J553">
        <v>0</v>
      </c>
      <c r="K553">
        <v>0</v>
      </c>
      <c r="L553" t="s">
        <v>654</v>
      </c>
      <c r="M553" t="s">
        <v>651</v>
      </c>
      <c r="N553" t="str">
        <f t="shared" si="88"/>
        <v>right guard</v>
      </c>
      <c r="P553">
        <v>0</v>
      </c>
      <c r="Q553">
        <v>-0.54652053</v>
      </c>
      <c r="R553">
        <v>1</v>
      </c>
      <c r="S553">
        <v>0.570077381205085</v>
      </c>
      <c r="T553">
        <f t="shared" si="89"/>
        <v>0</v>
      </c>
      <c r="U553">
        <f t="shared" si="90"/>
        <v>0</v>
      </c>
      <c r="V553">
        <f t="shared" si="91"/>
        <v>0</v>
      </c>
      <c r="X553">
        <f t="shared" si="86"/>
        <v>-0.31155899251721508</v>
      </c>
    </row>
    <row r="554" spans="1:24" x14ac:dyDescent="0.35">
      <c r="A554" t="s">
        <v>171</v>
      </c>
      <c r="B554" t="s">
        <v>667</v>
      </c>
      <c r="C554" t="s">
        <v>681</v>
      </c>
      <c r="D554" t="s">
        <v>682</v>
      </c>
      <c r="E554">
        <v>0.429922618794914</v>
      </c>
      <c r="F554">
        <v>7</v>
      </c>
      <c r="G554">
        <v>0</v>
      </c>
      <c r="H554">
        <v>0</v>
      </c>
      <c r="I554">
        <f t="shared" si="87"/>
        <v>0</v>
      </c>
      <c r="J554">
        <v>0</v>
      </c>
      <c r="K554">
        <v>0</v>
      </c>
      <c r="L554" t="s">
        <v>654</v>
      </c>
      <c r="M554" t="s">
        <v>651</v>
      </c>
      <c r="N554" t="str">
        <f t="shared" si="88"/>
        <v>right guard</v>
      </c>
      <c r="P554">
        <v>0</v>
      </c>
      <c r="Q554">
        <v>-0.54652053</v>
      </c>
      <c r="R554">
        <v>1</v>
      </c>
      <c r="S554">
        <v>0.429922618794914</v>
      </c>
      <c r="T554">
        <f t="shared" si="89"/>
        <v>0</v>
      </c>
      <c r="U554">
        <f t="shared" si="90"/>
        <v>0</v>
      </c>
      <c r="V554">
        <f t="shared" si="91"/>
        <v>0</v>
      </c>
      <c r="X554">
        <f t="shared" si="86"/>
        <v>-0.23496153748278437</v>
      </c>
    </row>
    <row r="555" spans="1:24" x14ac:dyDescent="0.35">
      <c r="A555" t="s">
        <v>179</v>
      </c>
      <c r="B555" t="s">
        <v>666</v>
      </c>
      <c r="C555" t="s">
        <v>681</v>
      </c>
      <c r="D555" t="s">
        <v>682</v>
      </c>
      <c r="E555">
        <v>1</v>
      </c>
      <c r="F555">
        <v>7</v>
      </c>
      <c r="G555">
        <v>0</v>
      </c>
      <c r="H555">
        <v>0</v>
      </c>
      <c r="I555">
        <f t="shared" si="87"/>
        <v>0</v>
      </c>
      <c r="J555">
        <v>0</v>
      </c>
      <c r="K555">
        <v>0</v>
      </c>
      <c r="M555" t="s">
        <v>650</v>
      </c>
      <c r="N555" t="str">
        <f t="shared" si="88"/>
        <v>middle</v>
      </c>
      <c r="P555">
        <v>0</v>
      </c>
      <c r="Q555">
        <v>-0.34358695</v>
      </c>
      <c r="R555">
        <v>1</v>
      </c>
      <c r="S555">
        <v>1</v>
      </c>
      <c r="T555">
        <f t="shared" si="89"/>
        <v>0</v>
      </c>
      <c r="U555">
        <f t="shared" si="90"/>
        <v>0</v>
      </c>
      <c r="V555">
        <f t="shared" si="91"/>
        <v>0</v>
      </c>
      <c r="X555">
        <f t="shared" si="86"/>
        <v>-0.34358695</v>
      </c>
    </row>
    <row r="556" spans="1:24" x14ac:dyDescent="0.35">
      <c r="A556" t="s">
        <v>171</v>
      </c>
      <c r="B556" t="s">
        <v>667</v>
      </c>
      <c r="C556" t="s">
        <v>681</v>
      </c>
      <c r="D556" t="s">
        <v>682</v>
      </c>
      <c r="E556">
        <v>1</v>
      </c>
      <c r="F556">
        <v>7</v>
      </c>
      <c r="G556">
        <v>0</v>
      </c>
      <c r="H556">
        <v>0</v>
      </c>
      <c r="I556">
        <f t="shared" si="87"/>
        <v>0</v>
      </c>
      <c r="J556">
        <v>0</v>
      </c>
      <c r="K556">
        <v>0</v>
      </c>
      <c r="M556" t="s">
        <v>650</v>
      </c>
      <c r="N556" t="str">
        <f t="shared" si="88"/>
        <v>middle</v>
      </c>
      <c r="P556">
        <v>0</v>
      </c>
      <c r="Q556">
        <v>-0.8733609</v>
      </c>
      <c r="R556">
        <v>1</v>
      </c>
      <c r="S556">
        <v>1</v>
      </c>
      <c r="T556">
        <f t="shared" si="89"/>
        <v>0</v>
      </c>
      <c r="U556">
        <f t="shared" si="90"/>
        <v>0</v>
      </c>
      <c r="V556">
        <f t="shared" si="91"/>
        <v>0</v>
      </c>
      <c r="X556">
        <f t="shared" si="86"/>
        <v>-0.8733609</v>
      </c>
    </row>
    <row r="557" spans="1:24" x14ac:dyDescent="0.35">
      <c r="A557" t="s">
        <v>161</v>
      </c>
      <c r="B557" t="s">
        <v>666</v>
      </c>
      <c r="C557" t="s">
        <v>681</v>
      </c>
      <c r="D557" t="s">
        <v>682</v>
      </c>
      <c r="E557">
        <v>1</v>
      </c>
      <c r="F557">
        <v>7</v>
      </c>
      <c r="G557">
        <v>0</v>
      </c>
      <c r="H557">
        <v>0</v>
      </c>
      <c r="I557">
        <f t="shared" si="87"/>
        <v>0</v>
      </c>
      <c r="J557">
        <v>0</v>
      </c>
      <c r="K557">
        <v>0</v>
      </c>
      <c r="L557" t="s">
        <v>654</v>
      </c>
      <c r="M557" t="s">
        <v>651</v>
      </c>
      <c r="N557" t="str">
        <f t="shared" si="88"/>
        <v>right guard</v>
      </c>
      <c r="P557">
        <v>0</v>
      </c>
      <c r="Q557">
        <v>0.34054237999999998</v>
      </c>
      <c r="R557">
        <v>0</v>
      </c>
      <c r="S557">
        <v>0</v>
      </c>
      <c r="T557">
        <f t="shared" si="89"/>
        <v>0</v>
      </c>
      <c r="U557">
        <f t="shared" si="90"/>
        <v>0</v>
      </c>
      <c r="V557">
        <f t="shared" si="91"/>
        <v>0</v>
      </c>
      <c r="X557">
        <f t="shared" si="86"/>
        <v>0.34054237999999998</v>
      </c>
    </row>
    <row r="558" spans="1:24" x14ac:dyDescent="0.35">
      <c r="A558" t="s">
        <v>165</v>
      </c>
      <c r="B558" t="s">
        <v>666</v>
      </c>
      <c r="C558" t="s">
        <v>681</v>
      </c>
      <c r="D558" t="s">
        <v>682</v>
      </c>
      <c r="E558">
        <v>0.241970523122715</v>
      </c>
      <c r="F558">
        <v>7</v>
      </c>
      <c r="G558">
        <v>0</v>
      </c>
      <c r="H558">
        <v>0</v>
      </c>
      <c r="I558">
        <f t="shared" si="87"/>
        <v>0</v>
      </c>
      <c r="J558">
        <v>0</v>
      </c>
      <c r="K558">
        <v>0</v>
      </c>
      <c r="L558" t="s">
        <v>654</v>
      </c>
      <c r="M558" t="s">
        <v>651</v>
      </c>
      <c r="N558" t="str">
        <f t="shared" si="88"/>
        <v>right guard</v>
      </c>
      <c r="P558">
        <v>0</v>
      </c>
      <c r="Q558">
        <v>-0.38743909999999998</v>
      </c>
      <c r="R558">
        <v>1</v>
      </c>
      <c r="S558">
        <v>0.241970523122715</v>
      </c>
      <c r="T558">
        <f t="shared" si="89"/>
        <v>0</v>
      </c>
      <c r="U558">
        <f t="shared" si="90"/>
        <v>0</v>
      </c>
      <c r="V558">
        <f t="shared" si="91"/>
        <v>0</v>
      </c>
      <c r="X558">
        <f t="shared" si="86"/>
        <v>-9.3748841705193889E-2</v>
      </c>
    </row>
    <row r="559" spans="1:24" x14ac:dyDescent="0.35">
      <c r="A559" t="s">
        <v>189</v>
      </c>
      <c r="B559" t="s">
        <v>667</v>
      </c>
      <c r="C559" t="s">
        <v>681</v>
      </c>
      <c r="D559" t="s">
        <v>682</v>
      </c>
      <c r="E559">
        <v>0.51363500312258603</v>
      </c>
      <c r="F559">
        <v>7</v>
      </c>
      <c r="G559">
        <v>0</v>
      </c>
      <c r="H559">
        <v>0</v>
      </c>
      <c r="I559">
        <f t="shared" si="87"/>
        <v>0</v>
      </c>
      <c r="J559">
        <v>0</v>
      </c>
      <c r="K559">
        <v>0</v>
      </c>
      <c r="L559" t="s">
        <v>654</v>
      </c>
      <c r="M559" t="s">
        <v>651</v>
      </c>
      <c r="N559" t="str">
        <f t="shared" si="88"/>
        <v>right guard</v>
      </c>
      <c r="P559">
        <v>0</v>
      </c>
      <c r="Q559">
        <v>-0.38743909999999998</v>
      </c>
      <c r="R559">
        <v>1</v>
      </c>
      <c r="S559">
        <v>0.51363500312258603</v>
      </c>
      <c r="T559">
        <f t="shared" si="89"/>
        <v>0</v>
      </c>
      <c r="U559">
        <f t="shared" si="90"/>
        <v>0</v>
      </c>
      <c r="V559">
        <f t="shared" si="91"/>
        <v>0</v>
      </c>
      <c r="X559">
        <f t="shared" si="86"/>
        <v>-0.19900228333831191</v>
      </c>
    </row>
    <row r="560" spans="1:24" x14ac:dyDescent="0.35">
      <c r="A560" t="s">
        <v>160</v>
      </c>
      <c r="B560" t="s">
        <v>667</v>
      </c>
      <c r="C560" t="s">
        <v>681</v>
      </c>
      <c r="D560" t="s">
        <v>682</v>
      </c>
      <c r="E560">
        <v>0.244394473754698</v>
      </c>
      <c r="F560">
        <v>7</v>
      </c>
      <c r="G560">
        <v>0</v>
      </c>
      <c r="H560">
        <v>0</v>
      </c>
      <c r="I560">
        <f t="shared" si="87"/>
        <v>0</v>
      </c>
      <c r="J560">
        <v>0</v>
      </c>
      <c r="K560">
        <v>0</v>
      </c>
      <c r="L560" t="s">
        <v>654</v>
      </c>
      <c r="M560" t="s">
        <v>651</v>
      </c>
      <c r="N560" t="str">
        <f t="shared" si="88"/>
        <v>right guard</v>
      </c>
      <c r="P560">
        <v>0</v>
      </c>
      <c r="Q560">
        <v>-0.38743909999999998</v>
      </c>
      <c r="R560">
        <v>1</v>
      </c>
      <c r="S560">
        <v>0.244394473754698</v>
      </c>
      <c r="T560">
        <f t="shared" si="89"/>
        <v>0</v>
      </c>
      <c r="U560">
        <f t="shared" si="90"/>
        <v>0</v>
      </c>
      <c r="V560">
        <f t="shared" si="91"/>
        <v>0</v>
      </c>
      <c r="X560">
        <f t="shared" si="86"/>
        <v>-9.4687974956493809E-2</v>
      </c>
    </row>
    <row r="561" spans="1:24" x14ac:dyDescent="0.35">
      <c r="A561" t="s">
        <v>191</v>
      </c>
      <c r="B561" t="s">
        <v>665</v>
      </c>
      <c r="C561" t="s">
        <v>683</v>
      </c>
      <c r="D561" t="s">
        <v>684</v>
      </c>
      <c r="E561">
        <v>1</v>
      </c>
      <c r="F561">
        <v>7</v>
      </c>
      <c r="G561">
        <v>0</v>
      </c>
      <c r="H561">
        <v>0</v>
      </c>
      <c r="I561">
        <f t="shared" si="87"/>
        <v>0</v>
      </c>
      <c r="J561">
        <v>0</v>
      </c>
      <c r="K561">
        <v>0</v>
      </c>
      <c r="L561" t="s">
        <v>653</v>
      </c>
      <c r="M561" t="s">
        <v>651</v>
      </c>
      <c r="N561" t="str">
        <f t="shared" si="88"/>
        <v>right end</v>
      </c>
      <c r="P561">
        <v>0</v>
      </c>
      <c r="Q561">
        <v>-0.10305926999999999</v>
      </c>
      <c r="R561">
        <v>1</v>
      </c>
      <c r="S561">
        <v>1</v>
      </c>
      <c r="T561">
        <f t="shared" si="89"/>
        <v>0</v>
      </c>
      <c r="U561">
        <f t="shared" si="90"/>
        <v>0</v>
      </c>
      <c r="V561">
        <f t="shared" si="91"/>
        <v>0</v>
      </c>
      <c r="X561">
        <f t="shared" si="86"/>
        <v>-0.10305926999999999</v>
      </c>
    </row>
    <row r="562" spans="1:24" x14ac:dyDescent="0.35">
      <c r="A562" t="s">
        <v>193</v>
      </c>
      <c r="B562" t="s">
        <v>666</v>
      </c>
      <c r="C562" t="s">
        <v>683</v>
      </c>
      <c r="D562" t="s">
        <v>684</v>
      </c>
      <c r="E562">
        <v>0.70542085235239205</v>
      </c>
      <c r="F562">
        <v>7</v>
      </c>
      <c r="G562">
        <v>0</v>
      </c>
      <c r="H562">
        <v>0</v>
      </c>
      <c r="I562">
        <f t="shared" si="87"/>
        <v>0</v>
      </c>
      <c r="J562">
        <v>0</v>
      </c>
      <c r="K562">
        <v>0</v>
      </c>
      <c r="L562" t="s">
        <v>3</v>
      </c>
      <c r="M562" t="s">
        <v>651</v>
      </c>
      <c r="N562" t="str">
        <f t="shared" si="88"/>
        <v>right tackle</v>
      </c>
      <c r="P562">
        <v>0</v>
      </c>
      <c r="Q562">
        <v>-0.51185006</v>
      </c>
      <c r="R562">
        <v>1</v>
      </c>
      <c r="S562">
        <v>0.70542085235239205</v>
      </c>
      <c r="T562">
        <f t="shared" si="89"/>
        <v>0</v>
      </c>
      <c r="U562">
        <f t="shared" si="90"/>
        <v>0</v>
      </c>
      <c r="V562">
        <f t="shared" si="91"/>
        <v>0</v>
      </c>
      <c r="X562">
        <f t="shared" si="86"/>
        <v>-0.361069705601823</v>
      </c>
    </row>
    <row r="563" spans="1:24" x14ac:dyDescent="0.35">
      <c r="A563" t="s">
        <v>192</v>
      </c>
      <c r="B563" t="s">
        <v>667</v>
      </c>
      <c r="C563" t="s">
        <v>683</v>
      </c>
      <c r="D563" t="s">
        <v>684</v>
      </c>
      <c r="E563">
        <v>0.29457914764760701</v>
      </c>
      <c r="F563">
        <v>7</v>
      </c>
      <c r="G563">
        <v>0</v>
      </c>
      <c r="H563">
        <v>0</v>
      </c>
      <c r="I563">
        <f t="shared" si="87"/>
        <v>0</v>
      </c>
      <c r="J563">
        <v>0</v>
      </c>
      <c r="K563">
        <v>0</v>
      </c>
      <c r="L563" t="s">
        <v>3</v>
      </c>
      <c r="M563" t="s">
        <v>651</v>
      </c>
      <c r="N563" t="str">
        <f t="shared" si="88"/>
        <v>right tackle</v>
      </c>
      <c r="P563">
        <v>0</v>
      </c>
      <c r="Q563">
        <v>-0.51185006</v>
      </c>
      <c r="R563">
        <v>1</v>
      </c>
      <c r="S563">
        <v>0.29457914764760701</v>
      </c>
      <c r="T563">
        <f t="shared" si="89"/>
        <v>0</v>
      </c>
      <c r="U563">
        <f t="shared" si="90"/>
        <v>0</v>
      </c>
      <c r="V563">
        <f t="shared" si="91"/>
        <v>0</v>
      </c>
      <c r="X563">
        <f t="shared" si="86"/>
        <v>-0.1507803543981765</v>
      </c>
    </row>
    <row r="564" spans="1:24" x14ac:dyDescent="0.35">
      <c r="A564" t="s">
        <v>195</v>
      </c>
      <c r="B564" t="s">
        <v>667</v>
      </c>
      <c r="C564" t="s">
        <v>684</v>
      </c>
      <c r="D564" t="s">
        <v>683</v>
      </c>
      <c r="E564">
        <v>1</v>
      </c>
      <c r="F564">
        <v>7</v>
      </c>
      <c r="G564">
        <v>0</v>
      </c>
      <c r="H564">
        <v>0</v>
      </c>
      <c r="I564">
        <f t="shared" si="87"/>
        <v>0</v>
      </c>
      <c r="J564">
        <v>0</v>
      </c>
      <c r="K564">
        <v>0</v>
      </c>
      <c r="M564" t="s">
        <v>650</v>
      </c>
      <c r="N564" t="str">
        <f t="shared" si="88"/>
        <v>middle</v>
      </c>
      <c r="P564">
        <v>0</v>
      </c>
      <c r="Q564">
        <v>-0.23662141</v>
      </c>
      <c r="R564">
        <v>1</v>
      </c>
      <c r="S564">
        <v>1</v>
      </c>
      <c r="T564">
        <f t="shared" si="89"/>
        <v>0</v>
      </c>
      <c r="U564">
        <f t="shared" si="90"/>
        <v>0</v>
      </c>
      <c r="V564">
        <f t="shared" si="91"/>
        <v>0</v>
      </c>
      <c r="X564">
        <f t="shared" si="86"/>
        <v>-0.23662141</v>
      </c>
    </row>
    <row r="565" spans="1:24" x14ac:dyDescent="0.35">
      <c r="A565" t="s">
        <v>196</v>
      </c>
      <c r="B565" t="s">
        <v>666</v>
      </c>
      <c r="C565" t="s">
        <v>683</v>
      </c>
      <c r="D565" t="s">
        <v>684</v>
      </c>
      <c r="E565">
        <v>0.37571026520878797</v>
      </c>
      <c r="F565">
        <v>7</v>
      </c>
      <c r="G565">
        <v>0</v>
      </c>
      <c r="H565">
        <v>0</v>
      </c>
      <c r="I565">
        <f t="shared" si="87"/>
        <v>0</v>
      </c>
      <c r="J565">
        <v>0</v>
      </c>
      <c r="K565">
        <v>0</v>
      </c>
      <c r="L565" t="s">
        <v>3</v>
      </c>
      <c r="M565" t="s">
        <v>651</v>
      </c>
      <c r="N565" t="str">
        <f t="shared" si="88"/>
        <v>right tackle</v>
      </c>
      <c r="P565">
        <v>0</v>
      </c>
      <c r="Q565">
        <v>-0.15204386</v>
      </c>
      <c r="R565">
        <v>1</v>
      </c>
      <c r="S565">
        <v>0.37571026520878797</v>
      </c>
      <c r="T565">
        <f t="shared" si="89"/>
        <v>0</v>
      </c>
      <c r="U565">
        <f t="shared" si="90"/>
        <v>0</v>
      </c>
      <c r="V565">
        <f t="shared" si="91"/>
        <v>0</v>
      </c>
      <c r="X565">
        <f t="shared" si="86"/>
        <v>-5.7124438963967829E-2</v>
      </c>
    </row>
    <row r="566" spans="1:24" x14ac:dyDescent="0.35">
      <c r="A566" t="s">
        <v>193</v>
      </c>
      <c r="B566" t="s">
        <v>666</v>
      </c>
      <c r="C566" t="s">
        <v>683</v>
      </c>
      <c r="D566" t="s">
        <v>684</v>
      </c>
      <c r="E566">
        <v>0.32656456670630502</v>
      </c>
      <c r="F566">
        <v>7</v>
      </c>
      <c r="G566">
        <v>0</v>
      </c>
      <c r="H566">
        <v>0</v>
      </c>
      <c r="I566">
        <f t="shared" si="87"/>
        <v>0</v>
      </c>
      <c r="J566">
        <v>0</v>
      </c>
      <c r="K566">
        <v>0</v>
      </c>
      <c r="L566" t="s">
        <v>3</v>
      </c>
      <c r="M566" t="s">
        <v>651</v>
      </c>
      <c r="N566" t="str">
        <f t="shared" si="88"/>
        <v>right tackle</v>
      </c>
      <c r="P566">
        <v>0</v>
      </c>
      <c r="Q566">
        <v>-0.15204386</v>
      </c>
      <c r="R566">
        <v>1</v>
      </c>
      <c r="S566">
        <v>0.32656456670630502</v>
      </c>
      <c r="T566">
        <f t="shared" si="89"/>
        <v>0</v>
      </c>
      <c r="U566">
        <f t="shared" si="90"/>
        <v>0</v>
      </c>
      <c r="V566">
        <f t="shared" si="91"/>
        <v>0</v>
      </c>
      <c r="X566">
        <f t="shared" si="86"/>
        <v>-4.9652137261254101E-2</v>
      </c>
    </row>
    <row r="567" spans="1:24" x14ac:dyDescent="0.35">
      <c r="A567" t="s">
        <v>190</v>
      </c>
      <c r="B567" t="s">
        <v>665</v>
      </c>
      <c r="C567" t="s">
        <v>683</v>
      </c>
      <c r="D567" t="s">
        <v>684</v>
      </c>
      <c r="E567">
        <v>0.29772516808490601</v>
      </c>
      <c r="F567">
        <v>7</v>
      </c>
      <c r="G567">
        <v>0</v>
      </c>
      <c r="H567">
        <v>0</v>
      </c>
      <c r="I567">
        <f t="shared" si="87"/>
        <v>0</v>
      </c>
      <c r="J567">
        <v>0</v>
      </c>
      <c r="K567">
        <v>0</v>
      </c>
      <c r="L567" t="s">
        <v>3</v>
      </c>
      <c r="M567" t="s">
        <v>651</v>
      </c>
      <c r="N567" t="str">
        <f t="shared" si="88"/>
        <v>right tackle</v>
      </c>
      <c r="P567">
        <v>0</v>
      </c>
      <c r="Q567">
        <v>-0.15204386</v>
      </c>
      <c r="R567">
        <v>1</v>
      </c>
      <c r="S567">
        <v>0.29772516808490601</v>
      </c>
      <c r="T567">
        <f t="shared" si="89"/>
        <v>0</v>
      </c>
      <c r="U567">
        <f t="shared" si="90"/>
        <v>0</v>
      </c>
      <c r="V567">
        <f t="shared" si="91"/>
        <v>0</v>
      </c>
      <c r="X567">
        <f t="shared" si="86"/>
        <v>-4.5267283774777921E-2</v>
      </c>
    </row>
    <row r="568" spans="1:24" x14ac:dyDescent="0.35">
      <c r="A568" t="s">
        <v>190</v>
      </c>
      <c r="B568" t="s">
        <v>665</v>
      </c>
      <c r="C568" t="s">
        <v>683</v>
      </c>
      <c r="D568" t="s">
        <v>684</v>
      </c>
      <c r="E568">
        <v>0.39787259852475199</v>
      </c>
      <c r="F568">
        <v>7</v>
      </c>
      <c r="G568">
        <v>0</v>
      </c>
      <c r="H568">
        <v>0</v>
      </c>
      <c r="I568">
        <f t="shared" si="87"/>
        <v>0</v>
      </c>
      <c r="J568">
        <v>0</v>
      </c>
      <c r="K568">
        <v>0</v>
      </c>
      <c r="L568" t="s">
        <v>653</v>
      </c>
      <c r="M568" t="s">
        <v>651</v>
      </c>
      <c r="N568" t="str">
        <f t="shared" si="88"/>
        <v>right end</v>
      </c>
      <c r="P568">
        <v>0</v>
      </c>
      <c r="Q568">
        <v>0.81812406000000004</v>
      </c>
      <c r="R568">
        <v>0</v>
      </c>
      <c r="S568">
        <v>0</v>
      </c>
      <c r="T568">
        <f t="shared" si="89"/>
        <v>0</v>
      </c>
      <c r="U568">
        <f t="shared" si="90"/>
        <v>0</v>
      </c>
      <c r="V568">
        <f t="shared" si="91"/>
        <v>0</v>
      </c>
      <c r="X568">
        <f t="shared" si="86"/>
        <v>0.32550914566782013</v>
      </c>
    </row>
    <row r="569" spans="1:24" x14ac:dyDescent="0.35">
      <c r="A569" t="s">
        <v>197</v>
      </c>
      <c r="B569" t="s">
        <v>665</v>
      </c>
      <c r="C569" t="s">
        <v>683</v>
      </c>
      <c r="D569" t="s">
        <v>684</v>
      </c>
      <c r="E569">
        <v>0.60212740147524701</v>
      </c>
      <c r="F569">
        <v>7</v>
      </c>
      <c r="G569">
        <v>0</v>
      </c>
      <c r="H569">
        <v>0</v>
      </c>
      <c r="I569">
        <f t="shared" si="87"/>
        <v>0</v>
      </c>
      <c r="J569">
        <v>0</v>
      </c>
      <c r="K569">
        <v>0</v>
      </c>
      <c r="L569" t="s">
        <v>653</v>
      </c>
      <c r="M569" t="s">
        <v>651</v>
      </c>
      <c r="N569" t="str">
        <f t="shared" si="88"/>
        <v>right end</v>
      </c>
      <c r="P569">
        <v>0</v>
      </c>
      <c r="Q569">
        <v>0.81812406000000004</v>
      </c>
      <c r="R569">
        <v>0</v>
      </c>
      <c r="S569">
        <v>0</v>
      </c>
      <c r="T569">
        <f t="shared" si="89"/>
        <v>0</v>
      </c>
      <c r="U569">
        <f t="shared" si="90"/>
        <v>0</v>
      </c>
      <c r="V569">
        <f t="shared" si="91"/>
        <v>0</v>
      </c>
      <c r="X569">
        <f t="shared" si="86"/>
        <v>0.49261491433217908</v>
      </c>
    </row>
    <row r="570" spans="1:24" x14ac:dyDescent="0.35">
      <c r="A570" t="s">
        <v>192</v>
      </c>
      <c r="B570" t="s">
        <v>667</v>
      </c>
      <c r="C570" t="s">
        <v>683</v>
      </c>
      <c r="D570" t="s">
        <v>684</v>
      </c>
      <c r="E570">
        <v>1</v>
      </c>
      <c r="F570">
        <v>7</v>
      </c>
      <c r="G570">
        <v>0</v>
      </c>
      <c r="H570">
        <v>0</v>
      </c>
      <c r="I570">
        <f t="shared" si="87"/>
        <v>0</v>
      </c>
      <c r="J570">
        <v>1</v>
      </c>
      <c r="K570">
        <v>1</v>
      </c>
      <c r="L570" t="s">
        <v>654</v>
      </c>
      <c r="M570" t="s">
        <v>651</v>
      </c>
      <c r="N570" t="str">
        <f t="shared" si="88"/>
        <v>right guard</v>
      </c>
      <c r="P570">
        <v>0</v>
      </c>
      <c r="Q570">
        <v>-0.60651003999999997</v>
      </c>
      <c r="R570">
        <v>1</v>
      </c>
      <c r="S570">
        <v>1</v>
      </c>
      <c r="T570">
        <f t="shared" si="89"/>
        <v>0</v>
      </c>
      <c r="U570">
        <f t="shared" si="90"/>
        <v>1</v>
      </c>
      <c r="V570">
        <f t="shared" si="91"/>
        <v>1</v>
      </c>
      <c r="X570">
        <f t="shared" si="86"/>
        <v>-0.60651003999999997</v>
      </c>
    </row>
    <row r="571" spans="1:24" x14ac:dyDescent="0.35">
      <c r="A571" t="s">
        <v>200</v>
      </c>
      <c r="B571" t="s">
        <v>666</v>
      </c>
      <c r="C571" t="s">
        <v>684</v>
      </c>
      <c r="D571" t="s">
        <v>683</v>
      </c>
      <c r="E571">
        <v>0.21057266003918301</v>
      </c>
      <c r="F571">
        <v>7</v>
      </c>
      <c r="G571">
        <v>0</v>
      </c>
      <c r="H571">
        <v>0</v>
      </c>
      <c r="I571">
        <f t="shared" si="87"/>
        <v>0</v>
      </c>
      <c r="J571">
        <v>0</v>
      </c>
      <c r="K571">
        <v>0</v>
      </c>
      <c r="L571" t="s">
        <v>3</v>
      </c>
      <c r="M571" t="s">
        <v>651</v>
      </c>
      <c r="N571" t="str">
        <f t="shared" si="88"/>
        <v>right tackle</v>
      </c>
      <c r="P571">
        <v>0</v>
      </c>
      <c r="Q571">
        <v>-0.36387061999999998</v>
      </c>
      <c r="R571">
        <v>1</v>
      </c>
      <c r="S571">
        <v>0.21057266003918301</v>
      </c>
      <c r="T571">
        <f t="shared" si="89"/>
        <v>0</v>
      </c>
      <c r="U571">
        <f t="shared" si="90"/>
        <v>0</v>
      </c>
      <c r="V571">
        <f t="shared" si="91"/>
        <v>0</v>
      </c>
      <c r="X571">
        <f t="shared" si="86"/>
        <v>-7.6621204363506737E-2</v>
      </c>
    </row>
    <row r="572" spans="1:24" x14ac:dyDescent="0.35">
      <c r="A572" t="s">
        <v>195</v>
      </c>
      <c r="B572" t="s">
        <v>667</v>
      </c>
      <c r="C572" t="s">
        <v>684</v>
      </c>
      <c r="D572" t="s">
        <v>683</v>
      </c>
      <c r="E572">
        <v>0.42338035746015901</v>
      </c>
      <c r="F572">
        <v>7</v>
      </c>
      <c r="G572">
        <v>0</v>
      </c>
      <c r="H572">
        <v>0</v>
      </c>
      <c r="I572">
        <f t="shared" si="87"/>
        <v>0</v>
      </c>
      <c r="J572">
        <v>0</v>
      </c>
      <c r="K572">
        <v>0</v>
      </c>
      <c r="L572" t="s">
        <v>3</v>
      </c>
      <c r="M572" t="s">
        <v>651</v>
      </c>
      <c r="N572" t="str">
        <f t="shared" si="88"/>
        <v>right tackle</v>
      </c>
      <c r="P572">
        <v>0</v>
      </c>
      <c r="Q572">
        <v>-0.36387061999999998</v>
      </c>
      <c r="R572">
        <v>1</v>
      </c>
      <c r="S572">
        <v>0.42338035746015901</v>
      </c>
      <c r="T572">
        <f t="shared" si="89"/>
        <v>0</v>
      </c>
      <c r="U572">
        <f t="shared" si="90"/>
        <v>0</v>
      </c>
      <c r="V572">
        <f t="shared" si="91"/>
        <v>0</v>
      </c>
      <c r="X572">
        <f t="shared" si="86"/>
        <v>-0.15405567316484967</v>
      </c>
    </row>
    <row r="573" spans="1:24" x14ac:dyDescent="0.35">
      <c r="A573" t="s">
        <v>203</v>
      </c>
      <c r="B573" t="s">
        <v>665</v>
      </c>
      <c r="C573" t="s">
        <v>684</v>
      </c>
      <c r="D573" t="s">
        <v>683</v>
      </c>
      <c r="E573">
        <v>0.36604698250065598</v>
      </c>
      <c r="F573">
        <v>7</v>
      </c>
      <c r="G573">
        <v>0</v>
      </c>
      <c r="H573">
        <v>0</v>
      </c>
      <c r="I573">
        <f t="shared" si="87"/>
        <v>0</v>
      </c>
      <c r="J573">
        <v>0</v>
      </c>
      <c r="K573">
        <v>0</v>
      </c>
      <c r="L573" t="s">
        <v>3</v>
      </c>
      <c r="M573" t="s">
        <v>651</v>
      </c>
      <c r="N573" t="str">
        <f t="shared" si="88"/>
        <v>right tackle</v>
      </c>
      <c r="P573">
        <v>0</v>
      </c>
      <c r="Q573">
        <v>-0.36387061999999998</v>
      </c>
      <c r="R573">
        <v>1</v>
      </c>
      <c r="S573">
        <v>0.36604698250065598</v>
      </c>
      <c r="T573">
        <f t="shared" si="89"/>
        <v>0</v>
      </c>
      <c r="U573">
        <f t="shared" si="90"/>
        <v>0</v>
      </c>
      <c r="V573">
        <f t="shared" si="91"/>
        <v>0</v>
      </c>
      <c r="X573">
        <f t="shared" si="86"/>
        <v>-0.13319374247164284</v>
      </c>
    </row>
    <row r="574" spans="1:24" x14ac:dyDescent="0.35">
      <c r="A574" t="s">
        <v>201</v>
      </c>
      <c r="B574" t="s">
        <v>667</v>
      </c>
      <c r="C574" t="s">
        <v>684</v>
      </c>
      <c r="D574" t="s">
        <v>683</v>
      </c>
      <c r="E574">
        <v>0.67299270346769302</v>
      </c>
      <c r="F574">
        <v>7</v>
      </c>
      <c r="G574">
        <v>0</v>
      </c>
      <c r="H574">
        <v>0</v>
      </c>
      <c r="I574">
        <f t="shared" si="87"/>
        <v>0</v>
      </c>
      <c r="J574">
        <v>0</v>
      </c>
      <c r="K574">
        <v>0</v>
      </c>
      <c r="L574" t="s">
        <v>3</v>
      </c>
      <c r="M574" t="s">
        <v>652</v>
      </c>
      <c r="N574" t="str">
        <f t="shared" si="88"/>
        <v>left tackle</v>
      </c>
      <c r="P574">
        <v>0</v>
      </c>
      <c r="Q574">
        <v>-0.17013787999999999</v>
      </c>
      <c r="R574">
        <v>1</v>
      </c>
      <c r="S574">
        <v>0.67299270346769302</v>
      </c>
      <c r="T574">
        <f t="shared" si="89"/>
        <v>0</v>
      </c>
      <c r="U574">
        <f t="shared" si="90"/>
        <v>0</v>
      </c>
      <c r="V574">
        <f t="shared" si="91"/>
        <v>0</v>
      </c>
      <c r="X574">
        <f t="shared" si="86"/>
        <v>-0.11450155182346193</v>
      </c>
    </row>
    <row r="575" spans="1:24" x14ac:dyDescent="0.35">
      <c r="A575" t="s">
        <v>550</v>
      </c>
      <c r="B575" t="s">
        <v>665</v>
      </c>
      <c r="C575" t="s">
        <v>684</v>
      </c>
      <c r="D575" t="s">
        <v>683</v>
      </c>
      <c r="E575">
        <v>0.32700729653230598</v>
      </c>
      <c r="F575">
        <v>7</v>
      </c>
      <c r="G575">
        <v>0</v>
      </c>
      <c r="H575">
        <v>0</v>
      </c>
      <c r="I575">
        <f t="shared" si="87"/>
        <v>0</v>
      </c>
      <c r="J575">
        <v>0</v>
      </c>
      <c r="K575">
        <v>0</v>
      </c>
      <c r="L575" t="s">
        <v>3</v>
      </c>
      <c r="M575" t="s">
        <v>652</v>
      </c>
      <c r="N575" t="str">
        <f t="shared" si="88"/>
        <v>left tackle</v>
      </c>
      <c r="P575">
        <v>0</v>
      </c>
      <c r="Q575">
        <v>-0.17013787999999999</v>
      </c>
      <c r="R575">
        <v>1</v>
      </c>
      <c r="S575">
        <v>0.32700729653230598</v>
      </c>
      <c r="T575">
        <f t="shared" si="89"/>
        <v>0</v>
      </c>
      <c r="U575">
        <f t="shared" si="90"/>
        <v>0</v>
      </c>
      <c r="V575">
        <f t="shared" si="91"/>
        <v>0</v>
      </c>
      <c r="X575">
        <f t="shared" si="86"/>
        <v>-5.5636328176537887E-2</v>
      </c>
    </row>
    <row r="576" spans="1:24" x14ac:dyDescent="0.35">
      <c r="A576" t="s">
        <v>201</v>
      </c>
      <c r="B576" t="s">
        <v>667</v>
      </c>
      <c r="C576" t="s">
        <v>684</v>
      </c>
      <c r="D576" t="s">
        <v>683</v>
      </c>
      <c r="E576">
        <v>0.58497769643262598</v>
      </c>
      <c r="F576">
        <v>7</v>
      </c>
      <c r="G576">
        <v>0</v>
      </c>
      <c r="H576">
        <v>0</v>
      </c>
      <c r="I576">
        <f t="shared" si="87"/>
        <v>0</v>
      </c>
      <c r="J576">
        <v>0</v>
      </c>
      <c r="K576">
        <v>0</v>
      </c>
      <c r="L576" t="s">
        <v>653</v>
      </c>
      <c r="M576" t="s">
        <v>651</v>
      </c>
      <c r="N576" t="str">
        <f t="shared" si="88"/>
        <v>right end</v>
      </c>
      <c r="P576">
        <v>0</v>
      </c>
      <c r="Q576">
        <v>1.0586243</v>
      </c>
      <c r="R576">
        <v>0</v>
      </c>
      <c r="S576">
        <v>0</v>
      </c>
      <c r="T576">
        <f t="shared" si="89"/>
        <v>0</v>
      </c>
      <c r="U576">
        <f t="shared" si="90"/>
        <v>0</v>
      </c>
      <c r="V576">
        <f t="shared" si="91"/>
        <v>0</v>
      </c>
      <c r="X576">
        <f t="shared" si="86"/>
        <v>0.61927160440160112</v>
      </c>
    </row>
    <row r="577" spans="1:24" x14ac:dyDescent="0.35">
      <c r="A577" t="s">
        <v>203</v>
      </c>
      <c r="B577" t="s">
        <v>665</v>
      </c>
      <c r="C577" t="s">
        <v>684</v>
      </c>
      <c r="D577" t="s">
        <v>683</v>
      </c>
      <c r="E577">
        <v>0.41502230356737302</v>
      </c>
      <c r="F577">
        <v>7</v>
      </c>
      <c r="G577">
        <v>0</v>
      </c>
      <c r="H577">
        <v>0</v>
      </c>
      <c r="I577">
        <f t="shared" si="87"/>
        <v>0</v>
      </c>
      <c r="J577">
        <v>0</v>
      </c>
      <c r="K577">
        <v>0</v>
      </c>
      <c r="L577" t="s">
        <v>653</v>
      </c>
      <c r="M577" t="s">
        <v>651</v>
      </c>
      <c r="N577" t="str">
        <f t="shared" si="88"/>
        <v>right end</v>
      </c>
      <c r="P577">
        <v>0</v>
      </c>
      <c r="Q577">
        <v>1.0586243</v>
      </c>
      <c r="R577">
        <v>0</v>
      </c>
      <c r="S577">
        <v>0</v>
      </c>
      <c r="T577">
        <f t="shared" si="89"/>
        <v>0</v>
      </c>
      <c r="U577">
        <f t="shared" si="90"/>
        <v>0</v>
      </c>
      <c r="V577">
        <f t="shared" si="91"/>
        <v>0</v>
      </c>
      <c r="X577">
        <f t="shared" si="86"/>
        <v>0.43935269559839774</v>
      </c>
    </row>
    <row r="578" spans="1:24" x14ac:dyDescent="0.35">
      <c r="A578" t="s">
        <v>201</v>
      </c>
      <c r="B578" t="s">
        <v>667</v>
      </c>
      <c r="C578" t="s">
        <v>684</v>
      </c>
      <c r="D578" t="s">
        <v>683</v>
      </c>
      <c r="E578">
        <v>0.55969099573880499</v>
      </c>
      <c r="F578">
        <v>7</v>
      </c>
      <c r="G578">
        <v>0</v>
      </c>
      <c r="H578">
        <v>0</v>
      </c>
      <c r="I578">
        <f t="shared" si="87"/>
        <v>0</v>
      </c>
      <c r="J578">
        <v>1</v>
      </c>
      <c r="K578">
        <v>1</v>
      </c>
      <c r="L578" t="s">
        <v>653</v>
      </c>
      <c r="M578" t="s">
        <v>651</v>
      </c>
      <c r="N578" t="str">
        <f t="shared" si="88"/>
        <v>right end</v>
      </c>
      <c r="P578">
        <v>0</v>
      </c>
      <c r="Q578">
        <v>-0.66581714000000003</v>
      </c>
      <c r="R578">
        <v>1</v>
      </c>
      <c r="S578">
        <v>0.55969099573880499</v>
      </c>
      <c r="T578">
        <f t="shared" si="89"/>
        <v>0</v>
      </c>
      <c r="U578">
        <f t="shared" si="90"/>
        <v>0.55969099573880499</v>
      </c>
      <c r="V578">
        <f t="shared" si="91"/>
        <v>0.55969099573880499</v>
      </c>
      <c r="X578">
        <f t="shared" ref="X578:X641" si="92">Q578*E578</f>
        <v>-0.37265185806656331</v>
      </c>
    </row>
    <row r="579" spans="1:24" x14ac:dyDescent="0.35">
      <c r="A579" t="s">
        <v>204</v>
      </c>
      <c r="B579" t="s">
        <v>665</v>
      </c>
      <c r="C579" t="s">
        <v>684</v>
      </c>
      <c r="D579" t="s">
        <v>683</v>
      </c>
      <c r="E579">
        <v>0.44030900426119401</v>
      </c>
      <c r="F579">
        <v>7</v>
      </c>
      <c r="G579">
        <v>0</v>
      </c>
      <c r="H579">
        <v>0</v>
      </c>
      <c r="I579">
        <f t="shared" ref="I579:I642" si="93">SUM(G579:H579)</f>
        <v>0</v>
      </c>
      <c r="J579">
        <v>1</v>
      </c>
      <c r="K579">
        <v>1</v>
      </c>
      <c r="L579" t="s">
        <v>653</v>
      </c>
      <c r="M579" t="s">
        <v>651</v>
      </c>
      <c r="N579" t="str">
        <f t="shared" ref="N579:N642" si="94">IF(M579="middle",M579,_xlfn.CONCAT(M579," ",L579))</f>
        <v>right end</v>
      </c>
      <c r="P579">
        <v>0</v>
      </c>
      <c r="Q579">
        <v>-0.66581714000000003</v>
      </c>
      <c r="R579">
        <v>1</v>
      </c>
      <c r="S579">
        <v>0.44030900426119401</v>
      </c>
      <c r="T579">
        <f t="shared" ref="T579:T642" si="95">P579*E579</f>
        <v>0</v>
      </c>
      <c r="U579">
        <f t="shared" ref="U579:U642" si="96">J579*E579</f>
        <v>0.44030900426119401</v>
      </c>
      <c r="V579">
        <f t="shared" ref="V579:V642" si="97">K579*E579</f>
        <v>0.44030900426119401</v>
      </c>
      <c r="X579">
        <f t="shared" si="92"/>
        <v>-0.29316528193343605</v>
      </c>
    </row>
    <row r="580" spans="1:24" x14ac:dyDescent="0.35">
      <c r="A580" t="s">
        <v>201</v>
      </c>
      <c r="B580" t="s">
        <v>667</v>
      </c>
      <c r="C580" t="s">
        <v>684</v>
      </c>
      <c r="D580" t="s">
        <v>683</v>
      </c>
      <c r="E580">
        <v>1</v>
      </c>
      <c r="F580">
        <v>7</v>
      </c>
      <c r="G580">
        <v>0</v>
      </c>
      <c r="H580">
        <v>0</v>
      </c>
      <c r="I580">
        <f t="shared" si="93"/>
        <v>0</v>
      </c>
      <c r="J580">
        <v>1</v>
      </c>
      <c r="K580">
        <v>0</v>
      </c>
      <c r="L580" t="s">
        <v>654</v>
      </c>
      <c r="M580" t="s">
        <v>651</v>
      </c>
      <c r="N580" t="str">
        <f t="shared" si="94"/>
        <v>right guard</v>
      </c>
      <c r="P580">
        <v>0</v>
      </c>
      <c r="Q580">
        <v>-0.35008568000000001</v>
      </c>
      <c r="R580">
        <v>1</v>
      </c>
      <c r="S580">
        <v>1</v>
      </c>
      <c r="T580">
        <f t="shared" si="95"/>
        <v>0</v>
      </c>
      <c r="U580">
        <f t="shared" si="96"/>
        <v>1</v>
      </c>
      <c r="V580">
        <f t="shared" si="97"/>
        <v>0</v>
      </c>
      <c r="X580">
        <f t="shared" si="92"/>
        <v>-0.35008568000000001</v>
      </c>
    </row>
    <row r="581" spans="1:24" x14ac:dyDescent="0.35">
      <c r="A581" t="s">
        <v>205</v>
      </c>
      <c r="B581" t="s">
        <v>667</v>
      </c>
      <c r="C581" t="s">
        <v>683</v>
      </c>
      <c r="D581" t="s">
        <v>684</v>
      </c>
      <c r="E581">
        <v>1</v>
      </c>
      <c r="F581">
        <v>7</v>
      </c>
      <c r="G581">
        <v>0</v>
      </c>
      <c r="H581">
        <v>0</v>
      </c>
      <c r="I581">
        <f t="shared" si="93"/>
        <v>0</v>
      </c>
      <c r="J581">
        <v>0</v>
      </c>
      <c r="K581">
        <v>0</v>
      </c>
      <c r="L581" t="s">
        <v>3</v>
      </c>
      <c r="M581" t="s">
        <v>652</v>
      </c>
      <c r="N581" t="str">
        <f t="shared" si="94"/>
        <v>left tackle</v>
      </c>
      <c r="P581">
        <v>0</v>
      </c>
      <c r="Q581">
        <v>-0.13845426</v>
      </c>
      <c r="R581">
        <v>1</v>
      </c>
      <c r="S581">
        <v>1</v>
      </c>
      <c r="T581">
        <f t="shared" si="95"/>
        <v>0</v>
      </c>
      <c r="U581">
        <f t="shared" si="96"/>
        <v>0</v>
      </c>
      <c r="V581">
        <f t="shared" si="97"/>
        <v>0</v>
      </c>
      <c r="X581">
        <f t="shared" si="92"/>
        <v>-0.13845426</v>
      </c>
    </row>
    <row r="582" spans="1:24" x14ac:dyDescent="0.35">
      <c r="A582" t="s">
        <v>213</v>
      </c>
      <c r="B582" t="s">
        <v>666</v>
      </c>
      <c r="C582" t="s">
        <v>684</v>
      </c>
      <c r="D582" t="s">
        <v>683</v>
      </c>
      <c r="E582">
        <v>0.41507165688890302</v>
      </c>
      <c r="F582">
        <v>7</v>
      </c>
      <c r="G582">
        <v>0</v>
      </c>
      <c r="H582">
        <v>0</v>
      </c>
      <c r="I582">
        <f t="shared" si="93"/>
        <v>0</v>
      </c>
      <c r="J582">
        <v>0</v>
      </c>
      <c r="K582">
        <v>0</v>
      </c>
      <c r="L582" t="s">
        <v>3</v>
      </c>
      <c r="M582" t="s">
        <v>651</v>
      </c>
      <c r="N582" t="str">
        <f t="shared" si="94"/>
        <v>right tackle</v>
      </c>
      <c r="P582">
        <v>0</v>
      </c>
      <c r="Q582">
        <v>-0.21019336999999999</v>
      </c>
      <c r="R582">
        <v>1</v>
      </c>
      <c r="S582">
        <v>0.41507165688890302</v>
      </c>
      <c r="T582">
        <f t="shared" si="95"/>
        <v>0</v>
      </c>
      <c r="U582">
        <f t="shared" si="96"/>
        <v>0</v>
      </c>
      <c r="V582">
        <f t="shared" si="97"/>
        <v>0</v>
      </c>
      <c r="X582">
        <f t="shared" si="92"/>
        <v>-8.7245310352962235E-2</v>
      </c>
    </row>
    <row r="583" spans="1:24" x14ac:dyDescent="0.35">
      <c r="A583" t="s">
        <v>207</v>
      </c>
      <c r="B583" t="s">
        <v>665</v>
      </c>
      <c r="C583" t="s">
        <v>684</v>
      </c>
      <c r="D583" t="s">
        <v>683</v>
      </c>
      <c r="E583">
        <v>0.31920177001056399</v>
      </c>
      <c r="F583">
        <v>7</v>
      </c>
      <c r="G583">
        <v>0</v>
      </c>
      <c r="H583">
        <v>0</v>
      </c>
      <c r="I583">
        <f t="shared" si="93"/>
        <v>0</v>
      </c>
      <c r="J583">
        <v>0</v>
      </c>
      <c r="K583">
        <v>0</v>
      </c>
      <c r="L583" t="s">
        <v>3</v>
      </c>
      <c r="M583" t="s">
        <v>651</v>
      </c>
      <c r="N583" t="str">
        <f t="shared" si="94"/>
        <v>right tackle</v>
      </c>
      <c r="P583">
        <v>0</v>
      </c>
      <c r="Q583">
        <v>-0.21019336999999999</v>
      </c>
      <c r="R583">
        <v>1</v>
      </c>
      <c r="S583">
        <v>0.31920177001056399</v>
      </c>
      <c r="T583">
        <f t="shared" si="95"/>
        <v>0</v>
      </c>
      <c r="U583">
        <f t="shared" si="96"/>
        <v>0</v>
      </c>
      <c r="V583">
        <f t="shared" si="97"/>
        <v>0</v>
      </c>
      <c r="X583">
        <f t="shared" si="92"/>
        <v>-6.7094095748485377E-2</v>
      </c>
    </row>
    <row r="584" spans="1:24" x14ac:dyDescent="0.35">
      <c r="A584" t="s">
        <v>194</v>
      </c>
      <c r="B584" t="s">
        <v>667</v>
      </c>
      <c r="C584" t="s">
        <v>684</v>
      </c>
      <c r="D584" t="s">
        <v>683</v>
      </c>
      <c r="E584">
        <v>0.26572657310053099</v>
      </c>
      <c r="F584">
        <v>7</v>
      </c>
      <c r="G584">
        <v>0</v>
      </c>
      <c r="H584">
        <v>0</v>
      </c>
      <c r="I584">
        <f t="shared" si="93"/>
        <v>0</v>
      </c>
      <c r="J584">
        <v>0</v>
      </c>
      <c r="K584">
        <v>0</v>
      </c>
      <c r="L584" t="s">
        <v>3</v>
      </c>
      <c r="M584" t="s">
        <v>651</v>
      </c>
      <c r="N584" t="str">
        <f t="shared" si="94"/>
        <v>right tackle</v>
      </c>
      <c r="P584">
        <v>0</v>
      </c>
      <c r="Q584">
        <v>-0.21019336999999999</v>
      </c>
      <c r="R584">
        <v>1</v>
      </c>
      <c r="S584">
        <v>0.26572657310053099</v>
      </c>
      <c r="T584">
        <f t="shared" si="95"/>
        <v>0</v>
      </c>
      <c r="U584">
        <f t="shared" si="96"/>
        <v>0</v>
      </c>
      <c r="V584">
        <f t="shared" si="97"/>
        <v>0</v>
      </c>
      <c r="X584">
        <f t="shared" si="92"/>
        <v>-5.5853963898551955E-2</v>
      </c>
    </row>
    <row r="585" spans="1:24" x14ac:dyDescent="0.35">
      <c r="A585" t="s">
        <v>208</v>
      </c>
      <c r="B585" t="s">
        <v>665</v>
      </c>
      <c r="C585" t="s">
        <v>684</v>
      </c>
      <c r="D585" t="s">
        <v>683</v>
      </c>
      <c r="E585">
        <v>0.74088932759510395</v>
      </c>
      <c r="F585">
        <v>7</v>
      </c>
      <c r="G585">
        <v>0</v>
      </c>
      <c r="H585">
        <v>0</v>
      </c>
      <c r="I585">
        <f t="shared" si="93"/>
        <v>0</v>
      </c>
      <c r="J585">
        <v>0</v>
      </c>
      <c r="K585">
        <v>0</v>
      </c>
      <c r="L585" t="s">
        <v>653</v>
      </c>
      <c r="M585" t="s">
        <v>652</v>
      </c>
      <c r="N585" t="str">
        <f t="shared" si="94"/>
        <v>left end</v>
      </c>
      <c r="P585">
        <v>0</v>
      </c>
      <c r="Q585">
        <v>-0.27340219999999998</v>
      </c>
      <c r="R585">
        <v>1</v>
      </c>
      <c r="S585">
        <v>0.74088932759510395</v>
      </c>
      <c r="T585">
        <f t="shared" si="95"/>
        <v>0</v>
      </c>
      <c r="U585">
        <f t="shared" si="96"/>
        <v>0</v>
      </c>
      <c r="V585">
        <f t="shared" si="97"/>
        <v>0</v>
      </c>
      <c r="X585">
        <f t="shared" si="92"/>
        <v>-0.20256077212102211</v>
      </c>
    </row>
    <row r="586" spans="1:24" x14ac:dyDescent="0.35">
      <c r="A586" t="s">
        <v>194</v>
      </c>
      <c r="B586" t="s">
        <v>667</v>
      </c>
      <c r="C586" t="s">
        <v>684</v>
      </c>
      <c r="D586" t="s">
        <v>683</v>
      </c>
      <c r="E586">
        <v>0.25911067240489499</v>
      </c>
      <c r="F586">
        <v>7</v>
      </c>
      <c r="G586">
        <v>0</v>
      </c>
      <c r="H586">
        <v>0</v>
      </c>
      <c r="I586">
        <f t="shared" si="93"/>
        <v>0</v>
      </c>
      <c r="J586">
        <v>0</v>
      </c>
      <c r="K586">
        <v>0</v>
      </c>
      <c r="L586" t="s">
        <v>653</v>
      </c>
      <c r="M586" t="s">
        <v>652</v>
      </c>
      <c r="N586" t="str">
        <f t="shared" si="94"/>
        <v>left end</v>
      </c>
      <c r="P586">
        <v>0</v>
      </c>
      <c r="Q586">
        <v>-0.27340219999999998</v>
      </c>
      <c r="R586">
        <v>1</v>
      </c>
      <c r="S586">
        <v>0.25911067240489499</v>
      </c>
      <c r="T586">
        <f t="shared" si="95"/>
        <v>0</v>
      </c>
      <c r="U586">
        <f t="shared" si="96"/>
        <v>0</v>
      </c>
      <c r="V586">
        <f t="shared" si="97"/>
        <v>0</v>
      </c>
      <c r="X586">
        <f t="shared" si="92"/>
        <v>-7.0841427878977584E-2</v>
      </c>
    </row>
    <row r="587" spans="1:24" x14ac:dyDescent="0.35">
      <c r="A587" t="s">
        <v>201</v>
      </c>
      <c r="B587" t="s">
        <v>667</v>
      </c>
      <c r="C587" t="s">
        <v>684</v>
      </c>
      <c r="D587" t="s">
        <v>683</v>
      </c>
      <c r="E587">
        <v>0.54541457938445304</v>
      </c>
      <c r="F587">
        <v>7</v>
      </c>
      <c r="G587">
        <v>0</v>
      </c>
      <c r="H587">
        <v>0</v>
      </c>
      <c r="I587">
        <f t="shared" si="93"/>
        <v>0</v>
      </c>
      <c r="J587">
        <v>0</v>
      </c>
      <c r="K587">
        <v>0</v>
      </c>
      <c r="L587" t="s">
        <v>654</v>
      </c>
      <c r="M587" t="s">
        <v>651</v>
      </c>
      <c r="N587" t="str">
        <f t="shared" si="94"/>
        <v>right guard</v>
      </c>
      <c r="P587">
        <v>0</v>
      </c>
      <c r="Q587">
        <v>-0.47238183</v>
      </c>
      <c r="R587">
        <v>1</v>
      </c>
      <c r="S587">
        <v>0.54541457938445304</v>
      </c>
      <c r="T587">
        <f t="shared" si="95"/>
        <v>0</v>
      </c>
      <c r="U587">
        <f t="shared" si="96"/>
        <v>0</v>
      </c>
      <c r="V587">
        <f t="shared" si="97"/>
        <v>0</v>
      </c>
      <c r="X587">
        <f t="shared" si="92"/>
        <v>-0.25764393711830819</v>
      </c>
    </row>
    <row r="588" spans="1:24" x14ac:dyDescent="0.35">
      <c r="A588" t="s">
        <v>200</v>
      </c>
      <c r="B588" t="s">
        <v>666</v>
      </c>
      <c r="C588" t="s">
        <v>684</v>
      </c>
      <c r="D588" t="s">
        <v>683</v>
      </c>
      <c r="E588">
        <v>0.19149448890186799</v>
      </c>
      <c r="F588">
        <v>7</v>
      </c>
      <c r="G588">
        <v>0</v>
      </c>
      <c r="H588">
        <v>0</v>
      </c>
      <c r="I588">
        <f t="shared" si="93"/>
        <v>0</v>
      </c>
      <c r="J588">
        <v>0</v>
      </c>
      <c r="K588">
        <v>0</v>
      </c>
      <c r="L588" t="s">
        <v>654</v>
      </c>
      <c r="M588" t="s">
        <v>651</v>
      </c>
      <c r="N588" t="str">
        <f t="shared" si="94"/>
        <v>right guard</v>
      </c>
      <c r="P588">
        <v>0</v>
      </c>
      <c r="Q588">
        <v>-0.47238183</v>
      </c>
      <c r="R588">
        <v>1</v>
      </c>
      <c r="S588">
        <v>0.19149448890186799</v>
      </c>
      <c r="T588">
        <f t="shared" si="95"/>
        <v>0</v>
      </c>
      <c r="U588">
        <f t="shared" si="96"/>
        <v>0</v>
      </c>
      <c r="V588">
        <f t="shared" si="97"/>
        <v>0</v>
      </c>
      <c r="X588">
        <f t="shared" si="92"/>
        <v>-9.0458517102379093E-2</v>
      </c>
    </row>
    <row r="589" spans="1:24" x14ac:dyDescent="0.35">
      <c r="A589" t="s">
        <v>215</v>
      </c>
      <c r="B589" t="s">
        <v>666</v>
      </c>
      <c r="C589" t="s">
        <v>684</v>
      </c>
      <c r="D589" t="s">
        <v>683</v>
      </c>
      <c r="E589">
        <v>0.26309093171367798</v>
      </c>
      <c r="F589">
        <v>7</v>
      </c>
      <c r="G589">
        <v>0</v>
      </c>
      <c r="H589">
        <v>0</v>
      </c>
      <c r="I589">
        <f t="shared" si="93"/>
        <v>0</v>
      </c>
      <c r="J589">
        <v>0</v>
      </c>
      <c r="K589">
        <v>0</v>
      </c>
      <c r="L589" t="s">
        <v>654</v>
      </c>
      <c r="M589" t="s">
        <v>651</v>
      </c>
      <c r="N589" t="str">
        <f t="shared" si="94"/>
        <v>right guard</v>
      </c>
      <c r="P589">
        <v>0</v>
      </c>
      <c r="Q589">
        <v>-0.47238183</v>
      </c>
      <c r="R589">
        <v>1</v>
      </c>
      <c r="S589">
        <v>0.26309093171367798</v>
      </c>
      <c r="T589">
        <f t="shared" si="95"/>
        <v>0</v>
      </c>
      <c r="U589">
        <f t="shared" si="96"/>
        <v>0</v>
      </c>
      <c r="V589">
        <f t="shared" si="97"/>
        <v>0</v>
      </c>
      <c r="X589">
        <f t="shared" si="92"/>
        <v>-0.12427937577931224</v>
      </c>
    </row>
    <row r="590" spans="1:24" x14ac:dyDescent="0.35">
      <c r="A590" t="s">
        <v>201</v>
      </c>
      <c r="B590" t="s">
        <v>667</v>
      </c>
      <c r="C590" t="s">
        <v>684</v>
      </c>
      <c r="D590" t="s">
        <v>683</v>
      </c>
      <c r="E590">
        <v>0.54638219004709498</v>
      </c>
      <c r="F590">
        <v>7</v>
      </c>
      <c r="G590">
        <v>0</v>
      </c>
      <c r="H590">
        <v>0</v>
      </c>
      <c r="I590">
        <f t="shared" si="93"/>
        <v>0</v>
      </c>
      <c r="J590">
        <v>0</v>
      </c>
      <c r="K590">
        <v>0</v>
      </c>
      <c r="L590" t="s">
        <v>3</v>
      </c>
      <c r="M590" t="s">
        <v>652</v>
      </c>
      <c r="N590" t="str">
        <f t="shared" si="94"/>
        <v>left tackle</v>
      </c>
      <c r="P590">
        <v>0</v>
      </c>
      <c r="Q590">
        <v>0.55774765999999998</v>
      </c>
      <c r="R590">
        <v>0</v>
      </c>
      <c r="S590">
        <v>0</v>
      </c>
      <c r="T590">
        <f t="shared" si="95"/>
        <v>0</v>
      </c>
      <c r="U590">
        <f t="shared" si="96"/>
        <v>0</v>
      </c>
      <c r="V590">
        <f t="shared" si="97"/>
        <v>0</v>
      </c>
      <c r="X590">
        <f t="shared" si="92"/>
        <v>0.3047433879644425</v>
      </c>
    </row>
    <row r="591" spans="1:24" x14ac:dyDescent="0.35">
      <c r="A591" t="s">
        <v>203</v>
      </c>
      <c r="B591" t="s">
        <v>665</v>
      </c>
      <c r="C591" t="s">
        <v>684</v>
      </c>
      <c r="D591" t="s">
        <v>683</v>
      </c>
      <c r="E591">
        <v>0.45361780995290402</v>
      </c>
      <c r="F591">
        <v>7</v>
      </c>
      <c r="G591">
        <v>0</v>
      </c>
      <c r="H591">
        <v>0</v>
      </c>
      <c r="I591">
        <f t="shared" si="93"/>
        <v>0</v>
      </c>
      <c r="J591">
        <v>0</v>
      </c>
      <c r="K591">
        <v>0</v>
      </c>
      <c r="L591" t="s">
        <v>3</v>
      </c>
      <c r="M591" t="s">
        <v>652</v>
      </c>
      <c r="N591" t="str">
        <f t="shared" si="94"/>
        <v>left tackle</v>
      </c>
      <c r="P591">
        <v>0</v>
      </c>
      <c r="Q591">
        <v>0.55774765999999998</v>
      </c>
      <c r="R591">
        <v>0</v>
      </c>
      <c r="S591">
        <v>0</v>
      </c>
      <c r="T591">
        <f t="shared" si="95"/>
        <v>0</v>
      </c>
      <c r="U591">
        <f t="shared" si="96"/>
        <v>0</v>
      </c>
      <c r="V591">
        <f t="shared" si="97"/>
        <v>0</v>
      </c>
      <c r="X591">
        <f t="shared" si="92"/>
        <v>0.25300427203555692</v>
      </c>
    </row>
    <row r="592" spans="1:24" x14ac:dyDescent="0.35">
      <c r="A592" t="s">
        <v>208</v>
      </c>
      <c r="B592" t="s">
        <v>665</v>
      </c>
      <c r="C592" t="s">
        <v>684</v>
      </c>
      <c r="D592" t="s">
        <v>683</v>
      </c>
      <c r="E592">
        <v>0.76059445880214505</v>
      </c>
      <c r="F592">
        <v>7</v>
      </c>
      <c r="G592">
        <v>0</v>
      </c>
      <c r="H592">
        <v>0</v>
      </c>
      <c r="I592">
        <f t="shared" si="93"/>
        <v>0</v>
      </c>
      <c r="J592">
        <v>0</v>
      </c>
      <c r="K592">
        <v>0</v>
      </c>
      <c r="L592" t="s">
        <v>653</v>
      </c>
      <c r="M592" t="s">
        <v>651</v>
      </c>
      <c r="N592" t="str">
        <f t="shared" si="94"/>
        <v>right end</v>
      </c>
      <c r="P592">
        <v>0</v>
      </c>
      <c r="Q592">
        <v>1.5252756000000001</v>
      </c>
      <c r="R592">
        <v>0</v>
      </c>
      <c r="S592">
        <v>0</v>
      </c>
      <c r="T592">
        <f t="shared" si="95"/>
        <v>0</v>
      </c>
      <c r="U592">
        <f t="shared" si="96"/>
        <v>0</v>
      </c>
      <c r="V592">
        <f t="shared" si="97"/>
        <v>0</v>
      </c>
      <c r="X592">
        <f t="shared" si="92"/>
        <v>1.1601161695061171</v>
      </c>
    </row>
    <row r="593" spans="1:24" x14ac:dyDescent="0.35">
      <c r="A593" t="s">
        <v>550</v>
      </c>
      <c r="B593" t="s">
        <v>665</v>
      </c>
      <c r="C593" t="s">
        <v>684</v>
      </c>
      <c r="D593" t="s">
        <v>683</v>
      </c>
      <c r="E593">
        <v>0.23940554119785401</v>
      </c>
      <c r="F593">
        <v>7</v>
      </c>
      <c r="G593">
        <v>0</v>
      </c>
      <c r="H593">
        <v>0</v>
      </c>
      <c r="I593">
        <f t="shared" si="93"/>
        <v>0</v>
      </c>
      <c r="J593">
        <v>0</v>
      </c>
      <c r="K593">
        <v>0</v>
      </c>
      <c r="L593" t="s">
        <v>653</v>
      </c>
      <c r="M593" t="s">
        <v>651</v>
      </c>
      <c r="N593" t="str">
        <f t="shared" si="94"/>
        <v>right end</v>
      </c>
      <c r="P593">
        <v>0</v>
      </c>
      <c r="Q593">
        <v>1.5252756000000001</v>
      </c>
      <c r="R593">
        <v>0</v>
      </c>
      <c r="S593">
        <v>0</v>
      </c>
      <c r="T593">
        <f t="shared" si="95"/>
        <v>0</v>
      </c>
      <c r="U593">
        <f t="shared" si="96"/>
        <v>0</v>
      </c>
      <c r="V593">
        <f t="shared" si="97"/>
        <v>0</v>
      </c>
      <c r="X593">
        <f t="shared" si="92"/>
        <v>0.3651594304938815</v>
      </c>
    </row>
    <row r="594" spans="1:24" x14ac:dyDescent="0.35">
      <c r="A594" t="s">
        <v>209</v>
      </c>
      <c r="B594" t="s">
        <v>666</v>
      </c>
      <c r="C594" t="s">
        <v>684</v>
      </c>
      <c r="D594" t="s">
        <v>683</v>
      </c>
      <c r="E594">
        <v>1</v>
      </c>
      <c r="F594">
        <v>7</v>
      </c>
      <c r="G594">
        <v>0</v>
      </c>
      <c r="H594">
        <v>0</v>
      </c>
      <c r="I594">
        <f t="shared" si="93"/>
        <v>0</v>
      </c>
      <c r="J594">
        <v>0</v>
      </c>
      <c r="K594">
        <v>0</v>
      </c>
      <c r="L594" t="s">
        <v>3</v>
      </c>
      <c r="M594" t="s">
        <v>651</v>
      </c>
      <c r="N594" t="str">
        <f t="shared" si="94"/>
        <v>right tackle</v>
      </c>
      <c r="P594">
        <v>0</v>
      </c>
      <c r="Q594">
        <v>-0.26045986999999998</v>
      </c>
      <c r="R594">
        <v>1</v>
      </c>
      <c r="S594">
        <v>1</v>
      </c>
      <c r="T594">
        <f t="shared" si="95"/>
        <v>0</v>
      </c>
      <c r="U594">
        <f t="shared" si="96"/>
        <v>0</v>
      </c>
      <c r="V594">
        <f t="shared" si="97"/>
        <v>0</v>
      </c>
      <c r="X594">
        <f t="shared" si="92"/>
        <v>-0.26045986999999998</v>
      </c>
    </row>
    <row r="595" spans="1:24" x14ac:dyDescent="0.35">
      <c r="A595" t="s">
        <v>203</v>
      </c>
      <c r="B595" t="s">
        <v>665</v>
      </c>
      <c r="C595" t="s">
        <v>684</v>
      </c>
      <c r="D595" t="s">
        <v>683</v>
      </c>
      <c r="E595">
        <v>1</v>
      </c>
      <c r="F595">
        <v>7</v>
      </c>
      <c r="G595">
        <v>0</v>
      </c>
      <c r="H595">
        <v>0</v>
      </c>
      <c r="I595">
        <f t="shared" si="93"/>
        <v>0</v>
      </c>
      <c r="J595">
        <v>0</v>
      </c>
      <c r="K595">
        <v>0</v>
      </c>
      <c r="L595" t="s">
        <v>653</v>
      </c>
      <c r="M595" t="s">
        <v>651</v>
      </c>
      <c r="N595" t="str">
        <f t="shared" si="94"/>
        <v>right end</v>
      </c>
      <c r="P595">
        <v>0</v>
      </c>
      <c r="Q595">
        <v>1.3793088</v>
      </c>
      <c r="R595">
        <v>0</v>
      </c>
      <c r="S595">
        <v>0</v>
      </c>
      <c r="T595">
        <f t="shared" si="95"/>
        <v>0</v>
      </c>
      <c r="U595">
        <f t="shared" si="96"/>
        <v>0</v>
      </c>
      <c r="V595">
        <f t="shared" si="97"/>
        <v>0</v>
      </c>
      <c r="X595">
        <f t="shared" si="92"/>
        <v>1.3793088</v>
      </c>
    </row>
    <row r="596" spans="1:24" x14ac:dyDescent="0.35">
      <c r="A596" t="s">
        <v>210</v>
      </c>
      <c r="B596" t="s">
        <v>667</v>
      </c>
      <c r="C596" t="s">
        <v>684</v>
      </c>
      <c r="D596" t="s">
        <v>683</v>
      </c>
      <c r="E596">
        <v>1</v>
      </c>
      <c r="F596">
        <v>7</v>
      </c>
      <c r="G596">
        <v>0</v>
      </c>
      <c r="H596">
        <v>0</v>
      </c>
      <c r="I596">
        <f t="shared" si="93"/>
        <v>0</v>
      </c>
      <c r="J596">
        <v>0</v>
      </c>
      <c r="K596">
        <v>0</v>
      </c>
      <c r="L596" t="s">
        <v>3</v>
      </c>
      <c r="M596" t="s">
        <v>652</v>
      </c>
      <c r="N596" t="str">
        <f t="shared" si="94"/>
        <v>left tackle</v>
      </c>
      <c r="P596">
        <v>0</v>
      </c>
      <c r="Q596">
        <v>-0.41227448</v>
      </c>
      <c r="R596">
        <v>1</v>
      </c>
      <c r="S596">
        <v>1</v>
      </c>
      <c r="T596">
        <f t="shared" si="95"/>
        <v>0</v>
      </c>
      <c r="U596">
        <f t="shared" si="96"/>
        <v>0</v>
      </c>
      <c r="V596">
        <f t="shared" si="97"/>
        <v>0</v>
      </c>
      <c r="X596">
        <f t="shared" si="92"/>
        <v>-0.41227448</v>
      </c>
    </row>
    <row r="597" spans="1:24" x14ac:dyDescent="0.35">
      <c r="A597" t="s">
        <v>199</v>
      </c>
      <c r="B597" t="s">
        <v>666</v>
      </c>
      <c r="C597" t="s">
        <v>683</v>
      </c>
      <c r="D597" t="s">
        <v>684</v>
      </c>
      <c r="E597">
        <v>0.239946909140692</v>
      </c>
      <c r="F597">
        <v>7</v>
      </c>
      <c r="G597">
        <v>0</v>
      </c>
      <c r="H597">
        <v>0</v>
      </c>
      <c r="I597">
        <f t="shared" si="93"/>
        <v>0</v>
      </c>
      <c r="J597">
        <v>0</v>
      </c>
      <c r="K597">
        <v>1</v>
      </c>
      <c r="L597" t="s">
        <v>3</v>
      </c>
      <c r="M597" t="s">
        <v>652</v>
      </c>
      <c r="N597" t="str">
        <f t="shared" si="94"/>
        <v>left tackle</v>
      </c>
      <c r="P597">
        <v>0</v>
      </c>
      <c r="Q597">
        <v>-1.2426231000000001</v>
      </c>
      <c r="R597">
        <v>1</v>
      </c>
      <c r="S597">
        <v>0.239946909140692</v>
      </c>
      <c r="T597">
        <f t="shared" si="95"/>
        <v>0</v>
      </c>
      <c r="U597">
        <f t="shared" si="96"/>
        <v>0</v>
      </c>
      <c r="V597">
        <f t="shared" si="97"/>
        <v>0.239946909140692</v>
      </c>
      <c r="X597">
        <f t="shared" si="92"/>
        <v>-0.29816357207182503</v>
      </c>
    </row>
    <row r="598" spans="1:24" x14ac:dyDescent="0.35">
      <c r="A598" t="s">
        <v>190</v>
      </c>
      <c r="B598" t="s">
        <v>665</v>
      </c>
      <c r="C598" t="s">
        <v>683</v>
      </c>
      <c r="D598" t="s">
        <v>684</v>
      </c>
      <c r="E598">
        <v>0.76005309085930695</v>
      </c>
      <c r="F598">
        <v>7</v>
      </c>
      <c r="G598">
        <v>0</v>
      </c>
      <c r="H598">
        <v>0</v>
      </c>
      <c r="I598">
        <f t="shared" si="93"/>
        <v>0</v>
      </c>
      <c r="J598">
        <v>0</v>
      </c>
      <c r="K598">
        <v>1</v>
      </c>
      <c r="L598" t="s">
        <v>3</v>
      </c>
      <c r="M598" t="s">
        <v>652</v>
      </c>
      <c r="N598" t="str">
        <f t="shared" si="94"/>
        <v>left tackle</v>
      </c>
      <c r="P598">
        <v>0</v>
      </c>
      <c r="Q598">
        <v>-1.2426231000000001</v>
      </c>
      <c r="R598">
        <v>1</v>
      </c>
      <c r="S598">
        <v>0.76005309085930695</v>
      </c>
      <c r="T598">
        <f t="shared" si="95"/>
        <v>0</v>
      </c>
      <c r="U598">
        <f t="shared" si="96"/>
        <v>0</v>
      </c>
      <c r="V598">
        <f t="shared" si="97"/>
        <v>0.76005309085930695</v>
      </c>
      <c r="X598">
        <f t="shared" si="92"/>
        <v>-0.94445952792817378</v>
      </c>
    </row>
    <row r="599" spans="1:24" x14ac:dyDescent="0.35">
      <c r="A599" t="s">
        <v>194</v>
      </c>
      <c r="B599" t="s">
        <v>667</v>
      </c>
      <c r="C599" t="s">
        <v>684</v>
      </c>
      <c r="D599" t="s">
        <v>683</v>
      </c>
      <c r="E599">
        <v>1</v>
      </c>
      <c r="F599">
        <v>7</v>
      </c>
      <c r="G599">
        <v>0</v>
      </c>
      <c r="H599">
        <v>0</v>
      </c>
      <c r="I599">
        <f t="shared" si="93"/>
        <v>0</v>
      </c>
      <c r="J599">
        <v>0</v>
      </c>
      <c r="K599">
        <v>0</v>
      </c>
      <c r="L599" t="s">
        <v>3</v>
      </c>
      <c r="M599" t="s">
        <v>651</v>
      </c>
      <c r="N599" t="str">
        <f t="shared" si="94"/>
        <v>right tackle</v>
      </c>
      <c r="P599">
        <v>0</v>
      </c>
      <c r="Q599">
        <v>-0.35487299999999999</v>
      </c>
      <c r="R599">
        <v>1</v>
      </c>
      <c r="S599">
        <v>1</v>
      </c>
      <c r="T599">
        <f t="shared" si="95"/>
        <v>0</v>
      </c>
      <c r="U599">
        <f t="shared" si="96"/>
        <v>0</v>
      </c>
      <c r="V599">
        <f t="shared" si="97"/>
        <v>0</v>
      </c>
      <c r="X599">
        <f t="shared" si="92"/>
        <v>-0.35487299999999999</v>
      </c>
    </row>
    <row r="600" spans="1:24" x14ac:dyDescent="0.35">
      <c r="A600" t="s">
        <v>201</v>
      </c>
      <c r="B600" t="s">
        <v>667</v>
      </c>
      <c r="C600" t="s">
        <v>684</v>
      </c>
      <c r="D600" t="s">
        <v>683</v>
      </c>
      <c r="E600">
        <v>0.269077450276974</v>
      </c>
      <c r="F600">
        <v>7</v>
      </c>
      <c r="G600">
        <v>0</v>
      </c>
      <c r="H600">
        <v>0</v>
      </c>
      <c r="I600">
        <f t="shared" si="93"/>
        <v>0</v>
      </c>
      <c r="J600">
        <v>0</v>
      </c>
      <c r="K600">
        <v>0</v>
      </c>
      <c r="L600" t="s">
        <v>653</v>
      </c>
      <c r="M600" t="s">
        <v>651</v>
      </c>
      <c r="N600" t="str">
        <f t="shared" si="94"/>
        <v>right end</v>
      </c>
      <c r="P600">
        <v>0</v>
      </c>
      <c r="Q600">
        <v>-0.34341182999999997</v>
      </c>
      <c r="R600">
        <v>1</v>
      </c>
      <c r="S600">
        <v>0.269077450276974</v>
      </c>
      <c r="T600">
        <f t="shared" si="95"/>
        <v>0</v>
      </c>
      <c r="U600">
        <f t="shared" si="96"/>
        <v>0</v>
      </c>
      <c r="V600">
        <f t="shared" si="97"/>
        <v>0</v>
      </c>
      <c r="X600">
        <f t="shared" si="92"/>
        <v>-9.2404379611349646E-2</v>
      </c>
    </row>
    <row r="601" spans="1:24" x14ac:dyDescent="0.35">
      <c r="A601" t="s">
        <v>200</v>
      </c>
      <c r="B601" t="s">
        <v>666</v>
      </c>
      <c r="C601" t="s">
        <v>684</v>
      </c>
      <c r="D601" t="s">
        <v>683</v>
      </c>
      <c r="E601">
        <v>0.54208848227739403</v>
      </c>
      <c r="F601">
        <v>7</v>
      </c>
      <c r="G601">
        <v>0</v>
      </c>
      <c r="H601">
        <v>0</v>
      </c>
      <c r="I601">
        <f t="shared" si="93"/>
        <v>0</v>
      </c>
      <c r="J601">
        <v>0</v>
      </c>
      <c r="K601">
        <v>0</v>
      </c>
      <c r="L601" t="s">
        <v>653</v>
      </c>
      <c r="M601" t="s">
        <v>651</v>
      </c>
      <c r="N601" t="str">
        <f t="shared" si="94"/>
        <v>right end</v>
      </c>
      <c r="P601">
        <v>0</v>
      </c>
      <c r="Q601">
        <v>-0.34341182999999997</v>
      </c>
      <c r="R601">
        <v>1</v>
      </c>
      <c r="S601">
        <v>0.54208848227739403</v>
      </c>
      <c r="T601">
        <f t="shared" si="95"/>
        <v>0</v>
      </c>
      <c r="U601">
        <f t="shared" si="96"/>
        <v>0</v>
      </c>
      <c r="V601">
        <f t="shared" si="97"/>
        <v>0</v>
      </c>
      <c r="X601">
        <f t="shared" si="92"/>
        <v>-0.18615959772080243</v>
      </c>
    </row>
    <row r="602" spans="1:24" x14ac:dyDescent="0.35">
      <c r="A602" t="s">
        <v>203</v>
      </c>
      <c r="B602" t="s">
        <v>665</v>
      </c>
      <c r="C602" t="s">
        <v>684</v>
      </c>
      <c r="D602" t="s">
        <v>683</v>
      </c>
      <c r="E602">
        <v>0.188834067445631</v>
      </c>
      <c r="F602">
        <v>7</v>
      </c>
      <c r="G602">
        <v>0</v>
      </c>
      <c r="H602">
        <v>0</v>
      </c>
      <c r="I602">
        <f t="shared" si="93"/>
        <v>0</v>
      </c>
      <c r="J602">
        <v>0</v>
      </c>
      <c r="K602">
        <v>0</v>
      </c>
      <c r="L602" t="s">
        <v>653</v>
      </c>
      <c r="M602" t="s">
        <v>651</v>
      </c>
      <c r="N602" t="str">
        <f t="shared" si="94"/>
        <v>right end</v>
      </c>
      <c r="P602">
        <v>0</v>
      </c>
      <c r="Q602">
        <v>-0.34341182999999997</v>
      </c>
      <c r="R602">
        <v>1</v>
      </c>
      <c r="S602">
        <v>0.188834067445631</v>
      </c>
      <c r="T602">
        <f t="shared" si="95"/>
        <v>0</v>
      </c>
      <c r="U602">
        <f t="shared" si="96"/>
        <v>0</v>
      </c>
      <c r="V602">
        <f t="shared" si="97"/>
        <v>0</v>
      </c>
      <c r="X602">
        <f t="shared" si="92"/>
        <v>-6.4847852667847566E-2</v>
      </c>
    </row>
    <row r="603" spans="1:24" x14ac:dyDescent="0.35">
      <c r="A603" t="s">
        <v>213</v>
      </c>
      <c r="B603" t="s">
        <v>666</v>
      </c>
      <c r="C603" t="s">
        <v>684</v>
      </c>
      <c r="D603" t="s">
        <v>683</v>
      </c>
      <c r="E603">
        <v>0.13717430887295501</v>
      </c>
      <c r="F603">
        <v>7</v>
      </c>
      <c r="G603">
        <v>0</v>
      </c>
      <c r="H603">
        <v>0</v>
      </c>
      <c r="I603">
        <f t="shared" si="93"/>
        <v>0</v>
      </c>
      <c r="J603">
        <v>0</v>
      </c>
      <c r="K603">
        <v>0</v>
      </c>
      <c r="L603" t="s">
        <v>3</v>
      </c>
      <c r="M603" t="s">
        <v>651</v>
      </c>
      <c r="N603" t="str">
        <f t="shared" si="94"/>
        <v>right tackle</v>
      </c>
      <c r="P603">
        <v>0</v>
      </c>
      <c r="Q603">
        <v>-0.26047940000000003</v>
      </c>
      <c r="R603">
        <v>1</v>
      </c>
      <c r="S603">
        <v>0.13717430887295501</v>
      </c>
      <c r="T603">
        <f t="shared" si="95"/>
        <v>0</v>
      </c>
      <c r="U603">
        <f t="shared" si="96"/>
        <v>0</v>
      </c>
      <c r="V603">
        <f t="shared" si="97"/>
        <v>0</v>
      </c>
      <c r="X603">
        <f t="shared" si="92"/>
        <v>-3.5731081670641998E-2</v>
      </c>
    </row>
    <row r="604" spans="1:24" x14ac:dyDescent="0.35">
      <c r="A604" t="s">
        <v>195</v>
      </c>
      <c r="B604" t="s">
        <v>667</v>
      </c>
      <c r="C604" t="s">
        <v>684</v>
      </c>
      <c r="D604" t="s">
        <v>683</v>
      </c>
      <c r="E604">
        <v>0.248287131287105</v>
      </c>
      <c r="F604">
        <v>7</v>
      </c>
      <c r="G604">
        <v>0</v>
      </c>
      <c r="H604">
        <v>0</v>
      </c>
      <c r="I604">
        <f t="shared" si="93"/>
        <v>0</v>
      </c>
      <c r="J604">
        <v>0</v>
      </c>
      <c r="K604">
        <v>0</v>
      </c>
      <c r="L604" t="s">
        <v>3</v>
      </c>
      <c r="M604" t="s">
        <v>651</v>
      </c>
      <c r="N604" t="str">
        <f t="shared" si="94"/>
        <v>right tackle</v>
      </c>
      <c r="P604">
        <v>0</v>
      </c>
      <c r="Q604">
        <v>-0.26047940000000003</v>
      </c>
      <c r="R604">
        <v>1</v>
      </c>
      <c r="S604">
        <v>0.248287131287105</v>
      </c>
      <c r="T604">
        <f t="shared" si="95"/>
        <v>0</v>
      </c>
      <c r="U604">
        <f t="shared" si="96"/>
        <v>0</v>
      </c>
      <c r="V604">
        <f t="shared" si="97"/>
        <v>0</v>
      </c>
      <c r="X604">
        <f t="shared" si="92"/>
        <v>-6.4673682985386352E-2</v>
      </c>
    </row>
    <row r="605" spans="1:24" x14ac:dyDescent="0.35">
      <c r="A605" t="s">
        <v>194</v>
      </c>
      <c r="B605" t="s">
        <v>667</v>
      </c>
      <c r="C605" t="s">
        <v>684</v>
      </c>
      <c r="D605" t="s">
        <v>683</v>
      </c>
      <c r="E605">
        <v>0.61453855983993799</v>
      </c>
      <c r="F605">
        <v>7</v>
      </c>
      <c r="G605">
        <v>0</v>
      </c>
      <c r="H605">
        <v>0</v>
      </c>
      <c r="I605">
        <f t="shared" si="93"/>
        <v>0</v>
      </c>
      <c r="J605">
        <v>0</v>
      </c>
      <c r="K605">
        <v>0</v>
      </c>
      <c r="L605" t="s">
        <v>3</v>
      </c>
      <c r="M605" t="s">
        <v>651</v>
      </c>
      <c r="N605" t="str">
        <f t="shared" si="94"/>
        <v>right tackle</v>
      </c>
      <c r="P605">
        <v>0</v>
      </c>
      <c r="Q605">
        <v>-0.26047940000000003</v>
      </c>
      <c r="R605">
        <v>1</v>
      </c>
      <c r="S605">
        <v>0.61453855983993799</v>
      </c>
      <c r="T605">
        <f t="shared" si="95"/>
        <v>0</v>
      </c>
      <c r="U605">
        <f t="shared" si="96"/>
        <v>0</v>
      </c>
      <c r="V605">
        <f t="shared" si="97"/>
        <v>0</v>
      </c>
      <c r="X605">
        <f t="shared" si="92"/>
        <v>-0.16007463534397115</v>
      </c>
    </row>
    <row r="606" spans="1:24" x14ac:dyDescent="0.35">
      <c r="A606" t="s">
        <v>194</v>
      </c>
      <c r="B606" t="s">
        <v>667</v>
      </c>
      <c r="C606" t="s">
        <v>684</v>
      </c>
      <c r="D606" t="s">
        <v>683</v>
      </c>
      <c r="E606">
        <v>1</v>
      </c>
      <c r="F606">
        <v>7</v>
      </c>
      <c r="G606">
        <v>0</v>
      </c>
      <c r="H606">
        <v>0</v>
      </c>
      <c r="I606">
        <f t="shared" si="93"/>
        <v>0</v>
      </c>
      <c r="J606">
        <v>0</v>
      </c>
      <c r="K606">
        <v>0</v>
      </c>
      <c r="L606" t="s">
        <v>654</v>
      </c>
      <c r="M606" t="s">
        <v>651</v>
      </c>
      <c r="N606" t="str">
        <f t="shared" si="94"/>
        <v>right guard</v>
      </c>
      <c r="P606">
        <v>0</v>
      </c>
      <c r="Q606">
        <v>-0.16802149</v>
      </c>
      <c r="R606">
        <v>1</v>
      </c>
      <c r="S606">
        <v>1</v>
      </c>
      <c r="T606">
        <f t="shared" si="95"/>
        <v>0</v>
      </c>
      <c r="U606">
        <f t="shared" si="96"/>
        <v>0</v>
      </c>
      <c r="V606">
        <f t="shared" si="97"/>
        <v>0</v>
      </c>
      <c r="X606">
        <f t="shared" si="92"/>
        <v>-0.16802149</v>
      </c>
    </row>
    <row r="607" spans="1:24" x14ac:dyDescent="0.35">
      <c r="A607" t="s">
        <v>193</v>
      </c>
      <c r="B607" t="s">
        <v>666</v>
      </c>
      <c r="C607" t="s">
        <v>683</v>
      </c>
      <c r="D607" t="s">
        <v>684</v>
      </c>
      <c r="E607">
        <v>0.27654681836212902</v>
      </c>
      <c r="F607">
        <v>7</v>
      </c>
      <c r="G607">
        <v>0</v>
      </c>
      <c r="H607">
        <v>0</v>
      </c>
      <c r="I607">
        <f t="shared" si="93"/>
        <v>0</v>
      </c>
      <c r="J607">
        <v>0</v>
      </c>
      <c r="K607">
        <v>0</v>
      </c>
      <c r="L607" t="s">
        <v>654</v>
      </c>
      <c r="M607" t="s">
        <v>651</v>
      </c>
      <c r="N607" t="str">
        <f t="shared" si="94"/>
        <v>right guard</v>
      </c>
      <c r="P607">
        <v>0</v>
      </c>
      <c r="Q607">
        <v>0.22677036</v>
      </c>
      <c r="R607">
        <v>0</v>
      </c>
      <c r="S607">
        <v>0</v>
      </c>
      <c r="T607">
        <f t="shared" si="95"/>
        <v>0</v>
      </c>
      <c r="U607">
        <f t="shared" si="96"/>
        <v>0</v>
      </c>
      <c r="V607">
        <f t="shared" si="97"/>
        <v>0</v>
      </c>
      <c r="X607">
        <f t="shared" si="92"/>
        <v>6.2712621556834616E-2</v>
      </c>
    </row>
    <row r="608" spans="1:24" x14ac:dyDescent="0.35">
      <c r="A608" t="s">
        <v>205</v>
      </c>
      <c r="B608" t="s">
        <v>667</v>
      </c>
      <c r="C608" t="s">
        <v>683</v>
      </c>
      <c r="D608" t="s">
        <v>684</v>
      </c>
      <c r="E608">
        <v>0.30881702451323401</v>
      </c>
      <c r="F608">
        <v>7</v>
      </c>
      <c r="G608">
        <v>0</v>
      </c>
      <c r="H608">
        <v>0</v>
      </c>
      <c r="I608">
        <f t="shared" si="93"/>
        <v>0</v>
      </c>
      <c r="J608">
        <v>0</v>
      </c>
      <c r="K608">
        <v>0</v>
      </c>
      <c r="L608" t="s">
        <v>654</v>
      </c>
      <c r="M608" t="s">
        <v>651</v>
      </c>
      <c r="N608" t="str">
        <f t="shared" si="94"/>
        <v>right guard</v>
      </c>
      <c r="P608">
        <v>0</v>
      </c>
      <c r="Q608">
        <v>0.22677036</v>
      </c>
      <c r="R608">
        <v>0</v>
      </c>
      <c r="S608">
        <v>0</v>
      </c>
      <c r="T608">
        <f t="shared" si="95"/>
        <v>0</v>
      </c>
      <c r="U608">
        <f t="shared" si="96"/>
        <v>0</v>
      </c>
      <c r="V608">
        <f t="shared" si="97"/>
        <v>0</v>
      </c>
      <c r="X608">
        <f t="shared" si="92"/>
        <v>7.0030547822994907E-2</v>
      </c>
    </row>
    <row r="609" spans="1:24" x14ac:dyDescent="0.35">
      <c r="A609" t="s">
        <v>197</v>
      </c>
      <c r="B609" t="s">
        <v>665</v>
      </c>
      <c r="C609" t="s">
        <v>683</v>
      </c>
      <c r="D609" t="s">
        <v>684</v>
      </c>
      <c r="E609">
        <v>0.41463615712463597</v>
      </c>
      <c r="F609">
        <v>7</v>
      </c>
      <c r="G609">
        <v>0</v>
      </c>
      <c r="H609">
        <v>0</v>
      </c>
      <c r="I609">
        <f t="shared" si="93"/>
        <v>0</v>
      </c>
      <c r="J609">
        <v>0</v>
      </c>
      <c r="K609">
        <v>0</v>
      </c>
      <c r="L609" t="s">
        <v>654</v>
      </c>
      <c r="M609" t="s">
        <v>651</v>
      </c>
      <c r="N609" t="str">
        <f t="shared" si="94"/>
        <v>right guard</v>
      </c>
      <c r="P609">
        <v>0</v>
      </c>
      <c r="Q609">
        <v>0.22677036</v>
      </c>
      <c r="R609">
        <v>0</v>
      </c>
      <c r="S609">
        <v>0</v>
      </c>
      <c r="T609">
        <f t="shared" si="95"/>
        <v>0</v>
      </c>
      <c r="U609">
        <f t="shared" si="96"/>
        <v>0</v>
      </c>
      <c r="V609">
        <f t="shared" si="97"/>
        <v>0</v>
      </c>
      <c r="X609">
        <f t="shared" si="92"/>
        <v>9.4027190620170273E-2</v>
      </c>
    </row>
    <row r="610" spans="1:24" x14ac:dyDescent="0.35">
      <c r="A610" t="s">
        <v>208</v>
      </c>
      <c r="B610" t="s">
        <v>665</v>
      </c>
      <c r="C610" t="s">
        <v>684</v>
      </c>
      <c r="D610" t="s">
        <v>683</v>
      </c>
      <c r="E610">
        <v>0.36219595353484801</v>
      </c>
      <c r="F610">
        <v>7</v>
      </c>
      <c r="G610">
        <v>0</v>
      </c>
      <c r="H610">
        <v>0</v>
      </c>
      <c r="I610">
        <f t="shared" si="93"/>
        <v>0</v>
      </c>
      <c r="J610">
        <v>0</v>
      </c>
      <c r="K610">
        <v>0</v>
      </c>
      <c r="L610" t="s">
        <v>653</v>
      </c>
      <c r="M610" t="s">
        <v>651</v>
      </c>
      <c r="N610" t="str">
        <f t="shared" si="94"/>
        <v>right end</v>
      </c>
      <c r="P610">
        <v>0</v>
      </c>
      <c r="Q610">
        <v>1.0495665999999999</v>
      </c>
      <c r="R610">
        <v>0</v>
      </c>
      <c r="S610">
        <v>0</v>
      </c>
      <c r="T610">
        <f t="shared" si="95"/>
        <v>0</v>
      </c>
      <c r="U610">
        <f t="shared" si="96"/>
        <v>0</v>
      </c>
      <c r="V610">
        <f t="shared" si="97"/>
        <v>0</v>
      </c>
      <c r="X610">
        <f t="shared" si="92"/>
        <v>0.38014877548532838</v>
      </c>
    </row>
    <row r="611" spans="1:24" x14ac:dyDescent="0.35">
      <c r="A611" t="s">
        <v>207</v>
      </c>
      <c r="B611" t="s">
        <v>665</v>
      </c>
      <c r="C611" t="s">
        <v>684</v>
      </c>
      <c r="D611" t="s">
        <v>683</v>
      </c>
      <c r="E611">
        <v>0.38891588624666101</v>
      </c>
      <c r="F611">
        <v>7</v>
      </c>
      <c r="G611">
        <v>0</v>
      </c>
      <c r="H611">
        <v>0</v>
      </c>
      <c r="I611">
        <f t="shared" si="93"/>
        <v>0</v>
      </c>
      <c r="J611">
        <v>0</v>
      </c>
      <c r="K611">
        <v>0</v>
      </c>
      <c r="L611" t="s">
        <v>653</v>
      </c>
      <c r="M611" t="s">
        <v>651</v>
      </c>
      <c r="N611" t="str">
        <f t="shared" si="94"/>
        <v>right end</v>
      </c>
      <c r="P611">
        <v>0</v>
      </c>
      <c r="Q611">
        <v>1.0495665999999999</v>
      </c>
      <c r="R611">
        <v>0</v>
      </c>
      <c r="S611">
        <v>0</v>
      </c>
      <c r="T611">
        <f t="shared" si="95"/>
        <v>0</v>
      </c>
      <c r="U611">
        <f t="shared" si="96"/>
        <v>0</v>
      </c>
      <c r="V611">
        <f t="shared" si="97"/>
        <v>0</v>
      </c>
      <c r="X611">
        <f t="shared" si="92"/>
        <v>0.40819312441389471</v>
      </c>
    </row>
    <row r="612" spans="1:24" x14ac:dyDescent="0.35">
      <c r="A612" t="s">
        <v>203</v>
      </c>
      <c r="B612" t="s">
        <v>665</v>
      </c>
      <c r="C612" t="s">
        <v>684</v>
      </c>
      <c r="D612" t="s">
        <v>683</v>
      </c>
      <c r="E612">
        <v>0.24888816021849</v>
      </c>
      <c r="F612">
        <v>7</v>
      </c>
      <c r="G612">
        <v>0</v>
      </c>
      <c r="H612">
        <v>0</v>
      </c>
      <c r="I612">
        <f t="shared" si="93"/>
        <v>0</v>
      </c>
      <c r="J612">
        <v>0</v>
      </c>
      <c r="K612">
        <v>0</v>
      </c>
      <c r="L612" t="s">
        <v>653</v>
      </c>
      <c r="M612" t="s">
        <v>651</v>
      </c>
      <c r="N612" t="str">
        <f t="shared" si="94"/>
        <v>right end</v>
      </c>
      <c r="P612">
        <v>0</v>
      </c>
      <c r="Q612">
        <v>1.0495665999999999</v>
      </c>
      <c r="R612">
        <v>0</v>
      </c>
      <c r="S612">
        <v>0</v>
      </c>
      <c r="T612">
        <f t="shared" si="95"/>
        <v>0</v>
      </c>
      <c r="U612">
        <f t="shared" si="96"/>
        <v>0</v>
      </c>
      <c r="V612">
        <f t="shared" si="97"/>
        <v>0</v>
      </c>
      <c r="X612">
        <f t="shared" si="92"/>
        <v>0.26122470010077581</v>
      </c>
    </row>
    <row r="613" spans="1:24" x14ac:dyDescent="0.35">
      <c r="A613" t="s">
        <v>201</v>
      </c>
      <c r="B613" t="s">
        <v>667</v>
      </c>
      <c r="C613" t="s">
        <v>684</v>
      </c>
      <c r="D613" t="s">
        <v>683</v>
      </c>
      <c r="E613">
        <v>0.37207584963289497</v>
      </c>
      <c r="F613">
        <v>7</v>
      </c>
      <c r="G613">
        <v>0</v>
      </c>
      <c r="H613">
        <v>0</v>
      </c>
      <c r="I613">
        <f t="shared" si="93"/>
        <v>0</v>
      </c>
      <c r="J613">
        <v>0</v>
      </c>
      <c r="K613">
        <v>0</v>
      </c>
      <c r="L613" t="s">
        <v>3</v>
      </c>
      <c r="M613" t="s">
        <v>652</v>
      </c>
      <c r="N613" t="str">
        <f t="shared" si="94"/>
        <v>left tackle</v>
      </c>
      <c r="P613">
        <v>0</v>
      </c>
      <c r="Q613">
        <v>-0.35050184000000001</v>
      </c>
      <c r="R613">
        <v>1</v>
      </c>
      <c r="S613">
        <v>0.37207584963289497</v>
      </c>
      <c r="T613">
        <f t="shared" si="95"/>
        <v>0</v>
      </c>
      <c r="U613">
        <f t="shared" si="96"/>
        <v>0</v>
      </c>
      <c r="V613">
        <f t="shared" si="97"/>
        <v>0</v>
      </c>
      <c r="X613">
        <f t="shared" si="92"/>
        <v>-0.13041326991589303</v>
      </c>
    </row>
    <row r="614" spans="1:24" x14ac:dyDescent="0.35">
      <c r="A614" t="s">
        <v>207</v>
      </c>
      <c r="B614" t="s">
        <v>665</v>
      </c>
      <c r="C614" t="s">
        <v>684</v>
      </c>
      <c r="D614" t="s">
        <v>683</v>
      </c>
      <c r="E614">
        <v>0.62792415036710403</v>
      </c>
      <c r="F614">
        <v>7</v>
      </c>
      <c r="G614">
        <v>0</v>
      </c>
      <c r="H614">
        <v>0</v>
      </c>
      <c r="I614">
        <f t="shared" si="93"/>
        <v>0</v>
      </c>
      <c r="J614">
        <v>0</v>
      </c>
      <c r="K614">
        <v>0</v>
      </c>
      <c r="L614" t="s">
        <v>3</v>
      </c>
      <c r="M614" t="s">
        <v>652</v>
      </c>
      <c r="N614" t="str">
        <f t="shared" si="94"/>
        <v>left tackle</v>
      </c>
      <c r="P614">
        <v>0</v>
      </c>
      <c r="Q614">
        <v>-0.35050184000000001</v>
      </c>
      <c r="R614">
        <v>1</v>
      </c>
      <c r="S614">
        <v>0.62792415036710403</v>
      </c>
      <c r="T614">
        <f t="shared" si="95"/>
        <v>0</v>
      </c>
      <c r="U614">
        <f t="shared" si="96"/>
        <v>0</v>
      </c>
      <c r="V614">
        <f t="shared" si="97"/>
        <v>0</v>
      </c>
      <c r="X614">
        <f t="shared" si="92"/>
        <v>-0.22008857008410665</v>
      </c>
    </row>
    <row r="615" spans="1:24" x14ac:dyDescent="0.35">
      <c r="A615" t="s">
        <v>212</v>
      </c>
      <c r="B615" t="s">
        <v>665</v>
      </c>
      <c r="C615" t="s">
        <v>683</v>
      </c>
      <c r="D615" t="s">
        <v>684</v>
      </c>
      <c r="E615">
        <v>0.24014111035049299</v>
      </c>
      <c r="F615">
        <v>7</v>
      </c>
      <c r="G615">
        <v>0</v>
      </c>
      <c r="H615">
        <v>0</v>
      </c>
      <c r="I615">
        <f t="shared" si="93"/>
        <v>0</v>
      </c>
      <c r="J615">
        <v>0</v>
      </c>
      <c r="K615">
        <v>0</v>
      </c>
      <c r="L615" t="s">
        <v>653</v>
      </c>
      <c r="M615" t="s">
        <v>652</v>
      </c>
      <c r="N615" t="str">
        <f t="shared" si="94"/>
        <v>left end</v>
      </c>
      <c r="P615">
        <v>0</v>
      </c>
      <c r="Q615">
        <v>-7.4338169999999995E-2</v>
      </c>
      <c r="R615">
        <v>1</v>
      </c>
      <c r="S615">
        <v>0.24014111035049299</v>
      </c>
      <c r="T615">
        <f t="shared" si="95"/>
        <v>0</v>
      </c>
      <c r="U615">
        <f t="shared" si="96"/>
        <v>0</v>
      </c>
      <c r="V615">
        <f t="shared" si="97"/>
        <v>0</v>
      </c>
      <c r="X615">
        <f t="shared" si="92"/>
        <v>-1.7851650685223704E-2</v>
      </c>
    </row>
    <row r="616" spans="1:24" x14ac:dyDescent="0.35">
      <c r="A616" t="s">
        <v>199</v>
      </c>
      <c r="B616" t="s">
        <v>666</v>
      </c>
      <c r="C616" t="s">
        <v>683</v>
      </c>
      <c r="D616" t="s">
        <v>684</v>
      </c>
      <c r="E616">
        <v>0.75985888964950599</v>
      </c>
      <c r="F616">
        <v>7</v>
      </c>
      <c r="G616">
        <v>0</v>
      </c>
      <c r="H616">
        <v>0</v>
      </c>
      <c r="I616">
        <f t="shared" si="93"/>
        <v>0</v>
      </c>
      <c r="J616">
        <v>0</v>
      </c>
      <c r="K616">
        <v>0</v>
      </c>
      <c r="L616" t="s">
        <v>653</v>
      </c>
      <c r="M616" t="s">
        <v>652</v>
      </c>
      <c r="N616" t="str">
        <f t="shared" si="94"/>
        <v>left end</v>
      </c>
      <c r="P616">
        <v>0</v>
      </c>
      <c r="Q616">
        <v>-7.4338169999999995E-2</v>
      </c>
      <c r="R616">
        <v>1</v>
      </c>
      <c r="S616">
        <v>0.75985888964950599</v>
      </c>
      <c r="T616">
        <f t="shared" si="95"/>
        <v>0</v>
      </c>
      <c r="U616">
        <f t="shared" si="96"/>
        <v>0</v>
      </c>
      <c r="V616">
        <f t="shared" si="97"/>
        <v>0</v>
      </c>
      <c r="X616">
        <f t="shared" si="92"/>
        <v>-5.6486519314776211E-2</v>
      </c>
    </row>
    <row r="617" spans="1:24" x14ac:dyDescent="0.35">
      <c r="A617" t="s">
        <v>213</v>
      </c>
      <c r="B617" t="s">
        <v>666</v>
      </c>
      <c r="C617" t="s">
        <v>684</v>
      </c>
      <c r="D617" t="s">
        <v>683</v>
      </c>
      <c r="E617">
        <v>0.47158968036240201</v>
      </c>
      <c r="F617">
        <v>7</v>
      </c>
      <c r="G617">
        <v>0</v>
      </c>
      <c r="H617">
        <v>0</v>
      </c>
      <c r="I617">
        <f t="shared" si="93"/>
        <v>0</v>
      </c>
      <c r="J617">
        <v>0</v>
      </c>
      <c r="K617">
        <v>0</v>
      </c>
      <c r="L617" t="s">
        <v>3</v>
      </c>
      <c r="M617" t="s">
        <v>651</v>
      </c>
      <c r="N617" t="str">
        <f t="shared" si="94"/>
        <v>right tackle</v>
      </c>
      <c r="P617">
        <v>0</v>
      </c>
      <c r="Q617">
        <v>-5.0631914999999996E-3</v>
      </c>
      <c r="R617">
        <v>1</v>
      </c>
      <c r="S617">
        <v>0.47158968036240201</v>
      </c>
      <c r="T617">
        <f t="shared" si="95"/>
        <v>0</v>
      </c>
      <c r="U617">
        <f t="shared" si="96"/>
        <v>0</v>
      </c>
      <c r="V617">
        <f t="shared" si="97"/>
        <v>0</v>
      </c>
      <c r="X617">
        <f t="shared" si="92"/>
        <v>-2.3877488610986306E-3</v>
      </c>
    </row>
    <row r="618" spans="1:24" x14ac:dyDescent="0.35">
      <c r="A618" t="s">
        <v>200</v>
      </c>
      <c r="B618" t="s">
        <v>666</v>
      </c>
      <c r="C618" t="s">
        <v>684</v>
      </c>
      <c r="D618" t="s">
        <v>683</v>
      </c>
      <c r="E618">
        <v>0.52841031963759699</v>
      </c>
      <c r="F618">
        <v>7</v>
      </c>
      <c r="G618">
        <v>0</v>
      </c>
      <c r="H618">
        <v>0</v>
      </c>
      <c r="I618">
        <f t="shared" si="93"/>
        <v>0</v>
      </c>
      <c r="J618">
        <v>0</v>
      </c>
      <c r="K618">
        <v>0</v>
      </c>
      <c r="L618" t="s">
        <v>3</v>
      </c>
      <c r="M618" t="s">
        <v>651</v>
      </c>
      <c r="N618" t="str">
        <f t="shared" si="94"/>
        <v>right tackle</v>
      </c>
      <c r="P618">
        <v>0</v>
      </c>
      <c r="Q618">
        <v>-5.0631914999999996E-3</v>
      </c>
      <c r="R618">
        <v>1</v>
      </c>
      <c r="S618">
        <v>0.52841031963759699</v>
      </c>
      <c r="T618">
        <f t="shared" si="95"/>
        <v>0</v>
      </c>
      <c r="U618">
        <f t="shared" si="96"/>
        <v>0</v>
      </c>
      <c r="V618">
        <f t="shared" si="97"/>
        <v>0</v>
      </c>
      <c r="X618">
        <f t="shared" si="92"/>
        <v>-2.6754426389013638E-3</v>
      </c>
    </row>
    <row r="619" spans="1:24" x14ac:dyDescent="0.35">
      <c r="A619" t="s">
        <v>194</v>
      </c>
      <c r="B619" t="s">
        <v>667</v>
      </c>
      <c r="C619" t="s">
        <v>684</v>
      </c>
      <c r="D619" t="s">
        <v>683</v>
      </c>
      <c r="E619">
        <v>0.53882097948112795</v>
      </c>
      <c r="F619">
        <v>7</v>
      </c>
      <c r="G619">
        <v>0</v>
      </c>
      <c r="H619">
        <v>0</v>
      </c>
      <c r="I619">
        <f t="shared" si="93"/>
        <v>0</v>
      </c>
      <c r="J619">
        <v>0</v>
      </c>
      <c r="K619">
        <v>0</v>
      </c>
      <c r="L619" t="s">
        <v>653</v>
      </c>
      <c r="M619" t="s">
        <v>652</v>
      </c>
      <c r="N619" t="str">
        <f t="shared" si="94"/>
        <v>left end</v>
      </c>
      <c r="P619">
        <v>0</v>
      </c>
      <c r="Q619">
        <v>-0.2510445</v>
      </c>
      <c r="R619">
        <v>1</v>
      </c>
      <c r="S619">
        <v>0.53882097948112795</v>
      </c>
      <c r="T619">
        <f t="shared" si="95"/>
        <v>0</v>
      </c>
      <c r="U619">
        <f t="shared" si="96"/>
        <v>0</v>
      </c>
      <c r="V619">
        <f t="shared" si="97"/>
        <v>0</v>
      </c>
      <c r="X619">
        <f t="shared" si="92"/>
        <v>-0.13526804338335002</v>
      </c>
    </row>
    <row r="620" spans="1:24" x14ac:dyDescent="0.35">
      <c r="A620" t="s">
        <v>214</v>
      </c>
      <c r="B620" t="s">
        <v>667</v>
      </c>
      <c r="C620" t="s">
        <v>684</v>
      </c>
      <c r="D620" t="s">
        <v>683</v>
      </c>
      <c r="E620">
        <v>0.461179020518871</v>
      </c>
      <c r="F620">
        <v>7</v>
      </c>
      <c r="G620">
        <v>0</v>
      </c>
      <c r="H620">
        <v>0</v>
      </c>
      <c r="I620">
        <f t="shared" si="93"/>
        <v>0</v>
      </c>
      <c r="J620">
        <v>0</v>
      </c>
      <c r="K620">
        <v>0</v>
      </c>
      <c r="L620" t="s">
        <v>653</v>
      </c>
      <c r="M620" t="s">
        <v>652</v>
      </c>
      <c r="N620" t="str">
        <f t="shared" si="94"/>
        <v>left end</v>
      </c>
      <c r="P620">
        <v>0</v>
      </c>
      <c r="Q620">
        <v>-0.2510445</v>
      </c>
      <c r="R620">
        <v>1</v>
      </c>
      <c r="S620">
        <v>0.461179020518871</v>
      </c>
      <c r="T620">
        <f t="shared" si="95"/>
        <v>0</v>
      </c>
      <c r="U620">
        <f t="shared" si="96"/>
        <v>0</v>
      </c>
      <c r="V620">
        <f t="shared" si="97"/>
        <v>0</v>
      </c>
      <c r="X620">
        <f t="shared" si="92"/>
        <v>-0.11577645661664972</v>
      </c>
    </row>
    <row r="621" spans="1:24" x14ac:dyDescent="0.35">
      <c r="A621" t="s">
        <v>210</v>
      </c>
      <c r="B621" t="s">
        <v>667</v>
      </c>
      <c r="C621" t="s">
        <v>684</v>
      </c>
      <c r="D621" t="s">
        <v>683</v>
      </c>
      <c r="E621">
        <v>0.12229415912937699</v>
      </c>
      <c r="F621">
        <v>7</v>
      </c>
      <c r="G621">
        <v>0</v>
      </c>
      <c r="H621">
        <v>0</v>
      </c>
      <c r="I621">
        <f t="shared" si="93"/>
        <v>0</v>
      </c>
      <c r="J621">
        <v>0</v>
      </c>
      <c r="K621">
        <v>0</v>
      </c>
      <c r="L621" t="s">
        <v>653</v>
      </c>
      <c r="M621" t="s">
        <v>652</v>
      </c>
      <c r="N621" t="str">
        <f t="shared" si="94"/>
        <v>left end</v>
      </c>
      <c r="P621">
        <v>0</v>
      </c>
      <c r="Q621">
        <v>-0.40399456</v>
      </c>
      <c r="R621">
        <v>1</v>
      </c>
      <c r="S621">
        <v>0.12229415912937699</v>
      </c>
      <c r="T621">
        <f t="shared" si="95"/>
        <v>0</v>
      </c>
      <c r="U621">
        <f t="shared" si="96"/>
        <v>0</v>
      </c>
      <c r="V621">
        <f t="shared" si="97"/>
        <v>0</v>
      </c>
      <c r="X621">
        <f t="shared" si="92"/>
        <v>-4.940617500804264E-2</v>
      </c>
    </row>
    <row r="622" spans="1:24" x14ac:dyDescent="0.35">
      <c r="A622" t="s">
        <v>201</v>
      </c>
      <c r="B622" t="s">
        <v>667</v>
      </c>
      <c r="C622" t="s">
        <v>684</v>
      </c>
      <c r="D622" t="s">
        <v>683</v>
      </c>
      <c r="E622">
        <v>0.18941714070007201</v>
      </c>
      <c r="F622">
        <v>7</v>
      </c>
      <c r="G622">
        <v>0</v>
      </c>
      <c r="H622">
        <v>0</v>
      </c>
      <c r="I622">
        <f t="shared" si="93"/>
        <v>0</v>
      </c>
      <c r="J622">
        <v>0</v>
      </c>
      <c r="K622">
        <v>0</v>
      </c>
      <c r="L622" t="s">
        <v>653</v>
      </c>
      <c r="M622" t="s">
        <v>652</v>
      </c>
      <c r="N622" t="str">
        <f t="shared" si="94"/>
        <v>left end</v>
      </c>
      <c r="P622">
        <v>0</v>
      </c>
      <c r="Q622">
        <v>-0.40399456</v>
      </c>
      <c r="R622">
        <v>1</v>
      </c>
      <c r="S622">
        <v>0.18941714070007201</v>
      </c>
      <c r="T622">
        <f t="shared" si="95"/>
        <v>0</v>
      </c>
      <c r="U622">
        <f t="shared" si="96"/>
        <v>0</v>
      </c>
      <c r="V622">
        <f t="shared" si="97"/>
        <v>0</v>
      </c>
      <c r="X622">
        <f t="shared" si="92"/>
        <v>-7.6523494413583679E-2</v>
      </c>
    </row>
    <row r="623" spans="1:24" x14ac:dyDescent="0.35">
      <c r="A623" t="s">
        <v>207</v>
      </c>
      <c r="B623" t="s">
        <v>665</v>
      </c>
      <c r="C623" t="s">
        <v>684</v>
      </c>
      <c r="D623" t="s">
        <v>683</v>
      </c>
      <c r="E623">
        <v>0.68828870017054999</v>
      </c>
      <c r="F623">
        <v>7</v>
      </c>
      <c r="G623">
        <v>0</v>
      </c>
      <c r="H623">
        <v>0</v>
      </c>
      <c r="I623">
        <f t="shared" si="93"/>
        <v>0</v>
      </c>
      <c r="J623">
        <v>0</v>
      </c>
      <c r="K623">
        <v>0</v>
      </c>
      <c r="L623" t="s">
        <v>653</v>
      </c>
      <c r="M623" t="s">
        <v>652</v>
      </c>
      <c r="N623" t="str">
        <f t="shared" si="94"/>
        <v>left end</v>
      </c>
      <c r="P623">
        <v>0</v>
      </c>
      <c r="Q623">
        <v>-0.40399456</v>
      </c>
      <c r="R623">
        <v>1</v>
      </c>
      <c r="S623">
        <v>0.68828870017054999</v>
      </c>
      <c r="T623">
        <f t="shared" si="95"/>
        <v>0</v>
      </c>
      <c r="U623">
        <f t="shared" si="96"/>
        <v>0</v>
      </c>
      <c r="V623">
        <f t="shared" si="97"/>
        <v>0</v>
      </c>
      <c r="X623">
        <f t="shared" si="92"/>
        <v>-0.27806489057837325</v>
      </c>
    </row>
    <row r="624" spans="1:24" x14ac:dyDescent="0.35">
      <c r="A624" t="s">
        <v>210</v>
      </c>
      <c r="B624" t="s">
        <v>667</v>
      </c>
      <c r="C624" t="s">
        <v>684</v>
      </c>
      <c r="D624" t="s">
        <v>683</v>
      </c>
      <c r="E624">
        <v>1</v>
      </c>
      <c r="F624">
        <v>7</v>
      </c>
      <c r="G624">
        <v>0</v>
      </c>
      <c r="H624">
        <v>0</v>
      </c>
      <c r="I624">
        <f t="shared" si="93"/>
        <v>0</v>
      </c>
      <c r="J624">
        <v>0</v>
      </c>
      <c r="K624">
        <v>1</v>
      </c>
      <c r="L624" t="s">
        <v>653</v>
      </c>
      <c r="M624" t="s">
        <v>652</v>
      </c>
      <c r="N624" t="str">
        <f t="shared" si="94"/>
        <v>left end</v>
      </c>
      <c r="P624">
        <v>0</v>
      </c>
      <c r="Q624">
        <v>-1.2468454</v>
      </c>
      <c r="R624">
        <v>1</v>
      </c>
      <c r="S624">
        <v>1</v>
      </c>
      <c r="T624">
        <f t="shared" si="95"/>
        <v>0</v>
      </c>
      <c r="U624">
        <f t="shared" si="96"/>
        <v>0</v>
      </c>
      <c r="V624">
        <f t="shared" si="97"/>
        <v>1</v>
      </c>
      <c r="X624">
        <f t="shared" si="92"/>
        <v>-1.2468454</v>
      </c>
    </row>
    <row r="625" spans="1:24" x14ac:dyDescent="0.35">
      <c r="A625" t="s">
        <v>550</v>
      </c>
      <c r="B625" t="s">
        <v>665</v>
      </c>
      <c r="C625" t="s">
        <v>684</v>
      </c>
      <c r="D625" t="s">
        <v>683</v>
      </c>
      <c r="E625">
        <v>0.21797716778707199</v>
      </c>
      <c r="F625">
        <v>7</v>
      </c>
      <c r="G625">
        <v>0</v>
      </c>
      <c r="H625">
        <v>0</v>
      </c>
      <c r="I625">
        <f t="shared" si="93"/>
        <v>0</v>
      </c>
      <c r="J625">
        <v>0</v>
      </c>
      <c r="K625">
        <v>0</v>
      </c>
      <c r="L625" t="s">
        <v>653</v>
      </c>
      <c r="M625" t="s">
        <v>652</v>
      </c>
      <c r="N625" t="str">
        <f t="shared" si="94"/>
        <v>left end</v>
      </c>
      <c r="P625">
        <v>0</v>
      </c>
      <c r="Q625">
        <v>0.24385641999999999</v>
      </c>
      <c r="R625">
        <v>0</v>
      </c>
      <c r="S625">
        <v>0</v>
      </c>
      <c r="T625">
        <f t="shared" si="95"/>
        <v>0</v>
      </c>
      <c r="U625">
        <f t="shared" si="96"/>
        <v>0</v>
      </c>
      <c r="V625">
        <f t="shared" si="97"/>
        <v>0</v>
      </c>
      <c r="X625">
        <f t="shared" si="92"/>
        <v>5.3155131778294694E-2</v>
      </c>
    </row>
    <row r="626" spans="1:24" x14ac:dyDescent="0.35">
      <c r="A626" t="s">
        <v>215</v>
      </c>
      <c r="B626" t="s">
        <v>666</v>
      </c>
      <c r="C626" t="s">
        <v>684</v>
      </c>
      <c r="D626" t="s">
        <v>683</v>
      </c>
      <c r="E626">
        <v>0.78202283221292701</v>
      </c>
      <c r="F626">
        <v>7</v>
      </c>
      <c r="G626">
        <v>0</v>
      </c>
      <c r="H626">
        <v>0</v>
      </c>
      <c r="I626">
        <f t="shared" si="93"/>
        <v>0</v>
      </c>
      <c r="J626">
        <v>0</v>
      </c>
      <c r="K626">
        <v>0</v>
      </c>
      <c r="L626" t="s">
        <v>653</v>
      </c>
      <c r="M626" t="s">
        <v>652</v>
      </c>
      <c r="N626" t="str">
        <f t="shared" si="94"/>
        <v>left end</v>
      </c>
      <c r="P626">
        <v>0</v>
      </c>
      <c r="Q626">
        <v>0.24385641999999999</v>
      </c>
      <c r="R626">
        <v>0</v>
      </c>
      <c r="S626">
        <v>0</v>
      </c>
      <c r="T626">
        <f t="shared" si="95"/>
        <v>0</v>
      </c>
      <c r="U626">
        <f t="shared" si="96"/>
        <v>0</v>
      </c>
      <c r="V626">
        <f t="shared" si="97"/>
        <v>0</v>
      </c>
      <c r="X626">
        <f t="shared" si="92"/>
        <v>0.19070128822170504</v>
      </c>
    </row>
    <row r="627" spans="1:24" x14ac:dyDescent="0.35">
      <c r="A627" t="s">
        <v>201</v>
      </c>
      <c r="B627" t="s">
        <v>667</v>
      </c>
      <c r="C627" t="s">
        <v>684</v>
      </c>
      <c r="D627" t="s">
        <v>683</v>
      </c>
      <c r="E627">
        <v>0.55616181145545096</v>
      </c>
      <c r="F627">
        <v>7</v>
      </c>
      <c r="G627">
        <v>0</v>
      </c>
      <c r="H627">
        <v>0</v>
      </c>
      <c r="I627">
        <f t="shared" si="93"/>
        <v>0</v>
      </c>
      <c r="J627">
        <v>0</v>
      </c>
      <c r="K627">
        <v>0</v>
      </c>
      <c r="L627" t="s">
        <v>3</v>
      </c>
      <c r="M627" t="s">
        <v>652</v>
      </c>
      <c r="N627" t="str">
        <f t="shared" si="94"/>
        <v>left tackle</v>
      </c>
      <c r="P627">
        <v>0</v>
      </c>
      <c r="Q627">
        <v>0.3946422</v>
      </c>
      <c r="R627">
        <v>0</v>
      </c>
      <c r="S627">
        <v>0</v>
      </c>
      <c r="T627">
        <f t="shared" si="95"/>
        <v>0</v>
      </c>
      <c r="U627">
        <f t="shared" si="96"/>
        <v>0</v>
      </c>
      <c r="V627">
        <f t="shared" si="97"/>
        <v>0</v>
      </c>
      <c r="X627">
        <f t="shared" si="92"/>
        <v>0.21948492082876436</v>
      </c>
    </row>
    <row r="628" spans="1:24" x14ac:dyDescent="0.35">
      <c r="A628" t="s">
        <v>194</v>
      </c>
      <c r="B628" t="s">
        <v>667</v>
      </c>
      <c r="C628" t="s">
        <v>684</v>
      </c>
      <c r="D628" t="s">
        <v>683</v>
      </c>
      <c r="E628">
        <v>0.44383818854454898</v>
      </c>
      <c r="F628">
        <v>7</v>
      </c>
      <c r="G628">
        <v>0</v>
      </c>
      <c r="H628">
        <v>0</v>
      </c>
      <c r="I628">
        <f t="shared" si="93"/>
        <v>0</v>
      </c>
      <c r="J628">
        <v>0</v>
      </c>
      <c r="K628">
        <v>0</v>
      </c>
      <c r="L628" t="s">
        <v>3</v>
      </c>
      <c r="M628" t="s">
        <v>652</v>
      </c>
      <c r="N628" t="str">
        <f t="shared" si="94"/>
        <v>left tackle</v>
      </c>
      <c r="P628">
        <v>0</v>
      </c>
      <c r="Q628">
        <v>0.3946422</v>
      </c>
      <c r="R628">
        <v>0</v>
      </c>
      <c r="S628">
        <v>0</v>
      </c>
      <c r="T628">
        <f t="shared" si="95"/>
        <v>0</v>
      </c>
      <c r="U628">
        <f t="shared" si="96"/>
        <v>0</v>
      </c>
      <c r="V628">
        <f t="shared" si="97"/>
        <v>0</v>
      </c>
      <c r="X628">
        <f t="shared" si="92"/>
        <v>0.17515727917123561</v>
      </c>
    </row>
    <row r="629" spans="1:24" x14ac:dyDescent="0.35">
      <c r="A629" t="s">
        <v>203</v>
      </c>
      <c r="B629" t="s">
        <v>665</v>
      </c>
      <c r="C629" t="s">
        <v>684</v>
      </c>
      <c r="D629" t="s">
        <v>683</v>
      </c>
      <c r="E629">
        <v>0.73313213837218305</v>
      </c>
      <c r="F629">
        <v>7</v>
      </c>
      <c r="G629">
        <v>0</v>
      </c>
      <c r="H629">
        <v>0</v>
      </c>
      <c r="I629">
        <f t="shared" si="93"/>
        <v>0</v>
      </c>
      <c r="J629">
        <v>0</v>
      </c>
      <c r="K629">
        <v>0</v>
      </c>
      <c r="L629" t="s">
        <v>653</v>
      </c>
      <c r="M629" t="s">
        <v>651</v>
      </c>
      <c r="N629" t="str">
        <f t="shared" si="94"/>
        <v>right end</v>
      </c>
      <c r="P629">
        <v>0</v>
      </c>
      <c r="Q629">
        <v>1.1954658</v>
      </c>
      <c r="R629">
        <v>0</v>
      </c>
      <c r="S629">
        <v>0</v>
      </c>
      <c r="T629">
        <f t="shared" si="95"/>
        <v>0</v>
      </c>
      <c r="U629">
        <f t="shared" si="96"/>
        <v>0</v>
      </c>
      <c r="V629">
        <f t="shared" si="97"/>
        <v>0</v>
      </c>
      <c r="X629">
        <f t="shared" si="92"/>
        <v>0.87643439830481251</v>
      </c>
    </row>
    <row r="630" spans="1:24" x14ac:dyDescent="0.35">
      <c r="A630" t="s">
        <v>214</v>
      </c>
      <c r="B630" t="s">
        <v>667</v>
      </c>
      <c r="C630" t="s">
        <v>684</v>
      </c>
      <c r="D630" t="s">
        <v>683</v>
      </c>
      <c r="E630">
        <v>0.26686786162781601</v>
      </c>
      <c r="F630">
        <v>7</v>
      </c>
      <c r="G630">
        <v>0</v>
      </c>
      <c r="H630">
        <v>0</v>
      </c>
      <c r="I630">
        <f t="shared" si="93"/>
        <v>0</v>
      </c>
      <c r="J630">
        <v>0</v>
      </c>
      <c r="K630">
        <v>0</v>
      </c>
      <c r="L630" t="s">
        <v>653</v>
      </c>
      <c r="M630" t="s">
        <v>651</v>
      </c>
      <c r="N630" t="str">
        <f t="shared" si="94"/>
        <v>right end</v>
      </c>
      <c r="P630">
        <v>0</v>
      </c>
      <c r="Q630">
        <v>1.1954658</v>
      </c>
      <c r="R630">
        <v>0</v>
      </c>
      <c r="S630">
        <v>0</v>
      </c>
      <c r="T630">
        <f t="shared" si="95"/>
        <v>0</v>
      </c>
      <c r="U630">
        <f t="shared" si="96"/>
        <v>0</v>
      </c>
      <c r="V630">
        <f t="shared" si="97"/>
        <v>0</v>
      </c>
      <c r="X630">
        <f t="shared" si="92"/>
        <v>0.31903140169518635</v>
      </c>
    </row>
    <row r="631" spans="1:24" x14ac:dyDescent="0.35">
      <c r="A631" t="s">
        <v>210</v>
      </c>
      <c r="B631" t="s">
        <v>667</v>
      </c>
      <c r="C631" t="s">
        <v>684</v>
      </c>
      <c r="D631" t="s">
        <v>683</v>
      </c>
      <c r="E631">
        <v>0.237542451779305</v>
      </c>
      <c r="F631">
        <v>7</v>
      </c>
      <c r="G631">
        <v>0</v>
      </c>
      <c r="H631">
        <v>0</v>
      </c>
      <c r="I631">
        <f t="shared" si="93"/>
        <v>0</v>
      </c>
      <c r="J631">
        <v>0</v>
      </c>
      <c r="K631">
        <v>0</v>
      </c>
      <c r="L631" t="s">
        <v>654</v>
      </c>
      <c r="M631" t="s">
        <v>652</v>
      </c>
      <c r="N631" t="str">
        <f t="shared" si="94"/>
        <v>left guard</v>
      </c>
      <c r="P631">
        <v>0</v>
      </c>
      <c r="Q631">
        <v>0.21536142999999999</v>
      </c>
      <c r="R631">
        <v>0</v>
      </c>
      <c r="S631">
        <v>0</v>
      </c>
      <c r="T631">
        <f t="shared" si="95"/>
        <v>0</v>
      </c>
      <c r="U631">
        <f t="shared" si="96"/>
        <v>0</v>
      </c>
      <c r="V631">
        <f t="shared" si="97"/>
        <v>0</v>
      </c>
      <c r="X631">
        <f t="shared" si="92"/>
        <v>5.115748210089717E-2</v>
      </c>
    </row>
    <row r="632" spans="1:24" x14ac:dyDescent="0.35">
      <c r="A632" t="s">
        <v>213</v>
      </c>
      <c r="B632" t="s">
        <v>666</v>
      </c>
      <c r="C632" t="s">
        <v>684</v>
      </c>
      <c r="D632" t="s">
        <v>683</v>
      </c>
      <c r="E632">
        <v>0.103640545580895</v>
      </c>
      <c r="F632">
        <v>7</v>
      </c>
      <c r="G632">
        <v>0</v>
      </c>
      <c r="H632">
        <v>0</v>
      </c>
      <c r="I632">
        <f t="shared" si="93"/>
        <v>0</v>
      </c>
      <c r="J632">
        <v>0</v>
      </c>
      <c r="K632">
        <v>0</v>
      </c>
      <c r="L632" t="s">
        <v>654</v>
      </c>
      <c r="M632" t="s">
        <v>652</v>
      </c>
      <c r="N632" t="str">
        <f t="shared" si="94"/>
        <v>left guard</v>
      </c>
      <c r="P632">
        <v>0</v>
      </c>
      <c r="Q632">
        <v>0.21536142999999999</v>
      </c>
      <c r="R632">
        <v>0</v>
      </c>
      <c r="S632">
        <v>0</v>
      </c>
      <c r="T632">
        <f t="shared" si="95"/>
        <v>0</v>
      </c>
      <c r="U632">
        <f t="shared" si="96"/>
        <v>0</v>
      </c>
      <c r="V632">
        <f t="shared" si="97"/>
        <v>0</v>
      </c>
      <c r="X632">
        <f t="shared" si="92"/>
        <v>2.2320176102281725E-2</v>
      </c>
    </row>
    <row r="633" spans="1:24" x14ac:dyDescent="0.35">
      <c r="A633" t="s">
        <v>209</v>
      </c>
      <c r="B633" t="s">
        <v>666</v>
      </c>
      <c r="C633" t="s">
        <v>684</v>
      </c>
      <c r="D633" t="s">
        <v>683</v>
      </c>
      <c r="E633">
        <v>0.45177366059164198</v>
      </c>
      <c r="F633">
        <v>7</v>
      </c>
      <c r="G633">
        <v>0</v>
      </c>
      <c r="H633">
        <v>0</v>
      </c>
      <c r="I633">
        <f t="shared" si="93"/>
        <v>0</v>
      </c>
      <c r="J633">
        <v>0</v>
      </c>
      <c r="K633">
        <v>0</v>
      </c>
      <c r="L633" t="s">
        <v>654</v>
      </c>
      <c r="M633" t="s">
        <v>652</v>
      </c>
      <c r="N633" t="str">
        <f t="shared" si="94"/>
        <v>left guard</v>
      </c>
      <c r="P633">
        <v>0</v>
      </c>
      <c r="Q633">
        <v>0.21536142999999999</v>
      </c>
      <c r="R633">
        <v>0</v>
      </c>
      <c r="S633">
        <v>0</v>
      </c>
      <c r="T633">
        <f t="shared" si="95"/>
        <v>0</v>
      </c>
      <c r="U633">
        <f t="shared" si="96"/>
        <v>0</v>
      </c>
      <c r="V633">
        <f t="shared" si="97"/>
        <v>0</v>
      </c>
      <c r="X633">
        <f t="shared" si="92"/>
        <v>9.729462158135066E-2</v>
      </c>
    </row>
    <row r="634" spans="1:24" x14ac:dyDescent="0.35">
      <c r="A634" t="s">
        <v>201</v>
      </c>
      <c r="B634" t="s">
        <v>667</v>
      </c>
      <c r="C634" t="s">
        <v>684</v>
      </c>
      <c r="D634" t="s">
        <v>683</v>
      </c>
      <c r="E634">
        <v>0.207043342048157</v>
      </c>
      <c r="F634">
        <v>7</v>
      </c>
      <c r="G634">
        <v>0</v>
      </c>
      <c r="H634">
        <v>0</v>
      </c>
      <c r="I634">
        <f t="shared" si="93"/>
        <v>0</v>
      </c>
      <c r="J634">
        <v>0</v>
      </c>
      <c r="K634">
        <v>0</v>
      </c>
      <c r="L634" t="s">
        <v>654</v>
      </c>
      <c r="M634" t="s">
        <v>652</v>
      </c>
      <c r="N634" t="str">
        <f t="shared" si="94"/>
        <v>left guard</v>
      </c>
      <c r="P634">
        <v>0</v>
      </c>
      <c r="Q634">
        <v>0.21536142999999999</v>
      </c>
      <c r="R634">
        <v>0</v>
      </c>
      <c r="S634">
        <v>0</v>
      </c>
      <c r="T634">
        <f t="shared" si="95"/>
        <v>0</v>
      </c>
      <c r="U634">
        <f t="shared" si="96"/>
        <v>0</v>
      </c>
      <c r="V634">
        <f t="shared" si="97"/>
        <v>0</v>
      </c>
      <c r="X634">
        <f t="shared" si="92"/>
        <v>4.4589150215470219E-2</v>
      </c>
    </row>
    <row r="635" spans="1:24" x14ac:dyDescent="0.35">
      <c r="A635" t="s">
        <v>209</v>
      </c>
      <c r="B635" t="s">
        <v>666</v>
      </c>
      <c r="C635" t="s">
        <v>684</v>
      </c>
      <c r="D635" t="s">
        <v>683</v>
      </c>
      <c r="E635">
        <v>1</v>
      </c>
      <c r="F635">
        <v>7</v>
      </c>
      <c r="G635">
        <v>0</v>
      </c>
      <c r="H635">
        <v>0</v>
      </c>
      <c r="I635">
        <f t="shared" si="93"/>
        <v>0</v>
      </c>
      <c r="J635">
        <v>0</v>
      </c>
      <c r="K635">
        <v>1</v>
      </c>
      <c r="L635" t="s">
        <v>653</v>
      </c>
      <c r="M635" t="s">
        <v>652</v>
      </c>
      <c r="N635" t="str">
        <f t="shared" si="94"/>
        <v>left end</v>
      </c>
      <c r="P635">
        <v>0</v>
      </c>
      <c r="Q635">
        <v>-0.82956430000000003</v>
      </c>
      <c r="R635">
        <v>1</v>
      </c>
      <c r="S635">
        <v>1</v>
      </c>
      <c r="T635">
        <f t="shared" si="95"/>
        <v>0</v>
      </c>
      <c r="U635">
        <f t="shared" si="96"/>
        <v>0</v>
      </c>
      <c r="V635">
        <f t="shared" si="97"/>
        <v>1</v>
      </c>
      <c r="X635">
        <f t="shared" si="92"/>
        <v>-0.82956430000000003</v>
      </c>
    </row>
    <row r="636" spans="1:24" x14ac:dyDescent="0.35">
      <c r="A636" t="s">
        <v>193</v>
      </c>
      <c r="B636" t="s">
        <v>666</v>
      </c>
      <c r="C636" t="s">
        <v>683</v>
      </c>
      <c r="D636" t="s">
        <v>684</v>
      </c>
      <c r="E636">
        <v>1</v>
      </c>
      <c r="F636">
        <v>7</v>
      </c>
      <c r="G636">
        <v>0</v>
      </c>
      <c r="H636">
        <v>0</v>
      </c>
      <c r="I636">
        <f t="shared" si="93"/>
        <v>0</v>
      </c>
      <c r="J636">
        <v>0</v>
      </c>
      <c r="K636">
        <v>0</v>
      </c>
      <c r="L636" t="s">
        <v>654</v>
      </c>
      <c r="M636" t="s">
        <v>651</v>
      </c>
      <c r="N636" t="str">
        <f t="shared" si="94"/>
        <v>right guard</v>
      </c>
      <c r="P636">
        <v>0</v>
      </c>
      <c r="Q636">
        <v>0.38088383999999997</v>
      </c>
      <c r="R636">
        <v>0</v>
      </c>
      <c r="S636">
        <v>0</v>
      </c>
      <c r="T636">
        <f t="shared" si="95"/>
        <v>0</v>
      </c>
      <c r="U636">
        <f t="shared" si="96"/>
        <v>0</v>
      </c>
      <c r="V636">
        <f t="shared" si="97"/>
        <v>0</v>
      </c>
      <c r="X636">
        <f t="shared" si="92"/>
        <v>0.38088383999999997</v>
      </c>
    </row>
    <row r="637" spans="1:24" x14ac:dyDescent="0.35">
      <c r="A637" t="s">
        <v>199</v>
      </c>
      <c r="B637" t="s">
        <v>666</v>
      </c>
      <c r="C637" t="s">
        <v>683</v>
      </c>
      <c r="D637" t="s">
        <v>684</v>
      </c>
      <c r="E637">
        <v>0.79026469642179298</v>
      </c>
      <c r="F637">
        <v>7</v>
      </c>
      <c r="G637">
        <v>0</v>
      </c>
      <c r="H637">
        <v>0</v>
      </c>
      <c r="I637">
        <f t="shared" si="93"/>
        <v>0</v>
      </c>
      <c r="J637">
        <v>0</v>
      </c>
      <c r="K637">
        <v>0</v>
      </c>
      <c r="L637" t="s">
        <v>3</v>
      </c>
      <c r="M637" t="s">
        <v>652</v>
      </c>
      <c r="N637" t="str">
        <f t="shared" si="94"/>
        <v>left tackle</v>
      </c>
      <c r="P637">
        <v>0</v>
      </c>
      <c r="Q637">
        <v>-0.84084325999999998</v>
      </c>
      <c r="R637">
        <v>1</v>
      </c>
      <c r="S637">
        <v>0.79026469642179298</v>
      </c>
      <c r="T637">
        <f t="shared" si="95"/>
        <v>0</v>
      </c>
      <c r="U637">
        <f t="shared" si="96"/>
        <v>0</v>
      </c>
      <c r="V637">
        <f t="shared" si="97"/>
        <v>0</v>
      </c>
      <c r="X637">
        <f t="shared" si="92"/>
        <v>-0.66448874360221077</v>
      </c>
    </row>
    <row r="638" spans="1:24" x14ac:dyDescent="0.35">
      <c r="A638" t="s">
        <v>198</v>
      </c>
      <c r="B638" t="s">
        <v>666</v>
      </c>
      <c r="C638" t="s">
        <v>683</v>
      </c>
      <c r="D638" t="s">
        <v>684</v>
      </c>
      <c r="E638">
        <v>0.20973530357820599</v>
      </c>
      <c r="F638">
        <v>7</v>
      </c>
      <c r="G638">
        <v>0</v>
      </c>
      <c r="H638">
        <v>0</v>
      </c>
      <c r="I638">
        <f t="shared" si="93"/>
        <v>0</v>
      </c>
      <c r="J638">
        <v>0</v>
      </c>
      <c r="K638">
        <v>0</v>
      </c>
      <c r="L638" t="s">
        <v>3</v>
      </c>
      <c r="M638" t="s">
        <v>652</v>
      </c>
      <c r="N638" t="str">
        <f t="shared" si="94"/>
        <v>left tackle</v>
      </c>
      <c r="P638">
        <v>0</v>
      </c>
      <c r="Q638">
        <v>-0.84084325999999998</v>
      </c>
      <c r="R638">
        <v>1</v>
      </c>
      <c r="S638">
        <v>0.20973530357820599</v>
      </c>
      <c r="T638">
        <f t="shared" si="95"/>
        <v>0</v>
      </c>
      <c r="U638">
        <f t="shared" si="96"/>
        <v>0</v>
      </c>
      <c r="V638">
        <f t="shared" si="97"/>
        <v>0</v>
      </c>
      <c r="X638">
        <f t="shared" si="92"/>
        <v>-0.1763545163977884</v>
      </c>
    </row>
    <row r="639" spans="1:24" x14ac:dyDescent="0.35">
      <c r="A639" t="s">
        <v>201</v>
      </c>
      <c r="B639" t="s">
        <v>667</v>
      </c>
      <c r="C639" t="s">
        <v>684</v>
      </c>
      <c r="D639" t="s">
        <v>683</v>
      </c>
      <c r="E639">
        <v>1</v>
      </c>
      <c r="F639">
        <v>7</v>
      </c>
      <c r="G639">
        <v>0</v>
      </c>
      <c r="H639">
        <v>0</v>
      </c>
      <c r="I639">
        <f t="shared" si="93"/>
        <v>0</v>
      </c>
      <c r="J639">
        <v>0</v>
      </c>
      <c r="K639">
        <v>0</v>
      </c>
      <c r="L639" t="s">
        <v>653</v>
      </c>
      <c r="M639" t="s">
        <v>652</v>
      </c>
      <c r="N639" t="str">
        <f t="shared" si="94"/>
        <v>left end</v>
      </c>
      <c r="P639">
        <v>0</v>
      </c>
      <c r="Q639">
        <v>-0.20268743</v>
      </c>
      <c r="R639">
        <v>1</v>
      </c>
      <c r="S639">
        <v>1</v>
      </c>
      <c r="T639">
        <f t="shared" si="95"/>
        <v>0</v>
      </c>
      <c r="U639">
        <f t="shared" si="96"/>
        <v>0</v>
      </c>
      <c r="V639">
        <f t="shared" si="97"/>
        <v>0</v>
      </c>
      <c r="X639">
        <f t="shared" si="92"/>
        <v>-0.20268743</v>
      </c>
    </row>
    <row r="640" spans="1:24" x14ac:dyDescent="0.35">
      <c r="A640" t="s">
        <v>200</v>
      </c>
      <c r="B640" t="s">
        <v>666</v>
      </c>
      <c r="C640" t="s">
        <v>684</v>
      </c>
      <c r="D640" t="s">
        <v>683</v>
      </c>
      <c r="E640">
        <v>0.154023435880877</v>
      </c>
      <c r="F640">
        <v>7</v>
      </c>
      <c r="G640">
        <v>0</v>
      </c>
      <c r="H640">
        <v>0</v>
      </c>
      <c r="I640">
        <f t="shared" si="93"/>
        <v>0</v>
      </c>
      <c r="J640">
        <v>0</v>
      </c>
      <c r="K640">
        <v>0</v>
      </c>
      <c r="L640" t="s">
        <v>3</v>
      </c>
      <c r="M640" t="s">
        <v>652</v>
      </c>
      <c r="N640" t="str">
        <f t="shared" si="94"/>
        <v>left tackle</v>
      </c>
      <c r="P640">
        <v>0</v>
      </c>
      <c r="Q640">
        <v>-0.46058022999999998</v>
      </c>
      <c r="R640">
        <v>1</v>
      </c>
      <c r="S640">
        <v>0.154023435880877</v>
      </c>
      <c r="T640">
        <f t="shared" si="95"/>
        <v>0</v>
      </c>
      <c r="U640">
        <f t="shared" si="96"/>
        <v>0</v>
      </c>
      <c r="V640">
        <f t="shared" si="97"/>
        <v>0</v>
      </c>
      <c r="X640">
        <f t="shared" si="92"/>
        <v>-7.0940149523404578E-2</v>
      </c>
    </row>
    <row r="641" spans="1:24" x14ac:dyDescent="0.35">
      <c r="A641" t="s">
        <v>202</v>
      </c>
      <c r="B641" t="s">
        <v>666</v>
      </c>
      <c r="C641" t="s">
        <v>684</v>
      </c>
      <c r="D641" t="s">
        <v>683</v>
      </c>
      <c r="E641">
        <v>0.84597656411912203</v>
      </c>
      <c r="F641">
        <v>7</v>
      </c>
      <c r="G641">
        <v>0</v>
      </c>
      <c r="H641">
        <v>0</v>
      </c>
      <c r="I641">
        <f t="shared" si="93"/>
        <v>0</v>
      </c>
      <c r="J641">
        <v>0</v>
      </c>
      <c r="K641">
        <v>0</v>
      </c>
      <c r="L641" t="s">
        <v>3</v>
      </c>
      <c r="M641" t="s">
        <v>652</v>
      </c>
      <c r="N641" t="str">
        <f t="shared" si="94"/>
        <v>left tackle</v>
      </c>
      <c r="P641">
        <v>0</v>
      </c>
      <c r="Q641">
        <v>-0.46058022999999998</v>
      </c>
      <c r="R641">
        <v>1</v>
      </c>
      <c r="S641">
        <v>0.84597656411912203</v>
      </c>
      <c r="T641">
        <f t="shared" si="95"/>
        <v>0</v>
      </c>
      <c r="U641">
        <f t="shared" si="96"/>
        <v>0</v>
      </c>
      <c r="V641">
        <f t="shared" si="97"/>
        <v>0</v>
      </c>
      <c r="X641">
        <f t="shared" si="92"/>
        <v>-0.38964008047659493</v>
      </c>
    </row>
    <row r="642" spans="1:24" x14ac:dyDescent="0.35">
      <c r="A642" t="s">
        <v>202</v>
      </c>
      <c r="B642" t="s">
        <v>666</v>
      </c>
      <c r="C642" t="s">
        <v>684</v>
      </c>
      <c r="D642" t="s">
        <v>683</v>
      </c>
      <c r="E642">
        <v>0.56395618514064505</v>
      </c>
      <c r="F642">
        <v>7</v>
      </c>
      <c r="G642">
        <v>0</v>
      </c>
      <c r="H642">
        <v>0</v>
      </c>
      <c r="I642">
        <f t="shared" si="93"/>
        <v>0</v>
      </c>
      <c r="J642">
        <v>1</v>
      </c>
      <c r="K642">
        <v>0</v>
      </c>
      <c r="L642" t="s">
        <v>653</v>
      </c>
      <c r="M642" t="s">
        <v>651</v>
      </c>
      <c r="N642" t="str">
        <f t="shared" si="94"/>
        <v>right end</v>
      </c>
      <c r="P642">
        <v>0</v>
      </c>
      <c r="Q642">
        <v>-0.50855050000000002</v>
      </c>
      <c r="R642">
        <v>1</v>
      </c>
      <c r="S642">
        <v>0.56395618514064505</v>
      </c>
      <c r="T642">
        <f t="shared" si="95"/>
        <v>0</v>
      </c>
      <c r="U642">
        <f t="shared" si="96"/>
        <v>0.56395618514064505</v>
      </c>
      <c r="V642">
        <f t="shared" si="97"/>
        <v>0</v>
      </c>
      <c r="X642">
        <f t="shared" ref="X642:X705" si="98">Q642*E642</f>
        <v>-0.28680019993136763</v>
      </c>
    </row>
    <row r="643" spans="1:24" x14ac:dyDescent="0.35">
      <c r="A643" t="s">
        <v>215</v>
      </c>
      <c r="B643" t="s">
        <v>666</v>
      </c>
      <c r="C643" t="s">
        <v>684</v>
      </c>
      <c r="D643" t="s">
        <v>683</v>
      </c>
      <c r="E643">
        <v>0.43604381485935401</v>
      </c>
      <c r="F643">
        <v>7</v>
      </c>
      <c r="G643">
        <v>0</v>
      </c>
      <c r="H643">
        <v>0</v>
      </c>
      <c r="I643">
        <f t="shared" ref="I643:I706" si="99">SUM(G643:H643)</f>
        <v>0</v>
      </c>
      <c r="J643">
        <v>1</v>
      </c>
      <c r="K643">
        <v>0</v>
      </c>
      <c r="L643" t="s">
        <v>653</v>
      </c>
      <c r="M643" t="s">
        <v>651</v>
      </c>
      <c r="N643" t="str">
        <f t="shared" ref="N643:N706" si="100">IF(M643="middle",M643,_xlfn.CONCAT(M643," ",L643))</f>
        <v>right end</v>
      </c>
      <c r="P643">
        <v>0</v>
      </c>
      <c r="Q643">
        <v>-0.50855050000000002</v>
      </c>
      <c r="R643">
        <v>1</v>
      </c>
      <c r="S643">
        <v>0.43604381485935401</v>
      </c>
      <c r="T643">
        <f t="shared" ref="T643:T706" si="101">P643*E643</f>
        <v>0</v>
      </c>
      <c r="U643">
        <f t="shared" ref="U643:U706" si="102">J643*E643</f>
        <v>0.43604381485935401</v>
      </c>
      <c r="V643">
        <f t="shared" ref="V643:V706" si="103">K643*E643</f>
        <v>0</v>
      </c>
      <c r="X643">
        <f t="shared" si="98"/>
        <v>-0.22175030006863192</v>
      </c>
    </row>
    <row r="644" spans="1:24" x14ac:dyDescent="0.35">
      <c r="A644" t="s">
        <v>210</v>
      </c>
      <c r="B644" t="s">
        <v>667</v>
      </c>
      <c r="C644" t="s">
        <v>684</v>
      </c>
      <c r="D644" t="s">
        <v>683</v>
      </c>
      <c r="E644">
        <v>0.39364625234510903</v>
      </c>
      <c r="F644">
        <v>7</v>
      </c>
      <c r="G644">
        <v>0</v>
      </c>
      <c r="H644">
        <v>0</v>
      </c>
      <c r="I644">
        <f t="shared" si="99"/>
        <v>0</v>
      </c>
      <c r="J644">
        <v>0</v>
      </c>
      <c r="K644">
        <v>0</v>
      </c>
      <c r="L644" t="s">
        <v>654</v>
      </c>
      <c r="M644" t="s">
        <v>652</v>
      </c>
      <c r="N644" t="str">
        <f t="shared" si="100"/>
        <v>left guard</v>
      </c>
      <c r="P644">
        <v>0</v>
      </c>
      <c r="Q644">
        <v>-3.0707116999999999E-2</v>
      </c>
      <c r="R644">
        <v>1</v>
      </c>
      <c r="S644">
        <v>0.39364625234510903</v>
      </c>
      <c r="T644">
        <f t="shared" si="101"/>
        <v>0</v>
      </c>
      <c r="U644">
        <f t="shared" si="102"/>
        <v>0</v>
      </c>
      <c r="V644">
        <f t="shared" si="103"/>
        <v>0</v>
      </c>
      <c r="X644">
        <f t="shared" si="98"/>
        <v>-1.2087741527372787E-2</v>
      </c>
    </row>
    <row r="645" spans="1:24" x14ac:dyDescent="0.35">
      <c r="A645" t="s">
        <v>208</v>
      </c>
      <c r="B645" t="s">
        <v>665</v>
      </c>
      <c r="C645" t="s">
        <v>684</v>
      </c>
      <c r="D645" t="s">
        <v>683</v>
      </c>
      <c r="E645">
        <v>0.49998255657297003</v>
      </c>
      <c r="F645">
        <v>7</v>
      </c>
      <c r="G645">
        <v>0</v>
      </c>
      <c r="H645">
        <v>0</v>
      </c>
      <c r="I645">
        <f t="shared" si="99"/>
        <v>0</v>
      </c>
      <c r="J645">
        <v>0</v>
      </c>
      <c r="K645">
        <v>0</v>
      </c>
      <c r="L645" t="s">
        <v>654</v>
      </c>
      <c r="M645" t="s">
        <v>652</v>
      </c>
      <c r="N645" t="str">
        <f t="shared" si="100"/>
        <v>left guard</v>
      </c>
      <c r="P645">
        <v>0</v>
      </c>
      <c r="Q645">
        <v>-3.0707116999999999E-2</v>
      </c>
      <c r="R645">
        <v>1</v>
      </c>
      <c r="S645">
        <v>0.49998255657297003</v>
      </c>
      <c r="T645">
        <f t="shared" si="101"/>
        <v>0</v>
      </c>
      <c r="U645">
        <f t="shared" si="102"/>
        <v>0</v>
      </c>
      <c r="V645">
        <f t="shared" si="103"/>
        <v>0</v>
      </c>
      <c r="X645">
        <f t="shared" si="98"/>
        <v>-1.5353022862645309E-2</v>
      </c>
    </row>
    <row r="646" spans="1:24" x14ac:dyDescent="0.35">
      <c r="A646" t="s">
        <v>209</v>
      </c>
      <c r="B646" t="s">
        <v>666</v>
      </c>
      <c r="C646" t="s">
        <v>684</v>
      </c>
      <c r="D646" t="s">
        <v>683</v>
      </c>
      <c r="E646">
        <v>0.106371191081919</v>
      </c>
      <c r="F646">
        <v>7</v>
      </c>
      <c r="G646">
        <v>0</v>
      </c>
      <c r="H646">
        <v>0</v>
      </c>
      <c r="I646">
        <f t="shared" si="99"/>
        <v>0</v>
      </c>
      <c r="J646">
        <v>0</v>
      </c>
      <c r="K646">
        <v>0</v>
      </c>
      <c r="L646" t="s">
        <v>654</v>
      </c>
      <c r="M646" t="s">
        <v>652</v>
      </c>
      <c r="N646" t="str">
        <f t="shared" si="100"/>
        <v>left guard</v>
      </c>
      <c r="P646">
        <v>0</v>
      </c>
      <c r="Q646">
        <v>-3.0707116999999999E-2</v>
      </c>
      <c r="R646">
        <v>1</v>
      </c>
      <c r="S646">
        <v>0.106371191081919</v>
      </c>
      <c r="T646">
        <f t="shared" si="101"/>
        <v>0</v>
      </c>
      <c r="U646">
        <f t="shared" si="102"/>
        <v>0</v>
      </c>
      <c r="V646">
        <f t="shared" si="103"/>
        <v>0</v>
      </c>
      <c r="X646">
        <f t="shared" si="98"/>
        <v>-3.2663526099818434E-3</v>
      </c>
    </row>
    <row r="647" spans="1:24" x14ac:dyDescent="0.35">
      <c r="A647" t="s">
        <v>207</v>
      </c>
      <c r="B647" t="s">
        <v>665</v>
      </c>
      <c r="C647" t="s">
        <v>684</v>
      </c>
      <c r="D647" t="s">
        <v>683</v>
      </c>
      <c r="E647">
        <v>0.49609874913625501</v>
      </c>
      <c r="F647">
        <v>7</v>
      </c>
      <c r="G647">
        <v>0</v>
      </c>
      <c r="H647">
        <v>0</v>
      </c>
      <c r="I647">
        <f t="shared" si="99"/>
        <v>0</v>
      </c>
      <c r="J647">
        <v>0</v>
      </c>
      <c r="K647">
        <v>0</v>
      </c>
      <c r="L647" t="s">
        <v>654</v>
      </c>
      <c r="M647" t="s">
        <v>652</v>
      </c>
      <c r="N647" t="str">
        <f t="shared" si="100"/>
        <v>left guard</v>
      </c>
      <c r="P647">
        <v>0</v>
      </c>
      <c r="Q647">
        <v>-0.41245949999999998</v>
      </c>
      <c r="R647">
        <v>1</v>
      </c>
      <c r="S647">
        <v>0.49609874913625501</v>
      </c>
      <c r="T647">
        <f t="shared" si="101"/>
        <v>0</v>
      </c>
      <c r="U647">
        <f t="shared" si="102"/>
        <v>0</v>
      </c>
      <c r="V647">
        <f t="shared" si="103"/>
        <v>0</v>
      </c>
      <c r="X647">
        <f t="shared" si="98"/>
        <v>-0.20462064201936517</v>
      </c>
    </row>
    <row r="648" spans="1:24" x14ac:dyDescent="0.35">
      <c r="A648" t="s">
        <v>217</v>
      </c>
      <c r="B648" t="s">
        <v>665</v>
      </c>
      <c r="C648" t="s">
        <v>684</v>
      </c>
      <c r="D648" t="s">
        <v>683</v>
      </c>
      <c r="E648">
        <v>0.50390125086374404</v>
      </c>
      <c r="F648">
        <v>7</v>
      </c>
      <c r="G648">
        <v>0</v>
      </c>
      <c r="H648">
        <v>0</v>
      </c>
      <c r="I648">
        <f t="shared" si="99"/>
        <v>0</v>
      </c>
      <c r="J648">
        <v>0</v>
      </c>
      <c r="K648">
        <v>0</v>
      </c>
      <c r="L648" t="s">
        <v>654</v>
      </c>
      <c r="M648" t="s">
        <v>652</v>
      </c>
      <c r="N648" t="str">
        <f t="shared" si="100"/>
        <v>left guard</v>
      </c>
      <c r="P648">
        <v>0</v>
      </c>
      <c r="Q648">
        <v>-0.41245949999999998</v>
      </c>
      <c r="R648">
        <v>1</v>
      </c>
      <c r="S648">
        <v>0.50390125086374404</v>
      </c>
      <c r="T648">
        <f t="shared" si="101"/>
        <v>0</v>
      </c>
      <c r="U648">
        <f t="shared" si="102"/>
        <v>0</v>
      </c>
      <c r="V648">
        <f t="shared" si="103"/>
        <v>0</v>
      </c>
      <c r="X648">
        <f t="shared" si="98"/>
        <v>-0.20783885798063442</v>
      </c>
    </row>
    <row r="649" spans="1:24" x14ac:dyDescent="0.35">
      <c r="A649" t="s">
        <v>217</v>
      </c>
      <c r="B649" t="s">
        <v>665</v>
      </c>
      <c r="C649" t="s">
        <v>684</v>
      </c>
      <c r="D649" t="s">
        <v>683</v>
      </c>
      <c r="E649">
        <v>0.75084232340284796</v>
      </c>
      <c r="F649">
        <v>7</v>
      </c>
      <c r="G649">
        <v>0</v>
      </c>
      <c r="H649">
        <v>0</v>
      </c>
      <c r="I649">
        <f t="shared" si="99"/>
        <v>0</v>
      </c>
      <c r="J649">
        <v>0</v>
      </c>
      <c r="K649">
        <v>0</v>
      </c>
      <c r="L649" t="s">
        <v>654</v>
      </c>
      <c r="M649" t="s">
        <v>652</v>
      </c>
      <c r="N649" t="str">
        <f t="shared" si="100"/>
        <v>left guard</v>
      </c>
      <c r="P649">
        <v>0</v>
      </c>
      <c r="Q649">
        <v>0.21889074</v>
      </c>
      <c r="R649">
        <v>0</v>
      </c>
      <c r="S649">
        <v>0</v>
      </c>
      <c r="T649">
        <f t="shared" si="101"/>
        <v>0</v>
      </c>
      <c r="U649">
        <f t="shared" si="102"/>
        <v>0</v>
      </c>
      <c r="V649">
        <f t="shared" si="103"/>
        <v>0</v>
      </c>
      <c r="X649">
        <f t="shared" si="98"/>
        <v>0.16435243179296871</v>
      </c>
    </row>
    <row r="650" spans="1:24" x14ac:dyDescent="0.35">
      <c r="A650" t="s">
        <v>204</v>
      </c>
      <c r="B650" t="s">
        <v>665</v>
      </c>
      <c r="C650" t="s">
        <v>684</v>
      </c>
      <c r="D650" t="s">
        <v>683</v>
      </c>
      <c r="E650">
        <v>0.24915767659715099</v>
      </c>
      <c r="F650">
        <v>7</v>
      </c>
      <c r="G650">
        <v>0</v>
      </c>
      <c r="H650">
        <v>0</v>
      </c>
      <c r="I650">
        <f t="shared" si="99"/>
        <v>0</v>
      </c>
      <c r="J650">
        <v>0</v>
      </c>
      <c r="K650">
        <v>0</v>
      </c>
      <c r="L650" t="s">
        <v>654</v>
      </c>
      <c r="M650" t="s">
        <v>652</v>
      </c>
      <c r="N650" t="str">
        <f t="shared" si="100"/>
        <v>left guard</v>
      </c>
      <c r="P650">
        <v>0</v>
      </c>
      <c r="Q650">
        <v>0.21889074</v>
      </c>
      <c r="R650">
        <v>0</v>
      </c>
      <c r="S650">
        <v>0</v>
      </c>
      <c r="T650">
        <f t="shared" si="101"/>
        <v>0</v>
      </c>
      <c r="U650">
        <f t="shared" si="102"/>
        <v>0</v>
      </c>
      <c r="V650">
        <f t="shared" si="103"/>
        <v>0</v>
      </c>
      <c r="X650">
        <f t="shared" si="98"/>
        <v>5.453830820703106E-2</v>
      </c>
    </row>
    <row r="651" spans="1:24" x14ac:dyDescent="0.35">
      <c r="A651" t="s">
        <v>217</v>
      </c>
      <c r="B651" t="s">
        <v>665</v>
      </c>
      <c r="C651" t="s">
        <v>684</v>
      </c>
      <c r="D651" t="s">
        <v>683</v>
      </c>
      <c r="E651">
        <v>1</v>
      </c>
      <c r="F651">
        <v>7</v>
      </c>
      <c r="G651">
        <v>1</v>
      </c>
      <c r="H651">
        <v>0</v>
      </c>
      <c r="I651">
        <f t="shared" si="99"/>
        <v>1</v>
      </c>
      <c r="J651">
        <v>0</v>
      </c>
      <c r="K651">
        <v>0</v>
      </c>
      <c r="M651" t="s">
        <v>650</v>
      </c>
      <c r="N651" t="str">
        <f t="shared" si="100"/>
        <v>middle</v>
      </c>
      <c r="P651">
        <v>1</v>
      </c>
      <c r="Q651">
        <v>-0.53451490000000002</v>
      </c>
      <c r="R651">
        <v>1</v>
      </c>
      <c r="S651">
        <v>1</v>
      </c>
      <c r="T651">
        <f t="shared" si="101"/>
        <v>1</v>
      </c>
      <c r="U651">
        <f t="shared" si="102"/>
        <v>0</v>
      </c>
      <c r="V651">
        <f t="shared" si="103"/>
        <v>0</v>
      </c>
      <c r="X651">
        <f t="shared" si="98"/>
        <v>-0.53451490000000002</v>
      </c>
    </row>
    <row r="652" spans="1:24" x14ac:dyDescent="0.35">
      <c r="A652" t="s">
        <v>218</v>
      </c>
      <c r="B652" t="s">
        <v>666</v>
      </c>
      <c r="C652" t="s">
        <v>685</v>
      </c>
      <c r="D652" t="s">
        <v>686</v>
      </c>
      <c r="E652">
        <v>1</v>
      </c>
      <c r="F652">
        <v>7</v>
      </c>
      <c r="G652">
        <v>0</v>
      </c>
      <c r="H652">
        <v>0</v>
      </c>
      <c r="I652">
        <f t="shared" si="99"/>
        <v>0</v>
      </c>
      <c r="J652">
        <v>0</v>
      </c>
      <c r="K652">
        <v>0</v>
      </c>
      <c r="L652" t="s">
        <v>654</v>
      </c>
      <c r="M652" t="s">
        <v>651</v>
      </c>
      <c r="N652" t="str">
        <f t="shared" si="100"/>
        <v>right guard</v>
      </c>
      <c r="P652">
        <v>0</v>
      </c>
      <c r="Q652">
        <v>-0.36753950000000002</v>
      </c>
      <c r="R652">
        <v>1</v>
      </c>
      <c r="S652">
        <v>1</v>
      </c>
      <c r="T652">
        <f t="shared" si="101"/>
        <v>0</v>
      </c>
      <c r="U652">
        <f t="shared" si="102"/>
        <v>0</v>
      </c>
      <c r="V652">
        <f t="shared" si="103"/>
        <v>0</v>
      </c>
      <c r="X652">
        <f t="shared" si="98"/>
        <v>-0.36753950000000002</v>
      </c>
    </row>
    <row r="653" spans="1:24" x14ac:dyDescent="0.35">
      <c r="A653" t="s">
        <v>242</v>
      </c>
      <c r="B653" t="s">
        <v>666</v>
      </c>
      <c r="C653" t="s">
        <v>685</v>
      </c>
      <c r="D653" t="s">
        <v>686</v>
      </c>
      <c r="E653">
        <v>0.36283411410313798</v>
      </c>
      <c r="F653">
        <v>7</v>
      </c>
      <c r="G653">
        <v>0</v>
      </c>
      <c r="H653">
        <v>0</v>
      </c>
      <c r="I653">
        <f t="shared" si="99"/>
        <v>0</v>
      </c>
      <c r="J653">
        <v>0</v>
      </c>
      <c r="K653">
        <v>0</v>
      </c>
      <c r="L653" t="s">
        <v>653</v>
      </c>
      <c r="M653" t="s">
        <v>651</v>
      </c>
      <c r="N653" t="str">
        <f t="shared" si="100"/>
        <v>right end</v>
      </c>
      <c r="P653">
        <v>0</v>
      </c>
      <c r="Q653">
        <v>7.3251806000000003E-2</v>
      </c>
      <c r="R653">
        <v>0</v>
      </c>
      <c r="S653">
        <v>0</v>
      </c>
      <c r="T653">
        <f t="shared" si="101"/>
        <v>0</v>
      </c>
      <c r="U653">
        <f t="shared" si="102"/>
        <v>0</v>
      </c>
      <c r="V653">
        <f t="shared" si="103"/>
        <v>0</v>
      </c>
      <c r="X653">
        <f t="shared" si="98"/>
        <v>2.6578254136464929E-2</v>
      </c>
    </row>
    <row r="654" spans="1:24" x14ac:dyDescent="0.35">
      <c r="A654" t="s">
        <v>219</v>
      </c>
      <c r="B654" t="s">
        <v>665</v>
      </c>
      <c r="C654" t="s">
        <v>685</v>
      </c>
      <c r="D654" t="s">
        <v>686</v>
      </c>
      <c r="E654">
        <v>0.63716588589686096</v>
      </c>
      <c r="F654">
        <v>7</v>
      </c>
      <c r="G654">
        <v>0</v>
      </c>
      <c r="H654">
        <v>0</v>
      </c>
      <c r="I654">
        <f t="shared" si="99"/>
        <v>0</v>
      </c>
      <c r="J654">
        <v>0</v>
      </c>
      <c r="K654">
        <v>0</v>
      </c>
      <c r="L654" t="s">
        <v>653</v>
      </c>
      <c r="M654" t="s">
        <v>651</v>
      </c>
      <c r="N654" t="str">
        <f t="shared" si="100"/>
        <v>right end</v>
      </c>
      <c r="P654">
        <v>0</v>
      </c>
      <c r="Q654">
        <v>7.3251806000000003E-2</v>
      </c>
      <c r="R654">
        <v>0</v>
      </c>
      <c r="S654">
        <v>0</v>
      </c>
      <c r="T654">
        <f t="shared" si="101"/>
        <v>0</v>
      </c>
      <c r="U654">
        <f t="shared" si="102"/>
        <v>0</v>
      </c>
      <c r="V654">
        <f t="shared" si="103"/>
        <v>0</v>
      </c>
      <c r="X654">
        <f t="shared" si="98"/>
        <v>4.6673551863534994E-2</v>
      </c>
    </row>
    <row r="655" spans="1:24" x14ac:dyDescent="0.35">
      <c r="A655" t="s">
        <v>220</v>
      </c>
      <c r="B655" t="s">
        <v>666</v>
      </c>
      <c r="C655" t="s">
        <v>685</v>
      </c>
      <c r="D655" t="s">
        <v>686</v>
      </c>
      <c r="E655">
        <v>0.69815974771933897</v>
      </c>
      <c r="F655">
        <v>7</v>
      </c>
      <c r="G655">
        <v>0</v>
      </c>
      <c r="H655">
        <v>0</v>
      </c>
      <c r="I655">
        <f t="shared" si="99"/>
        <v>0</v>
      </c>
      <c r="J655">
        <v>0</v>
      </c>
      <c r="K655">
        <v>0</v>
      </c>
      <c r="L655" t="s">
        <v>3</v>
      </c>
      <c r="M655" t="s">
        <v>651</v>
      </c>
      <c r="N655" t="str">
        <f t="shared" si="100"/>
        <v>right tackle</v>
      </c>
      <c r="P655">
        <v>0</v>
      </c>
      <c r="Q655">
        <v>-0.65687965999999998</v>
      </c>
      <c r="R655">
        <v>1</v>
      </c>
      <c r="S655">
        <v>0.69815974771933897</v>
      </c>
      <c r="T655">
        <f t="shared" si="101"/>
        <v>0</v>
      </c>
      <c r="U655">
        <f t="shared" si="102"/>
        <v>0</v>
      </c>
      <c r="V655">
        <f t="shared" si="103"/>
        <v>0</v>
      </c>
      <c r="X655">
        <f t="shared" si="98"/>
        <v>-0.45860693770756517</v>
      </c>
    </row>
    <row r="656" spans="1:24" x14ac:dyDescent="0.35">
      <c r="A656" t="s">
        <v>219</v>
      </c>
      <c r="B656" t="s">
        <v>665</v>
      </c>
      <c r="C656" t="s">
        <v>685</v>
      </c>
      <c r="D656" t="s">
        <v>686</v>
      </c>
      <c r="E656">
        <v>0.30184025228066003</v>
      </c>
      <c r="F656">
        <v>7</v>
      </c>
      <c r="G656">
        <v>0</v>
      </c>
      <c r="H656">
        <v>0</v>
      </c>
      <c r="I656">
        <f t="shared" si="99"/>
        <v>0</v>
      </c>
      <c r="J656">
        <v>0</v>
      </c>
      <c r="K656">
        <v>0</v>
      </c>
      <c r="L656" t="s">
        <v>3</v>
      </c>
      <c r="M656" t="s">
        <v>651</v>
      </c>
      <c r="N656" t="str">
        <f t="shared" si="100"/>
        <v>right tackle</v>
      </c>
      <c r="P656">
        <v>0</v>
      </c>
      <c r="Q656">
        <v>-0.65687965999999998</v>
      </c>
      <c r="R656">
        <v>1</v>
      </c>
      <c r="S656">
        <v>0.30184025228066003</v>
      </c>
      <c r="T656">
        <f t="shared" si="101"/>
        <v>0</v>
      </c>
      <c r="U656">
        <f t="shared" si="102"/>
        <v>0</v>
      </c>
      <c r="V656">
        <f t="shared" si="103"/>
        <v>0</v>
      </c>
      <c r="X656">
        <f t="shared" si="98"/>
        <v>-0.19827272229243417</v>
      </c>
    </row>
    <row r="657" spans="1:24" x14ac:dyDescent="0.35">
      <c r="A657" t="s">
        <v>614</v>
      </c>
      <c r="B657" t="s">
        <v>666</v>
      </c>
      <c r="C657" t="s">
        <v>686</v>
      </c>
      <c r="D657" t="s">
        <v>685</v>
      </c>
      <c r="E657">
        <v>0.122835184163956</v>
      </c>
      <c r="F657">
        <v>7</v>
      </c>
      <c r="G657">
        <v>0</v>
      </c>
      <c r="H657">
        <v>0</v>
      </c>
      <c r="I657">
        <f t="shared" si="99"/>
        <v>0</v>
      </c>
      <c r="J657">
        <v>0</v>
      </c>
      <c r="K657">
        <v>0</v>
      </c>
      <c r="L657" t="s">
        <v>654</v>
      </c>
      <c r="M657" t="s">
        <v>651</v>
      </c>
      <c r="N657" t="str">
        <f t="shared" si="100"/>
        <v>right guard</v>
      </c>
      <c r="P657">
        <v>0</v>
      </c>
      <c r="Q657">
        <v>-9.6663474999999999E-2</v>
      </c>
      <c r="R657">
        <v>1</v>
      </c>
      <c r="S657">
        <v>0.122835184163956</v>
      </c>
      <c r="T657">
        <f t="shared" si="101"/>
        <v>0</v>
      </c>
      <c r="U657">
        <f t="shared" si="102"/>
        <v>0</v>
      </c>
      <c r="V657">
        <f t="shared" si="103"/>
        <v>0</v>
      </c>
      <c r="X657">
        <f t="shared" si="98"/>
        <v>-1.1873675753552956E-2</v>
      </c>
    </row>
    <row r="658" spans="1:24" x14ac:dyDescent="0.35">
      <c r="A658" t="s">
        <v>221</v>
      </c>
      <c r="B658" t="s">
        <v>667</v>
      </c>
      <c r="C658" t="s">
        <v>686</v>
      </c>
      <c r="D658" t="s">
        <v>685</v>
      </c>
      <c r="E658">
        <v>0.21895646356151799</v>
      </c>
      <c r="F658">
        <v>7</v>
      </c>
      <c r="G658">
        <v>0</v>
      </c>
      <c r="H658">
        <v>0</v>
      </c>
      <c r="I658">
        <f t="shared" si="99"/>
        <v>0</v>
      </c>
      <c r="J658">
        <v>0</v>
      </c>
      <c r="K658">
        <v>0</v>
      </c>
      <c r="L658" t="s">
        <v>654</v>
      </c>
      <c r="M658" t="s">
        <v>651</v>
      </c>
      <c r="N658" t="str">
        <f t="shared" si="100"/>
        <v>right guard</v>
      </c>
      <c r="P658">
        <v>0</v>
      </c>
      <c r="Q658">
        <v>-9.6663474999999999E-2</v>
      </c>
      <c r="R658">
        <v>1</v>
      </c>
      <c r="S658">
        <v>0.21895646356151799</v>
      </c>
      <c r="T658">
        <f t="shared" si="101"/>
        <v>0</v>
      </c>
      <c r="U658">
        <f t="shared" si="102"/>
        <v>0</v>
      </c>
      <c r="V658">
        <f t="shared" si="103"/>
        <v>0</v>
      </c>
      <c r="X658">
        <f t="shared" si="98"/>
        <v>-2.1165092641567206E-2</v>
      </c>
    </row>
    <row r="659" spans="1:24" x14ac:dyDescent="0.35">
      <c r="A659" t="s">
        <v>222</v>
      </c>
      <c r="B659" t="s">
        <v>666</v>
      </c>
      <c r="C659" t="s">
        <v>686</v>
      </c>
      <c r="D659" t="s">
        <v>685</v>
      </c>
      <c r="E659">
        <v>0.146277645160418</v>
      </c>
      <c r="F659">
        <v>7</v>
      </c>
      <c r="G659">
        <v>0</v>
      </c>
      <c r="H659">
        <v>0</v>
      </c>
      <c r="I659">
        <f t="shared" si="99"/>
        <v>0</v>
      </c>
      <c r="J659">
        <v>0</v>
      </c>
      <c r="K659">
        <v>0</v>
      </c>
      <c r="L659" t="s">
        <v>654</v>
      </c>
      <c r="M659" t="s">
        <v>651</v>
      </c>
      <c r="N659" t="str">
        <f t="shared" si="100"/>
        <v>right guard</v>
      </c>
      <c r="P659">
        <v>0</v>
      </c>
      <c r="Q659">
        <v>-9.6663474999999999E-2</v>
      </c>
      <c r="R659">
        <v>1</v>
      </c>
      <c r="S659">
        <v>0.146277645160418</v>
      </c>
      <c r="T659">
        <f t="shared" si="101"/>
        <v>0</v>
      </c>
      <c r="U659">
        <f t="shared" si="102"/>
        <v>0</v>
      </c>
      <c r="V659">
        <f t="shared" si="103"/>
        <v>0</v>
      </c>
      <c r="X659">
        <f t="shared" si="98"/>
        <v>-1.4139705496022935E-2</v>
      </c>
    </row>
    <row r="660" spans="1:24" x14ac:dyDescent="0.35">
      <c r="A660" t="s">
        <v>237</v>
      </c>
      <c r="B660" t="s">
        <v>667</v>
      </c>
      <c r="C660" t="s">
        <v>686</v>
      </c>
      <c r="D660" t="s">
        <v>685</v>
      </c>
      <c r="E660">
        <v>0.282404440768321</v>
      </c>
      <c r="F660">
        <v>7</v>
      </c>
      <c r="G660">
        <v>0</v>
      </c>
      <c r="H660">
        <v>0</v>
      </c>
      <c r="I660">
        <f t="shared" si="99"/>
        <v>0</v>
      </c>
      <c r="J660">
        <v>0</v>
      </c>
      <c r="K660">
        <v>0</v>
      </c>
      <c r="L660" t="s">
        <v>654</v>
      </c>
      <c r="M660" t="s">
        <v>651</v>
      </c>
      <c r="N660" t="str">
        <f t="shared" si="100"/>
        <v>right guard</v>
      </c>
      <c r="P660">
        <v>0</v>
      </c>
      <c r="Q660">
        <v>-9.6663474999999999E-2</v>
      </c>
      <c r="R660">
        <v>1</v>
      </c>
      <c r="S660">
        <v>0.282404440768321</v>
      </c>
      <c r="T660">
        <f t="shared" si="101"/>
        <v>0</v>
      </c>
      <c r="U660">
        <f t="shared" si="102"/>
        <v>0</v>
      </c>
      <c r="V660">
        <f t="shared" si="103"/>
        <v>0</v>
      </c>
      <c r="X660">
        <f t="shared" si="98"/>
        <v>-2.7298194600097577E-2</v>
      </c>
    </row>
    <row r="661" spans="1:24" x14ac:dyDescent="0.35">
      <c r="A661" t="s">
        <v>236</v>
      </c>
      <c r="B661" t="s">
        <v>667</v>
      </c>
      <c r="C661" t="s">
        <v>686</v>
      </c>
      <c r="D661" t="s">
        <v>685</v>
      </c>
      <c r="E661">
        <v>0.22952626634578399</v>
      </c>
      <c r="F661">
        <v>7</v>
      </c>
      <c r="G661">
        <v>0</v>
      </c>
      <c r="H661">
        <v>0</v>
      </c>
      <c r="I661">
        <f t="shared" si="99"/>
        <v>0</v>
      </c>
      <c r="J661">
        <v>0</v>
      </c>
      <c r="K661">
        <v>0</v>
      </c>
      <c r="L661" t="s">
        <v>654</v>
      </c>
      <c r="M661" t="s">
        <v>651</v>
      </c>
      <c r="N661" t="str">
        <f t="shared" si="100"/>
        <v>right guard</v>
      </c>
      <c r="P661">
        <v>0</v>
      </c>
      <c r="Q661">
        <v>-9.6663474999999999E-2</v>
      </c>
      <c r="R661">
        <v>1</v>
      </c>
      <c r="S661">
        <v>0.22952626634578399</v>
      </c>
      <c r="T661">
        <f t="shared" si="101"/>
        <v>0</v>
      </c>
      <c r="U661">
        <f t="shared" si="102"/>
        <v>0</v>
      </c>
      <c r="V661">
        <f t="shared" si="103"/>
        <v>0</v>
      </c>
      <c r="X661">
        <f t="shared" si="98"/>
        <v>-2.2186806508759031E-2</v>
      </c>
    </row>
    <row r="662" spans="1:24" x14ac:dyDescent="0.35">
      <c r="A662" t="s">
        <v>224</v>
      </c>
      <c r="B662" t="s">
        <v>667</v>
      </c>
      <c r="C662" t="s">
        <v>685</v>
      </c>
      <c r="D662" t="s">
        <v>686</v>
      </c>
      <c r="E662">
        <v>1</v>
      </c>
      <c r="F662">
        <v>7</v>
      </c>
      <c r="G662">
        <v>0</v>
      </c>
      <c r="H662">
        <v>0</v>
      </c>
      <c r="I662">
        <f t="shared" si="99"/>
        <v>0</v>
      </c>
      <c r="J662">
        <v>0</v>
      </c>
      <c r="K662">
        <v>0</v>
      </c>
      <c r="L662" t="s">
        <v>653</v>
      </c>
      <c r="M662" t="s">
        <v>651</v>
      </c>
      <c r="N662" t="str">
        <f t="shared" si="100"/>
        <v>right end</v>
      </c>
      <c r="P662">
        <v>0</v>
      </c>
      <c r="Q662">
        <v>-0.56932749999999999</v>
      </c>
      <c r="R662">
        <v>1</v>
      </c>
      <c r="S662">
        <v>1</v>
      </c>
      <c r="T662">
        <f t="shared" si="101"/>
        <v>0</v>
      </c>
      <c r="U662">
        <f t="shared" si="102"/>
        <v>0</v>
      </c>
      <c r="V662">
        <f t="shared" si="103"/>
        <v>0</v>
      </c>
      <c r="X662">
        <f t="shared" si="98"/>
        <v>-0.56932749999999999</v>
      </c>
    </row>
    <row r="663" spans="1:24" x14ac:dyDescent="0.35">
      <c r="A663" t="s">
        <v>218</v>
      </c>
      <c r="B663" t="s">
        <v>666</v>
      </c>
      <c r="C663" t="s">
        <v>685</v>
      </c>
      <c r="D663" t="s">
        <v>686</v>
      </c>
      <c r="E663">
        <v>1</v>
      </c>
      <c r="F663">
        <v>7</v>
      </c>
      <c r="G663">
        <v>0</v>
      </c>
      <c r="H663">
        <v>0</v>
      </c>
      <c r="I663">
        <f t="shared" si="99"/>
        <v>0</v>
      </c>
      <c r="J663">
        <v>0</v>
      </c>
      <c r="K663">
        <v>0</v>
      </c>
      <c r="L663" t="s">
        <v>3</v>
      </c>
      <c r="M663" t="s">
        <v>652</v>
      </c>
      <c r="N663" t="str">
        <f t="shared" si="100"/>
        <v>left tackle</v>
      </c>
      <c r="P663">
        <v>0</v>
      </c>
      <c r="Q663">
        <v>-4.7365289999999997E-2</v>
      </c>
      <c r="R663">
        <v>1</v>
      </c>
      <c r="S663">
        <v>1</v>
      </c>
      <c r="T663">
        <f t="shared" si="101"/>
        <v>0</v>
      </c>
      <c r="U663">
        <f t="shared" si="102"/>
        <v>0</v>
      </c>
      <c r="V663">
        <f t="shared" si="103"/>
        <v>0</v>
      </c>
      <c r="X663">
        <f t="shared" si="98"/>
        <v>-4.7365289999999997E-2</v>
      </c>
    </row>
    <row r="664" spans="1:24" x14ac:dyDescent="0.35">
      <c r="A664" t="s">
        <v>225</v>
      </c>
      <c r="B664" t="s">
        <v>666</v>
      </c>
      <c r="C664" t="s">
        <v>685</v>
      </c>
      <c r="D664" t="s">
        <v>686</v>
      </c>
      <c r="E664">
        <v>0.66491892963036803</v>
      </c>
      <c r="F664">
        <v>7</v>
      </c>
      <c r="G664">
        <v>0</v>
      </c>
      <c r="H664">
        <v>0</v>
      </c>
      <c r="I664">
        <f t="shared" si="99"/>
        <v>0</v>
      </c>
      <c r="J664">
        <v>0</v>
      </c>
      <c r="K664">
        <v>0</v>
      </c>
      <c r="L664" t="s">
        <v>3</v>
      </c>
      <c r="M664" t="s">
        <v>652</v>
      </c>
      <c r="N664" t="str">
        <f t="shared" si="100"/>
        <v>left tackle</v>
      </c>
      <c r="P664">
        <v>0</v>
      </c>
      <c r="Q664">
        <v>1.0010276</v>
      </c>
      <c r="R664">
        <v>0</v>
      </c>
      <c r="S664">
        <v>0</v>
      </c>
      <c r="T664">
        <f t="shared" si="101"/>
        <v>0</v>
      </c>
      <c r="U664">
        <f t="shared" si="102"/>
        <v>0</v>
      </c>
      <c r="V664">
        <f t="shared" si="103"/>
        <v>0</v>
      </c>
      <c r="X664">
        <f t="shared" si="98"/>
        <v>0.66560220032245621</v>
      </c>
    </row>
    <row r="665" spans="1:24" x14ac:dyDescent="0.35">
      <c r="A665" t="s">
        <v>223</v>
      </c>
      <c r="B665" t="s">
        <v>667</v>
      </c>
      <c r="C665" t="s">
        <v>685</v>
      </c>
      <c r="D665" t="s">
        <v>686</v>
      </c>
      <c r="E665">
        <v>0.33508107036963097</v>
      </c>
      <c r="F665">
        <v>7</v>
      </c>
      <c r="G665">
        <v>0</v>
      </c>
      <c r="H665">
        <v>0</v>
      </c>
      <c r="I665">
        <f t="shared" si="99"/>
        <v>0</v>
      </c>
      <c r="J665">
        <v>0</v>
      </c>
      <c r="K665">
        <v>0</v>
      </c>
      <c r="L665" t="s">
        <v>3</v>
      </c>
      <c r="M665" t="s">
        <v>652</v>
      </c>
      <c r="N665" t="str">
        <f t="shared" si="100"/>
        <v>left tackle</v>
      </c>
      <c r="P665">
        <v>0</v>
      </c>
      <c r="Q665">
        <v>1.0010276</v>
      </c>
      <c r="R665">
        <v>0</v>
      </c>
      <c r="S665">
        <v>0</v>
      </c>
      <c r="T665">
        <f t="shared" si="101"/>
        <v>0</v>
      </c>
      <c r="U665">
        <f t="shared" si="102"/>
        <v>0</v>
      </c>
      <c r="V665">
        <f t="shared" si="103"/>
        <v>0</v>
      </c>
      <c r="X665">
        <f t="shared" si="98"/>
        <v>0.33542539967754281</v>
      </c>
    </row>
    <row r="666" spans="1:24" x14ac:dyDescent="0.35">
      <c r="A666" t="s">
        <v>232</v>
      </c>
      <c r="B666" t="s">
        <v>665</v>
      </c>
      <c r="C666" t="s">
        <v>685</v>
      </c>
      <c r="D666" t="s">
        <v>686</v>
      </c>
      <c r="E666">
        <v>0.40002588676728501</v>
      </c>
      <c r="F666">
        <v>7</v>
      </c>
      <c r="G666">
        <v>0</v>
      </c>
      <c r="H666">
        <v>0</v>
      </c>
      <c r="I666">
        <f t="shared" si="99"/>
        <v>0</v>
      </c>
      <c r="J666">
        <v>0</v>
      </c>
      <c r="K666">
        <v>0</v>
      </c>
      <c r="L666" t="s">
        <v>653</v>
      </c>
      <c r="M666" t="s">
        <v>651</v>
      </c>
      <c r="N666" t="str">
        <f t="shared" si="100"/>
        <v>right end</v>
      </c>
      <c r="P666">
        <v>0</v>
      </c>
      <c r="Q666">
        <v>1.2247813999999999</v>
      </c>
      <c r="R666">
        <v>0</v>
      </c>
      <c r="S666">
        <v>0</v>
      </c>
      <c r="T666">
        <f t="shared" si="101"/>
        <v>0</v>
      </c>
      <c r="U666">
        <f t="shared" si="102"/>
        <v>0</v>
      </c>
      <c r="V666">
        <f t="shared" si="103"/>
        <v>0</v>
      </c>
      <c r="X666">
        <f t="shared" si="98"/>
        <v>0.48994426563107679</v>
      </c>
    </row>
    <row r="667" spans="1:24" x14ac:dyDescent="0.35">
      <c r="A667" t="s">
        <v>219</v>
      </c>
      <c r="B667" t="s">
        <v>665</v>
      </c>
      <c r="C667" t="s">
        <v>685</v>
      </c>
      <c r="D667" t="s">
        <v>686</v>
      </c>
      <c r="E667">
        <v>0.59997411323271399</v>
      </c>
      <c r="F667">
        <v>7</v>
      </c>
      <c r="G667">
        <v>0</v>
      </c>
      <c r="H667">
        <v>0</v>
      </c>
      <c r="I667">
        <f t="shared" si="99"/>
        <v>0</v>
      </c>
      <c r="J667">
        <v>0</v>
      </c>
      <c r="K667">
        <v>0</v>
      </c>
      <c r="L667" t="s">
        <v>653</v>
      </c>
      <c r="M667" t="s">
        <v>651</v>
      </c>
      <c r="N667" t="str">
        <f t="shared" si="100"/>
        <v>right end</v>
      </c>
      <c r="P667">
        <v>0</v>
      </c>
      <c r="Q667">
        <v>1.2247813999999999</v>
      </c>
      <c r="R667">
        <v>0</v>
      </c>
      <c r="S667">
        <v>0</v>
      </c>
      <c r="T667">
        <f t="shared" si="101"/>
        <v>0</v>
      </c>
      <c r="U667">
        <f t="shared" si="102"/>
        <v>0</v>
      </c>
      <c r="V667">
        <f t="shared" si="103"/>
        <v>0</v>
      </c>
      <c r="X667">
        <f t="shared" si="98"/>
        <v>0.73483713436892195</v>
      </c>
    </row>
    <row r="668" spans="1:24" x14ac:dyDescent="0.35">
      <c r="A668" t="s">
        <v>226</v>
      </c>
      <c r="B668" t="s">
        <v>666</v>
      </c>
      <c r="C668" t="s">
        <v>685</v>
      </c>
      <c r="D668" t="s">
        <v>686</v>
      </c>
      <c r="E668">
        <v>1</v>
      </c>
      <c r="F668">
        <v>7</v>
      </c>
      <c r="G668">
        <v>0</v>
      </c>
      <c r="H668">
        <v>0</v>
      </c>
      <c r="I668">
        <f t="shared" si="99"/>
        <v>0</v>
      </c>
      <c r="J668">
        <v>0</v>
      </c>
      <c r="K668">
        <v>0</v>
      </c>
      <c r="L668" t="s">
        <v>3</v>
      </c>
      <c r="M668" t="s">
        <v>651</v>
      </c>
      <c r="N668" t="str">
        <f t="shared" si="100"/>
        <v>right tackle</v>
      </c>
      <c r="P668">
        <v>0</v>
      </c>
      <c r="Q668">
        <v>-0.41999905999999998</v>
      </c>
      <c r="R668">
        <v>1</v>
      </c>
      <c r="S668">
        <v>1</v>
      </c>
      <c r="T668">
        <f t="shared" si="101"/>
        <v>0</v>
      </c>
      <c r="U668">
        <f t="shared" si="102"/>
        <v>0</v>
      </c>
      <c r="V668">
        <f t="shared" si="103"/>
        <v>0</v>
      </c>
      <c r="X668">
        <f t="shared" si="98"/>
        <v>-0.41999905999999998</v>
      </c>
    </row>
    <row r="669" spans="1:24" x14ac:dyDescent="0.35">
      <c r="A669" t="s">
        <v>218</v>
      </c>
      <c r="B669" t="s">
        <v>666</v>
      </c>
      <c r="C669" t="s">
        <v>685</v>
      </c>
      <c r="D669" t="s">
        <v>686</v>
      </c>
      <c r="E669">
        <v>1</v>
      </c>
      <c r="F669">
        <v>7</v>
      </c>
      <c r="G669">
        <v>0</v>
      </c>
      <c r="H669">
        <v>0</v>
      </c>
      <c r="I669">
        <f t="shared" si="99"/>
        <v>0</v>
      </c>
      <c r="J669">
        <v>1</v>
      </c>
      <c r="K669">
        <v>0</v>
      </c>
      <c r="L669" t="s">
        <v>654</v>
      </c>
      <c r="M669" t="s">
        <v>651</v>
      </c>
      <c r="N669" t="str">
        <f t="shared" si="100"/>
        <v>right guard</v>
      </c>
      <c r="P669">
        <v>0</v>
      </c>
      <c r="Q669">
        <v>0.23960203999999999</v>
      </c>
      <c r="R669">
        <v>0</v>
      </c>
      <c r="S669">
        <v>0</v>
      </c>
      <c r="T669">
        <f t="shared" si="101"/>
        <v>0</v>
      </c>
      <c r="U669">
        <f t="shared" si="102"/>
        <v>1</v>
      </c>
      <c r="V669">
        <f t="shared" si="103"/>
        <v>0</v>
      </c>
      <c r="X669">
        <f t="shared" si="98"/>
        <v>0.23960203999999999</v>
      </c>
    </row>
    <row r="670" spans="1:24" x14ac:dyDescent="0.35">
      <c r="A670" t="s">
        <v>238</v>
      </c>
      <c r="B670" t="s">
        <v>665</v>
      </c>
      <c r="C670" t="s">
        <v>686</v>
      </c>
      <c r="D670" t="s">
        <v>685</v>
      </c>
      <c r="E670">
        <v>0.30285714943053499</v>
      </c>
      <c r="F670">
        <v>7</v>
      </c>
      <c r="G670">
        <v>0</v>
      </c>
      <c r="H670">
        <v>0</v>
      </c>
      <c r="I670">
        <f t="shared" si="99"/>
        <v>0</v>
      </c>
      <c r="J670">
        <v>0</v>
      </c>
      <c r="K670">
        <v>0</v>
      </c>
      <c r="L670" t="s">
        <v>3</v>
      </c>
      <c r="M670" t="s">
        <v>651</v>
      </c>
      <c r="N670" t="str">
        <f t="shared" si="100"/>
        <v>right tackle</v>
      </c>
      <c r="P670">
        <v>0</v>
      </c>
      <c r="Q670">
        <v>0.21231700000000001</v>
      </c>
      <c r="R670">
        <v>0</v>
      </c>
      <c r="S670">
        <v>0</v>
      </c>
      <c r="T670">
        <f t="shared" si="101"/>
        <v>0</v>
      </c>
      <c r="U670">
        <f t="shared" si="102"/>
        <v>0</v>
      </c>
      <c r="V670">
        <f t="shared" si="103"/>
        <v>0</v>
      </c>
      <c r="X670">
        <f t="shared" si="98"/>
        <v>6.43017213956429E-2</v>
      </c>
    </row>
    <row r="671" spans="1:24" x14ac:dyDescent="0.35">
      <c r="A671" t="s">
        <v>222</v>
      </c>
      <c r="B671" t="s">
        <v>666</v>
      </c>
      <c r="C671" t="s">
        <v>686</v>
      </c>
      <c r="D671" t="s">
        <v>685</v>
      </c>
      <c r="E671">
        <v>0.69714285056946401</v>
      </c>
      <c r="F671">
        <v>7</v>
      </c>
      <c r="G671">
        <v>0</v>
      </c>
      <c r="H671">
        <v>0</v>
      </c>
      <c r="I671">
        <f t="shared" si="99"/>
        <v>0</v>
      </c>
      <c r="J671">
        <v>0</v>
      </c>
      <c r="K671">
        <v>0</v>
      </c>
      <c r="L671" t="s">
        <v>3</v>
      </c>
      <c r="M671" t="s">
        <v>651</v>
      </c>
      <c r="N671" t="str">
        <f t="shared" si="100"/>
        <v>right tackle</v>
      </c>
      <c r="P671">
        <v>0</v>
      </c>
      <c r="Q671">
        <v>0.21231700000000001</v>
      </c>
      <c r="R671">
        <v>0</v>
      </c>
      <c r="S671">
        <v>0</v>
      </c>
      <c r="T671">
        <f t="shared" si="101"/>
        <v>0</v>
      </c>
      <c r="U671">
        <f t="shared" si="102"/>
        <v>0</v>
      </c>
      <c r="V671">
        <f t="shared" si="103"/>
        <v>0</v>
      </c>
      <c r="X671">
        <f t="shared" si="98"/>
        <v>0.1480152786043569</v>
      </c>
    </row>
    <row r="672" spans="1:24" x14ac:dyDescent="0.35">
      <c r="A672" t="s">
        <v>228</v>
      </c>
      <c r="B672" t="s">
        <v>665</v>
      </c>
      <c r="C672" t="s">
        <v>685</v>
      </c>
      <c r="D672" t="s">
        <v>686</v>
      </c>
      <c r="E672">
        <v>0.53791767176301797</v>
      </c>
      <c r="F672">
        <v>7</v>
      </c>
      <c r="G672">
        <v>0</v>
      </c>
      <c r="H672">
        <v>0</v>
      </c>
      <c r="I672">
        <f t="shared" si="99"/>
        <v>0</v>
      </c>
      <c r="J672">
        <v>0</v>
      </c>
      <c r="K672">
        <v>0</v>
      </c>
      <c r="L672" t="s">
        <v>3</v>
      </c>
      <c r="M672" t="s">
        <v>651</v>
      </c>
      <c r="N672" t="str">
        <f t="shared" si="100"/>
        <v>right tackle</v>
      </c>
      <c r="P672">
        <v>0</v>
      </c>
      <c r="Q672">
        <v>-0.45364674999999999</v>
      </c>
      <c r="R672">
        <v>1</v>
      </c>
      <c r="S672">
        <v>0.53791767176301797</v>
      </c>
      <c r="T672">
        <f t="shared" si="101"/>
        <v>0</v>
      </c>
      <c r="U672">
        <f t="shared" si="102"/>
        <v>0</v>
      </c>
      <c r="V672">
        <f t="shared" si="103"/>
        <v>0</v>
      </c>
      <c r="X672">
        <f t="shared" si="98"/>
        <v>-0.24402460356285988</v>
      </c>
    </row>
    <row r="673" spans="1:24" x14ac:dyDescent="0.35">
      <c r="A673" t="s">
        <v>219</v>
      </c>
      <c r="B673" t="s">
        <v>665</v>
      </c>
      <c r="C673" t="s">
        <v>685</v>
      </c>
      <c r="D673" t="s">
        <v>686</v>
      </c>
      <c r="E673">
        <v>0.46208232823698098</v>
      </c>
      <c r="F673">
        <v>7</v>
      </c>
      <c r="G673">
        <v>0</v>
      </c>
      <c r="H673">
        <v>0</v>
      </c>
      <c r="I673">
        <f t="shared" si="99"/>
        <v>0</v>
      </c>
      <c r="J673">
        <v>0</v>
      </c>
      <c r="K673">
        <v>0</v>
      </c>
      <c r="L673" t="s">
        <v>3</v>
      </c>
      <c r="M673" t="s">
        <v>651</v>
      </c>
      <c r="N673" t="str">
        <f t="shared" si="100"/>
        <v>right tackle</v>
      </c>
      <c r="P673">
        <v>0</v>
      </c>
      <c r="Q673">
        <v>-0.45364674999999999</v>
      </c>
      <c r="R673">
        <v>1</v>
      </c>
      <c r="S673">
        <v>0.46208232823698098</v>
      </c>
      <c r="T673">
        <f t="shared" si="101"/>
        <v>0</v>
      </c>
      <c r="U673">
        <f t="shared" si="102"/>
        <v>0</v>
      </c>
      <c r="V673">
        <f t="shared" si="103"/>
        <v>0</v>
      </c>
      <c r="X673">
        <f t="shared" si="98"/>
        <v>-0.20962214643713964</v>
      </c>
    </row>
    <row r="674" spans="1:24" x14ac:dyDescent="0.35">
      <c r="A674" t="s">
        <v>227</v>
      </c>
      <c r="B674" t="s">
        <v>666</v>
      </c>
      <c r="C674" t="s">
        <v>685</v>
      </c>
      <c r="D674" t="s">
        <v>686</v>
      </c>
      <c r="E674">
        <v>0.12884559834724699</v>
      </c>
      <c r="F674">
        <v>7</v>
      </c>
      <c r="G674">
        <v>0</v>
      </c>
      <c r="H674">
        <v>0</v>
      </c>
      <c r="I674">
        <f t="shared" si="99"/>
        <v>0</v>
      </c>
      <c r="J674">
        <v>0</v>
      </c>
      <c r="K674">
        <v>0</v>
      </c>
      <c r="L674" t="s">
        <v>3</v>
      </c>
      <c r="M674" t="s">
        <v>652</v>
      </c>
      <c r="N674" t="str">
        <f t="shared" si="100"/>
        <v>left tackle</v>
      </c>
      <c r="P674">
        <v>0</v>
      </c>
      <c r="Q674">
        <v>-0.74471085999999997</v>
      </c>
      <c r="R674">
        <v>1</v>
      </c>
      <c r="S674">
        <v>0.12884559834724699</v>
      </c>
      <c r="T674">
        <f t="shared" si="101"/>
        <v>0</v>
      </c>
      <c r="U674">
        <f t="shared" si="102"/>
        <v>0</v>
      </c>
      <c r="V674">
        <f t="shared" si="103"/>
        <v>0</v>
      </c>
      <c r="X674">
        <f t="shared" si="98"/>
        <v>-9.5952716352392872E-2</v>
      </c>
    </row>
    <row r="675" spans="1:24" x14ac:dyDescent="0.35">
      <c r="A675" t="s">
        <v>218</v>
      </c>
      <c r="B675" t="s">
        <v>666</v>
      </c>
      <c r="C675" t="s">
        <v>685</v>
      </c>
      <c r="D675" t="s">
        <v>686</v>
      </c>
      <c r="E675">
        <v>0.87115440165275204</v>
      </c>
      <c r="F675">
        <v>7</v>
      </c>
      <c r="G675">
        <v>0</v>
      </c>
      <c r="H675">
        <v>0</v>
      </c>
      <c r="I675">
        <f t="shared" si="99"/>
        <v>0</v>
      </c>
      <c r="J675">
        <v>0</v>
      </c>
      <c r="K675">
        <v>0</v>
      </c>
      <c r="L675" t="s">
        <v>3</v>
      </c>
      <c r="M675" t="s">
        <v>652</v>
      </c>
      <c r="N675" t="str">
        <f t="shared" si="100"/>
        <v>left tackle</v>
      </c>
      <c r="P675">
        <v>0</v>
      </c>
      <c r="Q675">
        <v>-0.74471085999999997</v>
      </c>
      <c r="R675">
        <v>1</v>
      </c>
      <c r="S675">
        <v>0.87115440165275204</v>
      </c>
      <c r="T675">
        <f t="shared" si="101"/>
        <v>0</v>
      </c>
      <c r="U675">
        <f t="shared" si="102"/>
        <v>0</v>
      </c>
      <c r="V675">
        <f t="shared" si="103"/>
        <v>0</v>
      </c>
      <c r="X675">
        <f t="shared" si="98"/>
        <v>-0.64875814364760642</v>
      </c>
    </row>
    <row r="676" spans="1:24" x14ac:dyDescent="0.35">
      <c r="A676" t="s">
        <v>229</v>
      </c>
      <c r="B676" t="s">
        <v>665</v>
      </c>
      <c r="C676" t="s">
        <v>685</v>
      </c>
      <c r="D676" t="s">
        <v>686</v>
      </c>
      <c r="E676">
        <v>1</v>
      </c>
      <c r="F676">
        <v>7</v>
      </c>
      <c r="G676">
        <v>0</v>
      </c>
      <c r="H676">
        <v>0</v>
      </c>
      <c r="I676">
        <f t="shared" si="99"/>
        <v>0</v>
      </c>
      <c r="J676">
        <v>0</v>
      </c>
      <c r="K676">
        <v>0</v>
      </c>
      <c r="L676" t="s">
        <v>654</v>
      </c>
      <c r="M676" t="s">
        <v>652</v>
      </c>
      <c r="N676" t="str">
        <f t="shared" si="100"/>
        <v>left guard</v>
      </c>
      <c r="P676">
        <v>0</v>
      </c>
      <c r="Q676">
        <v>-0.44074488000000001</v>
      </c>
      <c r="R676">
        <v>1</v>
      </c>
      <c r="S676">
        <v>1</v>
      </c>
      <c r="T676">
        <f t="shared" si="101"/>
        <v>0</v>
      </c>
      <c r="U676">
        <f t="shared" si="102"/>
        <v>0</v>
      </c>
      <c r="V676">
        <f t="shared" si="103"/>
        <v>0</v>
      </c>
      <c r="X676">
        <f t="shared" si="98"/>
        <v>-0.44074488000000001</v>
      </c>
    </row>
    <row r="677" spans="1:24" x14ac:dyDescent="0.35">
      <c r="A677" t="s">
        <v>230</v>
      </c>
      <c r="B677" t="s">
        <v>666</v>
      </c>
      <c r="C677" t="s">
        <v>686</v>
      </c>
      <c r="D677" t="s">
        <v>685</v>
      </c>
      <c r="E677">
        <v>1</v>
      </c>
      <c r="F677">
        <v>7</v>
      </c>
      <c r="G677">
        <v>0</v>
      </c>
      <c r="H677">
        <v>0</v>
      </c>
      <c r="I677">
        <f t="shared" si="99"/>
        <v>0</v>
      </c>
      <c r="J677">
        <v>0</v>
      </c>
      <c r="K677">
        <v>0</v>
      </c>
      <c r="L677" t="s">
        <v>653</v>
      </c>
      <c r="M677" t="s">
        <v>652</v>
      </c>
      <c r="N677" t="str">
        <f t="shared" si="100"/>
        <v>left end</v>
      </c>
      <c r="P677">
        <v>0</v>
      </c>
      <c r="Q677">
        <v>-0.18703381999999999</v>
      </c>
      <c r="R677">
        <v>1</v>
      </c>
      <c r="S677">
        <v>1</v>
      </c>
      <c r="T677">
        <f t="shared" si="101"/>
        <v>0</v>
      </c>
      <c r="U677">
        <f t="shared" si="102"/>
        <v>0</v>
      </c>
      <c r="V677">
        <f t="shared" si="103"/>
        <v>0</v>
      </c>
      <c r="X677">
        <f t="shared" si="98"/>
        <v>-0.18703381999999999</v>
      </c>
    </row>
    <row r="678" spans="1:24" x14ac:dyDescent="0.35">
      <c r="A678" t="s">
        <v>224</v>
      </c>
      <c r="B678" t="s">
        <v>667</v>
      </c>
      <c r="C678" t="s">
        <v>685</v>
      </c>
      <c r="D678" t="s">
        <v>686</v>
      </c>
      <c r="E678">
        <v>0.58268376518910503</v>
      </c>
      <c r="F678">
        <v>7</v>
      </c>
      <c r="G678">
        <v>0</v>
      </c>
      <c r="H678">
        <v>0</v>
      </c>
      <c r="I678">
        <f t="shared" si="99"/>
        <v>0</v>
      </c>
      <c r="J678">
        <v>0</v>
      </c>
      <c r="K678">
        <v>0</v>
      </c>
      <c r="L678" t="s">
        <v>3</v>
      </c>
      <c r="M678" t="s">
        <v>651</v>
      </c>
      <c r="N678" t="str">
        <f t="shared" si="100"/>
        <v>right tackle</v>
      </c>
      <c r="P678">
        <v>0</v>
      </c>
      <c r="Q678">
        <v>-0.62925695999999998</v>
      </c>
      <c r="R678">
        <v>1</v>
      </c>
      <c r="S678">
        <v>0.58268376518910503</v>
      </c>
      <c r="T678">
        <f t="shared" si="101"/>
        <v>0</v>
      </c>
      <c r="U678">
        <f t="shared" si="102"/>
        <v>0</v>
      </c>
      <c r="V678">
        <f t="shared" si="103"/>
        <v>0</v>
      </c>
      <c r="X678">
        <f t="shared" si="98"/>
        <v>-0.36665781472425002</v>
      </c>
    </row>
    <row r="679" spans="1:24" x14ac:dyDescent="0.35">
      <c r="A679" t="s">
        <v>223</v>
      </c>
      <c r="B679" t="s">
        <v>667</v>
      </c>
      <c r="C679" t="s">
        <v>685</v>
      </c>
      <c r="D679" t="s">
        <v>686</v>
      </c>
      <c r="E679">
        <v>0.41731623481089403</v>
      </c>
      <c r="F679">
        <v>7</v>
      </c>
      <c r="G679">
        <v>0</v>
      </c>
      <c r="H679">
        <v>0</v>
      </c>
      <c r="I679">
        <f t="shared" si="99"/>
        <v>0</v>
      </c>
      <c r="J679">
        <v>0</v>
      </c>
      <c r="K679">
        <v>0</v>
      </c>
      <c r="L679" t="s">
        <v>3</v>
      </c>
      <c r="M679" t="s">
        <v>651</v>
      </c>
      <c r="N679" t="str">
        <f t="shared" si="100"/>
        <v>right tackle</v>
      </c>
      <c r="P679">
        <v>0</v>
      </c>
      <c r="Q679">
        <v>-0.62925695999999998</v>
      </c>
      <c r="R679">
        <v>1</v>
      </c>
      <c r="S679">
        <v>0.41731623481089403</v>
      </c>
      <c r="T679">
        <f t="shared" si="101"/>
        <v>0</v>
      </c>
      <c r="U679">
        <f t="shared" si="102"/>
        <v>0</v>
      </c>
      <c r="V679">
        <f t="shared" si="103"/>
        <v>0</v>
      </c>
      <c r="X679">
        <f t="shared" si="98"/>
        <v>-0.26259914527574935</v>
      </c>
    </row>
    <row r="680" spans="1:24" x14ac:dyDescent="0.35">
      <c r="A680" t="s">
        <v>231</v>
      </c>
      <c r="B680" t="s">
        <v>666</v>
      </c>
      <c r="C680" t="s">
        <v>685</v>
      </c>
      <c r="D680" t="s">
        <v>686</v>
      </c>
      <c r="E680">
        <v>1</v>
      </c>
      <c r="F680">
        <v>7</v>
      </c>
      <c r="G680">
        <v>0</v>
      </c>
      <c r="H680">
        <v>0</v>
      </c>
      <c r="I680">
        <f t="shared" si="99"/>
        <v>0</v>
      </c>
      <c r="J680">
        <v>0</v>
      </c>
      <c r="K680">
        <v>0</v>
      </c>
      <c r="L680" t="s">
        <v>3</v>
      </c>
      <c r="M680" t="s">
        <v>651</v>
      </c>
      <c r="N680" t="str">
        <f t="shared" si="100"/>
        <v>right tackle</v>
      </c>
      <c r="P680">
        <v>0</v>
      </c>
      <c r="Q680">
        <v>-0.39803814999999998</v>
      </c>
      <c r="R680">
        <v>1</v>
      </c>
      <c r="S680">
        <v>1</v>
      </c>
      <c r="T680">
        <f t="shared" si="101"/>
        <v>0</v>
      </c>
      <c r="U680">
        <f t="shared" si="102"/>
        <v>0</v>
      </c>
      <c r="V680">
        <f t="shared" si="103"/>
        <v>0</v>
      </c>
      <c r="X680">
        <f t="shared" si="98"/>
        <v>-0.39803814999999998</v>
      </c>
    </row>
    <row r="681" spans="1:24" x14ac:dyDescent="0.35">
      <c r="A681" t="s">
        <v>233</v>
      </c>
      <c r="B681" t="s">
        <v>667</v>
      </c>
      <c r="C681" t="s">
        <v>685</v>
      </c>
      <c r="D681" t="s">
        <v>686</v>
      </c>
      <c r="E681">
        <v>1</v>
      </c>
      <c r="F681">
        <v>7</v>
      </c>
      <c r="G681">
        <v>0</v>
      </c>
      <c r="H681">
        <v>0</v>
      </c>
      <c r="I681">
        <f t="shared" si="99"/>
        <v>0</v>
      </c>
      <c r="J681">
        <v>0</v>
      </c>
      <c r="K681">
        <v>0</v>
      </c>
      <c r="L681" t="s">
        <v>653</v>
      </c>
      <c r="M681" t="s">
        <v>651</v>
      </c>
      <c r="N681" t="str">
        <f t="shared" si="100"/>
        <v>right end</v>
      </c>
      <c r="P681">
        <v>0</v>
      </c>
      <c r="Q681">
        <v>-0.4503895</v>
      </c>
      <c r="R681">
        <v>1</v>
      </c>
      <c r="S681">
        <v>1</v>
      </c>
      <c r="T681">
        <f t="shared" si="101"/>
        <v>0</v>
      </c>
      <c r="U681">
        <f t="shared" si="102"/>
        <v>0</v>
      </c>
      <c r="V681">
        <f t="shared" si="103"/>
        <v>0</v>
      </c>
      <c r="X681">
        <f t="shared" si="98"/>
        <v>-0.4503895</v>
      </c>
    </row>
    <row r="682" spans="1:24" x14ac:dyDescent="0.35">
      <c r="A682" t="s">
        <v>236</v>
      </c>
      <c r="B682" t="s">
        <v>667</v>
      </c>
      <c r="C682" t="s">
        <v>686</v>
      </c>
      <c r="D682" t="s">
        <v>685</v>
      </c>
      <c r="E682">
        <v>0.53877063897768995</v>
      </c>
      <c r="F682">
        <v>7</v>
      </c>
      <c r="G682">
        <v>0</v>
      </c>
      <c r="H682">
        <v>0</v>
      </c>
      <c r="I682">
        <f t="shared" si="99"/>
        <v>0</v>
      </c>
      <c r="J682">
        <v>0</v>
      </c>
      <c r="K682">
        <v>0</v>
      </c>
      <c r="L682" t="s">
        <v>653</v>
      </c>
      <c r="M682" t="s">
        <v>652</v>
      </c>
      <c r="N682" t="str">
        <f t="shared" si="100"/>
        <v>left end</v>
      </c>
      <c r="P682">
        <v>0</v>
      </c>
      <c r="Q682">
        <v>-0.42677739999999997</v>
      </c>
      <c r="R682">
        <v>1</v>
      </c>
      <c r="S682">
        <v>0.53877063897768995</v>
      </c>
      <c r="T682">
        <f t="shared" si="101"/>
        <v>0</v>
      </c>
      <c r="U682">
        <f t="shared" si="102"/>
        <v>0</v>
      </c>
      <c r="V682">
        <f t="shared" si="103"/>
        <v>0</v>
      </c>
      <c r="X682">
        <f t="shared" si="98"/>
        <v>-0.22993513249923717</v>
      </c>
    </row>
    <row r="683" spans="1:24" x14ac:dyDescent="0.35">
      <c r="A683" t="s">
        <v>235</v>
      </c>
      <c r="B683" t="s">
        <v>665</v>
      </c>
      <c r="C683" t="s">
        <v>686</v>
      </c>
      <c r="D683" t="s">
        <v>685</v>
      </c>
      <c r="E683">
        <v>0.46122936102230899</v>
      </c>
      <c r="F683">
        <v>7</v>
      </c>
      <c r="G683">
        <v>0</v>
      </c>
      <c r="H683">
        <v>0</v>
      </c>
      <c r="I683">
        <f t="shared" si="99"/>
        <v>0</v>
      </c>
      <c r="J683">
        <v>0</v>
      </c>
      <c r="K683">
        <v>0</v>
      </c>
      <c r="L683" t="s">
        <v>653</v>
      </c>
      <c r="M683" t="s">
        <v>652</v>
      </c>
      <c r="N683" t="str">
        <f t="shared" si="100"/>
        <v>left end</v>
      </c>
      <c r="P683">
        <v>0</v>
      </c>
      <c r="Q683">
        <v>-0.42677739999999997</v>
      </c>
      <c r="R683">
        <v>1</v>
      </c>
      <c r="S683">
        <v>0.46122936102230899</v>
      </c>
      <c r="T683">
        <f t="shared" si="101"/>
        <v>0</v>
      </c>
      <c r="U683">
        <f t="shared" si="102"/>
        <v>0</v>
      </c>
      <c r="V683">
        <f t="shared" si="103"/>
        <v>0</v>
      </c>
      <c r="X683">
        <f t="shared" si="98"/>
        <v>-0.19684226750076236</v>
      </c>
    </row>
    <row r="684" spans="1:24" x14ac:dyDescent="0.35">
      <c r="A684" t="s">
        <v>237</v>
      </c>
      <c r="B684" t="s">
        <v>667</v>
      </c>
      <c r="C684" t="s">
        <v>686</v>
      </c>
      <c r="D684" t="s">
        <v>685</v>
      </c>
      <c r="E684">
        <v>1</v>
      </c>
      <c r="F684">
        <v>7</v>
      </c>
      <c r="G684">
        <v>1</v>
      </c>
      <c r="H684">
        <v>0</v>
      </c>
      <c r="I684">
        <f t="shared" si="99"/>
        <v>1</v>
      </c>
      <c r="J684">
        <v>0</v>
      </c>
      <c r="K684">
        <v>0</v>
      </c>
      <c r="L684" t="s">
        <v>654</v>
      </c>
      <c r="M684" t="s">
        <v>652</v>
      </c>
      <c r="N684" t="str">
        <f t="shared" si="100"/>
        <v>left guard</v>
      </c>
      <c r="P684">
        <v>1</v>
      </c>
      <c r="Q684">
        <v>-0.16571857000000001</v>
      </c>
      <c r="R684">
        <v>1</v>
      </c>
      <c r="S684">
        <v>1</v>
      </c>
      <c r="T684">
        <f t="shared" si="101"/>
        <v>1</v>
      </c>
      <c r="U684">
        <f t="shared" si="102"/>
        <v>0</v>
      </c>
      <c r="V684">
        <f t="shared" si="103"/>
        <v>0</v>
      </c>
      <c r="X684">
        <f t="shared" si="98"/>
        <v>-0.16571857000000001</v>
      </c>
    </row>
    <row r="685" spans="1:24" x14ac:dyDescent="0.35">
      <c r="A685" t="s">
        <v>238</v>
      </c>
      <c r="B685" t="s">
        <v>665</v>
      </c>
      <c r="C685" t="s">
        <v>686</v>
      </c>
      <c r="D685" t="s">
        <v>685</v>
      </c>
      <c r="E685">
        <v>0.86862297647832198</v>
      </c>
      <c r="F685">
        <v>7</v>
      </c>
      <c r="G685">
        <v>0</v>
      </c>
      <c r="H685">
        <v>0</v>
      </c>
      <c r="I685">
        <f t="shared" si="99"/>
        <v>0</v>
      </c>
      <c r="J685">
        <v>0</v>
      </c>
      <c r="K685">
        <v>0</v>
      </c>
      <c r="L685" t="s">
        <v>653</v>
      </c>
      <c r="M685" t="s">
        <v>652</v>
      </c>
      <c r="N685" t="str">
        <f t="shared" si="100"/>
        <v>left end</v>
      </c>
      <c r="P685">
        <v>0</v>
      </c>
      <c r="Q685">
        <v>1.6820390000000001</v>
      </c>
      <c r="R685">
        <v>0</v>
      </c>
      <c r="S685">
        <v>0</v>
      </c>
      <c r="T685">
        <f t="shared" si="101"/>
        <v>0</v>
      </c>
      <c r="U685">
        <f t="shared" si="102"/>
        <v>0</v>
      </c>
      <c r="V685">
        <f t="shared" si="103"/>
        <v>0</v>
      </c>
      <c r="X685">
        <f t="shared" si="98"/>
        <v>1.4610577227326202</v>
      </c>
    </row>
    <row r="686" spans="1:24" x14ac:dyDescent="0.35">
      <c r="A686" t="s">
        <v>235</v>
      </c>
      <c r="B686" t="s">
        <v>665</v>
      </c>
      <c r="C686" t="s">
        <v>686</v>
      </c>
      <c r="D686" t="s">
        <v>685</v>
      </c>
      <c r="E686">
        <v>0.13137702352167699</v>
      </c>
      <c r="F686">
        <v>7</v>
      </c>
      <c r="G686">
        <v>0</v>
      </c>
      <c r="H686">
        <v>0</v>
      </c>
      <c r="I686">
        <f t="shared" si="99"/>
        <v>0</v>
      </c>
      <c r="J686">
        <v>0</v>
      </c>
      <c r="K686">
        <v>0</v>
      </c>
      <c r="L686" t="s">
        <v>653</v>
      </c>
      <c r="M686" t="s">
        <v>652</v>
      </c>
      <c r="N686" t="str">
        <f t="shared" si="100"/>
        <v>left end</v>
      </c>
      <c r="P686">
        <v>0</v>
      </c>
      <c r="Q686">
        <v>1.6820390000000001</v>
      </c>
      <c r="R686">
        <v>0</v>
      </c>
      <c r="S686">
        <v>0</v>
      </c>
      <c r="T686">
        <f t="shared" si="101"/>
        <v>0</v>
      </c>
      <c r="U686">
        <f t="shared" si="102"/>
        <v>0</v>
      </c>
      <c r="V686">
        <f t="shared" si="103"/>
        <v>0</v>
      </c>
      <c r="X686">
        <f t="shared" si="98"/>
        <v>0.22098127726737804</v>
      </c>
    </row>
    <row r="687" spans="1:24" x14ac:dyDescent="0.35">
      <c r="A687" t="s">
        <v>222</v>
      </c>
      <c r="B687" t="s">
        <v>666</v>
      </c>
      <c r="C687" t="s">
        <v>686</v>
      </c>
      <c r="D687" t="s">
        <v>685</v>
      </c>
      <c r="E687">
        <v>1</v>
      </c>
      <c r="F687">
        <v>7</v>
      </c>
      <c r="G687">
        <v>0</v>
      </c>
      <c r="H687">
        <v>0</v>
      </c>
      <c r="I687">
        <f t="shared" si="99"/>
        <v>0</v>
      </c>
      <c r="J687">
        <v>0</v>
      </c>
      <c r="K687">
        <v>0</v>
      </c>
      <c r="L687" t="s">
        <v>3</v>
      </c>
      <c r="M687" t="s">
        <v>652</v>
      </c>
      <c r="N687" t="str">
        <f t="shared" si="100"/>
        <v>left tackle</v>
      </c>
      <c r="P687">
        <v>0</v>
      </c>
      <c r="Q687">
        <v>-0.24918778</v>
      </c>
      <c r="R687">
        <v>1</v>
      </c>
      <c r="S687">
        <v>1</v>
      </c>
      <c r="T687">
        <f t="shared" si="101"/>
        <v>0</v>
      </c>
      <c r="U687">
        <f t="shared" si="102"/>
        <v>0</v>
      </c>
      <c r="V687">
        <f t="shared" si="103"/>
        <v>0</v>
      </c>
      <c r="X687">
        <f t="shared" si="98"/>
        <v>-0.24918778</v>
      </c>
    </row>
    <row r="688" spans="1:24" x14ac:dyDescent="0.35">
      <c r="A688" t="s">
        <v>231</v>
      </c>
      <c r="B688" t="s">
        <v>666</v>
      </c>
      <c r="C688" t="s">
        <v>685</v>
      </c>
      <c r="D688" t="s">
        <v>686</v>
      </c>
      <c r="E688">
        <v>0.82477933809006199</v>
      </c>
      <c r="F688">
        <v>7</v>
      </c>
      <c r="G688">
        <v>0</v>
      </c>
      <c r="H688">
        <v>0</v>
      </c>
      <c r="I688">
        <f t="shared" si="99"/>
        <v>0</v>
      </c>
      <c r="J688">
        <v>0</v>
      </c>
      <c r="K688">
        <v>0</v>
      </c>
      <c r="L688" t="s">
        <v>654</v>
      </c>
      <c r="M688" t="s">
        <v>652</v>
      </c>
      <c r="N688" t="str">
        <f t="shared" si="100"/>
        <v>left guard</v>
      </c>
      <c r="P688">
        <v>0</v>
      </c>
      <c r="Q688">
        <v>-0.24668361</v>
      </c>
      <c r="R688">
        <v>1</v>
      </c>
      <c r="S688">
        <v>0.82477933809006199</v>
      </c>
      <c r="T688">
        <f t="shared" si="101"/>
        <v>0</v>
      </c>
      <c r="U688">
        <f t="shared" si="102"/>
        <v>0</v>
      </c>
      <c r="V688">
        <f t="shared" si="103"/>
        <v>0</v>
      </c>
      <c r="X688">
        <f t="shared" si="98"/>
        <v>-0.20345954457346699</v>
      </c>
    </row>
    <row r="689" spans="1:24" x14ac:dyDescent="0.35">
      <c r="A689" t="s">
        <v>223</v>
      </c>
      <c r="B689" t="s">
        <v>667</v>
      </c>
      <c r="C689" t="s">
        <v>685</v>
      </c>
      <c r="D689" t="s">
        <v>686</v>
      </c>
      <c r="E689">
        <v>0.17522066190993699</v>
      </c>
      <c r="F689">
        <v>7</v>
      </c>
      <c r="G689">
        <v>0</v>
      </c>
      <c r="H689">
        <v>0</v>
      </c>
      <c r="I689">
        <f t="shared" si="99"/>
        <v>0</v>
      </c>
      <c r="J689">
        <v>0</v>
      </c>
      <c r="K689">
        <v>0</v>
      </c>
      <c r="L689" t="s">
        <v>654</v>
      </c>
      <c r="M689" t="s">
        <v>652</v>
      </c>
      <c r="N689" t="str">
        <f t="shared" si="100"/>
        <v>left guard</v>
      </c>
      <c r="P689">
        <v>0</v>
      </c>
      <c r="Q689">
        <v>-0.24668361</v>
      </c>
      <c r="R689">
        <v>1</v>
      </c>
      <c r="S689">
        <v>0.17522066190993699</v>
      </c>
      <c r="T689">
        <f t="shared" si="101"/>
        <v>0</v>
      </c>
      <c r="U689">
        <f t="shared" si="102"/>
        <v>0</v>
      </c>
      <c r="V689">
        <f t="shared" si="103"/>
        <v>0</v>
      </c>
      <c r="X689">
        <f t="shared" si="98"/>
        <v>-4.3224065426532753E-2</v>
      </c>
    </row>
    <row r="690" spans="1:24" x14ac:dyDescent="0.35">
      <c r="A690" t="s">
        <v>224</v>
      </c>
      <c r="B690" t="s">
        <v>667</v>
      </c>
      <c r="C690" t="s">
        <v>685</v>
      </c>
      <c r="D690" t="s">
        <v>686</v>
      </c>
      <c r="E690">
        <v>0.27997603543286498</v>
      </c>
      <c r="F690">
        <v>7</v>
      </c>
      <c r="G690">
        <v>0</v>
      </c>
      <c r="H690">
        <v>0</v>
      </c>
      <c r="I690">
        <f t="shared" si="99"/>
        <v>0</v>
      </c>
      <c r="J690">
        <v>0</v>
      </c>
      <c r="K690">
        <v>0</v>
      </c>
      <c r="L690" t="s">
        <v>653</v>
      </c>
      <c r="M690" t="s">
        <v>651</v>
      </c>
      <c r="N690" t="str">
        <f t="shared" si="100"/>
        <v>right end</v>
      </c>
      <c r="P690">
        <v>0</v>
      </c>
      <c r="Q690">
        <v>-0.55440630000000002</v>
      </c>
      <c r="R690">
        <v>1</v>
      </c>
      <c r="S690">
        <v>0.27997603543286498</v>
      </c>
      <c r="T690">
        <f t="shared" si="101"/>
        <v>0</v>
      </c>
      <c r="U690">
        <f t="shared" si="102"/>
        <v>0</v>
      </c>
      <c r="V690">
        <f t="shared" si="103"/>
        <v>0</v>
      </c>
      <c r="X690">
        <f t="shared" si="98"/>
        <v>-0.15522047789300358</v>
      </c>
    </row>
    <row r="691" spans="1:24" x14ac:dyDescent="0.35">
      <c r="A691" t="s">
        <v>223</v>
      </c>
      <c r="B691" t="s">
        <v>667</v>
      </c>
      <c r="C691" t="s">
        <v>685</v>
      </c>
      <c r="D691" t="s">
        <v>686</v>
      </c>
      <c r="E691">
        <v>0.72002396456713402</v>
      </c>
      <c r="F691">
        <v>7</v>
      </c>
      <c r="G691">
        <v>0</v>
      </c>
      <c r="H691">
        <v>0</v>
      </c>
      <c r="I691">
        <f t="shared" si="99"/>
        <v>0</v>
      </c>
      <c r="J691">
        <v>0</v>
      </c>
      <c r="K691">
        <v>0</v>
      </c>
      <c r="L691" t="s">
        <v>653</v>
      </c>
      <c r="M691" t="s">
        <v>651</v>
      </c>
      <c r="N691" t="str">
        <f t="shared" si="100"/>
        <v>right end</v>
      </c>
      <c r="P691">
        <v>0</v>
      </c>
      <c r="Q691">
        <v>-0.55440630000000002</v>
      </c>
      <c r="R691">
        <v>1</v>
      </c>
      <c r="S691">
        <v>0.72002396456713402</v>
      </c>
      <c r="T691">
        <f t="shared" si="101"/>
        <v>0</v>
      </c>
      <c r="U691">
        <f t="shared" si="102"/>
        <v>0</v>
      </c>
      <c r="V691">
        <f t="shared" si="103"/>
        <v>0</v>
      </c>
      <c r="X691">
        <f t="shared" si="98"/>
        <v>-0.39918582210699588</v>
      </c>
    </row>
    <row r="692" spans="1:24" x14ac:dyDescent="0.35">
      <c r="A692" t="s">
        <v>239</v>
      </c>
      <c r="B692" t="s">
        <v>666</v>
      </c>
      <c r="C692" t="s">
        <v>686</v>
      </c>
      <c r="D692" t="s">
        <v>685</v>
      </c>
      <c r="E692">
        <v>0.51095455417964597</v>
      </c>
      <c r="F692">
        <v>7</v>
      </c>
      <c r="G692">
        <v>0</v>
      </c>
      <c r="H692">
        <v>0</v>
      </c>
      <c r="I692">
        <f t="shared" si="99"/>
        <v>0</v>
      </c>
      <c r="J692">
        <v>0</v>
      </c>
      <c r="K692">
        <v>0</v>
      </c>
      <c r="M692" t="s">
        <v>650</v>
      </c>
      <c r="N692" t="str">
        <f t="shared" si="100"/>
        <v>middle</v>
      </c>
      <c r="P692">
        <v>0</v>
      </c>
      <c r="Q692">
        <v>-0.52329915999999999</v>
      </c>
      <c r="R692">
        <v>1</v>
      </c>
      <c r="S692">
        <v>0.51095455417964597</v>
      </c>
      <c r="T692">
        <f t="shared" si="101"/>
        <v>0</v>
      </c>
      <c r="U692">
        <f t="shared" si="102"/>
        <v>0</v>
      </c>
      <c r="V692">
        <f t="shared" si="103"/>
        <v>0</v>
      </c>
      <c r="X692">
        <f t="shared" si="98"/>
        <v>-0.26738208900038324</v>
      </c>
    </row>
    <row r="693" spans="1:24" x14ac:dyDescent="0.35">
      <c r="A693" t="s">
        <v>236</v>
      </c>
      <c r="B693" t="s">
        <v>667</v>
      </c>
      <c r="C693" t="s">
        <v>686</v>
      </c>
      <c r="D693" t="s">
        <v>685</v>
      </c>
      <c r="E693">
        <v>0.28243330075697598</v>
      </c>
      <c r="F693">
        <v>7</v>
      </c>
      <c r="G693">
        <v>0</v>
      </c>
      <c r="H693">
        <v>0</v>
      </c>
      <c r="I693">
        <f t="shared" si="99"/>
        <v>0</v>
      </c>
      <c r="J693">
        <v>0</v>
      </c>
      <c r="K693">
        <v>0</v>
      </c>
      <c r="M693" t="s">
        <v>650</v>
      </c>
      <c r="N693" t="str">
        <f t="shared" si="100"/>
        <v>middle</v>
      </c>
      <c r="P693">
        <v>0</v>
      </c>
      <c r="Q693">
        <v>-0.52329915999999999</v>
      </c>
      <c r="R693">
        <v>1</v>
      </c>
      <c r="S693">
        <v>0.28243330075697598</v>
      </c>
      <c r="T693">
        <f t="shared" si="101"/>
        <v>0</v>
      </c>
      <c r="U693">
        <f t="shared" si="102"/>
        <v>0</v>
      </c>
      <c r="V693">
        <f t="shared" si="103"/>
        <v>0</v>
      </c>
      <c r="X693">
        <f t="shared" si="98"/>
        <v>-0.1477971090421529</v>
      </c>
    </row>
    <row r="694" spans="1:24" x14ac:dyDescent="0.35">
      <c r="A694" t="s">
        <v>376</v>
      </c>
      <c r="B694" t="s">
        <v>667</v>
      </c>
      <c r="C694" t="s">
        <v>686</v>
      </c>
      <c r="D694" t="s">
        <v>685</v>
      </c>
      <c r="E694">
        <v>0.206612145063376</v>
      </c>
      <c r="F694">
        <v>7</v>
      </c>
      <c r="G694">
        <v>0</v>
      </c>
      <c r="H694">
        <v>0</v>
      </c>
      <c r="I694">
        <f t="shared" si="99"/>
        <v>0</v>
      </c>
      <c r="J694">
        <v>0</v>
      </c>
      <c r="K694">
        <v>0</v>
      </c>
      <c r="M694" t="s">
        <v>650</v>
      </c>
      <c r="N694" t="str">
        <f t="shared" si="100"/>
        <v>middle</v>
      </c>
      <c r="P694">
        <v>0</v>
      </c>
      <c r="Q694">
        <v>-0.52329915999999999</v>
      </c>
      <c r="R694">
        <v>1</v>
      </c>
      <c r="S694">
        <v>0.206612145063376</v>
      </c>
      <c r="T694">
        <f t="shared" si="101"/>
        <v>0</v>
      </c>
      <c r="U694">
        <f t="shared" si="102"/>
        <v>0</v>
      </c>
      <c r="V694">
        <f t="shared" si="103"/>
        <v>0</v>
      </c>
      <c r="X694">
        <f t="shared" si="98"/>
        <v>-0.1081199619574628</v>
      </c>
    </row>
    <row r="695" spans="1:24" x14ac:dyDescent="0.35">
      <c r="A695" t="s">
        <v>228</v>
      </c>
      <c r="B695" t="s">
        <v>665</v>
      </c>
      <c r="C695" t="s">
        <v>685</v>
      </c>
      <c r="D695" t="s">
        <v>686</v>
      </c>
      <c r="E695">
        <v>0.18300115618974599</v>
      </c>
      <c r="F695">
        <v>7</v>
      </c>
      <c r="G695">
        <v>0</v>
      </c>
      <c r="H695">
        <v>0</v>
      </c>
      <c r="I695">
        <f t="shared" si="99"/>
        <v>0</v>
      </c>
      <c r="J695">
        <v>0</v>
      </c>
      <c r="K695">
        <v>0</v>
      </c>
      <c r="L695" t="s">
        <v>653</v>
      </c>
      <c r="M695" t="s">
        <v>651</v>
      </c>
      <c r="N695" t="str">
        <f t="shared" si="100"/>
        <v>right end</v>
      </c>
      <c r="P695">
        <v>0</v>
      </c>
      <c r="Q695">
        <v>0.34504341999999999</v>
      </c>
      <c r="R695">
        <v>0</v>
      </c>
      <c r="S695">
        <v>0</v>
      </c>
      <c r="T695">
        <f t="shared" si="101"/>
        <v>0</v>
      </c>
      <c r="U695">
        <f t="shared" si="102"/>
        <v>0</v>
      </c>
      <c r="V695">
        <f t="shared" si="103"/>
        <v>0</v>
      </c>
      <c r="X695">
        <f t="shared" si="98"/>
        <v>6.3143344795664122E-2</v>
      </c>
    </row>
    <row r="696" spans="1:24" x14ac:dyDescent="0.35">
      <c r="A696" t="s">
        <v>219</v>
      </c>
      <c r="B696" t="s">
        <v>665</v>
      </c>
      <c r="C696" t="s">
        <v>685</v>
      </c>
      <c r="D696" t="s">
        <v>686</v>
      </c>
      <c r="E696">
        <v>0.81699884381025401</v>
      </c>
      <c r="F696">
        <v>7</v>
      </c>
      <c r="G696">
        <v>0</v>
      </c>
      <c r="H696">
        <v>0</v>
      </c>
      <c r="I696">
        <f t="shared" si="99"/>
        <v>0</v>
      </c>
      <c r="J696">
        <v>0</v>
      </c>
      <c r="K696">
        <v>0</v>
      </c>
      <c r="L696" t="s">
        <v>653</v>
      </c>
      <c r="M696" t="s">
        <v>651</v>
      </c>
      <c r="N696" t="str">
        <f t="shared" si="100"/>
        <v>right end</v>
      </c>
      <c r="P696">
        <v>0</v>
      </c>
      <c r="Q696">
        <v>0.34504341999999999</v>
      </c>
      <c r="R696">
        <v>0</v>
      </c>
      <c r="S696">
        <v>0</v>
      </c>
      <c r="T696">
        <f t="shared" si="101"/>
        <v>0</v>
      </c>
      <c r="U696">
        <f t="shared" si="102"/>
        <v>0</v>
      </c>
      <c r="V696">
        <f t="shared" si="103"/>
        <v>0</v>
      </c>
      <c r="X696">
        <f t="shared" si="98"/>
        <v>0.28190007520433585</v>
      </c>
    </row>
    <row r="697" spans="1:24" x14ac:dyDescent="0.35">
      <c r="A697" t="s">
        <v>450</v>
      </c>
      <c r="B697" t="s">
        <v>666</v>
      </c>
      <c r="C697" t="s">
        <v>685</v>
      </c>
      <c r="D697" t="s">
        <v>686</v>
      </c>
      <c r="E697">
        <v>0.39512544729023502</v>
      </c>
      <c r="F697">
        <v>7</v>
      </c>
      <c r="G697">
        <v>0</v>
      </c>
      <c r="H697">
        <v>0</v>
      </c>
      <c r="I697">
        <f t="shared" si="99"/>
        <v>0</v>
      </c>
      <c r="J697">
        <v>0</v>
      </c>
      <c r="K697">
        <v>0</v>
      </c>
      <c r="L697" t="s">
        <v>3</v>
      </c>
      <c r="M697" t="s">
        <v>651</v>
      </c>
      <c r="N697" t="str">
        <f t="shared" si="100"/>
        <v>right tackle</v>
      </c>
      <c r="P697">
        <v>0</v>
      </c>
      <c r="Q697">
        <v>-8.8657550000000002E-2</v>
      </c>
      <c r="R697">
        <v>1</v>
      </c>
      <c r="S697">
        <v>0.39512544729023502</v>
      </c>
      <c r="T697">
        <f t="shared" si="101"/>
        <v>0</v>
      </c>
      <c r="U697">
        <f t="shared" si="102"/>
        <v>0</v>
      </c>
      <c r="V697">
        <f t="shared" si="103"/>
        <v>0</v>
      </c>
      <c r="X697">
        <f t="shared" si="98"/>
        <v>-3.5030854099406379E-2</v>
      </c>
    </row>
    <row r="698" spans="1:24" x14ac:dyDescent="0.35">
      <c r="A698" t="s">
        <v>219</v>
      </c>
      <c r="B698" t="s">
        <v>665</v>
      </c>
      <c r="C698" t="s">
        <v>685</v>
      </c>
      <c r="D698" t="s">
        <v>686</v>
      </c>
      <c r="E698">
        <v>0.60487455270976398</v>
      </c>
      <c r="F698">
        <v>7</v>
      </c>
      <c r="G698">
        <v>0</v>
      </c>
      <c r="H698">
        <v>0</v>
      </c>
      <c r="I698">
        <f t="shared" si="99"/>
        <v>0</v>
      </c>
      <c r="J698">
        <v>0</v>
      </c>
      <c r="K698">
        <v>0</v>
      </c>
      <c r="L698" t="s">
        <v>3</v>
      </c>
      <c r="M698" t="s">
        <v>651</v>
      </c>
      <c r="N698" t="str">
        <f t="shared" si="100"/>
        <v>right tackle</v>
      </c>
      <c r="P698">
        <v>0</v>
      </c>
      <c r="Q698">
        <v>-8.8657550000000002E-2</v>
      </c>
      <c r="R698">
        <v>1</v>
      </c>
      <c r="S698">
        <v>0.60487455270976398</v>
      </c>
      <c r="T698">
        <f t="shared" si="101"/>
        <v>0</v>
      </c>
      <c r="U698">
        <f t="shared" si="102"/>
        <v>0</v>
      </c>
      <c r="V698">
        <f t="shared" si="103"/>
        <v>0</v>
      </c>
      <c r="X698">
        <f t="shared" si="98"/>
        <v>-5.3626695900593539E-2</v>
      </c>
    </row>
    <row r="699" spans="1:24" x14ac:dyDescent="0.35">
      <c r="A699" t="s">
        <v>219</v>
      </c>
      <c r="B699" t="s">
        <v>665</v>
      </c>
      <c r="C699" t="s">
        <v>685</v>
      </c>
      <c r="D699" t="s">
        <v>686</v>
      </c>
      <c r="E699">
        <v>1</v>
      </c>
      <c r="F699">
        <v>7</v>
      </c>
      <c r="G699">
        <v>0</v>
      </c>
      <c r="H699">
        <v>0</v>
      </c>
      <c r="I699">
        <f t="shared" si="99"/>
        <v>0</v>
      </c>
      <c r="J699">
        <v>0</v>
      </c>
      <c r="K699">
        <v>0</v>
      </c>
      <c r="L699" t="s">
        <v>653</v>
      </c>
      <c r="M699" t="s">
        <v>651</v>
      </c>
      <c r="N699" t="str">
        <f t="shared" si="100"/>
        <v>right end</v>
      </c>
      <c r="P699">
        <v>0</v>
      </c>
      <c r="Q699">
        <v>0.90507479999999996</v>
      </c>
      <c r="R699">
        <v>0</v>
      </c>
      <c r="S699">
        <v>0</v>
      </c>
      <c r="T699">
        <f t="shared" si="101"/>
        <v>0</v>
      </c>
      <c r="U699">
        <f t="shared" si="102"/>
        <v>0</v>
      </c>
      <c r="V699">
        <f t="shared" si="103"/>
        <v>0</v>
      </c>
      <c r="X699">
        <f t="shared" si="98"/>
        <v>0.90507479999999996</v>
      </c>
    </row>
    <row r="700" spans="1:24" x14ac:dyDescent="0.35">
      <c r="A700" t="s">
        <v>230</v>
      </c>
      <c r="B700" t="s">
        <v>666</v>
      </c>
      <c r="C700" t="s">
        <v>686</v>
      </c>
      <c r="D700" t="s">
        <v>685</v>
      </c>
      <c r="E700">
        <v>1</v>
      </c>
      <c r="F700">
        <v>7</v>
      </c>
      <c r="G700">
        <v>0</v>
      </c>
      <c r="H700">
        <v>0</v>
      </c>
      <c r="I700">
        <f t="shared" si="99"/>
        <v>0</v>
      </c>
      <c r="J700">
        <v>0</v>
      </c>
      <c r="K700">
        <v>0</v>
      </c>
      <c r="L700" t="s">
        <v>3</v>
      </c>
      <c r="M700" t="s">
        <v>652</v>
      </c>
      <c r="N700" t="str">
        <f t="shared" si="100"/>
        <v>left tackle</v>
      </c>
      <c r="P700">
        <v>0</v>
      </c>
      <c r="Q700">
        <v>0.16279622999999999</v>
      </c>
      <c r="R700">
        <v>0</v>
      </c>
      <c r="S700">
        <v>0</v>
      </c>
      <c r="T700">
        <f t="shared" si="101"/>
        <v>0</v>
      </c>
      <c r="U700">
        <f t="shared" si="102"/>
        <v>0</v>
      </c>
      <c r="V700">
        <f t="shared" si="103"/>
        <v>0</v>
      </c>
      <c r="X700">
        <f t="shared" si="98"/>
        <v>0.16279622999999999</v>
      </c>
    </row>
    <row r="701" spans="1:24" x14ac:dyDescent="0.35">
      <c r="A701" t="s">
        <v>221</v>
      </c>
      <c r="B701" t="s">
        <v>667</v>
      </c>
      <c r="C701" t="s">
        <v>686</v>
      </c>
      <c r="D701" t="s">
        <v>685</v>
      </c>
      <c r="E701">
        <v>1</v>
      </c>
      <c r="F701">
        <v>7</v>
      </c>
      <c r="G701">
        <v>0</v>
      </c>
      <c r="H701">
        <v>0</v>
      </c>
      <c r="I701">
        <f t="shared" si="99"/>
        <v>0</v>
      </c>
      <c r="J701">
        <v>0</v>
      </c>
      <c r="K701">
        <v>0</v>
      </c>
      <c r="L701" t="s">
        <v>653</v>
      </c>
      <c r="M701" t="s">
        <v>651</v>
      </c>
      <c r="N701" t="str">
        <f t="shared" si="100"/>
        <v>right end</v>
      </c>
      <c r="P701">
        <v>0</v>
      </c>
      <c r="Q701">
        <v>5.0499509999999997E-2</v>
      </c>
      <c r="R701">
        <v>0</v>
      </c>
      <c r="S701">
        <v>0</v>
      </c>
      <c r="T701">
        <f t="shared" si="101"/>
        <v>0</v>
      </c>
      <c r="U701">
        <f t="shared" si="102"/>
        <v>0</v>
      </c>
      <c r="V701">
        <f t="shared" si="103"/>
        <v>0</v>
      </c>
      <c r="X701">
        <f t="shared" si="98"/>
        <v>5.0499509999999997E-2</v>
      </c>
    </row>
    <row r="702" spans="1:24" x14ac:dyDescent="0.35">
      <c r="A702" t="s">
        <v>240</v>
      </c>
      <c r="B702" t="s">
        <v>665</v>
      </c>
      <c r="C702" t="s">
        <v>686</v>
      </c>
      <c r="D702" t="s">
        <v>685</v>
      </c>
      <c r="E702">
        <v>0.6384718861027</v>
      </c>
      <c r="F702">
        <v>7</v>
      </c>
      <c r="G702">
        <v>0</v>
      </c>
      <c r="H702">
        <v>0</v>
      </c>
      <c r="I702">
        <f t="shared" si="99"/>
        <v>0</v>
      </c>
      <c r="J702">
        <v>0</v>
      </c>
      <c r="K702">
        <v>0</v>
      </c>
      <c r="L702" t="s">
        <v>653</v>
      </c>
      <c r="M702" t="s">
        <v>652</v>
      </c>
      <c r="N702" t="str">
        <f t="shared" si="100"/>
        <v>left end</v>
      </c>
      <c r="P702">
        <v>0</v>
      </c>
      <c r="Q702">
        <v>0.60095929999999997</v>
      </c>
      <c r="R702">
        <v>0</v>
      </c>
      <c r="S702">
        <v>0</v>
      </c>
      <c r="T702">
        <f t="shared" si="101"/>
        <v>0</v>
      </c>
      <c r="U702">
        <f t="shared" si="102"/>
        <v>0</v>
      </c>
      <c r="V702">
        <f t="shared" si="103"/>
        <v>0</v>
      </c>
      <c r="X702">
        <f t="shared" si="98"/>
        <v>0.38369561774195832</v>
      </c>
    </row>
    <row r="703" spans="1:24" x14ac:dyDescent="0.35">
      <c r="A703" t="s">
        <v>235</v>
      </c>
      <c r="B703" t="s">
        <v>665</v>
      </c>
      <c r="C703" t="s">
        <v>686</v>
      </c>
      <c r="D703" t="s">
        <v>685</v>
      </c>
      <c r="E703">
        <v>0.361528113897299</v>
      </c>
      <c r="F703">
        <v>7</v>
      </c>
      <c r="G703">
        <v>0</v>
      </c>
      <c r="H703">
        <v>0</v>
      </c>
      <c r="I703">
        <f t="shared" si="99"/>
        <v>0</v>
      </c>
      <c r="J703">
        <v>0</v>
      </c>
      <c r="K703">
        <v>0</v>
      </c>
      <c r="L703" t="s">
        <v>653</v>
      </c>
      <c r="M703" t="s">
        <v>652</v>
      </c>
      <c r="N703" t="str">
        <f t="shared" si="100"/>
        <v>left end</v>
      </c>
      <c r="P703">
        <v>0</v>
      </c>
      <c r="Q703">
        <v>0.60095929999999997</v>
      </c>
      <c r="R703">
        <v>0</v>
      </c>
      <c r="S703">
        <v>0</v>
      </c>
      <c r="T703">
        <f t="shared" si="101"/>
        <v>0</v>
      </c>
      <c r="U703">
        <f t="shared" si="102"/>
        <v>0</v>
      </c>
      <c r="V703">
        <f t="shared" si="103"/>
        <v>0</v>
      </c>
      <c r="X703">
        <f t="shared" si="98"/>
        <v>0.21726368225804107</v>
      </c>
    </row>
    <row r="704" spans="1:24" x14ac:dyDescent="0.35">
      <c r="A704" t="s">
        <v>221</v>
      </c>
      <c r="B704" t="s">
        <v>667</v>
      </c>
      <c r="C704" t="s">
        <v>686</v>
      </c>
      <c r="D704" t="s">
        <v>685</v>
      </c>
      <c r="E704">
        <v>0.44884928726275303</v>
      </c>
      <c r="F704">
        <v>7</v>
      </c>
      <c r="G704">
        <v>0</v>
      </c>
      <c r="H704">
        <v>0</v>
      </c>
      <c r="I704">
        <f t="shared" si="99"/>
        <v>0</v>
      </c>
      <c r="J704">
        <v>0</v>
      </c>
      <c r="K704">
        <v>0</v>
      </c>
      <c r="L704" t="s">
        <v>3</v>
      </c>
      <c r="M704" t="s">
        <v>652</v>
      </c>
      <c r="N704" t="str">
        <f t="shared" si="100"/>
        <v>left tackle</v>
      </c>
      <c r="P704">
        <v>0</v>
      </c>
      <c r="Q704">
        <v>-0.41585650000000002</v>
      </c>
      <c r="R704">
        <v>1</v>
      </c>
      <c r="S704">
        <v>0.44884928726275303</v>
      </c>
      <c r="T704">
        <f t="shared" si="101"/>
        <v>0</v>
      </c>
      <c r="U704">
        <f t="shared" si="102"/>
        <v>0</v>
      </c>
      <c r="V704">
        <f t="shared" si="103"/>
        <v>0</v>
      </c>
      <c r="X704">
        <f t="shared" si="98"/>
        <v>-0.18665689362858306</v>
      </c>
    </row>
    <row r="705" spans="1:24" x14ac:dyDescent="0.35">
      <c r="A705" t="s">
        <v>222</v>
      </c>
      <c r="B705" t="s">
        <v>666</v>
      </c>
      <c r="C705" t="s">
        <v>686</v>
      </c>
      <c r="D705" t="s">
        <v>685</v>
      </c>
      <c r="E705">
        <v>0.18496261501095701</v>
      </c>
      <c r="F705">
        <v>7</v>
      </c>
      <c r="G705">
        <v>0</v>
      </c>
      <c r="H705">
        <v>0</v>
      </c>
      <c r="I705">
        <f t="shared" si="99"/>
        <v>0</v>
      </c>
      <c r="J705">
        <v>0</v>
      </c>
      <c r="K705">
        <v>0</v>
      </c>
      <c r="L705" t="s">
        <v>3</v>
      </c>
      <c r="M705" t="s">
        <v>652</v>
      </c>
      <c r="N705" t="str">
        <f t="shared" si="100"/>
        <v>left tackle</v>
      </c>
      <c r="P705">
        <v>0</v>
      </c>
      <c r="Q705">
        <v>-0.41585650000000002</v>
      </c>
      <c r="R705">
        <v>1</v>
      </c>
      <c r="S705">
        <v>0.18496261501095701</v>
      </c>
      <c r="T705">
        <f t="shared" si="101"/>
        <v>0</v>
      </c>
      <c r="U705">
        <f t="shared" si="102"/>
        <v>0</v>
      </c>
      <c r="V705">
        <f t="shared" si="103"/>
        <v>0</v>
      </c>
      <c r="X705">
        <f t="shared" si="98"/>
        <v>-7.6917905709304041E-2</v>
      </c>
    </row>
    <row r="706" spans="1:24" x14ac:dyDescent="0.35">
      <c r="A706" t="s">
        <v>241</v>
      </c>
      <c r="B706" t="s">
        <v>666</v>
      </c>
      <c r="C706" t="s">
        <v>686</v>
      </c>
      <c r="D706" t="s">
        <v>685</v>
      </c>
      <c r="E706">
        <v>0.36618809772628802</v>
      </c>
      <c r="F706">
        <v>7</v>
      </c>
      <c r="G706">
        <v>0</v>
      </c>
      <c r="H706">
        <v>0</v>
      </c>
      <c r="I706">
        <f t="shared" si="99"/>
        <v>0</v>
      </c>
      <c r="J706">
        <v>0</v>
      </c>
      <c r="K706">
        <v>0</v>
      </c>
      <c r="L706" t="s">
        <v>3</v>
      </c>
      <c r="M706" t="s">
        <v>652</v>
      </c>
      <c r="N706" t="str">
        <f t="shared" si="100"/>
        <v>left tackle</v>
      </c>
      <c r="P706">
        <v>0</v>
      </c>
      <c r="Q706">
        <v>-0.41585650000000002</v>
      </c>
      <c r="R706">
        <v>1</v>
      </c>
      <c r="S706">
        <v>0.36618809772628802</v>
      </c>
      <c r="T706">
        <f t="shared" si="101"/>
        <v>0</v>
      </c>
      <c r="U706">
        <f t="shared" si="102"/>
        <v>0</v>
      </c>
      <c r="V706">
        <f t="shared" si="103"/>
        <v>0</v>
      </c>
      <c r="X706">
        <f t="shared" ref="X706:X769" si="104">Q706*E706</f>
        <v>-0.15228170066211211</v>
      </c>
    </row>
    <row r="707" spans="1:24" x14ac:dyDescent="0.35">
      <c r="A707" t="s">
        <v>221</v>
      </c>
      <c r="B707" t="s">
        <v>667</v>
      </c>
      <c r="C707" t="s">
        <v>686</v>
      </c>
      <c r="D707" t="s">
        <v>685</v>
      </c>
      <c r="E707">
        <v>0.43485714526036001</v>
      </c>
      <c r="F707">
        <v>7</v>
      </c>
      <c r="G707">
        <v>1</v>
      </c>
      <c r="H707">
        <v>0</v>
      </c>
      <c r="I707">
        <f t="shared" ref="I707:I770" si="105">SUM(G707:H707)</f>
        <v>1</v>
      </c>
      <c r="J707">
        <v>0</v>
      </c>
      <c r="K707">
        <v>0</v>
      </c>
      <c r="L707" t="s">
        <v>654</v>
      </c>
      <c r="M707" t="s">
        <v>652</v>
      </c>
      <c r="N707" t="str">
        <f t="shared" ref="N707:N770" si="106">IF(M707="middle",M707,_xlfn.CONCAT(M707," ",L707))</f>
        <v>left guard</v>
      </c>
      <c r="P707">
        <v>1</v>
      </c>
      <c r="Q707">
        <v>-1.6885028</v>
      </c>
      <c r="R707">
        <v>1</v>
      </c>
      <c r="S707">
        <v>0.43485714526036001</v>
      </c>
      <c r="T707">
        <f t="shared" ref="T707:T770" si="107">P707*E707</f>
        <v>0.43485714526036001</v>
      </c>
      <c r="U707">
        <f t="shared" ref="U707:U770" si="108">J707*E707</f>
        <v>0</v>
      </c>
      <c r="V707">
        <f t="shared" ref="V707:V770" si="109">K707*E707</f>
        <v>0</v>
      </c>
      <c r="X707">
        <f t="shared" si="104"/>
        <v>-0.73425750737212458</v>
      </c>
    </row>
    <row r="708" spans="1:24" x14ac:dyDescent="0.35">
      <c r="A708" t="s">
        <v>222</v>
      </c>
      <c r="B708" t="s">
        <v>666</v>
      </c>
      <c r="C708" t="s">
        <v>686</v>
      </c>
      <c r="D708" t="s">
        <v>685</v>
      </c>
      <c r="E708">
        <v>0.27345541890430802</v>
      </c>
      <c r="F708">
        <v>7</v>
      </c>
      <c r="G708">
        <v>1</v>
      </c>
      <c r="H708">
        <v>0</v>
      </c>
      <c r="I708">
        <f t="shared" si="105"/>
        <v>1</v>
      </c>
      <c r="J708">
        <v>0</v>
      </c>
      <c r="K708">
        <v>0</v>
      </c>
      <c r="L708" t="s">
        <v>654</v>
      </c>
      <c r="M708" t="s">
        <v>652</v>
      </c>
      <c r="N708" t="str">
        <f t="shared" si="106"/>
        <v>left guard</v>
      </c>
      <c r="P708">
        <v>1</v>
      </c>
      <c r="Q708">
        <v>-1.6885028</v>
      </c>
      <c r="R708">
        <v>1</v>
      </c>
      <c r="S708">
        <v>0.27345541890430802</v>
      </c>
      <c r="T708">
        <f t="shared" si="107"/>
        <v>0.27345541890430802</v>
      </c>
      <c r="U708">
        <f t="shared" si="108"/>
        <v>0</v>
      </c>
      <c r="V708">
        <f t="shared" si="109"/>
        <v>0</v>
      </c>
      <c r="X708">
        <f t="shared" si="104"/>
        <v>-0.46173024049509703</v>
      </c>
    </row>
    <row r="709" spans="1:24" x14ac:dyDescent="0.35">
      <c r="A709" t="s">
        <v>237</v>
      </c>
      <c r="B709" t="s">
        <v>667</v>
      </c>
      <c r="C709" t="s">
        <v>686</v>
      </c>
      <c r="D709" t="s">
        <v>685</v>
      </c>
      <c r="E709">
        <v>0.29168743583533002</v>
      </c>
      <c r="F709">
        <v>7</v>
      </c>
      <c r="G709">
        <v>1</v>
      </c>
      <c r="H709">
        <v>0</v>
      </c>
      <c r="I709">
        <f t="shared" si="105"/>
        <v>1</v>
      </c>
      <c r="J709">
        <v>0</v>
      </c>
      <c r="K709">
        <v>0</v>
      </c>
      <c r="L709" t="s">
        <v>654</v>
      </c>
      <c r="M709" t="s">
        <v>652</v>
      </c>
      <c r="N709" t="str">
        <f t="shared" si="106"/>
        <v>left guard</v>
      </c>
      <c r="P709">
        <v>1</v>
      </c>
      <c r="Q709">
        <v>-1.6885028</v>
      </c>
      <c r="R709">
        <v>1</v>
      </c>
      <c r="S709">
        <v>0.29168743583533002</v>
      </c>
      <c r="T709">
        <f t="shared" si="107"/>
        <v>0.29168743583533002</v>
      </c>
      <c r="U709">
        <f t="shared" si="108"/>
        <v>0</v>
      </c>
      <c r="V709">
        <f t="shared" si="109"/>
        <v>0</v>
      </c>
      <c r="X709">
        <f t="shared" si="104"/>
        <v>-0.49251505213277508</v>
      </c>
    </row>
    <row r="710" spans="1:24" x14ac:dyDescent="0.35">
      <c r="A710" t="s">
        <v>226</v>
      </c>
      <c r="B710" t="s">
        <v>666</v>
      </c>
      <c r="C710" t="s">
        <v>685</v>
      </c>
      <c r="D710" t="s">
        <v>686</v>
      </c>
      <c r="E710">
        <v>1</v>
      </c>
      <c r="F710">
        <v>7</v>
      </c>
      <c r="G710">
        <v>0</v>
      </c>
      <c r="H710">
        <v>0</v>
      </c>
      <c r="I710">
        <f t="shared" si="105"/>
        <v>0</v>
      </c>
      <c r="J710">
        <v>0</v>
      </c>
      <c r="K710">
        <v>0</v>
      </c>
      <c r="M710" t="s">
        <v>650</v>
      </c>
      <c r="N710" t="str">
        <f t="shared" si="106"/>
        <v>middle</v>
      </c>
      <c r="P710">
        <v>0</v>
      </c>
      <c r="Q710">
        <v>-0.45592332000000002</v>
      </c>
      <c r="R710">
        <v>1</v>
      </c>
      <c r="S710">
        <v>1</v>
      </c>
      <c r="T710">
        <f t="shared" si="107"/>
        <v>0</v>
      </c>
      <c r="U710">
        <f t="shared" si="108"/>
        <v>0</v>
      </c>
      <c r="V710">
        <f t="shared" si="109"/>
        <v>0</v>
      </c>
      <c r="X710">
        <f t="shared" si="104"/>
        <v>-0.45592332000000002</v>
      </c>
    </row>
    <row r="711" spans="1:24" x14ac:dyDescent="0.35">
      <c r="A711" t="s">
        <v>377</v>
      </c>
      <c r="B711" t="s">
        <v>665</v>
      </c>
      <c r="C711" t="s">
        <v>686</v>
      </c>
      <c r="D711" t="s">
        <v>685</v>
      </c>
      <c r="E711">
        <v>0.55946086695886499</v>
      </c>
      <c r="F711">
        <v>7</v>
      </c>
      <c r="G711">
        <v>0</v>
      </c>
      <c r="H711">
        <v>0</v>
      </c>
      <c r="I711">
        <f t="shared" si="105"/>
        <v>0</v>
      </c>
      <c r="J711">
        <v>0</v>
      </c>
      <c r="K711">
        <v>0</v>
      </c>
      <c r="L711" t="s">
        <v>653</v>
      </c>
      <c r="M711" t="s">
        <v>652</v>
      </c>
      <c r="N711" t="str">
        <f t="shared" si="106"/>
        <v>left end</v>
      </c>
      <c r="P711">
        <v>0</v>
      </c>
      <c r="Q711">
        <v>-0.23319192</v>
      </c>
      <c r="R711">
        <v>1</v>
      </c>
      <c r="S711">
        <v>0.55946086695886499</v>
      </c>
      <c r="T711">
        <f t="shared" si="107"/>
        <v>0</v>
      </c>
      <c r="U711">
        <f t="shared" si="108"/>
        <v>0</v>
      </c>
      <c r="V711">
        <f t="shared" si="109"/>
        <v>0</v>
      </c>
      <c r="X711">
        <f t="shared" si="104"/>
        <v>-0.13046175373100227</v>
      </c>
    </row>
    <row r="712" spans="1:24" x14ac:dyDescent="0.35">
      <c r="A712" t="s">
        <v>230</v>
      </c>
      <c r="B712" t="s">
        <v>666</v>
      </c>
      <c r="C712" t="s">
        <v>686</v>
      </c>
      <c r="D712" t="s">
        <v>685</v>
      </c>
      <c r="E712">
        <v>0.44053913304113401</v>
      </c>
      <c r="F712">
        <v>7</v>
      </c>
      <c r="G712">
        <v>0</v>
      </c>
      <c r="H712">
        <v>0</v>
      </c>
      <c r="I712">
        <f t="shared" si="105"/>
        <v>0</v>
      </c>
      <c r="J712">
        <v>0</v>
      </c>
      <c r="K712">
        <v>0</v>
      </c>
      <c r="L712" t="s">
        <v>653</v>
      </c>
      <c r="M712" t="s">
        <v>652</v>
      </c>
      <c r="N712" t="str">
        <f t="shared" si="106"/>
        <v>left end</v>
      </c>
      <c r="P712">
        <v>0</v>
      </c>
      <c r="Q712">
        <v>-0.23319192</v>
      </c>
      <c r="R712">
        <v>1</v>
      </c>
      <c r="S712">
        <v>0.44053913304113401</v>
      </c>
      <c r="T712">
        <f t="shared" si="107"/>
        <v>0</v>
      </c>
      <c r="U712">
        <f t="shared" si="108"/>
        <v>0</v>
      </c>
      <c r="V712">
        <f t="shared" si="109"/>
        <v>0</v>
      </c>
      <c r="X712">
        <f t="shared" si="104"/>
        <v>-0.10273016626899747</v>
      </c>
    </row>
    <row r="713" spans="1:24" x14ac:dyDescent="0.35">
      <c r="A713" t="s">
        <v>239</v>
      </c>
      <c r="B713" t="s">
        <v>666</v>
      </c>
      <c r="C713" t="s">
        <v>686</v>
      </c>
      <c r="D713" t="s">
        <v>685</v>
      </c>
      <c r="E713">
        <v>0.73852356336338898</v>
      </c>
      <c r="F713">
        <v>7</v>
      </c>
      <c r="G713">
        <v>0</v>
      </c>
      <c r="H713">
        <v>0</v>
      </c>
      <c r="I713">
        <f t="shared" si="105"/>
        <v>0</v>
      </c>
      <c r="J713">
        <v>0</v>
      </c>
      <c r="K713">
        <v>0</v>
      </c>
      <c r="L713" t="s">
        <v>3</v>
      </c>
      <c r="M713" t="s">
        <v>651</v>
      </c>
      <c r="N713" t="str">
        <f t="shared" si="106"/>
        <v>right tackle</v>
      </c>
      <c r="P713">
        <v>0</v>
      </c>
      <c r="Q713">
        <v>-0.3952601</v>
      </c>
      <c r="R713">
        <v>1</v>
      </c>
      <c r="S713">
        <v>0.73852356336338898</v>
      </c>
      <c r="T713">
        <f t="shared" si="107"/>
        <v>0</v>
      </c>
      <c r="U713">
        <f t="shared" si="108"/>
        <v>0</v>
      </c>
      <c r="V713">
        <f t="shared" si="109"/>
        <v>0</v>
      </c>
      <c r="X713">
        <f t="shared" si="104"/>
        <v>-0.29190889750736948</v>
      </c>
    </row>
    <row r="714" spans="1:24" x14ac:dyDescent="0.35">
      <c r="A714" t="s">
        <v>241</v>
      </c>
      <c r="B714" t="s">
        <v>666</v>
      </c>
      <c r="C714" t="s">
        <v>686</v>
      </c>
      <c r="D714" t="s">
        <v>685</v>
      </c>
      <c r="E714">
        <v>0.26147643663661002</v>
      </c>
      <c r="F714">
        <v>7</v>
      </c>
      <c r="G714">
        <v>0</v>
      </c>
      <c r="H714">
        <v>0</v>
      </c>
      <c r="I714">
        <f t="shared" si="105"/>
        <v>0</v>
      </c>
      <c r="J714">
        <v>0</v>
      </c>
      <c r="K714">
        <v>0</v>
      </c>
      <c r="L714" t="s">
        <v>3</v>
      </c>
      <c r="M714" t="s">
        <v>651</v>
      </c>
      <c r="N714" t="str">
        <f t="shared" si="106"/>
        <v>right tackle</v>
      </c>
      <c r="P714">
        <v>0</v>
      </c>
      <c r="Q714">
        <v>-0.3952601</v>
      </c>
      <c r="R714">
        <v>1</v>
      </c>
      <c r="S714">
        <v>0.26147643663661002</v>
      </c>
      <c r="T714">
        <f t="shared" si="107"/>
        <v>0</v>
      </c>
      <c r="U714">
        <f t="shared" si="108"/>
        <v>0</v>
      </c>
      <c r="V714">
        <f t="shared" si="109"/>
        <v>0</v>
      </c>
      <c r="X714">
        <f t="shared" si="104"/>
        <v>-0.10335120249263015</v>
      </c>
    </row>
    <row r="715" spans="1:24" x14ac:dyDescent="0.35">
      <c r="A715" t="s">
        <v>239</v>
      </c>
      <c r="B715" t="s">
        <v>666</v>
      </c>
      <c r="C715" t="s">
        <v>686</v>
      </c>
      <c r="D715" t="s">
        <v>685</v>
      </c>
      <c r="E715">
        <v>0.15506376145055101</v>
      </c>
      <c r="F715">
        <v>7</v>
      </c>
      <c r="G715">
        <v>0</v>
      </c>
      <c r="H715">
        <v>0</v>
      </c>
      <c r="I715">
        <f t="shared" si="105"/>
        <v>0</v>
      </c>
      <c r="J715">
        <v>0</v>
      </c>
      <c r="K715">
        <v>0</v>
      </c>
      <c r="L715" t="s">
        <v>654</v>
      </c>
      <c r="M715" t="s">
        <v>652</v>
      </c>
      <c r="N715" t="str">
        <f t="shared" si="106"/>
        <v>left guard</v>
      </c>
      <c r="P715">
        <v>0</v>
      </c>
      <c r="Q715">
        <v>9.0714230000000007E-2</v>
      </c>
      <c r="R715">
        <v>0</v>
      </c>
      <c r="S715">
        <v>0</v>
      </c>
      <c r="T715">
        <f t="shared" si="107"/>
        <v>0</v>
      </c>
      <c r="U715">
        <f t="shared" si="108"/>
        <v>0</v>
      </c>
      <c r="V715">
        <f t="shared" si="109"/>
        <v>0</v>
      </c>
      <c r="X715">
        <f t="shared" si="104"/>
        <v>1.4066489720890418E-2</v>
      </c>
    </row>
    <row r="716" spans="1:24" x14ac:dyDescent="0.35">
      <c r="A716" t="s">
        <v>221</v>
      </c>
      <c r="B716" t="s">
        <v>667</v>
      </c>
      <c r="C716" t="s">
        <v>686</v>
      </c>
      <c r="D716" t="s">
        <v>685</v>
      </c>
      <c r="E716">
        <v>0.84493623854944899</v>
      </c>
      <c r="F716">
        <v>7</v>
      </c>
      <c r="G716">
        <v>0</v>
      </c>
      <c r="H716">
        <v>0</v>
      </c>
      <c r="I716">
        <f t="shared" si="105"/>
        <v>0</v>
      </c>
      <c r="J716">
        <v>0</v>
      </c>
      <c r="K716">
        <v>0</v>
      </c>
      <c r="L716" t="s">
        <v>654</v>
      </c>
      <c r="M716" t="s">
        <v>652</v>
      </c>
      <c r="N716" t="str">
        <f t="shared" si="106"/>
        <v>left guard</v>
      </c>
      <c r="P716">
        <v>0</v>
      </c>
      <c r="Q716">
        <v>9.0714230000000007E-2</v>
      </c>
      <c r="R716">
        <v>0</v>
      </c>
      <c r="S716">
        <v>0</v>
      </c>
      <c r="T716">
        <f t="shared" si="107"/>
        <v>0</v>
      </c>
      <c r="U716">
        <f t="shared" si="108"/>
        <v>0</v>
      </c>
      <c r="V716">
        <f t="shared" si="109"/>
        <v>0</v>
      </c>
      <c r="X716">
        <f t="shared" si="104"/>
        <v>7.6647740279109589E-2</v>
      </c>
    </row>
    <row r="717" spans="1:24" x14ac:dyDescent="0.35">
      <c r="A717" t="s">
        <v>242</v>
      </c>
      <c r="B717" t="s">
        <v>666</v>
      </c>
      <c r="C717" t="s">
        <v>685</v>
      </c>
      <c r="D717" t="s">
        <v>686</v>
      </c>
      <c r="E717">
        <v>1</v>
      </c>
      <c r="F717">
        <v>7</v>
      </c>
      <c r="G717">
        <v>0</v>
      </c>
      <c r="H717">
        <v>0</v>
      </c>
      <c r="I717">
        <f t="shared" si="105"/>
        <v>0</v>
      </c>
      <c r="J717">
        <v>0</v>
      </c>
      <c r="K717">
        <v>0</v>
      </c>
      <c r="M717" t="s">
        <v>650</v>
      </c>
      <c r="N717" t="str">
        <f t="shared" si="106"/>
        <v>middle</v>
      </c>
      <c r="P717">
        <v>0</v>
      </c>
      <c r="Q717">
        <v>-4.0587770000000002E-2</v>
      </c>
      <c r="R717">
        <v>1</v>
      </c>
      <c r="S717">
        <v>1</v>
      </c>
      <c r="T717">
        <f t="shared" si="107"/>
        <v>0</v>
      </c>
      <c r="U717">
        <f t="shared" si="108"/>
        <v>0</v>
      </c>
      <c r="V717">
        <f t="shared" si="109"/>
        <v>0</v>
      </c>
      <c r="X717">
        <f t="shared" si="104"/>
        <v>-4.0587770000000002E-2</v>
      </c>
    </row>
    <row r="718" spans="1:24" x14ac:dyDescent="0.35">
      <c r="A718" t="s">
        <v>237</v>
      </c>
      <c r="B718" t="s">
        <v>667</v>
      </c>
      <c r="C718" t="s">
        <v>686</v>
      </c>
      <c r="D718" t="s">
        <v>685</v>
      </c>
      <c r="E718">
        <v>1</v>
      </c>
      <c r="F718">
        <v>7</v>
      </c>
      <c r="G718">
        <v>0</v>
      </c>
      <c r="H718">
        <v>0</v>
      </c>
      <c r="I718">
        <f t="shared" si="105"/>
        <v>0</v>
      </c>
      <c r="J718">
        <v>0</v>
      </c>
      <c r="K718">
        <v>0</v>
      </c>
      <c r="L718" t="s">
        <v>3</v>
      </c>
      <c r="M718" t="s">
        <v>652</v>
      </c>
      <c r="N718" t="str">
        <f t="shared" si="106"/>
        <v>left tackle</v>
      </c>
      <c r="P718">
        <v>0</v>
      </c>
      <c r="Q718">
        <v>-0.30405991999999998</v>
      </c>
      <c r="R718">
        <v>1</v>
      </c>
      <c r="S718">
        <v>1</v>
      </c>
      <c r="T718">
        <f t="shared" si="107"/>
        <v>0</v>
      </c>
      <c r="U718">
        <f t="shared" si="108"/>
        <v>0</v>
      </c>
      <c r="V718">
        <f t="shared" si="109"/>
        <v>0</v>
      </c>
      <c r="X718">
        <f t="shared" si="104"/>
        <v>-0.30405991999999998</v>
      </c>
    </row>
    <row r="719" spans="1:24" x14ac:dyDescent="0.35">
      <c r="A719" t="s">
        <v>221</v>
      </c>
      <c r="B719" t="s">
        <v>667</v>
      </c>
      <c r="C719" t="s">
        <v>686</v>
      </c>
      <c r="D719" t="s">
        <v>685</v>
      </c>
      <c r="E719">
        <v>0.62110284516504899</v>
      </c>
      <c r="F719">
        <v>7</v>
      </c>
      <c r="G719">
        <v>0</v>
      </c>
      <c r="H719">
        <v>0</v>
      </c>
      <c r="I719">
        <f t="shared" si="105"/>
        <v>0</v>
      </c>
      <c r="J719">
        <v>0</v>
      </c>
      <c r="K719">
        <v>0</v>
      </c>
      <c r="L719" t="s">
        <v>3</v>
      </c>
      <c r="M719" t="s">
        <v>652</v>
      </c>
      <c r="N719" t="str">
        <f t="shared" si="106"/>
        <v>left tackle</v>
      </c>
      <c r="P719">
        <v>0</v>
      </c>
      <c r="Q719">
        <v>-0.42885440000000002</v>
      </c>
      <c r="R719">
        <v>1</v>
      </c>
      <c r="S719">
        <v>0.62110284516504899</v>
      </c>
      <c r="T719">
        <f t="shared" si="107"/>
        <v>0</v>
      </c>
      <c r="U719">
        <f t="shared" si="108"/>
        <v>0</v>
      </c>
      <c r="V719">
        <f t="shared" si="109"/>
        <v>0</v>
      </c>
      <c r="X719">
        <f t="shared" si="104"/>
        <v>-0.26636268800155</v>
      </c>
    </row>
    <row r="720" spans="1:24" x14ac:dyDescent="0.35">
      <c r="A720" t="s">
        <v>241</v>
      </c>
      <c r="B720" t="s">
        <v>666</v>
      </c>
      <c r="C720" t="s">
        <v>686</v>
      </c>
      <c r="D720" t="s">
        <v>685</v>
      </c>
      <c r="E720">
        <v>0.233021805224224</v>
      </c>
      <c r="F720">
        <v>7</v>
      </c>
      <c r="G720">
        <v>0</v>
      </c>
      <c r="H720">
        <v>0</v>
      </c>
      <c r="I720">
        <f t="shared" si="105"/>
        <v>0</v>
      </c>
      <c r="J720">
        <v>0</v>
      </c>
      <c r="K720">
        <v>0</v>
      </c>
      <c r="L720" t="s">
        <v>3</v>
      </c>
      <c r="M720" t="s">
        <v>652</v>
      </c>
      <c r="N720" t="str">
        <f t="shared" si="106"/>
        <v>left tackle</v>
      </c>
      <c r="P720">
        <v>0</v>
      </c>
      <c r="Q720">
        <v>-0.42885440000000002</v>
      </c>
      <c r="R720">
        <v>1</v>
      </c>
      <c r="S720">
        <v>0.233021805224224</v>
      </c>
      <c r="T720">
        <f t="shared" si="107"/>
        <v>0</v>
      </c>
      <c r="U720">
        <f t="shared" si="108"/>
        <v>0</v>
      </c>
      <c r="V720">
        <f t="shared" si="109"/>
        <v>0</v>
      </c>
      <c r="X720">
        <f t="shared" si="104"/>
        <v>-9.9932426466351448E-2</v>
      </c>
    </row>
    <row r="721" spans="1:24" x14ac:dyDescent="0.35">
      <c r="A721" t="s">
        <v>236</v>
      </c>
      <c r="B721" t="s">
        <v>667</v>
      </c>
      <c r="C721" t="s">
        <v>686</v>
      </c>
      <c r="D721" t="s">
        <v>685</v>
      </c>
      <c r="E721">
        <v>0.14587534961072501</v>
      </c>
      <c r="F721">
        <v>7</v>
      </c>
      <c r="G721">
        <v>0</v>
      </c>
      <c r="H721">
        <v>0</v>
      </c>
      <c r="I721">
        <f t="shared" si="105"/>
        <v>0</v>
      </c>
      <c r="J721">
        <v>0</v>
      </c>
      <c r="K721">
        <v>0</v>
      </c>
      <c r="L721" t="s">
        <v>3</v>
      </c>
      <c r="M721" t="s">
        <v>652</v>
      </c>
      <c r="N721" t="str">
        <f t="shared" si="106"/>
        <v>left tackle</v>
      </c>
      <c r="P721">
        <v>0</v>
      </c>
      <c r="Q721">
        <v>-0.42885440000000002</v>
      </c>
      <c r="R721">
        <v>1</v>
      </c>
      <c r="S721">
        <v>0.14587534961072501</v>
      </c>
      <c r="T721">
        <f t="shared" si="107"/>
        <v>0</v>
      </c>
      <c r="U721">
        <f t="shared" si="108"/>
        <v>0</v>
      </c>
      <c r="V721">
        <f t="shared" si="109"/>
        <v>0</v>
      </c>
      <c r="X721">
        <f t="shared" si="104"/>
        <v>-6.2559285532097719E-2</v>
      </c>
    </row>
    <row r="722" spans="1:24" x14ac:dyDescent="0.35">
      <c r="A722" t="s">
        <v>236</v>
      </c>
      <c r="B722" t="s">
        <v>667</v>
      </c>
      <c r="C722" t="s">
        <v>686</v>
      </c>
      <c r="D722" t="s">
        <v>685</v>
      </c>
      <c r="E722">
        <v>0.22449591117871701</v>
      </c>
      <c r="F722">
        <v>7</v>
      </c>
      <c r="G722">
        <v>1</v>
      </c>
      <c r="H722">
        <v>0</v>
      </c>
      <c r="I722">
        <f t="shared" si="105"/>
        <v>1</v>
      </c>
      <c r="J722">
        <v>0</v>
      </c>
      <c r="K722">
        <v>0</v>
      </c>
      <c r="L722" t="s">
        <v>653</v>
      </c>
      <c r="M722" t="s">
        <v>651</v>
      </c>
      <c r="N722" t="str">
        <f t="shared" si="106"/>
        <v>right end</v>
      </c>
      <c r="P722">
        <v>1</v>
      </c>
      <c r="Q722">
        <v>-0.5147621</v>
      </c>
      <c r="R722">
        <v>1</v>
      </c>
      <c r="S722">
        <v>0.22449591117871701</v>
      </c>
      <c r="T722">
        <f t="shared" si="107"/>
        <v>0.22449591117871701</v>
      </c>
      <c r="U722">
        <f t="shared" si="108"/>
        <v>0</v>
      </c>
      <c r="V722">
        <f t="shared" si="109"/>
        <v>0</v>
      </c>
      <c r="X722">
        <f t="shared" si="104"/>
        <v>-0.11556198667976984</v>
      </c>
    </row>
    <row r="723" spans="1:24" x14ac:dyDescent="0.35">
      <c r="A723" t="s">
        <v>375</v>
      </c>
      <c r="B723" t="s">
        <v>667</v>
      </c>
      <c r="C723" t="s">
        <v>686</v>
      </c>
      <c r="D723" t="s">
        <v>685</v>
      </c>
      <c r="E723">
        <v>0.77550408882128197</v>
      </c>
      <c r="F723">
        <v>7</v>
      </c>
      <c r="G723">
        <v>1</v>
      </c>
      <c r="H723">
        <v>0</v>
      </c>
      <c r="I723">
        <f t="shared" si="105"/>
        <v>1</v>
      </c>
      <c r="J723">
        <v>0</v>
      </c>
      <c r="K723">
        <v>0</v>
      </c>
      <c r="L723" t="s">
        <v>653</v>
      </c>
      <c r="M723" t="s">
        <v>651</v>
      </c>
      <c r="N723" t="str">
        <f t="shared" si="106"/>
        <v>right end</v>
      </c>
      <c r="P723">
        <v>1</v>
      </c>
      <c r="Q723">
        <v>-0.5147621</v>
      </c>
      <c r="R723">
        <v>1</v>
      </c>
      <c r="S723">
        <v>0.77550408882128197</v>
      </c>
      <c r="T723">
        <f t="shared" si="107"/>
        <v>0.77550408882128197</v>
      </c>
      <c r="U723">
        <f t="shared" si="108"/>
        <v>0</v>
      </c>
      <c r="V723">
        <f t="shared" si="109"/>
        <v>0</v>
      </c>
      <c r="X723">
        <f t="shared" si="104"/>
        <v>-0.39920011332022964</v>
      </c>
    </row>
    <row r="724" spans="1:24" x14ac:dyDescent="0.35">
      <c r="A724" t="s">
        <v>244</v>
      </c>
      <c r="B724" t="s">
        <v>665</v>
      </c>
      <c r="C724" t="s">
        <v>687</v>
      </c>
      <c r="D724" t="s">
        <v>688</v>
      </c>
      <c r="E724">
        <v>0.23378755473602</v>
      </c>
      <c r="F724">
        <v>7</v>
      </c>
      <c r="G724">
        <v>0</v>
      </c>
      <c r="H724">
        <v>0</v>
      </c>
      <c r="I724">
        <f t="shared" si="105"/>
        <v>0</v>
      </c>
      <c r="J724">
        <v>0</v>
      </c>
      <c r="K724">
        <v>0</v>
      </c>
      <c r="L724" t="s">
        <v>654</v>
      </c>
      <c r="M724" t="s">
        <v>652</v>
      </c>
      <c r="N724" t="str">
        <f t="shared" si="106"/>
        <v>left guard</v>
      </c>
      <c r="P724">
        <v>0</v>
      </c>
      <c r="Q724">
        <v>0.5282462</v>
      </c>
      <c r="R724">
        <v>0</v>
      </c>
      <c r="S724">
        <v>0</v>
      </c>
      <c r="T724">
        <f t="shared" si="107"/>
        <v>0</v>
      </c>
      <c r="U724">
        <f t="shared" si="108"/>
        <v>0</v>
      </c>
      <c r="V724">
        <f t="shared" si="109"/>
        <v>0</v>
      </c>
      <c r="X724">
        <f t="shared" si="104"/>
        <v>0.12349738739659456</v>
      </c>
    </row>
    <row r="725" spans="1:24" x14ac:dyDescent="0.35">
      <c r="A725" t="s">
        <v>243</v>
      </c>
      <c r="B725" t="s">
        <v>667</v>
      </c>
      <c r="C725" t="s">
        <v>687</v>
      </c>
      <c r="D725" t="s">
        <v>688</v>
      </c>
      <c r="E725">
        <v>0.39323087218945701</v>
      </c>
      <c r="F725">
        <v>7</v>
      </c>
      <c r="G725">
        <v>0</v>
      </c>
      <c r="H725">
        <v>0</v>
      </c>
      <c r="I725">
        <f t="shared" si="105"/>
        <v>0</v>
      </c>
      <c r="J725">
        <v>0</v>
      </c>
      <c r="K725">
        <v>0</v>
      </c>
      <c r="L725" t="s">
        <v>654</v>
      </c>
      <c r="M725" t="s">
        <v>652</v>
      </c>
      <c r="N725" t="str">
        <f t="shared" si="106"/>
        <v>left guard</v>
      </c>
      <c r="P725">
        <v>0</v>
      </c>
      <c r="Q725">
        <v>0.5282462</v>
      </c>
      <c r="R725">
        <v>0</v>
      </c>
      <c r="S725">
        <v>0</v>
      </c>
      <c r="T725">
        <f t="shared" si="107"/>
        <v>0</v>
      </c>
      <c r="U725">
        <f t="shared" si="108"/>
        <v>0</v>
      </c>
      <c r="V725">
        <f t="shared" si="109"/>
        <v>0</v>
      </c>
      <c r="X725">
        <f t="shared" si="104"/>
        <v>0.20772271395676634</v>
      </c>
    </row>
    <row r="726" spans="1:24" x14ac:dyDescent="0.35">
      <c r="A726" t="s">
        <v>247</v>
      </c>
      <c r="B726" t="s">
        <v>665</v>
      </c>
      <c r="C726" t="s">
        <v>687</v>
      </c>
      <c r="D726" t="s">
        <v>688</v>
      </c>
      <c r="E726">
        <v>0.37298157307452101</v>
      </c>
      <c r="F726">
        <v>7</v>
      </c>
      <c r="G726">
        <v>0</v>
      </c>
      <c r="H726">
        <v>0</v>
      </c>
      <c r="I726">
        <f t="shared" si="105"/>
        <v>0</v>
      </c>
      <c r="J726">
        <v>0</v>
      </c>
      <c r="K726">
        <v>0</v>
      </c>
      <c r="L726" t="s">
        <v>654</v>
      </c>
      <c r="M726" t="s">
        <v>652</v>
      </c>
      <c r="N726" t="str">
        <f t="shared" si="106"/>
        <v>left guard</v>
      </c>
      <c r="P726">
        <v>0</v>
      </c>
      <c r="Q726">
        <v>0.5282462</v>
      </c>
      <c r="R726">
        <v>0</v>
      </c>
      <c r="S726">
        <v>0</v>
      </c>
      <c r="T726">
        <f t="shared" si="107"/>
        <v>0</v>
      </c>
      <c r="U726">
        <f t="shared" si="108"/>
        <v>0</v>
      </c>
      <c r="V726">
        <f t="shared" si="109"/>
        <v>0</v>
      </c>
      <c r="X726">
        <f t="shared" si="104"/>
        <v>0.19702609864663803</v>
      </c>
    </row>
    <row r="727" spans="1:24" x14ac:dyDescent="0.35">
      <c r="A727" t="s">
        <v>245</v>
      </c>
      <c r="B727" t="s">
        <v>666</v>
      </c>
      <c r="C727" t="s">
        <v>687</v>
      </c>
      <c r="D727" t="s">
        <v>688</v>
      </c>
      <c r="E727">
        <v>1</v>
      </c>
      <c r="F727">
        <v>7</v>
      </c>
      <c r="G727">
        <v>0</v>
      </c>
      <c r="H727">
        <v>0</v>
      </c>
      <c r="I727">
        <f t="shared" si="105"/>
        <v>0</v>
      </c>
      <c r="J727">
        <v>0</v>
      </c>
      <c r="K727">
        <v>0</v>
      </c>
      <c r="L727" t="s">
        <v>3</v>
      </c>
      <c r="M727" t="s">
        <v>651</v>
      </c>
      <c r="N727" t="str">
        <f t="shared" si="106"/>
        <v>right tackle</v>
      </c>
      <c r="P727">
        <v>0</v>
      </c>
      <c r="Q727">
        <v>-0.62164783000000001</v>
      </c>
      <c r="R727">
        <v>1</v>
      </c>
      <c r="S727">
        <v>1</v>
      </c>
      <c r="T727">
        <f t="shared" si="107"/>
        <v>0</v>
      </c>
      <c r="U727">
        <f t="shared" si="108"/>
        <v>0</v>
      </c>
      <c r="V727">
        <f t="shared" si="109"/>
        <v>0</v>
      </c>
      <c r="X727">
        <f t="shared" si="104"/>
        <v>-0.62164783000000001</v>
      </c>
    </row>
    <row r="728" spans="1:24" x14ac:dyDescent="0.35">
      <c r="A728" t="s">
        <v>246</v>
      </c>
      <c r="B728" t="s">
        <v>666</v>
      </c>
      <c r="C728" t="s">
        <v>687</v>
      </c>
      <c r="D728" t="s">
        <v>688</v>
      </c>
      <c r="E728">
        <v>0.377611093471515</v>
      </c>
      <c r="F728">
        <v>7</v>
      </c>
      <c r="G728">
        <v>0</v>
      </c>
      <c r="H728">
        <v>0</v>
      </c>
      <c r="I728">
        <f t="shared" si="105"/>
        <v>0</v>
      </c>
      <c r="J728">
        <v>0</v>
      </c>
      <c r="K728">
        <v>1</v>
      </c>
      <c r="M728" t="s">
        <v>650</v>
      </c>
      <c r="N728" t="str">
        <f t="shared" si="106"/>
        <v>middle</v>
      </c>
      <c r="P728">
        <v>0</v>
      </c>
      <c r="Q728">
        <v>-1.0185721999999999</v>
      </c>
      <c r="R728">
        <v>1</v>
      </c>
      <c r="S728">
        <v>0.377611093471515</v>
      </c>
      <c r="T728">
        <f t="shared" si="107"/>
        <v>0</v>
      </c>
      <c r="U728">
        <f t="shared" si="108"/>
        <v>0</v>
      </c>
      <c r="V728">
        <f t="shared" si="109"/>
        <v>0.377611093471515</v>
      </c>
      <c r="X728">
        <f t="shared" si="104"/>
        <v>-0.38462416222168666</v>
      </c>
    </row>
    <row r="729" spans="1:24" x14ac:dyDescent="0.35">
      <c r="A729" t="s">
        <v>247</v>
      </c>
      <c r="B729" t="s">
        <v>665</v>
      </c>
      <c r="C729" t="s">
        <v>687</v>
      </c>
      <c r="D729" t="s">
        <v>688</v>
      </c>
      <c r="E729">
        <v>0.35606767095467801</v>
      </c>
      <c r="F729">
        <v>7</v>
      </c>
      <c r="G729">
        <v>0</v>
      </c>
      <c r="H729">
        <v>0</v>
      </c>
      <c r="I729">
        <f t="shared" si="105"/>
        <v>0</v>
      </c>
      <c r="J729">
        <v>0</v>
      </c>
      <c r="K729">
        <v>1</v>
      </c>
      <c r="M729" t="s">
        <v>650</v>
      </c>
      <c r="N729" t="str">
        <f t="shared" si="106"/>
        <v>middle</v>
      </c>
      <c r="P729">
        <v>0</v>
      </c>
      <c r="Q729">
        <v>-1.0185721999999999</v>
      </c>
      <c r="R729">
        <v>1</v>
      </c>
      <c r="S729">
        <v>0.35606767095467801</v>
      </c>
      <c r="T729">
        <f t="shared" si="107"/>
        <v>0</v>
      </c>
      <c r="U729">
        <f t="shared" si="108"/>
        <v>0</v>
      </c>
      <c r="V729">
        <f t="shared" si="109"/>
        <v>0.35606767095467801</v>
      </c>
      <c r="X729">
        <f t="shared" si="104"/>
        <v>-0.36268063095318243</v>
      </c>
    </row>
    <row r="730" spans="1:24" x14ac:dyDescent="0.35">
      <c r="A730" t="s">
        <v>268</v>
      </c>
      <c r="B730" t="s">
        <v>666</v>
      </c>
      <c r="C730" t="s">
        <v>687</v>
      </c>
      <c r="D730" t="s">
        <v>688</v>
      </c>
      <c r="E730">
        <v>0.26632123557380599</v>
      </c>
      <c r="F730">
        <v>7</v>
      </c>
      <c r="G730">
        <v>0</v>
      </c>
      <c r="H730">
        <v>0</v>
      </c>
      <c r="I730">
        <f t="shared" si="105"/>
        <v>0</v>
      </c>
      <c r="J730">
        <v>0</v>
      </c>
      <c r="K730">
        <v>1</v>
      </c>
      <c r="M730" t="s">
        <v>650</v>
      </c>
      <c r="N730" t="str">
        <f t="shared" si="106"/>
        <v>middle</v>
      </c>
      <c r="P730">
        <v>0</v>
      </c>
      <c r="Q730">
        <v>-1.0185721999999999</v>
      </c>
      <c r="R730">
        <v>1</v>
      </c>
      <c r="S730">
        <v>0.26632123557380599</v>
      </c>
      <c r="T730">
        <f t="shared" si="107"/>
        <v>0</v>
      </c>
      <c r="U730">
        <f t="shared" si="108"/>
        <v>0</v>
      </c>
      <c r="V730">
        <f t="shared" si="109"/>
        <v>0.26632123557380599</v>
      </c>
      <c r="X730">
        <f t="shared" si="104"/>
        <v>-0.27126740682512979</v>
      </c>
    </row>
    <row r="731" spans="1:24" x14ac:dyDescent="0.35">
      <c r="A731" t="s">
        <v>248</v>
      </c>
      <c r="B731" t="s">
        <v>666</v>
      </c>
      <c r="C731" t="s">
        <v>687</v>
      </c>
      <c r="D731" t="s">
        <v>688</v>
      </c>
      <c r="E731">
        <v>1</v>
      </c>
      <c r="F731">
        <v>7</v>
      </c>
      <c r="G731">
        <v>0</v>
      </c>
      <c r="H731">
        <v>0</v>
      </c>
      <c r="I731">
        <f t="shared" si="105"/>
        <v>0</v>
      </c>
      <c r="J731">
        <v>0</v>
      </c>
      <c r="K731">
        <v>0</v>
      </c>
      <c r="L731" t="s">
        <v>654</v>
      </c>
      <c r="M731" t="s">
        <v>652</v>
      </c>
      <c r="N731" t="str">
        <f t="shared" si="106"/>
        <v>left guard</v>
      </c>
      <c r="P731">
        <v>0</v>
      </c>
      <c r="Q731">
        <v>-0.54963547000000001</v>
      </c>
      <c r="R731">
        <v>1</v>
      </c>
      <c r="S731">
        <v>1</v>
      </c>
      <c r="T731">
        <f t="shared" si="107"/>
        <v>0</v>
      </c>
      <c r="U731">
        <f t="shared" si="108"/>
        <v>0</v>
      </c>
      <c r="V731">
        <f t="shared" si="109"/>
        <v>0</v>
      </c>
      <c r="X731">
        <f t="shared" si="104"/>
        <v>-0.54963547000000001</v>
      </c>
    </row>
    <row r="732" spans="1:24" x14ac:dyDescent="0.35">
      <c r="A732" t="s">
        <v>250</v>
      </c>
      <c r="B732" t="s">
        <v>667</v>
      </c>
      <c r="C732" t="s">
        <v>688</v>
      </c>
      <c r="D732" t="s">
        <v>687</v>
      </c>
      <c r="E732">
        <v>0.61131880095288205</v>
      </c>
      <c r="F732">
        <v>7</v>
      </c>
      <c r="G732">
        <v>0</v>
      </c>
      <c r="H732">
        <v>0</v>
      </c>
      <c r="I732">
        <f t="shared" si="105"/>
        <v>0</v>
      </c>
      <c r="J732">
        <v>0</v>
      </c>
      <c r="K732">
        <v>0</v>
      </c>
      <c r="L732" t="s">
        <v>654</v>
      </c>
      <c r="M732" t="s">
        <v>651</v>
      </c>
      <c r="N732" t="str">
        <f t="shared" si="106"/>
        <v>right guard</v>
      </c>
      <c r="P732">
        <v>0</v>
      </c>
      <c r="Q732">
        <v>-3.2167309999999998E-2</v>
      </c>
      <c r="R732">
        <v>1</v>
      </c>
      <c r="S732">
        <v>0.61131880095288205</v>
      </c>
      <c r="T732">
        <f t="shared" si="107"/>
        <v>0</v>
      </c>
      <c r="U732">
        <f t="shared" si="108"/>
        <v>0</v>
      </c>
      <c r="V732">
        <f t="shared" si="109"/>
        <v>0</v>
      </c>
      <c r="X732">
        <f t="shared" si="104"/>
        <v>-1.9664481379079651E-2</v>
      </c>
    </row>
    <row r="733" spans="1:24" x14ac:dyDescent="0.35">
      <c r="A733" t="s">
        <v>258</v>
      </c>
      <c r="B733" t="s">
        <v>666</v>
      </c>
      <c r="C733" t="s">
        <v>688</v>
      </c>
      <c r="D733" t="s">
        <v>687</v>
      </c>
      <c r="E733">
        <v>0.38868119904711701</v>
      </c>
      <c r="F733">
        <v>7</v>
      </c>
      <c r="G733">
        <v>0</v>
      </c>
      <c r="H733">
        <v>0</v>
      </c>
      <c r="I733">
        <f t="shared" si="105"/>
        <v>0</v>
      </c>
      <c r="J733">
        <v>0</v>
      </c>
      <c r="K733">
        <v>0</v>
      </c>
      <c r="L733" t="s">
        <v>654</v>
      </c>
      <c r="M733" t="s">
        <v>651</v>
      </c>
      <c r="N733" t="str">
        <f t="shared" si="106"/>
        <v>right guard</v>
      </c>
      <c r="P733">
        <v>0</v>
      </c>
      <c r="Q733">
        <v>-3.2167309999999998E-2</v>
      </c>
      <c r="R733">
        <v>1</v>
      </c>
      <c r="S733">
        <v>0.38868119904711701</v>
      </c>
      <c r="T733">
        <f t="shared" si="107"/>
        <v>0</v>
      </c>
      <c r="U733">
        <f t="shared" si="108"/>
        <v>0</v>
      </c>
      <c r="V733">
        <f t="shared" si="109"/>
        <v>0</v>
      </c>
      <c r="X733">
        <f t="shared" si="104"/>
        <v>-1.2502828620920316E-2</v>
      </c>
    </row>
    <row r="734" spans="1:24" x14ac:dyDescent="0.35">
      <c r="A734" t="s">
        <v>251</v>
      </c>
      <c r="B734" t="s">
        <v>666</v>
      </c>
      <c r="C734" t="s">
        <v>688</v>
      </c>
      <c r="D734" t="s">
        <v>687</v>
      </c>
      <c r="E734">
        <v>1</v>
      </c>
      <c r="F734">
        <v>7</v>
      </c>
      <c r="G734">
        <v>0</v>
      </c>
      <c r="H734">
        <v>0</v>
      </c>
      <c r="I734">
        <f t="shared" si="105"/>
        <v>0</v>
      </c>
      <c r="J734">
        <v>0</v>
      </c>
      <c r="K734">
        <v>0</v>
      </c>
      <c r="L734" t="s">
        <v>654</v>
      </c>
      <c r="M734" t="s">
        <v>651</v>
      </c>
      <c r="N734" t="str">
        <f t="shared" si="106"/>
        <v>right guard</v>
      </c>
      <c r="P734">
        <v>0</v>
      </c>
      <c r="Q734">
        <v>-0.51782024000000004</v>
      </c>
      <c r="R734">
        <v>1</v>
      </c>
      <c r="S734">
        <v>1</v>
      </c>
      <c r="T734">
        <f t="shared" si="107"/>
        <v>0</v>
      </c>
      <c r="U734">
        <f t="shared" si="108"/>
        <v>0</v>
      </c>
      <c r="V734">
        <f t="shared" si="109"/>
        <v>0</v>
      </c>
      <c r="X734">
        <f t="shared" si="104"/>
        <v>-0.51782024000000004</v>
      </c>
    </row>
    <row r="735" spans="1:24" x14ac:dyDescent="0.35">
      <c r="A735" t="s">
        <v>252</v>
      </c>
      <c r="B735" t="s">
        <v>665</v>
      </c>
      <c r="C735" t="s">
        <v>688</v>
      </c>
      <c r="D735" t="s">
        <v>687</v>
      </c>
      <c r="E735">
        <v>1</v>
      </c>
      <c r="F735">
        <v>7</v>
      </c>
      <c r="G735">
        <v>0</v>
      </c>
      <c r="H735">
        <v>0</v>
      </c>
      <c r="I735">
        <f t="shared" si="105"/>
        <v>0</v>
      </c>
      <c r="J735">
        <v>0</v>
      </c>
      <c r="K735">
        <v>0</v>
      </c>
      <c r="L735" t="s">
        <v>3</v>
      </c>
      <c r="M735" t="s">
        <v>651</v>
      </c>
      <c r="N735" t="str">
        <f t="shared" si="106"/>
        <v>right tackle</v>
      </c>
      <c r="P735">
        <v>0</v>
      </c>
      <c r="Q735">
        <v>0.74205303</v>
      </c>
      <c r="R735">
        <v>0</v>
      </c>
      <c r="S735">
        <v>0</v>
      </c>
      <c r="T735">
        <f t="shared" si="107"/>
        <v>0</v>
      </c>
      <c r="U735">
        <f t="shared" si="108"/>
        <v>0</v>
      </c>
      <c r="V735">
        <f t="shared" si="109"/>
        <v>0</v>
      </c>
      <c r="X735">
        <f t="shared" si="104"/>
        <v>0.74205303</v>
      </c>
    </row>
    <row r="736" spans="1:24" x14ac:dyDescent="0.35">
      <c r="A736" t="s">
        <v>250</v>
      </c>
      <c r="B736" t="s">
        <v>667</v>
      </c>
      <c r="C736" t="s">
        <v>688</v>
      </c>
      <c r="D736" t="s">
        <v>687</v>
      </c>
      <c r="E736">
        <v>0.68254184855175803</v>
      </c>
      <c r="F736">
        <v>7</v>
      </c>
      <c r="G736">
        <v>0</v>
      </c>
      <c r="H736">
        <v>0</v>
      </c>
      <c r="I736">
        <f t="shared" si="105"/>
        <v>0</v>
      </c>
      <c r="J736">
        <v>0</v>
      </c>
      <c r="K736">
        <v>0</v>
      </c>
      <c r="M736" t="s">
        <v>650</v>
      </c>
      <c r="N736" t="str">
        <f t="shared" si="106"/>
        <v>middle</v>
      </c>
      <c r="P736">
        <v>0</v>
      </c>
      <c r="Q736">
        <v>-0.19922733000000001</v>
      </c>
      <c r="R736">
        <v>1</v>
      </c>
      <c r="S736">
        <v>0.68254184855175803</v>
      </c>
      <c r="T736">
        <f t="shared" si="107"/>
        <v>0</v>
      </c>
      <c r="U736">
        <f t="shared" si="108"/>
        <v>0</v>
      </c>
      <c r="V736">
        <f t="shared" si="109"/>
        <v>0</v>
      </c>
      <c r="X736">
        <f t="shared" si="104"/>
        <v>-0.13598099010023112</v>
      </c>
    </row>
    <row r="737" spans="1:24" x14ac:dyDescent="0.35">
      <c r="A737" t="s">
        <v>253</v>
      </c>
      <c r="B737" t="s">
        <v>666</v>
      </c>
      <c r="C737" t="s">
        <v>688</v>
      </c>
      <c r="D737" t="s">
        <v>687</v>
      </c>
      <c r="E737">
        <v>0.31745815144824102</v>
      </c>
      <c r="F737">
        <v>7</v>
      </c>
      <c r="G737">
        <v>0</v>
      </c>
      <c r="H737">
        <v>0</v>
      </c>
      <c r="I737">
        <f t="shared" si="105"/>
        <v>0</v>
      </c>
      <c r="J737">
        <v>0</v>
      </c>
      <c r="K737">
        <v>0</v>
      </c>
      <c r="M737" t="s">
        <v>650</v>
      </c>
      <c r="N737" t="str">
        <f t="shared" si="106"/>
        <v>middle</v>
      </c>
      <c r="P737">
        <v>0</v>
      </c>
      <c r="Q737">
        <v>-0.19922733000000001</v>
      </c>
      <c r="R737">
        <v>1</v>
      </c>
      <c r="S737">
        <v>0.31745815144824102</v>
      </c>
      <c r="T737">
        <f t="shared" si="107"/>
        <v>0</v>
      </c>
      <c r="U737">
        <f t="shared" si="108"/>
        <v>0</v>
      </c>
      <c r="V737">
        <f t="shared" si="109"/>
        <v>0</v>
      </c>
      <c r="X737">
        <f t="shared" si="104"/>
        <v>-6.3246339899768689E-2</v>
      </c>
    </row>
    <row r="738" spans="1:24" x14ac:dyDescent="0.35">
      <c r="A738" t="s">
        <v>255</v>
      </c>
      <c r="B738" t="s">
        <v>666</v>
      </c>
      <c r="C738" t="s">
        <v>688</v>
      </c>
      <c r="D738" t="s">
        <v>687</v>
      </c>
      <c r="E738">
        <v>0.54200674213599997</v>
      </c>
      <c r="F738">
        <v>7</v>
      </c>
      <c r="G738">
        <v>0</v>
      </c>
      <c r="H738">
        <v>0</v>
      </c>
      <c r="I738">
        <f t="shared" si="105"/>
        <v>0</v>
      </c>
      <c r="J738">
        <v>0</v>
      </c>
      <c r="K738">
        <v>1</v>
      </c>
      <c r="L738" t="s">
        <v>654</v>
      </c>
      <c r="M738" t="s">
        <v>652</v>
      </c>
      <c r="N738" t="str">
        <f t="shared" si="106"/>
        <v>left guard</v>
      </c>
      <c r="P738">
        <v>0</v>
      </c>
      <c r="Q738">
        <v>-0.74626875000000004</v>
      </c>
      <c r="R738">
        <v>1</v>
      </c>
      <c r="S738">
        <v>0.54200674213599997</v>
      </c>
      <c r="T738">
        <f t="shared" si="107"/>
        <v>0</v>
      </c>
      <c r="U738">
        <f t="shared" si="108"/>
        <v>0</v>
      </c>
      <c r="V738">
        <f t="shared" si="109"/>
        <v>0.54200674213599997</v>
      </c>
      <c r="X738">
        <f t="shared" si="104"/>
        <v>-0.40448269394540504</v>
      </c>
    </row>
    <row r="739" spans="1:24" x14ac:dyDescent="0.35">
      <c r="A739" t="s">
        <v>254</v>
      </c>
      <c r="B739" t="s">
        <v>667</v>
      </c>
      <c r="C739" t="s">
        <v>688</v>
      </c>
      <c r="D739" t="s">
        <v>687</v>
      </c>
      <c r="E739">
        <v>0.29857546245036698</v>
      </c>
      <c r="F739">
        <v>7</v>
      </c>
      <c r="G739">
        <v>0</v>
      </c>
      <c r="H739">
        <v>0</v>
      </c>
      <c r="I739">
        <f t="shared" si="105"/>
        <v>0</v>
      </c>
      <c r="J739">
        <v>0</v>
      </c>
      <c r="K739">
        <v>1</v>
      </c>
      <c r="L739" t="s">
        <v>654</v>
      </c>
      <c r="M739" t="s">
        <v>652</v>
      </c>
      <c r="N739" t="str">
        <f t="shared" si="106"/>
        <v>left guard</v>
      </c>
      <c r="P739">
        <v>0</v>
      </c>
      <c r="Q739">
        <v>-0.74626875000000004</v>
      </c>
      <c r="R739">
        <v>1</v>
      </c>
      <c r="S739">
        <v>0.29857546245036698</v>
      </c>
      <c r="T739">
        <f t="shared" si="107"/>
        <v>0</v>
      </c>
      <c r="U739">
        <f t="shared" si="108"/>
        <v>0</v>
      </c>
      <c r="V739">
        <f t="shared" si="109"/>
        <v>0.29857546245036698</v>
      </c>
      <c r="X739">
        <f t="shared" si="104"/>
        <v>-0.22281753714350733</v>
      </c>
    </row>
    <row r="740" spans="1:24" x14ac:dyDescent="0.35">
      <c r="A740" t="s">
        <v>256</v>
      </c>
      <c r="B740" t="s">
        <v>666</v>
      </c>
      <c r="C740" t="s">
        <v>688</v>
      </c>
      <c r="D740" t="s">
        <v>687</v>
      </c>
      <c r="E740">
        <v>0.15941779541363099</v>
      </c>
      <c r="F740">
        <v>7</v>
      </c>
      <c r="G740">
        <v>0</v>
      </c>
      <c r="H740">
        <v>0</v>
      </c>
      <c r="I740">
        <f t="shared" si="105"/>
        <v>0</v>
      </c>
      <c r="J740">
        <v>0</v>
      </c>
      <c r="K740">
        <v>1</v>
      </c>
      <c r="L740" t="s">
        <v>654</v>
      </c>
      <c r="M740" t="s">
        <v>652</v>
      </c>
      <c r="N740" t="str">
        <f t="shared" si="106"/>
        <v>left guard</v>
      </c>
      <c r="P740">
        <v>0</v>
      </c>
      <c r="Q740">
        <v>-0.74626875000000004</v>
      </c>
      <c r="R740">
        <v>1</v>
      </c>
      <c r="S740">
        <v>0.15941779541363099</v>
      </c>
      <c r="T740">
        <f t="shared" si="107"/>
        <v>0</v>
      </c>
      <c r="U740">
        <f t="shared" si="108"/>
        <v>0</v>
      </c>
      <c r="V740">
        <f t="shared" si="109"/>
        <v>0.15941779541363099</v>
      </c>
      <c r="X740">
        <f t="shared" si="104"/>
        <v>-0.11896851891108613</v>
      </c>
    </row>
    <row r="741" spans="1:24" x14ac:dyDescent="0.35">
      <c r="A741" t="s">
        <v>254</v>
      </c>
      <c r="B741" t="s">
        <v>667</v>
      </c>
      <c r="C741" t="s">
        <v>688</v>
      </c>
      <c r="D741" t="s">
        <v>687</v>
      </c>
      <c r="E741">
        <v>0.39327559672594797</v>
      </c>
      <c r="F741">
        <v>7</v>
      </c>
      <c r="G741">
        <v>0</v>
      </c>
      <c r="H741">
        <v>0</v>
      </c>
      <c r="I741">
        <f t="shared" si="105"/>
        <v>0</v>
      </c>
      <c r="J741">
        <v>0</v>
      </c>
      <c r="K741">
        <v>0</v>
      </c>
      <c r="L741" t="s">
        <v>654</v>
      </c>
      <c r="M741" t="s">
        <v>652</v>
      </c>
      <c r="N741" t="str">
        <f t="shared" si="106"/>
        <v>left guard</v>
      </c>
      <c r="P741">
        <v>0</v>
      </c>
      <c r="Q741">
        <v>0.83328380000000002</v>
      </c>
      <c r="R741">
        <v>0</v>
      </c>
      <c r="S741">
        <v>0</v>
      </c>
      <c r="T741">
        <f t="shared" si="107"/>
        <v>0</v>
      </c>
      <c r="U741">
        <f t="shared" si="108"/>
        <v>0</v>
      </c>
      <c r="V741">
        <f t="shared" si="109"/>
        <v>0</v>
      </c>
      <c r="X741">
        <f t="shared" si="104"/>
        <v>0.3277101836870655</v>
      </c>
    </row>
    <row r="742" spans="1:24" x14ac:dyDescent="0.35">
      <c r="A742" t="s">
        <v>253</v>
      </c>
      <c r="B742" t="s">
        <v>666</v>
      </c>
      <c r="C742" t="s">
        <v>688</v>
      </c>
      <c r="D742" t="s">
        <v>687</v>
      </c>
      <c r="E742">
        <v>0.60672440327405097</v>
      </c>
      <c r="F742">
        <v>7</v>
      </c>
      <c r="G742">
        <v>0</v>
      </c>
      <c r="H742">
        <v>0</v>
      </c>
      <c r="I742">
        <f t="shared" si="105"/>
        <v>0</v>
      </c>
      <c r="J742">
        <v>0</v>
      </c>
      <c r="K742">
        <v>0</v>
      </c>
      <c r="L742" t="s">
        <v>654</v>
      </c>
      <c r="M742" t="s">
        <v>652</v>
      </c>
      <c r="N742" t="str">
        <f t="shared" si="106"/>
        <v>left guard</v>
      </c>
      <c r="P742">
        <v>0</v>
      </c>
      <c r="Q742">
        <v>0.83328380000000002</v>
      </c>
      <c r="R742">
        <v>0</v>
      </c>
      <c r="S742">
        <v>0</v>
      </c>
      <c r="T742">
        <f t="shared" si="107"/>
        <v>0</v>
      </c>
      <c r="U742">
        <f t="shared" si="108"/>
        <v>0</v>
      </c>
      <c r="V742">
        <f t="shared" si="109"/>
        <v>0</v>
      </c>
      <c r="X742">
        <f t="shared" si="104"/>
        <v>0.50557361631293363</v>
      </c>
    </row>
    <row r="743" spans="1:24" x14ac:dyDescent="0.35">
      <c r="A743" t="s">
        <v>257</v>
      </c>
      <c r="B743" t="s">
        <v>666</v>
      </c>
      <c r="C743" t="s">
        <v>688</v>
      </c>
      <c r="D743" t="s">
        <v>687</v>
      </c>
      <c r="E743">
        <v>1</v>
      </c>
      <c r="F743">
        <v>7</v>
      </c>
      <c r="G743">
        <v>0</v>
      </c>
      <c r="H743">
        <v>0</v>
      </c>
      <c r="I743">
        <f t="shared" si="105"/>
        <v>0</v>
      </c>
      <c r="J743">
        <v>0</v>
      </c>
      <c r="K743">
        <v>0</v>
      </c>
      <c r="L743" t="s">
        <v>654</v>
      </c>
      <c r="M743" t="s">
        <v>651</v>
      </c>
      <c r="N743" t="str">
        <f t="shared" si="106"/>
        <v>right guard</v>
      </c>
      <c r="P743">
        <v>0</v>
      </c>
      <c r="Q743">
        <v>-0.24375135000000001</v>
      </c>
      <c r="R743">
        <v>1</v>
      </c>
      <c r="S743">
        <v>1</v>
      </c>
      <c r="T743">
        <f t="shared" si="107"/>
        <v>0</v>
      </c>
      <c r="U743">
        <f t="shared" si="108"/>
        <v>0</v>
      </c>
      <c r="V743">
        <f t="shared" si="109"/>
        <v>0</v>
      </c>
      <c r="X743">
        <f t="shared" si="104"/>
        <v>-0.24375135000000001</v>
      </c>
    </row>
    <row r="744" spans="1:24" x14ac:dyDescent="0.35">
      <c r="A744" t="s">
        <v>254</v>
      </c>
      <c r="B744" t="s">
        <v>667</v>
      </c>
      <c r="C744" t="s">
        <v>688</v>
      </c>
      <c r="D744" t="s">
        <v>687</v>
      </c>
      <c r="E744">
        <v>0.52026969462770101</v>
      </c>
      <c r="F744">
        <v>7</v>
      </c>
      <c r="G744">
        <v>0</v>
      </c>
      <c r="H744">
        <v>0</v>
      </c>
      <c r="I744">
        <f t="shared" si="105"/>
        <v>0</v>
      </c>
      <c r="J744">
        <v>0</v>
      </c>
      <c r="K744">
        <v>0</v>
      </c>
      <c r="M744" t="s">
        <v>650</v>
      </c>
      <c r="N744" t="str">
        <f t="shared" si="106"/>
        <v>middle</v>
      </c>
      <c r="P744">
        <v>0</v>
      </c>
      <c r="Q744">
        <v>0.48581229999999997</v>
      </c>
      <c r="R744">
        <v>0</v>
      </c>
      <c r="S744">
        <v>0</v>
      </c>
      <c r="T744">
        <f t="shared" si="107"/>
        <v>0</v>
      </c>
      <c r="U744">
        <f t="shared" si="108"/>
        <v>0</v>
      </c>
      <c r="V744">
        <f t="shared" si="109"/>
        <v>0</v>
      </c>
      <c r="X744">
        <f t="shared" si="104"/>
        <v>0.25275341696738107</v>
      </c>
    </row>
    <row r="745" spans="1:24" x14ac:dyDescent="0.35">
      <c r="A745" t="s">
        <v>259</v>
      </c>
      <c r="B745" t="s">
        <v>667</v>
      </c>
      <c r="C745" t="s">
        <v>688</v>
      </c>
      <c r="D745" t="s">
        <v>687</v>
      </c>
      <c r="E745">
        <v>0.47973030537229799</v>
      </c>
      <c r="F745">
        <v>7</v>
      </c>
      <c r="G745">
        <v>0</v>
      </c>
      <c r="H745">
        <v>0</v>
      </c>
      <c r="I745">
        <f t="shared" si="105"/>
        <v>0</v>
      </c>
      <c r="J745">
        <v>0</v>
      </c>
      <c r="K745">
        <v>0</v>
      </c>
      <c r="M745" t="s">
        <v>650</v>
      </c>
      <c r="N745" t="str">
        <f t="shared" si="106"/>
        <v>middle</v>
      </c>
      <c r="P745">
        <v>0</v>
      </c>
      <c r="Q745">
        <v>0.48581229999999997</v>
      </c>
      <c r="R745">
        <v>0</v>
      </c>
      <c r="S745">
        <v>0</v>
      </c>
      <c r="T745">
        <f t="shared" si="107"/>
        <v>0</v>
      </c>
      <c r="U745">
        <f t="shared" si="108"/>
        <v>0</v>
      </c>
      <c r="V745">
        <f t="shared" si="109"/>
        <v>0</v>
      </c>
      <c r="X745">
        <f t="shared" si="104"/>
        <v>0.23305888303261843</v>
      </c>
    </row>
    <row r="746" spans="1:24" x14ac:dyDescent="0.35">
      <c r="A746" t="s">
        <v>250</v>
      </c>
      <c r="B746" t="s">
        <v>667</v>
      </c>
      <c r="C746" t="s">
        <v>688</v>
      </c>
      <c r="D746" t="s">
        <v>687</v>
      </c>
      <c r="E746">
        <v>0.37054843160315198</v>
      </c>
      <c r="F746">
        <v>7</v>
      </c>
      <c r="G746">
        <v>0</v>
      </c>
      <c r="H746">
        <v>0</v>
      </c>
      <c r="I746">
        <f t="shared" si="105"/>
        <v>0</v>
      </c>
      <c r="J746">
        <v>0</v>
      </c>
      <c r="K746">
        <v>0</v>
      </c>
      <c r="L746" t="s">
        <v>654</v>
      </c>
      <c r="M746" t="s">
        <v>652</v>
      </c>
      <c r="N746" t="str">
        <f t="shared" si="106"/>
        <v>left guard</v>
      </c>
      <c r="P746">
        <v>0</v>
      </c>
      <c r="Q746">
        <v>-0.78606529999999997</v>
      </c>
      <c r="R746">
        <v>1</v>
      </c>
      <c r="S746">
        <v>0.37054843160315198</v>
      </c>
      <c r="T746">
        <f t="shared" si="107"/>
        <v>0</v>
      </c>
      <c r="U746">
        <f t="shared" si="108"/>
        <v>0</v>
      </c>
      <c r="V746">
        <f t="shared" si="109"/>
        <v>0</v>
      </c>
      <c r="X746">
        <f t="shared" si="104"/>
        <v>-0.29127526405266113</v>
      </c>
    </row>
    <row r="747" spans="1:24" x14ac:dyDescent="0.35">
      <c r="A747" t="s">
        <v>259</v>
      </c>
      <c r="B747" t="s">
        <v>667</v>
      </c>
      <c r="C747" t="s">
        <v>688</v>
      </c>
      <c r="D747" t="s">
        <v>687</v>
      </c>
      <c r="E747">
        <v>0.62945156839684702</v>
      </c>
      <c r="F747">
        <v>7</v>
      </c>
      <c r="G747">
        <v>0</v>
      </c>
      <c r="H747">
        <v>0</v>
      </c>
      <c r="I747">
        <f t="shared" si="105"/>
        <v>0</v>
      </c>
      <c r="J747">
        <v>0</v>
      </c>
      <c r="K747">
        <v>0</v>
      </c>
      <c r="L747" t="s">
        <v>654</v>
      </c>
      <c r="M747" t="s">
        <v>652</v>
      </c>
      <c r="N747" t="str">
        <f t="shared" si="106"/>
        <v>left guard</v>
      </c>
      <c r="P747">
        <v>0</v>
      </c>
      <c r="Q747">
        <v>-0.78606529999999997</v>
      </c>
      <c r="R747">
        <v>1</v>
      </c>
      <c r="S747">
        <v>0.62945156839684702</v>
      </c>
      <c r="T747">
        <f t="shared" si="107"/>
        <v>0</v>
      </c>
      <c r="U747">
        <f t="shared" si="108"/>
        <v>0</v>
      </c>
      <c r="V747">
        <f t="shared" si="109"/>
        <v>0</v>
      </c>
      <c r="X747">
        <f t="shared" si="104"/>
        <v>-0.49479003594733806</v>
      </c>
    </row>
    <row r="748" spans="1:24" x14ac:dyDescent="0.35">
      <c r="A748" t="s">
        <v>261</v>
      </c>
      <c r="B748" t="s">
        <v>666</v>
      </c>
      <c r="C748" t="s">
        <v>687</v>
      </c>
      <c r="D748" t="s">
        <v>688</v>
      </c>
      <c r="E748">
        <v>0.58744776260445697</v>
      </c>
      <c r="F748">
        <v>7</v>
      </c>
      <c r="G748">
        <v>0</v>
      </c>
      <c r="H748">
        <v>0</v>
      </c>
      <c r="I748">
        <f t="shared" si="105"/>
        <v>0</v>
      </c>
      <c r="J748">
        <v>0</v>
      </c>
      <c r="K748">
        <v>0</v>
      </c>
      <c r="L748" t="s">
        <v>653</v>
      </c>
      <c r="M748" t="s">
        <v>651</v>
      </c>
      <c r="N748" t="str">
        <f t="shared" si="106"/>
        <v>right end</v>
      </c>
      <c r="P748">
        <v>0</v>
      </c>
      <c r="Q748">
        <v>-0.15230257999999999</v>
      </c>
      <c r="R748">
        <v>1</v>
      </c>
      <c r="S748">
        <v>0.58744776260445697</v>
      </c>
      <c r="T748">
        <f t="shared" si="107"/>
        <v>0</v>
      </c>
      <c r="U748">
        <f t="shared" si="108"/>
        <v>0</v>
      </c>
      <c r="V748">
        <f t="shared" si="109"/>
        <v>0</v>
      </c>
      <c r="X748">
        <f t="shared" si="104"/>
        <v>-8.9469809859886312E-2</v>
      </c>
    </row>
    <row r="749" spans="1:24" x14ac:dyDescent="0.35">
      <c r="A749" t="s">
        <v>260</v>
      </c>
      <c r="B749" t="s">
        <v>667</v>
      </c>
      <c r="C749" t="s">
        <v>687</v>
      </c>
      <c r="D749" t="s">
        <v>688</v>
      </c>
      <c r="E749">
        <v>0.25976246923730201</v>
      </c>
      <c r="F749">
        <v>7</v>
      </c>
      <c r="G749">
        <v>0</v>
      </c>
      <c r="H749">
        <v>0</v>
      </c>
      <c r="I749">
        <f t="shared" si="105"/>
        <v>0</v>
      </c>
      <c r="J749">
        <v>0</v>
      </c>
      <c r="K749">
        <v>0</v>
      </c>
      <c r="L749" t="s">
        <v>653</v>
      </c>
      <c r="M749" t="s">
        <v>651</v>
      </c>
      <c r="N749" t="str">
        <f t="shared" si="106"/>
        <v>right end</v>
      </c>
      <c r="P749">
        <v>0</v>
      </c>
      <c r="Q749">
        <v>-0.15230257999999999</v>
      </c>
      <c r="R749">
        <v>1</v>
      </c>
      <c r="S749">
        <v>0.25976246923730201</v>
      </c>
      <c r="T749">
        <f t="shared" si="107"/>
        <v>0</v>
      </c>
      <c r="U749">
        <f t="shared" si="108"/>
        <v>0</v>
      </c>
      <c r="V749">
        <f t="shared" si="109"/>
        <v>0</v>
      </c>
      <c r="X749">
        <f t="shared" si="104"/>
        <v>-3.9562494252011728E-2</v>
      </c>
    </row>
    <row r="750" spans="1:24" x14ac:dyDescent="0.35">
      <c r="A750" t="s">
        <v>266</v>
      </c>
      <c r="B750" t="s">
        <v>667</v>
      </c>
      <c r="C750" t="s">
        <v>687</v>
      </c>
      <c r="D750" t="s">
        <v>688</v>
      </c>
      <c r="E750">
        <v>0.15278976815824</v>
      </c>
      <c r="F750">
        <v>7</v>
      </c>
      <c r="G750">
        <v>0</v>
      </c>
      <c r="H750">
        <v>0</v>
      </c>
      <c r="I750">
        <f t="shared" si="105"/>
        <v>0</v>
      </c>
      <c r="J750">
        <v>0</v>
      </c>
      <c r="K750">
        <v>0</v>
      </c>
      <c r="L750" t="s">
        <v>653</v>
      </c>
      <c r="M750" t="s">
        <v>651</v>
      </c>
      <c r="N750" t="str">
        <f t="shared" si="106"/>
        <v>right end</v>
      </c>
      <c r="P750">
        <v>0</v>
      </c>
      <c r="Q750">
        <v>-0.15230257999999999</v>
      </c>
      <c r="R750">
        <v>1</v>
      </c>
      <c r="S750">
        <v>0.15278976815824</v>
      </c>
      <c r="T750">
        <f t="shared" si="107"/>
        <v>0</v>
      </c>
      <c r="U750">
        <f t="shared" si="108"/>
        <v>0</v>
      </c>
      <c r="V750">
        <f t="shared" si="109"/>
        <v>0</v>
      </c>
      <c r="X750">
        <f t="shared" si="104"/>
        <v>-2.32702758881018E-2</v>
      </c>
    </row>
    <row r="751" spans="1:24" x14ac:dyDescent="0.35">
      <c r="A751" t="s">
        <v>246</v>
      </c>
      <c r="B751" t="s">
        <v>666</v>
      </c>
      <c r="C751" t="s">
        <v>687</v>
      </c>
      <c r="D751" t="s">
        <v>688</v>
      </c>
      <c r="E751">
        <v>0.17848606994486399</v>
      </c>
      <c r="F751">
        <v>7</v>
      </c>
      <c r="G751">
        <v>0</v>
      </c>
      <c r="H751">
        <v>0</v>
      </c>
      <c r="I751">
        <f t="shared" si="105"/>
        <v>0</v>
      </c>
      <c r="J751">
        <v>0</v>
      </c>
      <c r="K751">
        <v>0</v>
      </c>
      <c r="L751" t="s">
        <v>654</v>
      </c>
      <c r="M751" t="s">
        <v>652</v>
      </c>
      <c r="N751" t="str">
        <f t="shared" si="106"/>
        <v>left guard</v>
      </c>
      <c r="P751">
        <v>0</v>
      </c>
      <c r="Q751">
        <v>0.83870834000000005</v>
      </c>
      <c r="R751">
        <v>0</v>
      </c>
      <c r="S751">
        <v>0</v>
      </c>
      <c r="T751">
        <f t="shared" si="107"/>
        <v>0</v>
      </c>
      <c r="U751">
        <f t="shared" si="108"/>
        <v>0</v>
      </c>
      <c r="V751">
        <f t="shared" si="109"/>
        <v>0</v>
      </c>
      <c r="X751">
        <f t="shared" si="104"/>
        <v>0.14969775543658079</v>
      </c>
    </row>
    <row r="752" spans="1:24" x14ac:dyDescent="0.35">
      <c r="A752" t="s">
        <v>247</v>
      </c>
      <c r="B752" t="s">
        <v>665</v>
      </c>
      <c r="C752" t="s">
        <v>687</v>
      </c>
      <c r="D752" t="s">
        <v>688</v>
      </c>
      <c r="E752">
        <v>0.82151393005513496</v>
      </c>
      <c r="F752">
        <v>7</v>
      </c>
      <c r="G752">
        <v>0</v>
      </c>
      <c r="H752">
        <v>0</v>
      </c>
      <c r="I752">
        <f t="shared" si="105"/>
        <v>0</v>
      </c>
      <c r="J752">
        <v>0</v>
      </c>
      <c r="K752">
        <v>0</v>
      </c>
      <c r="L752" t="s">
        <v>654</v>
      </c>
      <c r="M752" t="s">
        <v>652</v>
      </c>
      <c r="N752" t="str">
        <f t="shared" si="106"/>
        <v>left guard</v>
      </c>
      <c r="P752">
        <v>0</v>
      </c>
      <c r="Q752">
        <v>0.83870834000000005</v>
      </c>
      <c r="R752">
        <v>0</v>
      </c>
      <c r="S752">
        <v>0</v>
      </c>
      <c r="T752">
        <f t="shared" si="107"/>
        <v>0</v>
      </c>
      <c r="U752">
        <f t="shared" si="108"/>
        <v>0</v>
      </c>
      <c r="V752">
        <f t="shared" si="109"/>
        <v>0</v>
      </c>
      <c r="X752">
        <f t="shared" si="104"/>
        <v>0.68901058456341835</v>
      </c>
    </row>
    <row r="753" spans="1:24" x14ac:dyDescent="0.35">
      <c r="A753" t="s">
        <v>260</v>
      </c>
      <c r="B753" t="s">
        <v>667</v>
      </c>
      <c r="C753" t="s">
        <v>687</v>
      </c>
      <c r="D753" t="s">
        <v>688</v>
      </c>
      <c r="E753">
        <v>1</v>
      </c>
      <c r="F753">
        <v>7</v>
      </c>
      <c r="G753">
        <v>0</v>
      </c>
      <c r="H753">
        <v>0</v>
      </c>
      <c r="I753">
        <f t="shared" si="105"/>
        <v>0</v>
      </c>
      <c r="J753">
        <v>0</v>
      </c>
      <c r="K753">
        <v>1</v>
      </c>
      <c r="L753" t="s">
        <v>654</v>
      </c>
      <c r="M753" t="s">
        <v>651</v>
      </c>
      <c r="N753" t="str">
        <f t="shared" si="106"/>
        <v>right guard</v>
      </c>
      <c r="P753">
        <v>0</v>
      </c>
      <c r="Q753">
        <v>-0.89013030000000004</v>
      </c>
      <c r="R753">
        <v>1</v>
      </c>
      <c r="S753">
        <v>1</v>
      </c>
      <c r="T753">
        <f t="shared" si="107"/>
        <v>0</v>
      </c>
      <c r="U753">
        <f t="shared" si="108"/>
        <v>0</v>
      </c>
      <c r="V753">
        <f t="shared" si="109"/>
        <v>1</v>
      </c>
      <c r="X753">
        <f t="shared" si="104"/>
        <v>-0.89013030000000004</v>
      </c>
    </row>
    <row r="754" spans="1:24" x14ac:dyDescent="0.35">
      <c r="A754" t="s">
        <v>250</v>
      </c>
      <c r="B754" t="s">
        <v>667</v>
      </c>
      <c r="C754" t="s">
        <v>688</v>
      </c>
      <c r="D754" t="s">
        <v>687</v>
      </c>
      <c r="E754">
        <v>0.60894312082582303</v>
      </c>
      <c r="F754">
        <v>7</v>
      </c>
      <c r="G754">
        <v>0</v>
      </c>
      <c r="H754">
        <v>0</v>
      </c>
      <c r="I754">
        <f t="shared" si="105"/>
        <v>0</v>
      </c>
      <c r="J754">
        <v>0</v>
      </c>
      <c r="K754">
        <v>0</v>
      </c>
      <c r="M754" t="s">
        <v>650</v>
      </c>
      <c r="N754" t="str">
        <f t="shared" si="106"/>
        <v>middle</v>
      </c>
      <c r="P754">
        <v>0</v>
      </c>
      <c r="Q754">
        <v>0.68109613999999996</v>
      </c>
      <c r="R754">
        <v>0</v>
      </c>
      <c r="S754">
        <v>0</v>
      </c>
      <c r="T754">
        <f t="shared" si="107"/>
        <v>0</v>
      </c>
      <c r="U754">
        <f t="shared" si="108"/>
        <v>0</v>
      </c>
      <c r="V754">
        <f t="shared" si="109"/>
        <v>0</v>
      </c>
      <c r="X754">
        <f t="shared" si="104"/>
        <v>0.41474880907402167</v>
      </c>
    </row>
    <row r="755" spans="1:24" x14ac:dyDescent="0.35">
      <c r="A755" t="s">
        <v>262</v>
      </c>
      <c r="B755" t="s">
        <v>665</v>
      </c>
      <c r="C755" t="s">
        <v>688</v>
      </c>
      <c r="D755" t="s">
        <v>687</v>
      </c>
      <c r="E755">
        <v>0.39105687917417697</v>
      </c>
      <c r="F755">
        <v>7</v>
      </c>
      <c r="G755">
        <v>0</v>
      </c>
      <c r="H755">
        <v>0</v>
      </c>
      <c r="I755">
        <f t="shared" si="105"/>
        <v>0</v>
      </c>
      <c r="J755">
        <v>0</v>
      </c>
      <c r="K755">
        <v>0</v>
      </c>
      <c r="M755" t="s">
        <v>650</v>
      </c>
      <c r="N755" t="str">
        <f t="shared" si="106"/>
        <v>middle</v>
      </c>
      <c r="P755">
        <v>0</v>
      </c>
      <c r="Q755">
        <v>0.68109613999999996</v>
      </c>
      <c r="R755">
        <v>0</v>
      </c>
      <c r="S755">
        <v>0</v>
      </c>
      <c r="T755">
        <f t="shared" si="107"/>
        <v>0</v>
      </c>
      <c r="U755">
        <f t="shared" si="108"/>
        <v>0</v>
      </c>
      <c r="V755">
        <f t="shared" si="109"/>
        <v>0</v>
      </c>
      <c r="X755">
        <f t="shared" si="104"/>
        <v>0.26634733092597829</v>
      </c>
    </row>
    <row r="756" spans="1:24" x14ac:dyDescent="0.35">
      <c r="A756" t="s">
        <v>255</v>
      </c>
      <c r="B756" t="s">
        <v>666</v>
      </c>
      <c r="C756" t="s">
        <v>688</v>
      </c>
      <c r="D756" t="s">
        <v>687</v>
      </c>
      <c r="E756">
        <v>0.28818693238859699</v>
      </c>
      <c r="F756">
        <v>7</v>
      </c>
      <c r="G756">
        <v>0</v>
      </c>
      <c r="H756">
        <v>0</v>
      </c>
      <c r="I756">
        <f t="shared" si="105"/>
        <v>0</v>
      </c>
      <c r="J756">
        <v>0</v>
      </c>
      <c r="K756">
        <v>0</v>
      </c>
      <c r="L756" t="s">
        <v>3</v>
      </c>
      <c r="M756" t="s">
        <v>652</v>
      </c>
      <c r="N756" t="str">
        <f t="shared" si="106"/>
        <v>left tackle</v>
      </c>
      <c r="P756">
        <v>0</v>
      </c>
      <c r="Q756">
        <v>-4.9785933999999997E-2</v>
      </c>
      <c r="R756">
        <v>1</v>
      </c>
      <c r="S756">
        <v>0.28818693238859699</v>
      </c>
      <c r="T756">
        <f t="shared" si="107"/>
        <v>0</v>
      </c>
      <c r="U756">
        <f t="shared" si="108"/>
        <v>0</v>
      </c>
      <c r="V756">
        <f t="shared" si="109"/>
        <v>0</v>
      </c>
      <c r="X756">
        <f t="shared" si="104"/>
        <v>-1.4347655595561152E-2</v>
      </c>
    </row>
    <row r="757" spans="1:24" x14ac:dyDescent="0.35">
      <c r="A757" t="s">
        <v>259</v>
      </c>
      <c r="B757" t="s">
        <v>667</v>
      </c>
      <c r="C757" t="s">
        <v>688</v>
      </c>
      <c r="D757" t="s">
        <v>687</v>
      </c>
      <c r="E757">
        <v>0.71181306761140295</v>
      </c>
      <c r="F757">
        <v>7</v>
      </c>
      <c r="G757">
        <v>0</v>
      </c>
      <c r="H757">
        <v>0</v>
      </c>
      <c r="I757">
        <f t="shared" si="105"/>
        <v>0</v>
      </c>
      <c r="J757">
        <v>0</v>
      </c>
      <c r="K757">
        <v>0</v>
      </c>
      <c r="L757" t="s">
        <v>3</v>
      </c>
      <c r="M757" t="s">
        <v>652</v>
      </c>
      <c r="N757" t="str">
        <f t="shared" si="106"/>
        <v>left tackle</v>
      </c>
      <c r="P757">
        <v>0</v>
      </c>
      <c r="Q757">
        <v>-4.9785933999999997E-2</v>
      </c>
      <c r="R757">
        <v>1</v>
      </c>
      <c r="S757">
        <v>0.71181306761140295</v>
      </c>
      <c r="T757">
        <f t="shared" si="107"/>
        <v>0</v>
      </c>
      <c r="U757">
        <f t="shared" si="108"/>
        <v>0</v>
      </c>
      <c r="V757">
        <f t="shared" si="109"/>
        <v>0</v>
      </c>
      <c r="X757">
        <f t="shared" si="104"/>
        <v>-3.543827840443884E-2</v>
      </c>
    </row>
    <row r="758" spans="1:24" x14ac:dyDescent="0.35">
      <c r="A758" t="s">
        <v>262</v>
      </c>
      <c r="B758" t="s">
        <v>665</v>
      </c>
      <c r="C758" t="s">
        <v>688</v>
      </c>
      <c r="D758" t="s">
        <v>687</v>
      </c>
      <c r="E758">
        <v>0.88866332859066099</v>
      </c>
      <c r="F758">
        <v>7</v>
      </c>
      <c r="G758">
        <v>0</v>
      </c>
      <c r="H758">
        <v>0</v>
      </c>
      <c r="I758">
        <f t="shared" si="105"/>
        <v>0</v>
      </c>
      <c r="J758">
        <v>0</v>
      </c>
      <c r="K758">
        <v>0</v>
      </c>
      <c r="L758" t="s">
        <v>654</v>
      </c>
      <c r="M758" t="s">
        <v>652</v>
      </c>
      <c r="N758" t="str">
        <f t="shared" si="106"/>
        <v>left guard</v>
      </c>
      <c r="P758">
        <v>0</v>
      </c>
      <c r="Q758">
        <v>1.2737647999999999</v>
      </c>
      <c r="R758">
        <v>0</v>
      </c>
      <c r="S758">
        <v>0</v>
      </c>
      <c r="T758">
        <f t="shared" si="107"/>
        <v>0</v>
      </c>
      <c r="U758">
        <f t="shared" si="108"/>
        <v>0</v>
      </c>
      <c r="V758">
        <f t="shared" si="109"/>
        <v>0</v>
      </c>
      <c r="X758">
        <f t="shared" si="104"/>
        <v>1.1319480670096176</v>
      </c>
    </row>
    <row r="759" spans="1:24" x14ac:dyDescent="0.35">
      <c r="A759" t="s">
        <v>267</v>
      </c>
      <c r="B759" t="s">
        <v>666</v>
      </c>
      <c r="C759" t="s">
        <v>688</v>
      </c>
      <c r="D759" t="s">
        <v>687</v>
      </c>
      <c r="E759">
        <v>0.11133667140933801</v>
      </c>
      <c r="F759">
        <v>7</v>
      </c>
      <c r="G759">
        <v>0</v>
      </c>
      <c r="H759">
        <v>0</v>
      </c>
      <c r="I759">
        <f t="shared" si="105"/>
        <v>0</v>
      </c>
      <c r="J759">
        <v>0</v>
      </c>
      <c r="K759">
        <v>0</v>
      </c>
      <c r="L759" t="s">
        <v>654</v>
      </c>
      <c r="M759" t="s">
        <v>652</v>
      </c>
      <c r="N759" t="str">
        <f t="shared" si="106"/>
        <v>left guard</v>
      </c>
      <c r="P759">
        <v>0</v>
      </c>
      <c r="Q759">
        <v>1.2737647999999999</v>
      </c>
      <c r="R759">
        <v>0</v>
      </c>
      <c r="S759">
        <v>0</v>
      </c>
      <c r="T759">
        <f t="shared" si="107"/>
        <v>0</v>
      </c>
      <c r="U759">
        <f t="shared" si="108"/>
        <v>0</v>
      </c>
      <c r="V759">
        <f t="shared" si="109"/>
        <v>0</v>
      </c>
      <c r="X759">
        <f t="shared" si="104"/>
        <v>0.14181673299038114</v>
      </c>
    </row>
    <row r="760" spans="1:24" x14ac:dyDescent="0.35">
      <c r="A760" t="s">
        <v>263</v>
      </c>
      <c r="B760" t="s">
        <v>665</v>
      </c>
      <c r="C760" t="s">
        <v>687</v>
      </c>
      <c r="D760" t="s">
        <v>688</v>
      </c>
      <c r="E760">
        <v>0.78088698349518104</v>
      </c>
      <c r="F760">
        <v>7</v>
      </c>
      <c r="G760">
        <v>0</v>
      </c>
      <c r="H760">
        <v>0</v>
      </c>
      <c r="I760">
        <f t="shared" si="105"/>
        <v>0</v>
      </c>
      <c r="J760">
        <v>0</v>
      </c>
      <c r="K760">
        <v>0</v>
      </c>
      <c r="L760" t="s">
        <v>653</v>
      </c>
      <c r="M760" t="s">
        <v>652</v>
      </c>
      <c r="N760" t="str">
        <f t="shared" si="106"/>
        <v>left end</v>
      </c>
      <c r="P760">
        <v>0</v>
      </c>
      <c r="Q760">
        <v>1.1329334</v>
      </c>
      <c r="R760">
        <v>0</v>
      </c>
      <c r="S760">
        <v>0</v>
      </c>
      <c r="T760">
        <f t="shared" si="107"/>
        <v>0</v>
      </c>
      <c r="U760">
        <f t="shared" si="108"/>
        <v>0</v>
      </c>
      <c r="V760">
        <f t="shared" si="109"/>
        <v>0</v>
      </c>
      <c r="X760">
        <f t="shared" si="104"/>
        <v>0.88469294522693931</v>
      </c>
    </row>
    <row r="761" spans="1:24" x14ac:dyDescent="0.35">
      <c r="A761" t="s">
        <v>265</v>
      </c>
      <c r="B761" t="s">
        <v>665</v>
      </c>
      <c r="C761" t="s">
        <v>687</v>
      </c>
      <c r="D761" t="s">
        <v>688</v>
      </c>
      <c r="E761">
        <v>0.21911301650481799</v>
      </c>
      <c r="F761">
        <v>7</v>
      </c>
      <c r="G761">
        <v>0</v>
      </c>
      <c r="H761">
        <v>0</v>
      </c>
      <c r="I761">
        <f t="shared" si="105"/>
        <v>0</v>
      </c>
      <c r="J761">
        <v>0</v>
      </c>
      <c r="K761">
        <v>0</v>
      </c>
      <c r="L761" t="s">
        <v>653</v>
      </c>
      <c r="M761" t="s">
        <v>652</v>
      </c>
      <c r="N761" t="str">
        <f t="shared" si="106"/>
        <v>left end</v>
      </c>
      <c r="P761">
        <v>0</v>
      </c>
      <c r="Q761">
        <v>1.1329334</v>
      </c>
      <c r="R761">
        <v>0</v>
      </c>
      <c r="S761">
        <v>0</v>
      </c>
      <c r="T761">
        <f t="shared" si="107"/>
        <v>0</v>
      </c>
      <c r="U761">
        <f t="shared" si="108"/>
        <v>0</v>
      </c>
      <c r="V761">
        <f t="shared" si="109"/>
        <v>0</v>
      </c>
      <c r="X761">
        <f t="shared" si="104"/>
        <v>0.24824045477305956</v>
      </c>
    </row>
    <row r="762" spans="1:24" x14ac:dyDescent="0.35">
      <c r="A762" t="s">
        <v>260</v>
      </c>
      <c r="B762" t="s">
        <v>667</v>
      </c>
      <c r="C762" t="s">
        <v>687</v>
      </c>
      <c r="D762" t="s">
        <v>688</v>
      </c>
      <c r="E762">
        <v>0.648480401039492</v>
      </c>
      <c r="F762">
        <v>7</v>
      </c>
      <c r="G762">
        <v>0</v>
      </c>
      <c r="H762">
        <v>0</v>
      </c>
      <c r="I762">
        <f t="shared" si="105"/>
        <v>0</v>
      </c>
      <c r="J762">
        <v>0</v>
      </c>
      <c r="K762">
        <v>0</v>
      </c>
      <c r="L762" t="s">
        <v>654</v>
      </c>
      <c r="M762" t="s">
        <v>652</v>
      </c>
      <c r="N762" t="str">
        <f t="shared" si="106"/>
        <v>left guard</v>
      </c>
      <c r="P762">
        <v>0</v>
      </c>
      <c r="Q762">
        <v>-0.36832228</v>
      </c>
      <c r="R762">
        <v>1</v>
      </c>
      <c r="S762">
        <v>0.648480401039492</v>
      </c>
      <c r="T762">
        <f t="shared" si="107"/>
        <v>0</v>
      </c>
      <c r="U762">
        <f t="shared" si="108"/>
        <v>0</v>
      </c>
      <c r="V762">
        <f t="shared" si="109"/>
        <v>0</v>
      </c>
      <c r="X762">
        <f t="shared" si="104"/>
        <v>-0.23884977984618005</v>
      </c>
    </row>
    <row r="763" spans="1:24" x14ac:dyDescent="0.35">
      <c r="A763" t="s">
        <v>244</v>
      </c>
      <c r="B763" t="s">
        <v>665</v>
      </c>
      <c r="C763" t="s">
        <v>687</v>
      </c>
      <c r="D763" t="s">
        <v>688</v>
      </c>
      <c r="E763">
        <v>0.21766530330498299</v>
      </c>
      <c r="F763">
        <v>7</v>
      </c>
      <c r="G763">
        <v>0</v>
      </c>
      <c r="H763">
        <v>0</v>
      </c>
      <c r="I763">
        <f t="shared" si="105"/>
        <v>0</v>
      </c>
      <c r="J763">
        <v>0</v>
      </c>
      <c r="K763">
        <v>0</v>
      </c>
      <c r="L763" t="s">
        <v>654</v>
      </c>
      <c r="M763" t="s">
        <v>652</v>
      </c>
      <c r="N763" t="str">
        <f t="shared" si="106"/>
        <v>left guard</v>
      </c>
      <c r="P763">
        <v>0</v>
      </c>
      <c r="Q763">
        <v>-0.36832228</v>
      </c>
      <c r="R763">
        <v>1</v>
      </c>
      <c r="S763">
        <v>0.21766530330498299</v>
      </c>
      <c r="T763">
        <f t="shared" si="107"/>
        <v>0</v>
      </c>
      <c r="U763">
        <f t="shared" si="108"/>
        <v>0</v>
      </c>
      <c r="V763">
        <f t="shared" si="109"/>
        <v>0</v>
      </c>
      <c r="X763">
        <f t="shared" si="104"/>
        <v>-8.0170980790182866E-2</v>
      </c>
    </row>
    <row r="764" spans="1:24" x14ac:dyDescent="0.35">
      <c r="A764" t="s">
        <v>247</v>
      </c>
      <c r="B764" t="s">
        <v>665</v>
      </c>
      <c r="C764" t="s">
        <v>687</v>
      </c>
      <c r="D764" t="s">
        <v>688</v>
      </c>
      <c r="E764">
        <v>0.13385429565552401</v>
      </c>
      <c r="F764">
        <v>7</v>
      </c>
      <c r="G764">
        <v>0</v>
      </c>
      <c r="H764">
        <v>0</v>
      </c>
      <c r="I764">
        <f t="shared" si="105"/>
        <v>0</v>
      </c>
      <c r="J764">
        <v>0</v>
      </c>
      <c r="K764">
        <v>0</v>
      </c>
      <c r="L764" t="s">
        <v>654</v>
      </c>
      <c r="M764" t="s">
        <v>652</v>
      </c>
      <c r="N764" t="str">
        <f t="shared" si="106"/>
        <v>left guard</v>
      </c>
      <c r="P764">
        <v>0</v>
      </c>
      <c r="Q764">
        <v>-0.36832228</v>
      </c>
      <c r="R764">
        <v>1</v>
      </c>
      <c r="S764">
        <v>0.13385429565552401</v>
      </c>
      <c r="T764">
        <f t="shared" si="107"/>
        <v>0</v>
      </c>
      <c r="U764">
        <f t="shared" si="108"/>
        <v>0</v>
      </c>
      <c r="V764">
        <f t="shared" si="109"/>
        <v>0</v>
      </c>
      <c r="X764">
        <f t="shared" si="104"/>
        <v>-4.9301519363636699E-2</v>
      </c>
    </row>
    <row r="765" spans="1:24" x14ac:dyDescent="0.35">
      <c r="A765" t="s">
        <v>265</v>
      </c>
      <c r="B765" t="s">
        <v>665</v>
      </c>
      <c r="C765" t="s">
        <v>687</v>
      </c>
      <c r="D765" t="s">
        <v>688</v>
      </c>
      <c r="E765">
        <v>0.89320745387734701</v>
      </c>
      <c r="F765">
        <v>7</v>
      </c>
      <c r="G765">
        <v>0</v>
      </c>
      <c r="H765">
        <v>0</v>
      </c>
      <c r="I765">
        <f t="shared" si="105"/>
        <v>0</v>
      </c>
      <c r="J765">
        <v>0</v>
      </c>
      <c r="K765">
        <v>0</v>
      </c>
      <c r="L765" t="s">
        <v>3</v>
      </c>
      <c r="M765" t="s">
        <v>652</v>
      </c>
      <c r="N765" t="str">
        <f t="shared" si="106"/>
        <v>left tackle</v>
      </c>
      <c r="P765">
        <v>0</v>
      </c>
      <c r="Q765">
        <v>1.1467935</v>
      </c>
      <c r="R765">
        <v>0</v>
      </c>
      <c r="S765">
        <v>0</v>
      </c>
      <c r="T765">
        <f t="shared" si="107"/>
        <v>0</v>
      </c>
      <c r="U765">
        <f t="shared" si="108"/>
        <v>0</v>
      </c>
      <c r="V765">
        <f t="shared" si="109"/>
        <v>0</v>
      </c>
      <c r="X765">
        <f t="shared" si="104"/>
        <v>1.0243245022580914</v>
      </c>
    </row>
    <row r="766" spans="1:24" x14ac:dyDescent="0.35">
      <c r="A766" t="s">
        <v>266</v>
      </c>
      <c r="B766" t="s">
        <v>667</v>
      </c>
      <c r="C766" t="s">
        <v>687</v>
      </c>
      <c r="D766" t="s">
        <v>688</v>
      </c>
      <c r="E766">
        <v>0.106792546122652</v>
      </c>
      <c r="F766">
        <v>7</v>
      </c>
      <c r="G766">
        <v>0</v>
      </c>
      <c r="H766">
        <v>0</v>
      </c>
      <c r="I766">
        <f t="shared" si="105"/>
        <v>0</v>
      </c>
      <c r="J766">
        <v>0</v>
      </c>
      <c r="K766">
        <v>0</v>
      </c>
      <c r="L766" t="s">
        <v>3</v>
      </c>
      <c r="M766" t="s">
        <v>652</v>
      </c>
      <c r="N766" t="str">
        <f t="shared" si="106"/>
        <v>left tackle</v>
      </c>
      <c r="P766">
        <v>0</v>
      </c>
      <c r="Q766">
        <v>1.1467935</v>
      </c>
      <c r="R766">
        <v>0</v>
      </c>
      <c r="S766">
        <v>0</v>
      </c>
      <c r="T766">
        <f t="shared" si="107"/>
        <v>0</v>
      </c>
      <c r="U766">
        <f t="shared" si="108"/>
        <v>0</v>
      </c>
      <c r="V766">
        <f t="shared" si="109"/>
        <v>0</v>
      </c>
      <c r="X766">
        <f t="shared" si="104"/>
        <v>0.12246899774190752</v>
      </c>
    </row>
    <row r="767" spans="1:24" x14ac:dyDescent="0.35">
      <c r="A767" t="s">
        <v>261</v>
      </c>
      <c r="B767" t="s">
        <v>666</v>
      </c>
      <c r="C767" t="s">
        <v>687</v>
      </c>
      <c r="D767" t="s">
        <v>688</v>
      </c>
      <c r="E767">
        <v>0.64008303752788598</v>
      </c>
      <c r="F767">
        <v>7</v>
      </c>
      <c r="G767">
        <v>0</v>
      </c>
      <c r="H767">
        <v>0</v>
      </c>
      <c r="I767">
        <f t="shared" si="105"/>
        <v>0</v>
      </c>
      <c r="J767">
        <v>0</v>
      </c>
      <c r="K767">
        <v>0</v>
      </c>
      <c r="M767" t="s">
        <v>650</v>
      </c>
      <c r="N767" t="str">
        <f t="shared" si="106"/>
        <v>middle</v>
      </c>
      <c r="P767">
        <v>0</v>
      </c>
      <c r="Q767">
        <v>-0.3142124</v>
      </c>
      <c r="R767">
        <v>1</v>
      </c>
      <c r="S767">
        <v>0.64008303752788598</v>
      </c>
      <c r="T767">
        <f t="shared" si="107"/>
        <v>0</v>
      </c>
      <c r="U767">
        <f t="shared" si="108"/>
        <v>0</v>
      </c>
      <c r="V767">
        <f t="shared" si="109"/>
        <v>0</v>
      </c>
      <c r="X767">
        <f t="shared" si="104"/>
        <v>-0.20112202742092714</v>
      </c>
    </row>
    <row r="768" spans="1:24" x14ac:dyDescent="0.35">
      <c r="A768" t="s">
        <v>415</v>
      </c>
      <c r="B768" t="s">
        <v>665</v>
      </c>
      <c r="C768" t="s">
        <v>687</v>
      </c>
      <c r="D768" t="s">
        <v>688</v>
      </c>
      <c r="E768">
        <v>0.10775618334555501</v>
      </c>
      <c r="F768">
        <v>7</v>
      </c>
      <c r="G768">
        <v>0</v>
      </c>
      <c r="H768">
        <v>0</v>
      </c>
      <c r="I768">
        <f t="shared" si="105"/>
        <v>0</v>
      </c>
      <c r="J768">
        <v>0</v>
      </c>
      <c r="K768">
        <v>0</v>
      </c>
      <c r="M768" t="s">
        <v>650</v>
      </c>
      <c r="N768" t="str">
        <f t="shared" si="106"/>
        <v>middle</v>
      </c>
      <c r="P768">
        <v>0</v>
      </c>
      <c r="Q768">
        <v>-0.3142124</v>
      </c>
      <c r="R768">
        <v>1</v>
      </c>
      <c r="S768">
        <v>0.10775618334555501</v>
      </c>
      <c r="T768">
        <f t="shared" si="107"/>
        <v>0</v>
      </c>
      <c r="U768">
        <f t="shared" si="108"/>
        <v>0</v>
      </c>
      <c r="V768">
        <f t="shared" si="109"/>
        <v>0</v>
      </c>
      <c r="X768">
        <f t="shared" si="104"/>
        <v>-3.3858328983846865E-2</v>
      </c>
    </row>
    <row r="769" spans="1:24" x14ac:dyDescent="0.35">
      <c r="A769" t="s">
        <v>243</v>
      </c>
      <c r="B769" t="s">
        <v>667</v>
      </c>
      <c r="C769" t="s">
        <v>687</v>
      </c>
      <c r="D769" t="s">
        <v>688</v>
      </c>
      <c r="E769">
        <v>0.25216077912655799</v>
      </c>
      <c r="F769">
        <v>7</v>
      </c>
      <c r="G769">
        <v>0</v>
      </c>
      <c r="H769">
        <v>0</v>
      </c>
      <c r="I769">
        <f t="shared" si="105"/>
        <v>0</v>
      </c>
      <c r="J769">
        <v>0</v>
      </c>
      <c r="K769">
        <v>0</v>
      </c>
      <c r="M769" t="s">
        <v>650</v>
      </c>
      <c r="N769" t="str">
        <f t="shared" si="106"/>
        <v>middle</v>
      </c>
      <c r="P769">
        <v>0</v>
      </c>
      <c r="Q769">
        <v>-0.3142124</v>
      </c>
      <c r="R769">
        <v>1</v>
      </c>
      <c r="S769">
        <v>0.25216077912655799</v>
      </c>
      <c r="T769">
        <f t="shared" si="107"/>
        <v>0</v>
      </c>
      <c r="U769">
        <f t="shared" si="108"/>
        <v>0</v>
      </c>
      <c r="V769">
        <f t="shared" si="109"/>
        <v>0</v>
      </c>
      <c r="X769">
        <f t="shared" si="104"/>
        <v>-7.923204359522569E-2</v>
      </c>
    </row>
    <row r="770" spans="1:24" x14ac:dyDescent="0.35">
      <c r="A770" t="s">
        <v>263</v>
      </c>
      <c r="B770" t="s">
        <v>665</v>
      </c>
      <c r="C770" t="s">
        <v>687</v>
      </c>
      <c r="D770" t="s">
        <v>688</v>
      </c>
      <c r="E770">
        <v>1</v>
      </c>
      <c r="F770">
        <v>7</v>
      </c>
      <c r="G770">
        <v>0</v>
      </c>
      <c r="H770">
        <v>0</v>
      </c>
      <c r="I770">
        <f t="shared" si="105"/>
        <v>0</v>
      </c>
      <c r="J770">
        <v>0</v>
      </c>
      <c r="K770">
        <v>0</v>
      </c>
      <c r="L770" t="s">
        <v>653</v>
      </c>
      <c r="M770" t="s">
        <v>651</v>
      </c>
      <c r="N770" t="str">
        <f t="shared" si="106"/>
        <v>right end</v>
      </c>
      <c r="P770">
        <v>0</v>
      </c>
      <c r="Q770">
        <v>0.10080917</v>
      </c>
      <c r="R770">
        <v>0</v>
      </c>
      <c r="S770">
        <v>0</v>
      </c>
      <c r="T770">
        <f t="shared" si="107"/>
        <v>0</v>
      </c>
      <c r="U770">
        <f t="shared" si="108"/>
        <v>0</v>
      </c>
      <c r="V770">
        <f t="shared" si="109"/>
        <v>0</v>
      </c>
      <c r="X770">
        <f t="shared" ref="X770:X833" si="110">Q770*E770</f>
        <v>0.10080917</v>
      </c>
    </row>
    <row r="771" spans="1:24" x14ac:dyDescent="0.35">
      <c r="A771" t="s">
        <v>260</v>
      </c>
      <c r="B771" t="s">
        <v>667</v>
      </c>
      <c r="C771" t="s">
        <v>687</v>
      </c>
      <c r="D771" t="s">
        <v>688</v>
      </c>
      <c r="E771">
        <v>0.27161553179754999</v>
      </c>
      <c r="F771">
        <v>7</v>
      </c>
      <c r="G771">
        <v>1</v>
      </c>
      <c r="H771">
        <v>0</v>
      </c>
      <c r="I771">
        <f t="shared" ref="I771:I834" si="111">SUM(G771:H771)</f>
        <v>1</v>
      </c>
      <c r="J771">
        <v>0</v>
      </c>
      <c r="K771">
        <v>0</v>
      </c>
      <c r="L771" t="s">
        <v>3</v>
      </c>
      <c r="M771" t="s">
        <v>652</v>
      </c>
      <c r="N771" t="str">
        <f t="shared" ref="N771:N834" si="112">IF(M771="middle",M771,_xlfn.CONCAT(M771," ",L771))</f>
        <v>left tackle</v>
      </c>
      <c r="P771">
        <v>1</v>
      </c>
      <c r="Q771">
        <v>-0.49722963999999997</v>
      </c>
      <c r="R771">
        <v>1</v>
      </c>
      <c r="S771">
        <v>0.27161553179754999</v>
      </c>
      <c r="T771">
        <f t="shared" ref="T771:T834" si="113">P771*E771</f>
        <v>0.27161553179754999</v>
      </c>
      <c r="U771">
        <f t="shared" ref="U771:U834" si="114">J771*E771</f>
        <v>0</v>
      </c>
      <c r="V771">
        <f t="shared" ref="V771:V834" si="115">K771*E771</f>
        <v>0</v>
      </c>
      <c r="X771">
        <f t="shared" si="110"/>
        <v>-0.13505529309410433</v>
      </c>
    </row>
    <row r="772" spans="1:24" x14ac:dyDescent="0.35">
      <c r="A772" t="s">
        <v>247</v>
      </c>
      <c r="B772" t="s">
        <v>665</v>
      </c>
      <c r="C772" t="s">
        <v>687</v>
      </c>
      <c r="D772" t="s">
        <v>688</v>
      </c>
      <c r="E772">
        <v>0.19858398082148501</v>
      </c>
      <c r="F772">
        <v>7</v>
      </c>
      <c r="G772">
        <v>1</v>
      </c>
      <c r="H772">
        <v>0</v>
      </c>
      <c r="I772">
        <f t="shared" si="111"/>
        <v>1</v>
      </c>
      <c r="J772">
        <v>0</v>
      </c>
      <c r="K772">
        <v>0</v>
      </c>
      <c r="L772" t="s">
        <v>3</v>
      </c>
      <c r="M772" t="s">
        <v>652</v>
      </c>
      <c r="N772" t="str">
        <f t="shared" si="112"/>
        <v>left tackle</v>
      </c>
      <c r="P772">
        <v>1</v>
      </c>
      <c r="Q772">
        <v>-0.49722963999999997</v>
      </c>
      <c r="R772">
        <v>1</v>
      </c>
      <c r="S772">
        <v>0.19858398082148501</v>
      </c>
      <c r="T772">
        <f t="shared" si="113"/>
        <v>0.19858398082148501</v>
      </c>
      <c r="U772">
        <f t="shared" si="114"/>
        <v>0</v>
      </c>
      <c r="V772">
        <f t="shared" si="115"/>
        <v>0</v>
      </c>
      <c r="X772">
        <f t="shared" si="110"/>
        <v>-9.8741841293633892E-2</v>
      </c>
    </row>
    <row r="773" spans="1:24" x14ac:dyDescent="0.35">
      <c r="A773" t="s">
        <v>266</v>
      </c>
      <c r="B773" t="s">
        <v>667</v>
      </c>
      <c r="C773" t="s">
        <v>687</v>
      </c>
      <c r="D773" t="s">
        <v>688</v>
      </c>
      <c r="E773">
        <v>0.52980048738096297</v>
      </c>
      <c r="F773">
        <v>7</v>
      </c>
      <c r="G773">
        <v>1</v>
      </c>
      <c r="H773">
        <v>0</v>
      </c>
      <c r="I773">
        <f t="shared" si="111"/>
        <v>1</v>
      </c>
      <c r="J773">
        <v>0</v>
      </c>
      <c r="K773">
        <v>0</v>
      </c>
      <c r="L773" t="s">
        <v>3</v>
      </c>
      <c r="M773" t="s">
        <v>652</v>
      </c>
      <c r="N773" t="str">
        <f t="shared" si="112"/>
        <v>left tackle</v>
      </c>
      <c r="P773">
        <v>1</v>
      </c>
      <c r="Q773">
        <v>-0.49722963999999997</v>
      </c>
      <c r="R773">
        <v>1</v>
      </c>
      <c r="S773">
        <v>0.52980048738096297</v>
      </c>
      <c r="T773">
        <f t="shared" si="113"/>
        <v>0.52980048738096297</v>
      </c>
      <c r="U773">
        <f t="shared" si="114"/>
        <v>0</v>
      </c>
      <c r="V773">
        <f t="shared" si="115"/>
        <v>0</v>
      </c>
      <c r="X773">
        <f t="shared" si="110"/>
        <v>-0.26343250561226073</v>
      </c>
    </row>
    <row r="774" spans="1:24" x14ac:dyDescent="0.35">
      <c r="A774" t="s">
        <v>251</v>
      </c>
      <c r="B774" t="s">
        <v>666</v>
      </c>
      <c r="C774" t="s">
        <v>688</v>
      </c>
      <c r="D774" t="s">
        <v>687</v>
      </c>
      <c r="E774">
        <v>0.212279328511147</v>
      </c>
      <c r="F774">
        <v>7</v>
      </c>
      <c r="G774">
        <v>0</v>
      </c>
      <c r="H774">
        <v>0</v>
      </c>
      <c r="I774">
        <f t="shared" si="111"/>
        <v>0</v>
      </c>
      <c r="J774">
        <v>0</v>
      </c>
      <c r="K774">
        <v>0</v>
      </c>
      <c r="L774" t="s">
        <v>653</v>
      </c>
      <c r="M774" t="s">
        <v>652</v>
      </c>
      <c r="N774" t="str">
        <f t="shared" si="112"/>
        <v>left end</v>
      </c>
      <c r="P774">
        <v>0</v>
      </c>
      <c r="Q774">
        <v>-0.52132290000000003</v>
      </c>
      <c r="R774">
        <v>1</v>
      </c>
      <c r="S774">
        <v>0.212279328511147</v>
      </c>
      <c r="T774">
        <f t="shared" si="113"/>
        <v>0</v>
      </c>
      <c r="U774">
        <f t="shared" si="114"/>
        <v>0</v>
      </c>
      <c r="V774">
        <f t="shared" si="115"/>
        <v>0</v>
      </c>
      <c r="X774">
        <f t="shared" si="110"/>
        <v>-0.11066607514948384</v>
      </c>
    </row>
    <row r="775" spans="1:24" x14ac:dyDescent="0.35">
      <c r="A775" t="s">
        <v>257</v>
      </c>
      <c r="B775" t="s">
        <v>666</v>
      </c>
      <c r="C775" t="s">
        <v>688</v>
      </c>
      <c r="D775" t="s">
        <v>687</v>
      </c>
      <c r="E775">
        <v>0.33320168700555802</v>
      </c>
      <c r="F775">
        <v>7</v>
      </c>
      <c r="G775">
        <v>0</v>
      </c>
      <c r="H775">
        <v>0</v>
      </c>
      <c r="I775">
        <f t="shared" si="111"/>
        <v>0</v>
      </c>
      <c r="J775">
        <v>0</v>
      </c>
      <c r="K775">
        <v>0</v>
      </c>
      <c r="L775" t="s">
        <v>653</v>
      </c>
      <c r="M775" t="s">
        <v>652</v>
      </c>
      <c r="N775" t="str">
        <f t="shared" si="112"/>
        <v>left end</v>
      </c>
      <c r="P775">
        <v>0</v>
      </c>
      <c r="Q775">
        <v>-0.52132290000000003</v>
      </c>
      <c r="R775">
        <v>1</v>
      </c>
      <c r="S775">
        <v>0.33320168700555802</v>
      </c>
      <c r="T775">
        <f t="shared" si="113"/>
        <v>0</v>
      </c>
      <c r="U775">
        <f t="shared" si="114"/>
        <v>0</v>
      </c>
      <c r="V775">
        <f t="shared" si="115"/>
        <v>0</v>
      </c>
      <c r="X775">
        <f t="shared" si="110"/>
        <v>-0.17370566975462984</v>
      </c>
    </row>
    <row r="776" spans="1:24" x14ac:dyDescent="0.35">
      <c r="A776" t="s">
        <v>267</v>
      </c>
      <c r="B776" t="s">
        <v>666</v>
      </c>
      <c r="C776" t="s">
        <v>688</v>
      </c>
      <c r="D776" t="s">
        <v>687</v>
      </c>
      <c r="E776">
        <v>0.45451898448329298</v>
      </c>
      <c r="F776">
        <v>7</v>
      </c>
      <c r="G776">
        <v>0</v>
      </c>
      <c r="H776">
        <v>0</v>
      </c>
      <c r="I776">
        <f t="shared" si="111"/>
        <v>0</v>
      </c>
      <c r="J776">
        <v>0</v>
      </c>
      <c r="K776">
        <v>0</v>
      </c>
      <c r="L776" t="s">
        <v>653</v>
      </c>
      <c r="M776" t="s">
        <v>652</v>
      </c>
      <c r="N776" t="str">
        <f t="shared" si="112"/>
        <v>left end</v>
      </c>
      <c r="P776">
        <v>0</v>
      </c>
      <c r="Q776">
        <v>-0.52132290000000003</v>
      </c>
      <c r="R776">
        <v>1</v>
      </c>
      <c r="S776">
        <v>0.45451898448329298</v>
      </c>
      <c r="T776">
        <f t="shared" si="113"/>
        <v>0</v>
      </c>
      <c r="U776">
        <f t="shared" si="114"/>
        <v>0</v>
      </c>
      <c r="V776">
        <f t="shared" si="115"/>
        <v>0</v>
      </c>
      <c r="X776">
        <f t="shared" si="110"/>
        <v>-0.23695115509588532</v>
      </c>
    </row>
    <row r="777" spans="1:24" x14ac:dyDescent="0.35">
      <c r="A777" t="s">
        <v>259</v>
      </c>
      <c r="B777" t="s">
        <v>667</v>
      </c>
      <c r="C777" t="s">
        <v>688</v>
      </c>
      <c r="D777" t="s">
        <v>687</v>
      </c>
      <c r="E777">
        <v>1</v>
      </c>
      <c r="F777">
        <v>7</v>
      </c>
      <c r="G777">
        <v>0</v>
      </c>
      <c r="H777">
        <v>0</v>
      </c>
      <c r="I777">
        <f t="shared" si="111"/>
        <v>0</v>
      </c>
      <c r="J777">
        <v>0</v>
      </c>
      <c r="K777">
        <v>1</v>
      </c>
      <c r="M777" t="s">
        <v>650</v>
      </c>
      <c r="N777" t="str">
        <f t="shared" si="112"/>
        <v>middle</v>
      </c>
      <c r="P777">
        <v>0</v>
      </c>
      <c r="Q777">
        <v>-1.2000521</v>
      </c>
      <c r="R777">
        <v>1</v>
      </c>
      <c r="S777">
        <v>1</v>
      </c>
      <c r="T777">
        <f t="shared" si="113"/>
        <v>0</v>
      </c>
      <c r="U777">
        <f t="shared" si="114"/>
        <v>0</v>
      </c>
      <c r="V777">
        <f t="shared" si="115"/>
        <v>1</v>
      </c>
      <c r="X777">
        <f t="shared" si="110"/>
        <v>-1.2000521</v>
      </c>
    </row>
    <row r="778" spans="1:24" x14ac:dyDescent="0.35">
      <c r="A778" t="s">
        <v>265</v>
      </c>
      <c r="B778" t="s">
        <v>665</v>
      </c>
      <c r="C778" t="s">
        <v>687</v>
      </c>
      <c r="D778" t="s">
        <v>688</v>
      </c>
      <c r="E778">
        <v>1</v>
      </c>
      <c r="F778">
        <v>7</v>
      </c>
      <c r="G778">
        <v>0</v>
      </c>
      <c r="H778">
        <v>0</v>
      </c>
      <c r="I778">
        <f t="shared" si="111"/>
        <v>0</v>
      </c>
      <c r="J778">
        <v>0</v>
      </c>
      <c r="K778">
        <v>0</v>
      </c>
      <c r="L778" t="s">
        <v>3</v>
      </c>
      <c r="M778" t="s">
        <v>652</v>
      </c>
      <c r="N778" t="str">
        <f t="shared" si="112"/>
        <v>left tackle</v>
      </c>
      <c r="P778">
        <v>0</v>
      </c>
      <c r="Q778">
        <v>0.68757749999999995</v>
      </c>
      <c r="R778">
        <v>0</v>
      </c>
      <c r="S778">
        <v>0</v>
      </c>
      <c r="T778">
        <f t="shared" si="113"/>
        <v>0</v>
      </c>
      <c r="U778">
        <f t="shared" si="114"/>
        <v>0</v>
      </c>
      <c r="V778">
        <f t="shared" si="115"/>
        <v>0</v>
      </c>
      <c r="X778">
        <f t="shared" si="110"/>
        <v>0.68757749999999995</v>
      </c>
    </row>
    <row r="779" spans="1:24" x14ac:dyDescent="0.35">
      <c r="A779" t="s">
        <v>268</v>
      </c>
      <c r="B779" t="s">
        <v>666</v>
      </c>
      <c r="C779" t="s">
        <v>687</v>
      </c>
      <c r="D779" t="s">
        <v>688</v>
      </c>
      <c r="E779">
        <v>1</v>
      </c>
      <c r="F779">
        <v>7</v>
      </c>
      <c r="G779">
        <v>0</v>
      </c>
      <c r="H779">
        <v>0</v>
      </c>
      <c r="I779">
        <f t="shared" si="111"/>
        <v>0</v>
      </c>
      <c r="J779">
        <v>0</v>
      </c>
      <c r="K779">
        <v>0</v>
      </c>
      <c r="L779" t="s">
        <v>3</v>
      </c>
      <c r="M779" t="s">
        <v>651</v>
      </c>
      <c r="N779" t="str">
        <f t="shared" si="112"/>
        <v>right tackle</v>
      </c>
      <c r="P779">
        <v>0</v>
      </c>
      <c r="Q779">
        <v>8.6385619999999996E-2</v>
      </c>
      <c r="R779">
        <v>0</v>
      </c>
      <c r="S779">
        <v>0</v>
      </c>
      <c r="T779">
        <f t="shared" si="113"/>
        <v>0</v>
      </c>
      <c r="U779">
        <f t="shared" si="114"/>
        <v>0</v>
      </c>
      <c r="V779">
        <f t="shared" si="115"/>
        <v>0</v>
      </c>
      <c r="X779">
        <f t="shared" si="110"/>
        <v>8.6385619999999996E-2</v>
      </c>
    </row>
    <row r="780" spans="1:24" x14ac:dyDescent="0.35">
      <c r="A780" t="s">
        <v>269</v>
      </c>
      <c r="B780" t="s">
        <v>665</v>
      </c>
      <c r="C780" t="s">
        <v>687</v>
      </c>
      <c r="D780" t="s">
        <v>688</v>
      </c>
      <c r="E780">
        <v>1</v>
      </c>
      <c r="F780">
        <v>7</v>
      </c>
      <c r="G780">
        <v>0</v>
      </c>
      <c r="H780">
        <v>0</v>
      </c>
      <c r="I780">
        <f t="shared" si="111"/>
        <v>0</v>
      </c>
      <c r="J780">
        <v>0</v>
      </c>
      <c r="K780">
        <v>0</v>
      </c>
      <c r="L780" t="s">
        <v>654</v>
      </c>
      <c r="M780" t="s">
        <v>652</v>
      </c>
      <c r="N780" t="str">
        <f t="shared" si="112"/>
        <v>left guard</v>
      </c>
      <c r="P780">
        <v>0</v>
      </c>
      <c r="Q780">
        <v>0.68881612999999997</v>
      </c>
      <c r="R780">
        <v>0</v>
      </c>
      <c r="S780">
        <v>0</v>
      </c>
      <c r="T780">
        <f t="shared" si="113"/>
        <v>0</v>
      </c>
      <c r="U780">
        <f t="shared" si="114"/>
        <v>0</v>
      </c>
      <c r="V780">
        <f t="shared" si="115"/>
        <v>0</v>
      </c>
      <c r="X780">
        <f t="shared" si="110"/>
        <v>0.68881612999999997</v>
      </c>
    </row>
    <row r="781" spans="1:24" x14ac:dyDescent="0.35">
      <c r="A781" t="s">
        <v>260</v>
      </c>
      <c r="B781" t="s">
        <v>667</v>
      </c>
      <c r="C781" t="s">
        <v>687</v>
      </c>
      <c r="D781" t="s">
        <v>688</v>
      </c>
      <c r="E781">
        <v>0.82715662822480995</v>
      </c>
      <c r="F781">
        <v>7</v>
      </c>
      <c r="G781">
        <v>0</v>
      </c>
      <c r="H781">
        <v>0</v>
      </c>
      <c r="I781">
        <f t="shared" si="111"/>
        <v>0</v>
      </c>
      <c r="J781">
        <v>0</v>
      </c>
      <c r="K781">
        <v>0</v>
      </c>
      <c r="L781" t="s">
        <v>653</v>
      </c>
      <c r="M781" t="s">
        <v>651</v>
      </c>
      <c r="N781" t="str">
        <f t="shared" si="112"/>
        <v>right end</v>
      </c>
      <c r="P781">
        <v>0</v>
      </c>
      <c r="Q781">
        <v>0.2268917</v>
      </c>
      <c r="R781">
        <v>0</v>
      </c>
      <c r="S781">
        <v>0</v>
      </c>
      <c r="T781">
        <f t="shared" si="113"/>
        <v>0</v>
      </c>
      <c r="U781">
        <f t="shared" si="114"/>
        <v>0</v>
      </c>
      <c r="V781">
        <f t="shared" si="115"/>
        <v>0</v>
      </c>
      <c r="X781">
        <f t="shared" si="110"/>
        <v>0.1876749735441951</v>
      </c>
    </row>
    <row r="782" spans="1:24" x14ac:dyDescent="0.35">
      <c r="A782" t="s">
        <v>243</v>
      </c>
      <c r="B782" t="s">
        <v>667</v>
      </c>
      <c r="C782" t="s">
        <v>687</v>
      </c>
      <c r="D782" t="s">
        <v>688</v>
      </c>
      <c r="E782">
        <v>0.17284337177518899</v>
      </c>
      <c r="F782">
        <v>7</v>
      </c>
      <c r="G782">
        <v>0</v>
      </c>
      <c r="H782">
        <v>0</v>
      </c>
      <c r="I782">
        <f t="shared" si="111"/>
        <v>0</v>
      </c>
      <c r="J782">
        <v>0</v>
      </c>
      <c r="K782">
        <v>0</v>
      </c>
      <c r="L782" t="s">
        <v>653</v>
      </c>
      <c r="M782" t="s">
        <v>651</v>
      </c>
      <c r="N782" t="str">
        <f t="shared" si="112"/>
        <v>right end</v>
      </c>
      <c r="P782">
        <v>0</v>
      </c>
      <c r="Q782">
        <v>0.2268917</v>
      </c>
      <c r="R782">
        <v>0</v>
      </c>
      <c r="S782">
        <v>0</v>
      </c>
      <c r="T782">
        <f t="shared" si="113"/>
        <v>0</v>
      </c>
      <c r="U782">
        <f t="shared" si="114"/>
        <v>0</v>
      </c>
      <c r="V782">
        <f t="shared" si="115"/>
        <v>0</v>
      </c>
      <c r="X782">
        <f t="shared" si="110"/>
        <v>3.9216726455804651E-2</v>
      </c>
    </row>
    <row r="783" spans="1:24" x14ac:dyDescent="0.35">
      <c r="A783" t="s">
        <v>252</v>
      </c>
      <c r="B783" t="s">
        <v>665</v>
      </c>
      <c r="C783" t="s">
        <v>688</v>
      </c>
      <c r="D783" t="s">
        <v>687</v>
      </c>
      <c r="E783">
        <v>1</v>
      </c>
      <c r="F783">
        <v>7</v>
      </c>
      <c r="G783">
        <v>0</v>
      </c>
      <c r="H783">
        <v>0</v>
      </c>
      <c r="I783">
        <f t="shared" si="111"/>
        <v>0</v>
      </c>
      <c r="J783">
        <v>0</v>
      </c>
      <c r="K783">
        <v>0</v>
      </c>
      <c r="M783" t="s">
        <v>650</v>
      </c>
      <c r="N783" t="str">
        <f t="shared" si="112"/>
        <v>middle</v>
      </c>
      <c r="P783">
        <v>0</v>
      </c>
      <c r="Q783">
        <v>0.89771970000000001</v>
      </c>
      <c r="R783">
        <v>0</v>
      </c>
      <c r="S783">
        <v>0</v>
      </c>
      <c r="T783">
        <f t="shared" si="113"/>
        <v>0</v>
      </c>
      <c r="U783">
        <f t="shared" si="114"/>
        <v>0</v>
      </c>
      <c r="V783">
        <f t="shared" si="115"/>
        <v>0</v>
      </c>
      <c r="X783">
        <f t="shared" si="110"/>
        <v>0.89771970000000001</v>
      </c>
    </row>
    <row r="784" spans="1:24" x14ac:dyDescent="0.35">
      <c r="A784" t="s">
        <v>254</v>
      </c>
      <c r="B784" t="s">
        <v>667</v>
      </c>
      <c r="C784" t="s">
        <v>688</v>
      </c>
      <c r="D784" t="s">
        <v>687</v>
      </c>
      <c r="E784">
        <v>0.46577393723454003</v>
      </c>
      <c r="F784">
        <v>7</v>
      </c>
      <c r="G784">
        <v>0</v>
      </c>
      <c r="H784">
        <v>0</v>
      </c>
      <c r="I784">
        <f t="shared" si="111"/>
        <v>0</v>
      </c>
      <c r="J784">
        <v>0</v>
      </c>
      <c r="K784">
        <v>0</v>
      </c>
      <c r="L784" t="s">
        <v>653</v>
      </c>
      <c r="M784" t="s">
        <v>651</v>
      </c>
      <c r="N784" t="str">
        <f t="shared" si="112"/>
        <v>right end</v>
      </c>
      <c r="P784">
        <v>0</v>
      </c>
      <c r="Q784">
        <v>-0.27195533999999999</v>
      </c>
      <c r="R784">
        <v>1</v>
      </c>
      <c r="S784">
        <v>0.46577393723454003</v>
      </c>
      <c r="T784">
        <f t="shared" si="113"/>
        <v>0</v>
      </c>
      <c r="U784">
        <f t="shared" si="114"/>
        <v>0</v>
      </c>
      <c r="V784">
        <f t="shared" si="115"/>
        <v>0</v>
      </c>
      <c r="X784">
        <f t="shared" si="110"/>
        <v>-0.126669709463758</v>
      </c>
    </row>
    <row r="785" spans="1:24" x14ac:dyDescent="0.35">
      <c r="A785" t="s">
        <v>267</v>
      </c>
      <c r="B785" t="s">
        <v>666</v>
      </c>
      <c r="C785" t="s">
        <v>688</v>
      </c>
      <c r="D785" t="s">
        <v>687</v>
      </c>
      <c r="E785">
        <v>0.53422606276545903</v>
      </c>
      <c r="F785">
        <v>7</v>
      </c>
      <c r="G785">
        <v>0</v>
      </c>
      <c r="H785">
        <v>0</v>
      </c>
      <c r="I785">
        <f t="shared" si="111"/>
        <v>0</v>
      </c>
      <c r="J785">
        <v>0</v>
      </c>
      <c r="K785">
        <v>0</v>
      </c>
      <c r="L785" t="s">
        <v>653</v>
      </c>
      <c r="M785" t="s">
        <v>651</v>
      </c>
      <c r="N785" t="str">
        <f t="shared" si="112"/>
        <v>right end</v>
      </c>
      <c r="P785">
        <v>0</v>
      </c>
      <c r="Q785">
        <v>-0.27195533999999999</v>
      </c>
      <c r="R785">
        <v>1</v>
      </c>
      <c r="S785">
        <v>0.53422606276545903</v>
      </c>
      <c r="T785">
        <f t="shared" si="113"/>
        <v>0</v>
      </c>
      <c r="U785">
        <f t="shared" si="114"/>
        <v>0</v>
      </c>
      <c r="V785">
        <f t="shared" si="115"/>
        <v>0</v>
      </c>
      <c r="X785">
        <f t="shared" si="110"/>
        <v>-0.14528563053624174</v>
      </c>
    </row>
    <row r="786" spans="1:24" x14ac:dyDescent="0.35">
      <c r="A786" t="s">
        <v>261</v>
      </c>
      <c r="B786" t="s">
        <v>666</v>
      </c>
      <c r="C786" t="s">
        <v>687</v>
      </c>
      <c r="D786" t="s">
        <v>688</v>
      </c>
      <c r="E786">
        <v>0.54483517204634002</v>
      </c>
      <c r="F786">
        <v>7</v>
      </c>
      <c r="G786">
        <v>0</v>
      </c>
      <c r="H786">
        <v>0</v>
      </c>
      <c r="I786">
        <f t="shared" si="111"/>
        <v>0</v>
      </c>
      <c r="J786">
        <v>0</v>
      </c>
      <c r="K786">
        <v>0</v>
      </c>
      <c r="L786" t="s">
        <v>653</v>
      </c>
      <c r="M786" t="s">
        <v>652</v>
      </c>
      <c r="N786" t="str">
        <f t="shared" si="112"/>
        <v>left end</v>
      </c>
      <c r="P786">
        <v>0</v>
      </c>
      <c r="Q786">
        <v>1.1219121000000001</v>
      </c>
      <c r="R786">
        <v>0</v>
      </c>
      <c r="S786">
        <v>0</v>
      </c>
      <c r="T786">
        <f t="shared" si="113"/>
        <v>0</v>
      </c>
      <c r="U786">
        <f t="shared" si="114"/>
        <v>0</v>
      </c>
      <c r="V786">
        <f t="shared" si="115"/>
        <v>0</v>
      </c>
      <c r="X786">
        <f t="shared" si="110"/>
        <v>0.61125717202437069</v>
      </c>
    </row>
    <row r="787" spans="1:24" x14ac:dyDescent="0.35">
      <c r="A787" t="s">
        <v>265</v>
      </c>
      <c r="B787" t="s">
        <v>665</v>
      </c>
      <c r="C787" t="s">
        <v>687</v>
      </c>
      <c r="D787" t="s">
        <v>688</v>
      </c>
      <c r="E787">
        <v>0.22621801199944699</v>
      </c>
      <c r="F787">
        <v>7</v>
      </c>
      <c r="G787">
        <v>0</v>
      </c>
      <c r="H787">
        <v>0</v>
      </c>
      <c r="I787">
        <f t="shared" si="111"/>
        <v>0</v>
      </c>
      <c r="J787">
        <v>0</v>
      </c>
      <c r="K787">
        <v>0</v>
      </c>
      <c r="L787" t="s">
        <v>653</v>
      </c>
      <c r="M787" t="s">
        <v>652</v>
      </c>
      <c r="N787" t="str">
        <f t="shared" si="112"/>
        <v>left end</v>
      </c>
      <c r="P787">
        <v>0</v>
      </c>
      <c r="Q787">
        <v>1.1219121000000001</v>
      </c>
      <c r="R787">
        <v>0</v>
      </c>
      <c r="S787">
        <v>0</v>
      </c>
      <c r="T787">
        <f t="shared" si="113"/>
        <v>0</v>
      </c>
      <c r="U787">
        <f t="shared" si="114"/>
        <v>0</v>
      </c>
      <c r="V787">
        <f t="shared" si="115"/>
        <v>0</v>
      </c>
      <c r="X787">
        <f t="shared" si="110"/>
        <v>0.25379672490012478</v>
      </c>
    </row>
    <row r="788" spans="1:24" x14ac:dyDescent="0.35">
      <c r="A788" t="s">
        <v>269</v>
      </c>
      <c r="B788" t="s">
        <v>665</v>
      </c>
      <c r="C788" t="s">
        <v>687</v>
      </c>
      <c r="D788" t="s">
        <v>688</v>
      </c>
      <c r="E788">
        <v>0.22894681595421101</v>
      </c>
      <c r="F788">
        <v>7</v>
      </c>
      <c r="G788">
        <v>0</v>
      </c>
      <c r="H788">
        <v>0</v>
      </c>
      <c r="I788">
        <f t="shared" si="111"/>
        <v>0</v>
      </c>
      <c r="J788">
        <v>0</v>
      </c>
      <c r="K788">
        <v>0</v>
      </c>
      <c r="L788" t="s">
        <v>653</v>
      </c>
      <c r="M788" t="s">
        <v>652</v>
      </c>
      <c r="N788" t="str">
        <f t="shared" si="112"/>
        <v>left end</v>
      </c>
      <c r="P788">
        <v>0</v>
      </c>
      <c r="Q788">
        <v>1.1219121000000001</v>
      </c>
      <c r="R788">
        <v>0</v>
      </c>
      <c r="S788">
        <v>0</v>
      </c>
      <c r="T788">
        <f t="shared" si="113"/>
        <v>0</v>
      </c>
      <c r="U788">
        <f t="shared" si="114"/>
        <v>0</v>
      </c>
      <c r="V788">
        <f t="shared" si="115"/>
        <v>0</v>
      </c>
      <c r="X788">
        <f t="shared" si="110"/>
        <v>0.25685820307550239</v>
      </c>
    </row>
    <row r="789" spans="1:24" x14ac:dyDescent="0.35">
      <c r="A789" t="s">
        <v>267</v>
      </c>
      <c r="B789" t="s">
        <v>666</v>
      </c>
      <c r="C789" t="s">
        <v>688</v>
      </c>
      <c r="D789" t="s">
        <v>687</v>
      </c>
      <c r="E789">
        <v>0.422805277485019</v>
      </c>
      <c r="F789">
        <v>7</v>
      </c>
      <c r="G789">
        <v>0</v>
      </c>
      <c r="H789">
        <v>0</v>
      </c>
      <c r="I789">
        <f t="shared" si="111"/>
        <v>0</v>
      </c>
      <c r="J789">
        <v>0</v>
      </c>
      <c r="K789">
        <v>0</v>
      </c>
      <c r="M789" t="s">
        <v>650</v>
      </c>
      <c r="N789" t="str">
        <f t="shared" si="112"/>
        <v>middle</v>
      </c>
      <c r="P789">
        <v>0</v>
      </c>
      <c r="Q789">
        <v>-2.9913457000000001E-2</v>
      </c>
      <c r="R789">
        <v>1</v>
      </c>
      <c r="S789">
        <v>0.422805277485019</v>
      </c>
      <c r="T789">
        <f t="shared" si="113"/>
        <v>0</v>
      </c>
      <c r="U789">
        <f t="shared" si="114"/>
        <v>0</v>
      </c>
      <c r="V789">
        <f t="shared" si="115"/>
        <v>0</v>
      </c>
      <c r="X789">
        <f t="shared" si="110"/>
        <v>-1.2647567487421185E-2</v>
      </c>
    </row>
    <row r="790" spans="1:24" x14ac:dyDescent="0.35">
      <c r="A790" t="s">
        <v>259</v>
      </c>
      <c r="B790" t="s">
        <v>667</v>
      </c>
      <c r="C790" t="s">
        <v>688</v>
      </c>
      <c r="D790" t="s">
        <v>687</v>
      </c>
      <c r="E790">
        <v>0.57719472251498005</v>
      </c>
      <c r="F790">
        <v>7</v>
      </c>
      <c r="G790">
        <v>0</v>
      </c>
      <c r="H790">
        <v>0</v>
      </c>
      <c r="I790">
        <f t="shared" si="111"/>
        <v>0</v>
      </c>
      <c r="J790">
        <v>0</v>
      </c>
      <c r="K790">
        <v>0</v>
      </c>
      <c r="M790" t="s">
        <v>650</v>
      </c>
      <c r="N790" t="str">
        <f t="shared" si="112"/>
        <v>middle</v>
      </c>
      <c r="P790">
        <v>0</v>
      </c>
      <c r="Q790">
        <v>-2.9913457000000001E-2</v>
      </c>
      <c r="R790">
        <v>1</v>
      </c>
      <c r="S790">
        <v>0.57719472251498005</v>
      </c>
      <c r="T790">
        <f t="shared" si="113"/>
        <v>0</v>
      </c>
      <c r="U790">
        <f t="shared" si="114"/>
        <v>0</v>
      </c>
      <c r="V790">
        <f t="shared" si="115"/>
        <v>0</v>
      </c>
      <c r="X790">
        <f t="shared" si="110"/>
        <v>-1.7265889512578788E-2</v>
      </c>
    </row>
    <row r="791" spans="1:24" x14ac:dyDescent="0.35">
      <c r="A791" t="s">
        <v>255</v>
      </c>
      <c r="B791" t="s">
        <v>666</v>
      </c>
      <c r="C791" t="s">
        <v>688</v>
      </c>
      <c r="D791" t="s">
        <v>687</v>
      </c>
      <c r="E791">
        <v>0.34602510361264299</v>
      </c>
      <c r="F791">
        <v>7</v>
      </c>
      <c r="G791">
        <v>1</v>
      </c>
      <c r="H791">
        <v>0</v>
      </c>
      <c r="I791">
        <f t="shared" si="111"/>
        <v>1</v>
      </c>
      <c r="J791">
        <v>0</v>
      </c>
      <c r="K791">
        <v>0</v>
      </c>
      <c r="L791" t="s">
        <v>654</v>
      </c>
      <c r="M791" t="s">
        <v>652</v>
      </c>
      <c r="N791" t="str">
        <f t="shared" si="112"/>
        <v>left guard</v>
      </c>
      <c r="P791">
        <v>1</v>
      </c>
      <c r="Q791">
        <v>-1.4288495999999999</v>
      </c>
      <c r="R791">
        <v>1</v>
      </c>
      <c r="S791">
        <v>0.34602510361264299</v>
      </c>
      <c r="T791">
        <f t="shared" si="113"/>
        <v>0.34602510361264299</v>
      </c>
      <c r="U791">
        <f t="shared" si="114"/>
        <v>0</v>
      </c>
      <c r="V791">
        <f t="shared" si="115"/>
        <v>0</v>
      </c>
      <c r="X791">
        <f t="shared" si="110"/>
        <v>-0.49441783088688346</v>
      </c>
    </row>
    <row r="792" spans="1:24" x14ac:dyDescent="0.35">
      <c r="A792" t="s">
        <v>257</v>
      </c>
      <c r="B792" t="s">
        <v>666</v>
      </c>
      <c r="C792" t="s">
        <v>688</v>
      </c>
      <c r="D792" t="s">
        <v>687</v>
      </c>
      <c r="E792">
        <v>0.25018776769107398</v>
      </c>
      <c r="F792">
        <v>7</v>
      </c>
      <c r="G792">
        <v>1</v>
      </c>
      <c r="H792">
        <v>0</v>
      </c>
      <c r="I792">
        <f t="shared" si="111"/>
        <v>1</v>
      </c>
      <c r="J792">
        <v>0</v>
      </c>
      <c r="K792">
        <v>0</v>
      </c>
      <c r="L792" t="s">
        <v>654</v>
      </c>
      <c r="M792" t="s">
        <v>652</v>
      </c>
      <c r="N792" t="str">
        <f t="shared" si="112"/>
        <v>left guard</v>
      </c>
      <c r="P792">
        <v>1</v>
      </c>
      <c r="Q792">
        <v>-1.4288495999999999</v>
      </c>
      <c r="R792">
        <v>1</v>
      </c>
      <c r="S792">
        <v>0.25018776769107398</v>
      </c>
      <c r="T792">
        <f t="shared" si="113"/>
        <v>0.25018776769107398</v>
      </c>
      <c r="U792">
        <f t="shared" si="114"/>
        <v>0</v>
      </c>
      <c r="V792">
        <f t="shared" si="115"/>
        <v>0</v>
      </c>
      <c r="X792">
        <f t="shared" si="110"/>
        <v>-0.35748069179028397</v>
      </c>
    </row>
    <row r="793" spans="1:24" x14ac:dyDescent="0.35">
      <c r="A793" t="s">
        <v>267</v>
      </c>
      <c r="B793" t="s">
        <v>666</v>
      </c>
      <c r="C793" t="s">
        <v>688</v>
      </c>
      <c r="D793" t="s">
        <v>687</v>
      </c>
      <c r="E793">
        <v>0.40378712869628097</v>
      </c>
      <c r="F793">
        <v>7</v>
      </c>
      <c r="G793">
        <v>1</v>
      </c>
      <c r="H793">
        <v>0</v>
      </c>
      <c r="I793">
        <f t="shared" si="111"/>
        <v>1</v>
      </c>
      <c r="J793">
        <v>0</v>
      </c>
      <c r="K793">
        <v>0</v>
      </c>
      <c r="L793" t="s">
        <v>654</v>
      </c>
      <c r="M793" t="s">
        <v>652</v>
      </c>
      <c r="N793" t="str">
        <f t="shared" si="112"/>
        <v>left guard</v>
      </c>
      <c r="P793">
        <v>1</v>
      </c>
      <c r="Q793">
        <v>-1.4288495999999999</v>
      </c>
      <c r="R793">
        <v>1</v>
      </c>
      <c r="S793">
        <v>0.40378712869628097</v>
      </c>
      <c r="T793">
        <f t="shared" si="113"/>
        <v>0.40378712869628097</v>
      </c>
      <c r="U793">
        <f t="shared" si="114"/>
        <v>0</v>
      </c>
      <c r="V793">
        <f t="shared" si="115"/>
        <v>0</v>
      </c>
      <c r="X793">
        <f t="shared" si="110"/>
        <v>-0.57695107732282958</v>
      </c>
    </row>
    <row r="794" spans="1:24" x14ac:dyDescent="0.35">
      <c r="A794" t="s">
        <v>260</v>
      </c>
      <c r="B794" t="s">
        <v>667</v>
      </c>
      <c r="C794" t="s">
        <v>687</v>
      </c>
      <c r="D794" t="s">
        <v>688</v>
      </c>
      <c r="E794">
        <v>0.37908166180691399</v>
      </c>
      <c r="F794">
        <v>7</v>
      </c>
      <c r="G794">
        <v>0</v>
      </c>
      <c r="H794">
        <v>0</v>
      </c>
      <c r="I794">
        <f t="shared" si="111"/>
        <v>0</v>
      </c>
      <c r="J794">
        <v>0</v>
      </c>
      <c r="K794">
        <v>0</v>
      </c>
      <c r="L794" t="s">
        <v>3</v>
      </c>
      <c r="M794" t="s">
        <v>651</v>
      </c>
      <c r="N794" t="str">
        <f t="shared" si="112"/>
        <v>right tackle</v>
      </c>
      <c r="P794">
        <v>0</v>
      </c>
      <c r="Q794">
        <v>0.64455532999999998</v>
      </c>
      <c r="R794">
        <v>0</v>
      </c>
      <c r="S794">
        <v>0</v>
      </c>
      <c r="T794">
        <f t="shared" si="113"/>
        <v>0</v>
      </c>
      <c r="U794">
        <f t="shared" si="114"/>
        <v>0</v>
      </c>
      <c r="V794">
        <f t="shared" si="115"/>
        <v>0</v>
      </c>
      <c r="X794">
        <f t="shared" si="110"/>
        <v>0.24433910562290384</v>
      </c>
    </row>
    <row r="795" spans="1:24" x14ac:dyDescent="0.35">
      <c r="A795" t="s">
        <v>265</v>
      </c>
      <c r="B795" t="s">
        <v>665</v>
      </c>
      <c r="C795" t="s">
        <v>687</v>
      </c>
      <c r="D795" t="s">
        <v>688</v>
      </c>
      <c r="E795">
        <v>0.62091833819308595</v>
      </c>
      <c r="F795">
        <v>7</v>
      </c>
      <c r="G795">
        <v>0</v>
      </c>
      <c r="H795">
        <v>0</v>
      </c>
      <c r="I795">
        <f t="shared" si="111"/>
        <v>0</v>
      </c>
      <c r="J795">
        <v>0</v>
      </c>
      <c r="K795">
        <v>0</v>
      </c>
      <c r="L795" t="s">
        <v>3</v>
      </c>
      <c r="M795" t="s">
        <v>651</v>
      </c>
      <c r="N795" t="str">
        <f t="shared" si="112"/>
        <v>right tackle</v>
      </c>
      <c r="P795">
        <v>0</v>
      </c>
      <c r="Q795">
        <v>0.64455532999999998</v>
      </c>
      <c r="R795">
        <v>0</v>
      </c>
      <c r="S795">
        <v>0</v>
      </c>
      <c r="T795">
        <f t="shared" si="113"/>
        <v>0</v>
      </c>
      <c r="U795">
        <f t="shared" si="114"/>
        <v>0</v>
      </c>
      <c r="V795">
        <f t="shared" si="115"/>
        <v>0</v>
      </c>
      <c r="X795">
        <f t="shared" si="110"/>
        <v>0.40021622437709609</v>
      </c>
    </row>
    <row r="796" spans="1:24" x14ac:dyDescent="0.35">
      <c r="A796" t="s">
        <v>260</v>
      </c>
      <c r="B796" t="s">
        <v>667</v>
      </c>
      <c r="C796" t="s">
        <v>687</v>
      </c>
      <c r="D796" t="s">
        <v>688</v>
      </c>
      <c r="E796">
        <v>1</v>
      </c>
      <c r="F796">
        <v>7</v>
      </c>
      <c r="G796">
        <v>0</v>
      </c>
      <c r="H796">
        <v>0</v>
      </c>
      <c r="I796">
        <f t="shared" si="111"/>
        <v>0</v>
      </c>
      <c r="J796">
        <v>0</v>
      </c>
      <c r="K796">
        <v>0</v>
      </c>
      <c r="L796" t="s">
        <v>653</v>
      </c>
      <c r="M796" t="s">
        <v>651</v>
      </c>
      <c r="N796" t="str">
        <f t="shared" si="112"/>
        <v>right end</v>
      </c>
      <c r="P796">
        <v>0</v>
      </c>
      <c r="Q796">
        <v>0.85621786</v>
      </c>
      <c r="R796">
        <v>0</v>
      </c>
      <c r="S796">
        <v>0</v>
      </c>
      <c r="T796">
        <f t="shared" si="113"/>
        <v>0</v>
      </c>
      <c r="U796">
        <f t="shared" si="114"/>
        <v>0</v>
      </c>
      <c r="V796">
        <f t="shared" si="115"/>
        <v>0</v>
      </c>
      <c r="X796">
        <f t="shared" si="110"/>
        <v>0.85621786</v>
      </c>
    </row>
    <row r="797" spans="1:24" x14ac:dyDescent="0.35">
      <c r="A797" t="s">
        <v>244</v>
      </c>
      <c r="B797" t="s">
        <v>665</v>
      </c>
      <c r="C797" t="s">
        <v>687</v>
      </c>
      <c r="D797" t="s">
        <v>688</v>
      </c>
      <c r="E797">
        <v>0.39242375112647099</v>
      </c>
      <c r="F797">
        <v>7</v>
      </c>
      <c r="G797">
        <v>0</v>
      </c>
      <c r="H797">
        <v>0</v>
      </c>
      <c r="I797">
        <f t="shared" si="111"/>
        <v>0</v>
      </c>
      <c r="J797">
        <v>0</v>
      </c>
      <c r="K797">
        <v>1</v>
      </c>
      <c r="L797" t="s">
        <v>653</v>
      </c>
      <c r="M797" t="s">
        <v>652</v>
      </c>
      <c r="N797" t="str">
        <f t="shared" si="112"/>
        <v>left end</v>
      </c>
      <c r="P797">
        <v>0</v>
      </c>
      <c r="Q797">
        <v>-1.1534115</v>
      </c>
      <c r="R797">
        <v>1</v>
      </c>
      <c r="S797">
        <v>0.39242375112647099</v>
      </c>
      <c r="T797">
        <f t="shared" si="113"/>
        <v>0</v>
      </c>
      <c r="U797">
        <f t="shared" si="114"/>
        <v>0</v>
      </c>
      <c r="V797">
        <f t="shared" si="115"/>
        <v>0.39242375112647099</v>
      </c>
      <c r="X797">
        <f t="shared" si="110"/>
        <v>-0.45262606742240963</v>
      </c>
    </row>
    <row r="798" spans="1:24" x14ac:dyDescent="0.35">
      <c r="A798" t="s">
        <v>263</v>
      </c>
      <c r="B798" t="s">
        <v>665</v>
      </c>
      <c r="C798" t="s">
        <v>687</v>
      </c>
      <c r="D798" t="s">
        <v>688</v>
      </c>
      <c r="E798">
        <v>0.60757624887352801</v>
      </c>
      <c r="F798">
        <v>7</v>
      </c>
      <c r="G798">
        <v>0</v>
      </c>
      <c r="H798">
        <v>0</v>
      </c>
      <c r="I798">
        <f t="shared" si="111"/>
        <v>0</v>
      </c>
      <c r="J798">
        <v>0</v>
      </c>
      <c r="K798">
        <v>1</v>
      </c>
      <c r="L798" t="s">
        <v>653</v>
      </c>
      <c r="M798" t="s">
        <v>652</v>
      </c>
      <c r="N798" t="str">
        <f t="shared" si="112"/>
        <v>left end</v>
      </c>
      <c r="P798">
        <v>0</v>
      </c>
      <c r="Q798">
        <v>-1.1534115</v>
      </c>
      <c r="R798">
        <v>1</v>
      </c>
      <c r="S798">
        <v>0.60757624887352801</v>
      </c>
      <c r="T798">
        <f t="shared" si="113"/>
        <v>0</v>
      </c>
      <c r="U798">
        <f t="shared" si="114"/>
        <v>0</v>
      </c>
      <c r="V798">
        <f t="shared" si="115"/>
        <v>0.60757624887352801</v>
      </c>
      <c r="X798">
        <f t="shared" si="110"/>
        <v>-0.7007854325775893</v>
      </c>
    </row>
    <row r="799" spans="1:24" x14ac:dyDescent="0.35">
      <c r="A799" t="s">
        <v>259</v>
      </c>
      <c r="B799" t="s">
        <v>667</v>
      </c>
      <c r="C799" t="s">
        <v>688</v>
      </c>
      <c r="D799" t="s">
        <v>687</v>
      </c>
      <c r="E799">
        <v>1</v>
      </c>
      <c r="F799">
        <v>7</v>
      </c>
      <c r="G799">
        <v>0</v>
      </c>
      <c r="H799">
        <v>0</v>
      </c>
      <c r="I799">
        <f t="shared" si="111"/>
        <v>0</v>
      </c>
      <c r="J799">
        <v>0</v>
      </c>
      <c r="K799">
        <v>0</v>
      </c>
      <c r="L799" t="s">
        <v>3</v>
      </c>
      <c r="M799" t="s">
        <v>652</v>
      </c>
      <c r="N799" t="str">
        <f t="shared" si="112"/>
        <v>left tackle</v>
      </c>
      <c r="P799">
        <v>0</v>
      </c>
      <c r="Q799">
        <v>0.36016720000000002</v>
      </c>
      <c r="R799">
        <v>0</v>
      </c>
      <c r="S799">
        <v>0</v>
      </c>
      <c r="T799">
        <f t="shared" si="113"/>
        <v>0</v>
      </c>
      <c r="U799">
        <f t="shared" si="114"/>
        <v>0</v>
      </c>
      <c r="V799">
        <f t="shared" si="115"/>
        <v>0</v>
      </c>
      <c r="X799">
        <f t="shared" si="110"/>
        <v>0.36016720000000002</v>
      </c>
    </row>
    <row r="800" spans="1:24" x14ac:dyDescent="0.35">
      <c r="A800" t="s">
        <v>262</v>
      </c>
      <c r="B800" t="s">
        <v>665</v>
      </c>
      <c r="C800" t="s">
        <v>688</v>
      </c>
      <c r="D800" t="s">
        <v>687</v>
      </c>
      <c r="E800">
        <v>0.15798704533899199</v>
      </c>
      <c r="F800">
        <v>7</v>
      </c>
      <c r="G800">
        <v>0</v>
      </c>
      <c r="H800">
        <v>0</v>
      </c>
      <c r="I800">
        <f t="shared" si="111"/>
        <v>0</v>
      </c>
      <c r="J800">
        <v>0</v>
      </c>
      <c r="K800">
        <v>0</v>
      </c>
      <c r="M800" t="s">
        <v>650</v>
      </c>
      <c r="N800" t="str">
        <f t="shared" si="112"/>
        <v>middle</v>
      </c>
      <c r="P800">
        <v>0</v>
      </c>
      <c r="Q800">
        <v>-2.3933030000000001E-2</v>
      </c>
      <c r="R800">
        <v>1</v>
      </c>
      <c r="S800">
        <v>0.15798704533899199</v>
      </c>
      <c r="T800">
        <f t="shared" si="113"/>
        <v>0</v>
      </c>
      <c r="U800">
        <f t="shared" si="114"/>
        <v>0</v>
      </c>
      <c r="V800">
        <f t="shared" si="115"/>
        <v>0</v>
      </c>
      <c r="X800">
        <f t="shared" si="110"/>
        <v>-3.7811086957094558E-3</v>
      </c>
    </row>
    <row r="801" spans="1:24" x14ac:dyDescent="0.35">
      <c r="A801" t="s">
        <v>267</v>
      </c>
      <c r="B801" t="s">
        <v>666</v>
      </c>
      <c r="C801" t="s">
        <v>688</v>
      </c>
      <c r="D801" t="s">
        <v>687</v>
      </c>
      <c r="E801">
        <v>0.47662480416722303</v>
      </c>
      <c r="F801">
        <v>7</v>
      </c>
      <c r="G801">
        <v>0</v>
      </c>
      <c r="H801">
        <v>0</v>
      </c>
      <c r="I801">
        <f t="shared" si="111"/>
        <v>0</v>
      </c>
      <c r="J801">
        <v>0</v>
      </c>
      <c r="K801">
        <v>0</v>
      </c>
      <c r="M801" t="s">
        <v>650</v>
      </c>
      <c r="N801" t="str">
        <f t="shared" si="112"/>
        <v>middle</v>
      </c>
      <c r="P801">
        <v>0</v>
      </c>
      <c r="Q801">
        <v>-2.3933030000000001E-2</v>
      </c>
      <c r="R801">
        <v>1</v>
      </c>
      <c r="S801">
        <v>0.47662480416722303</v>
      </c>
      <c r="T801">
        <f t="shared" si="113"/>
        <v>0</v>
      </c>
      <c r="U801">
        <f t="shared" si="114"/>
        <v>0</v>
      </c>
      <c r="V801">
        <f t="shared" si="115"/>
        <v>0</v>
      </c>
      <c r="X801">
        <f t="shared" si="110"/>
        <v>-1.1407075736878275E-2</v>
      </c>
    </row>
    <row r="802" spans="1:24" x14ac:dyDescent="0.35">
      <c r="A802" t="s">
        <v>259</v>
      </c>
      <c r="B802" t="s">
        <v>667</v>
      </c>
      <c r="C802" t="s">
        <v>688</v>
      </c>
      <c r="D802" t="s">
        <v>687</v>
      </c>
      <c r="E802">
        <v>0.36538815049378298</v>
      </c>
      <c r="F802">
        <v>7</v>
      </c>
      <c r="G802">
        <v>0</v>
      </c>
      <c r="H802">
        <v>0</v>
      </c>
      <c r="I802">
        <f t="shared" si="111"/>
        <v>0</v>
      </c>
      <c r="J802">
        <v>0</v>
      </c>
      <c r="K802">
        <v>0</v>
      </c>
      <c r="M802" t="s">
        <v>650</v>
      </c>
      <c r="N802" t="str">
        <f t="shared" si="112"/>
        <v>middle</v>
      </c>
      <c r="P802">
        <v>0</v>
      </c>
      <c r="Q802">
        <v>-2.3933030000000001E-2</v>
      </c>
      <c r="R802">
        <v>1</v>
      </c>
      <c r="S802">
        <v>0.36538815049378298</v>
      </c>
      <c r="T802">
        <f t="shared" si="113"/>
        <v>0</v>
      </c>
      <c r="U802">
        <f t="shared" si="114"/>
        <v>0</v>
      </c>
      <c r="V802">
        <f t="shared" si="115"/>
        <v>0</v>
      </c>
      <c r="X802">
        <f t="shared" si="110"/>
        <v>-8.7448455674122225E-3</v>
      </c>
    </row>
    <row r="803" spans="1:24" x14ac:dyDescent="0.35">
      <c r="A803" t="s">
        <v>256</v>
      </c>
      <c r="B803" t="s">
        <v>666</v>
      </c>
      <c r="C803" t="s">
        <v>688</v>
      </c>
      <c r="D803" t="s">
        <v>687</v>
      </c>
      <c r="E803">
        <v>0.25850179075536101</v>
      </c>
      <c r="F803">
        <v>7</v>
      </c>
      <c r="G803">
        <v>0</v>
      </c>
      <c r="H803">
        <v>0</v>
      </c>
      <c r="I803">
        <f t="shared" si="111"/>
        <v>0</v>
      </c>
      <c r="J803">
        <v>0</v>
      </c>
      <c r="K803">
        <v>0</v>
      </c>
      <c r="M803" t="s">
        <v>650</v>
      </c>
      <c r="N803" t="str">
        <f t="shared" si="112"/>
        <v>middle</v>
      </c>
      <c r="P803">
        <v>0</v>
      </c>
      <c r="Q803">
        <v>0.71893019999999996</v>
      </c>
      <c r="R803">
        <v>0</v>
      </c>
      <c r="S803">
        <v>0</v>
      </c>
      <c r="T803">
        <f t="shared" si="113"/>
        <v>0</v>
      </c>
      <c r="U803">
        <f t="shared" si="114"/>
        <v>0</v>
      </c>
      <c r="V803">
        <f t="shared" si="115"/>
        <v>0</v>
      </c>
      <c r="X803">
        <f t="shared" si="110"/>
        <v>0.18584474412810983</v>
      </c>
    </row>
    <row r="804" spans="1:24" x14ac:dyDescent="0.35">
      <c r="A804" t="s">
        <v>267</v>
      </c>
      <c r="B804" t="s">
        <v>666</v>
      </c>
      <c r="C804" t="s">
        <v>688</v>
      </c>
      <c r="D804" t="s">
        <v>687</v>
      </c>
      <c r="E804">
        <v>0.74149820924463805</v>
      </c>
      <c r="F804">
        <v>7</v>
      </c>
      <c r="G804">
        <v>0</v>
      </c>
      <c r="H804">
        <v>0</v>
      </c>
      <c r="I804">
        <f t="shared" si="111"/>
        <v>0</v>
      </c>
      <c r="J804">
        <v>0</v>
      </c>
      <c r="K804">
        <v>0</v>
      </c>
      <c r="M804" t="s">
        <v>650</v>
      </c>
      <c r="N804" t="str">
        <f t="shared" si="112"/>
        <v>middle</v>
      </c>
      <c r="P804">
        <v>0</v>
      </c>
      <c r="Q804">
        <v>0.71893019999999996</v>
      </c>
      <c r="R804">
        <v>0</v>
      </c>
      <c r="S804">
        <v>0</v>
      </c>
      <c r="T804">
        <f t="shared" si="113"/>
        <v>0</v>
      </c>
      <c r="U804">
        <f t="shared" si="114"/>
        <v>0</v>
      </c>
      <c r="V804">
        <f t="shared" si="115"/>
        <v>0</v>
      </c>
      <c r="X804">
        <f t="shared" si="110"/>
        <v>0.53308545587188949</v>
      </c>
    </row>
    <row r="805" spans="1:24" x14ac:dyDescent="0.35">
      <c r="A805" t="s">
        <v>253</v>
      </c>
      <c r="B805" t="s">
        <v>666</v>
      </c>
      <c r="C805" t="s">
        <v>688</v>
      </c>
      <c r="D805" t="s">
        <v>687</v>
      </c>
      <c r="E805">
        <v>0.58590931299861604</v>
      </c>
      <c r="F805">
        <v>7</v>
      </c>
      <c r="G805">
        <v>0</v>
      </c>
      <c r="H805">
        <v>0</v>
      </c>
      <c r="I805">
        <f t="shared" si="111"/>
        <v>0</v>
      </c>
      <c r="J805">
        <v>0</v>
      </c>
      <c r="K805">
        <v>0</v>
      </c>
      <c r="L805" t="s">
        <v>654</v>
      </c>
      <c r="M805" t="s">
        <v>652</v>
      </c>
      <c r="N805" t="str">
        <f t="shared" si="112"/>
        <v>left guard</v>
      </c>
      <c r="P805">
        <v>0</v>
      </c>
      <c r="Q805">
        <v>0.79667884</v>
      </c>
      <c r="R805">
        <v>0</v>
      </c>
      <c r="S805">
        <v>0</v>
      </c>
      <c r="T805">
        <f t="shared" si="113"/>
        <v>0</v>
      </c>
      <c r="U805">
        <f t="shared" si="114"/>
        <v>0</v>
      </c>
      <c r="V805">
        <f t="shared" si="115"/>
        <v>0</v>
      </c>
      <c r="X805">
        <f t="shared" si="110"/>
        <v>0.46678155182493436</v>
      </c>
    </row>
    <row r="806" spans="1:24" x14ac:dyDescent="0.35">
      <c r="A806" t="s">
        <v>259</v>
      </c>
      <c r="B806" t="s">
        <v>667</v>
      </c>
      <c r="C806" t="s">
        <v>688</v>
      </c>
      <c r="D806" t="s">
        <v>687</v>
      </c>
      <c r="E806">
        <v>0.41409068700138302</v>
      </c>
      <c r="F806">
        <v>7</v>
      </c>
      <c r="G806">
        <v>0</v>
      </c>
      <c r="H806">
        <v>0</v>
      </c>
      <c r="I806">
        <f t="shared" si="111"/>
        <v>0</v>
      </c>
      <c r="J806">
        <v>0</v>
      </c>
      <c r="K806">
        <v>0</v>
      </c>
      <c r="L806" t="s">
        <v>654</v>
      </c>
      <c r="M806" t="s">
        <v>652</v>
      </c>
      <c r="N806" t="str">
        <f t="shared" si="112"/>
        <v>left guard</v>
      </c>
      <c r="P806">
        <v>0</v>
      </c>
      <c r="Q806">
        <v>0.79667884</v>
      </c>
      <c r="R806">
        <v>0</v>
      </c>
      <c r="S806">
        <v>0</v>
      </c>
      <c r="T806">
        <f t="shared" si="113"/>
        <v>0</v>
      </c>
      <c r="U806">
        <f t="shared" si="114"/>
        <v>0</v>
      </c>
      <c r="V806">
        <f t="shared" si="115"/>
        <v>0</v>
      </c>
      <c r="X806">
        <f t="shared" si="110"/>
        <v>0.32989728817506492</v>
      </c>
    </row>
    <row r="807" spans="1:24" x14ac:dyDescent="0.35">
      <c r="A807" t="s">
        <v>282</v>
      </c>
      <c r="B807" t="s">
        <v>667</v>
      </c>
      <c r="C807" t="s">
        <v>689</v>
      </c>
      <c r="D807" t="s">
        <v>690</v>
      </c>
      <c r="E807">
        <v>0.84129389503504404</v>
      </c>
      <c r="F807">
        <v>7</v>
      </c>
      <c r="G807">
        <v>0</v>
      </c>
      <c r="H807">
        <v>0</v>
      </c>
      <c r="I807">
        <f t="shared" si="111"/>
        <v>0</v>
      </c>
      <c r="J807">
        <v>0</v>
      </c>
      <c r="K807">
        <v>0</v>
      </c>
      <c r="L807" t="s">
        <v>3</v>
      </c>
      <c r="M807" t="s">
        <v>652</v>
      </c>
      <c r="N807" t="str">
        <f t="shared" si="112"/>
        <v>left tackle</v>
      </c>
      <c r="P807">
        <v>0</v>
      </c>
      <c r="Q807">
        <v>-0.58019520000000002</v>
      </c>
      <c r="R807">
        <v>1</v>
      </c>
      <c r="S807">
        <v>0.84129389503504404</v>
      </c>
      <c r="T807">
        <f t="shared" si="113"/>
        <v>0</v>
      </c>
      <c r="U807">
        <f t="shared" si="114"/>
        <v>0</v>
      </c>
      <c r="V807">
        <f t="shared" si="115"/>
        <v>0</v>
      </c>
      <c r="X807">
        <f t="shared" si="110"/>
        <v>-0.48811467968863642</v>
      </c>
    </row>
    <row r="808" spans="1:24" x14ac:dyDescent="0.35">
      <c r="A808" t="s">
        <v>270</v>
      </c>
      <c r="B808" t="s">
        <v>666</v>
      </c>
      <c r="C808" t="s">
        <v>689</v>
      </c>
      <c r="D808" t="s">
        <v>690</v>
      </c>
      <c r="E808">
        <v>0.15870610496495499</v>
      </c>
      <c r="F808">
        <v>7</v>
      </c>
      <c r="G808">
        <v>0</v>
      </c>
      <c r="H808">
        <v>0</v>
      </c>
      <c r="I808">
        <f t="shared" si="111"/>
        <v>0</v>
      </c>
      <c r="J808">
        <v>0</v>
      </c>
      <c r="K808">
        <v>0</v>
      </c>
      <c r="L808" t="s">
        <v>3</v>
      </c>
      <c r="M808" t="s">
        <v>652</v>
      </c>
      <c r="N808" t="str">
        <f t="shared" si="112"/>
        <v>left tackle</v>
      </c>
      <c r="P808">
        <v>0</v>
      </c>
      <c r="Q808">
        <v>-0.58019520000000002</v>
      </c>
      <c r="R808">
        <v>1</v>
      </c>
      <c r="S808">
        <v>0.15870610496495499</v>
      </c>
      <c r="T808">
        <f t="shared" si="113"/>
        <v>0</v>
      </c>
      <c r="U808">
        <f t="shared" si="114"/>
        <v>0</v>
      </c>
      <c r="V808">
        <f t="shared" si="115"/>
        <v>0</v>
      </c>
      <c r="X808">
        <f t="shared" si="110"/>
        <v>-9.2080520311363059E-2</v>
      </c>
    </row>
    <row r="809" spans="1:24" x14ac:dyDescent="0.35">
      <c r="A809" t="s">
        <v>271</v>
      </c>
      <c r="B809" t="s">
        <v>665</v>
      </c>
      <c r="C809" t="s">
        <v>689</v>
      </c>
      <c r="D809" t="s">
        <v>690</v>
      </c>
      <c r="E809">
        <v>1</v>
      </c>
      <c r="F809">
        <v>7</v>
      </c>
      <c r="G809">
        <v>0</v>
      </c>
      <c r="H809">
        <v>0</v>
      </c>
      <c r="I809">
        <f t="shared" si="111"/>
        <v>0</v>
      </c>
      <c r="J809">
        <v>0</v>
      </c>
      <c r="K809">
        <v>0</v>
      </c>
      <c r="L809" t="s">
        <v>653</v>
      </c>
      <c r="M809" t="s">
        <v>652</v>
      </c>
      <c r="N809" t="str">
        <f t="shared" si="112"/>
        <v>left end</v>
      </c>
      <c r="P809">
        <v>0</v>
      </c>
      <c r="Q809">
        <v>1.7342154000000001</v>
      </c>
      <c r="R809">
        <v>0</v>
      </c>
      <c r="S809">
        <v>0</v>
      </c>
      <c r="T809">
        <f t="shared" si="113"/>
        <v>0</v>
      </c>
      <c r="U809">
        <f t="shared" si="114"/>
        <v>0</v>
      </c>
      <c r="V809">
        <f t="shared" si="115"/>
        <v>0</v>
      </c>
      <c r="X809">
        <f t="shared" si="110"/>
        <v>1.7342154000000001</v>
      </c>
    </row>
    <row r="810" spans="1:24" x14ac:dyDescent="0.35">
      <c r="A810" t="s">
        <v>292</v>
      </c>
      <c r="B810" t="s">
        <v>666</v>
      </c>
      <c r="C810" t="s">
        <v>690</v>
      </c>
      <c r="D810" t="s">
        <v>689</v>
      </c>
      <c r="E810">
        <v>0.31194663363973002</v>
      </c>
      <c r="F810">
        <v>7</v>
      </c>
      <c r="G810">
        <v>0</v>
      </c>
      <c r="H810">
        <v>0</v>
      </c>
      <c r="I810">
        <f t="shared" si="111"/>
        <v>0</v>
      </c>
      <c r="J810">
        <v>0</v>
      </c>
      <c r="K810">
        <v>0</v>
      </c>
      <c r="L810" t="s">
        <v>653</v>
      </c>
      <c r="M810" t="s">
        <v>651</v>
      </c>
      <c r="N810" t="str">
        <f t="shared" si="112"/>
        <v>right end</v>
      </c>
      <c r="P810">
        <v>0</v>
      </c>
      <c r="Q810">
        <v>-0.23950735000000001</v>
      </c>
      <c r="R810">
        <v>1</v>
      </c>
      <c r="S810">
        <v>0.31194663363973002</v>
      </c>
      <c r="T810">
        <f t="shared" si="113"/>
        <v>0</v>
      </c>
      <c r="U810">
        <f t="shared" si="114"/>
        <v>0</v>
      </c>
      <c r="V810">
        <f t="shared" si="115"/>
        <v>0</v>
      </c>
      <c r="X810">
        <f t="shared" si="110"/>
        <v>-7.471351156447259E-2</v>
      </c>
    </row>
    <row r="811" spans="1:24" x14ac:dyDescent="0.35">
      <c r="A811" t="s">
        <v>273</v>
      </c>
      <c r="B811" t="s">
        <v>667</v>
      </c>
      <c r="C811" t="s">
        <v>690</v>
      </c>
      <c r="D811" t="s">
        <v>689</v>
      </c>
      <c r="E811">
        <v>0.36290521803706999</v>
      </c>
      <c r="F811">
        <v>7</v>
      </c>
      <c r="G811">
        <v>0</v>
      </c>
      <c r="H811">
        <v>0</v>
      </c>
      <c r="I811">
        <f t="shared" si="111"/>
        <v>0</v>
      </c>
      <c r="J811">
        <v>0</v>
      </c>
      <c r="K811">
        <v>0</v>
      </c>
      <c r="L811" t="s">
        <v>653</v>
      </c>
      <c r="M811" t="s">
        <v>651</v>
      </c>
      <c r="N811" t="str">
        <f t="shared" si="112"/>
        <v>right end</v>
      </c>
      <c r="P811">
        <v>0</v>
      </c>
      <c r="Q811">
        <v>-0.23950735000000001</v>
      </c>
      <c r="R811">
        <v>1</v>
      </c>
      <c r="S811">
        <v>0.36290521803706999</v>
      </c>
      <c r="T811">
        <f t="shared" si="113"/>
        <v>0</v>
      </c>
      <c r="U811">
        <f t="shared" si="114"/>
        <v>0</v>
      </c>
      <c r="V811">
        <f t="shared" si="115"/>
        <v>0</v>
      </c>
      <c r="X811">
        <f t="shared" si="110"/>
        <v>-8.6918467073230837E-2</v>
      </c>
    </row>
    <row r="812" spans="1:24" x14ac:dyDescent="0.35">
      <c r="A812" t="s">
        <v>272</v>
      </c>
      <c r="B812" t="s">
        <v>667</v>
      </c>
      <c r="C812" t="s">
        <v>690</v>
      </c>
      <c r="D812" t="s">
        <v>689</v>
      </c>
      <c r="E812">
        <v>0.32514814832319799</v>
      </c>
      <c r="F812">
        <v>7</v>
      </c>
      <c r="G812">
        <v>0</v>
      </c>
      <c r="H812">
        <v>0</v>
      </c>
      <c r="I812">
        <f t="shared" si="111"/>
        <v>0</v>
      </c>
      <c r="J812">
        <v>0</v>
      </c>
      <c r="K812">
        <v>0</v>
      </c>
      <c r="L812" t="s">
        <v>653</v>
      </c>
      <c r="M812" t="s">
        <v>651</v>
      </c>
      <c r="N812" t="str">
        <f t="shared" si="112"/>
        <v>right end</v>
      </c>
      <c r="P812">
        <v>0</v>
      </c>
      <c r="Q812">
        <v>-0.23950735000000001</v>
      </c>
      <c r="R812">
        <v>1</v>
      </c>
      <c r="S812">
        <v>0.32514814832319799</v>
      </c>
      <c r="T812">
        <f t="shared" si="113"/>
        <v>0</v>
      </c>
      <c r="U812">
        <f t="shared" si="114"/>
        <v>0</v>
      </c>
      <c r="V812">
        <f t="shared" si="115"/>
        <v>0</v>
      </c>
      <c r="X812">
        <f t="shared" si="110"/>
        <v>-7.7875371362296095E-2</v>
      </c>
    </row>
    <row r="813" spans="1:24" x14ac:dyDescent="0.35">
      <c r="A813" t="s">
        <v>275</v>
      </c>
      <c r="B813" t="s">
        <v>666</v>
      </c>
      <c r="C813" t="s">
        <v>690</v>
      </c>
      <c r="D813" t="s">
        <v>689</v>
      </c>
      <c r="E813">
        <v>0.40729875482279199</v>
      </c>
      <c r="F813">
        <v>7</v>
      </c>
      <c r="G813">
        <v>1</v>
      </c>
      <c r="H813">
        <v>0</v>
      </c>
      <c r="I813">
        <f t="shared" si="111"/>
        <v>1</v>
      </c>
      <c r="J813">
        <v>0</v>
      </c>
      <c r="K813">
        <v>0</v>
      </c>
      <c r="L813" t="s">
        <v>653</v>
      </c>
      <c r="M813" t="s">
        <v>651</v>
      </c>
      <c r="N813" t="str">
        <f t="shared" si="112"/>
        <v>right end</v>
      </c>
      <c r="P813">
        <v>1</v>
      </c>
      <c r="Q813">
        <v>-1.0237117</v>
      </c>
      <c r="R813">
        <v>1</v>
      </c>
      <c r="S813">
        <v>0.40729875482279199</v>
      </c>
      <c r="T813">
        <f t="shared" si="113"/>
        <v>0.40729875482279199</v>
      </c>
      <c r="U813">
        <f t="shared" si="114"/>
        <v>0</v>
      </c>
      <c r="V813">
        <f t="shared" si="115"/>
        <v>0</v>
      </c>
      <c r="X813">
        <f t="shared" si="110"/>
        <v>-0.4169565007075236</v>
      </c>
    </row>
    <row r="814" spans="1:24" x14ac:dyDescent="0.35">
      <c r="A814" t="s">
        <v>274</v>
      </c>
      <c r="B814" t="s">
        <v>667</v>
      </c>
      <c r="C814" t="s">
        <v>690</v>
      </c>
      <c r="D814" t="s">
        <v>689</v>
      </c>
      <c r="E814">
        <v>0.59270124517720701</v>
      </c>
      <c r="F814">
        <v>7</v>
      </c>
      <c r="G814">
        <v>1</v>
      </c>
      <c r="H814">
        <v>0</v>
      </c>
      <c r="I814">
        <f t="shared" si="111"/>
        <v>1</v>
      </c>
      <c r="J814">
        <v>0</v>
      </c>
      <c r="K814">
        <v>0</v>
      </c>
      <c r="L814" t="s">
        <v>653</v>
      </c>
      <c r="M814" t="s">
        <v>651</v>
      </c>
      <c r="N814" t="str">
        <f t="shared" si="112"/>
        <v>right end</v>
      </c>
      <c r="P814">
        <v>1</v>
      </c>
      <c r="Q814">
        <v>-1.0237117</v>
      </c>
      <c r="R814">
        <v>1</v>
      </c>
      <c r="S814">
        <v>0.59270124517720701</v>
      </c>
      <c r="T814">
        <f t="shared" si="113"/>
        <v>0.59270124517720701</v>
      </c>
      <c r="U814">
        <f t="shared" si="114"/>
        <v>0</v>
      </c>
      <c r="V814">
        <f t="shared" si="115"/>
        <v>0</v>
      </c>
      <c r="X814">
        <f t="shared" si="110"/>
        <v>-0.60675519929247534</v>
      </c>
    </row>
    <row r="815" spans="1:24" x14ac:dyDescent="0.35">
      <c r="A815" t="s">
        <v>277</v>
      </c>
      <c r="B815" t="s">
        <v>665</v>
      </c>
      <c r="C815" t="s">
        <v>689</v>
      </c>
      <c r="D815" t="s">
        <v>690</v>
      </c>
      <c r="E815">
        <v>0.22378106370436501</v>
      </c>
      <c r="F815">
        <v>7</v>
      </c>
      <c r="G815">
        <v>0</v>
      </c>
      <c r="H815">
        <v>0</v>
      </c>
      <c r="I815">
        <f t="shared" si="111"/>
        <v>0</v>
      </c>
      <c r="J815">
        <v>0</v>
      </c>
      <c r="K815">
        <v>0</v>
      </c>
      <c r="L815" t="s">
        <v>653</v>
      </c>
      <c r="M815" t="s">
        <v>651</v>
      </c>
      <c r="N815" t="str">
        <f t="shared" si="112"/>
        <v>right end</v>
      </c>
      <c r="P815">
        <v>0</v>
      </c>
      <c r="Q815">
        <v>0.30706783999999998</v>
      </c>
      <c r="R815">
        <v>0</v>
      </c>
      <c r="S815">
        <v>0</v>
      </c>
      <c r="T815">
        <f t="shared" si="113"/>
        <v>0</v>
      </c>
      <c r="U815">
        <f t="shared" si="114"/>
        <v>0</v>
      </c>
      <c r="V815">
        <f t="shared" si="115"/>
        <v>0</v>
      </c>
      <c r="X815">
        <f t="shared" si="110"/>
        <v>6.8715967864601754E-2</v>
      </c>
    </row>
    <row r="816" spans="1:24" x14ac:dyDescent="0.35">
      <c r="A816" t="s">
        <v>278</v>
      </c>
      <c r="B816" t="s">
        <v>665</v>
      </c>
      <c r="C816" t="s">
        <v>689</v>
      </c>
      <c r="D816" t="s">
        <v>690</v>
      </c>
      <c r="E816">
        <v>0.48232348317733098</v>
      </c>
      <c r="F816">
        <v>7</v>
      </c>
      <c r="G816">
        <v>0</v>
      </c>
      <c r="H816">
        <v>0</v>
      </c>
      <c r="I816">
        <f t="shared" si="111"/>
        <v>0</v>
      </c>
      <c r="J816">
        <v>0</v>
      </c>
      <c r="K816">
        <v>0</v>
      </c>
      <c r="L816" t="s">
        <v>653</v>
      </c>
      <c r="M816" t="s">
        <v>651</v>
      </c>
      <c r="N816" t="str">
        <f t="shared" si="112"/>
        <v>right end</v>
      </c>
      <c r="P816">
        <v>0</v>
      </c>
      <c r="Q816">
        <v>0.30706783999999998</v>
      </c>
      <c r="R816">
        <v>0</v>
      </c>
      <c r="S816">
        <v>0</v>
      </c>
      <c r="T816">
        <f t="shared" si="113"/>
        <v>0</v>
      </c>
      <c r="U816">
        <f t="shared" si="114"/>
        <v>0</v>
      </c>
      <c r="V816">
        <f t="shared" si="115"/>
        <v>0</v>
      </c>
      <c r="X816">
        <f t="shared" si="110"/>
        <v>0.14810603016053936</v>
      </c>
    </row>
    <row r="817" spans="1:24" x14ac:dyDescent="0.35">
      <c r="A817" t="s">
        <v>276</v>
      </c>
      <c r="B817" t="s">
        <v>666</v>
      </c>
      <c r="C817" t="s">
        <v>689</v>
      </c>
      <c r="D817" t="s">
        <v>690</v>
      </c>
      <c r="E817">
        <v>0.29389545311830301</v>
      </c>
      <c r="F817">
        <v>7</v>
      </c>
      <c r="G817">
        <v>0</v>
      </c>
      <c r="H817">
        <v>0</v>
      </c>
      <c r="I817">
        <f t="shared" si="111"/>
        <v>0</v>
      </c>
      <c r="J817">
        <v>0</v>
      </c>
      <c r="K817">
        <v>0</v>
      </c>
      <c r="L817" t="s">
        <v>653</v>
      </c>
      <c r="M817" t="s">
        <v>651</v>
      </c>
      <c r="N817" t="str">
        <f t="shared" si="112"/>
        <v>right end</v>
      </c>
      <c r="P817">
        <v>0</v>
      </c>
      <c r="Q817">
        <v>0.30706783999999998</v>
      </c>
      <c r="R817">
        <v>0</v>
      </c>
      <c r="S817">
        <v>0</v>
      </c>
      <c r="T817">
        <f t="shared" si="113"/>
        <v>0</v>
      </c>
      <c r="U817">
        <f t="shared" si="114"/>
        <v>0</v>
      </c>
      <c r="V817">
        <f t="shared" si="115"/>
        <v>0</v>
      </c>
      <c r="X817">
        <f t="shared" si="110"/>
        <v>9.0245841974858562E-2</v>
      </c>
    </row>
    <row r="818" spans="1:24" x14ac:dyDescent="0.35">
      <c r="A818" t="s">
        <v>282</v>
      </c>
      <c r="B818" t="s">
        <v>667</v>
      </c>
      <c r="C818" t="s">
        <v>689</v>
      </c>
      <c r="D818" t="s">
        <v>690</v>
      </c>
      <c r="E818">
        <v>0.65385470308007598</v>
      </c>
      <c r="F818">
        <v>7</v>
      </c>
      <c r="G818">
        <v>0</v>
      </c>
      <c r="H818">
        <v>0</v>
      </c>
      <c r="I818">
        <f t="shared" si="111"/>
        <v>0</v>
      </c>
      <c r="J818">
        <v>0</v>
      </c>
      <c r="K818">
        <v>1</v>
      </c>
      <c r="M818" t="s">
        <v>650</v>
      </c>
      <c r="N818" t="str">
        <f t="shared" si="112"/>
        <v>middle</v>
      </c>
      <c r="P818">
        <v>0</v>
      </c>
      <c r="Q818">
        <v>-1.2554076000000001</v>
      </c>
      <c r="R818">
        <v>1</v>
      </c>
      <c r="S818">
        <v>0.65385470308007598</v>
      </c>
      <c r="T818">
        <f t="shared" si="113"/>
        <v>0</v>
      </c>
      <c r="U818">
        <f t="shared" si="114"/>
        <v>0</v>
      </c>
      <c r="V818">
        <f t="shared" si="115"/>
        <v>0.65385470308007598</v>
      </c>
      <c r="X818">
        <f t="shared" si="110"/>
        <v>-0.82085416354247087</v>
      </c>
    </row>
    <row r="819" spans="1:24" x14ac:dyDescent="0.35">
      <c r="A819" t="s">
        <v>278</v>
      </c>
      <c r="B819" t="s">
        <v>665</v>
      </c>
      <c r="C819" t="s">
        <v>689</v>
      </c>
      <c r="D819" t="s">
        <v>690</v>
      </c>
      <c r="E819">
        <v>0.34614529691992302</v>
      </c>
      <c r="F819">
        <v>7</v>
      </c>
      <c r="G819">
        <v>0</v>
      </c>
      <c r="H819">
        <v>0</v>
      </c>
      <c r="I819">
        <f t="shared" si="111"/>
        <v>0</v>
      </c>
      <c r="J819">
        <v>0</v>
      </c>
      <c r="K819">
        <v>1</v>
      </c>
      <c r="M819" t="s">
        <v>650</v>
      </c>
      <c r="N819" t="str">
        <f t="shared" si="112"/>
        <v>middle</v>
      </c>
      <c r="P819">
        <v>0</v>
      </c>
      <c r="Q819">
        <v>-1.2554076000000001</v>
      </c>
      <c r="R819">
        <v>1</v>
      </c>
      <c r="S819">
        <v>0.34614529691992302</v>
      </c>
      <c r="T819">
        <f t="shared" si="113"/>
        <v>0</v>
      </c>
      <c r="U819">
        <f t="shared" si="114"/>
        <v>0</v>
      </c>
      <c r="V819">
        <f t="shared" si="115"/>
        <v>0.34614529691992302</v>
      </c>
      <c r="X819">
        <f t="shared" si="110"/>
        <v>-0.43455343645752798</v>
      </c>
    </row>
    <row r="820" spans="1:24" x14ac:dyDescent="0.35">
      <c r="A820" t="s">
        <v>279</v>
      </c>
      <c r="B820" t="s">
        <v>667</v>
      </c>
      <c r="C820" t="s">
        <v>690</v>
      </c>
      <c r="D820" t="s">
        <v>689</v>
      </c>
      <c r="E820">
        <v>0.31311526302473802</v>
      </c>
      <c r="F820">
        <v>7</v>
      </c>
      <c r="G820">
        <v>0</v>
      </c>
      <c r="H820">
        <v>0</v>
      </c>
      <c r="I820">
        <f t="shared" si="111"/>
        <v>0</v>
      </c>
      <c r="J820">
        <v>0</v>
      </c>
      <c r="K820">
        <v>0</v>
      </c>
      <c r="M820" t="s">
        <v>650</v>
      </c>
      <c r="N820" t="str">
        <f t="shared" si="112"/>
        <v>middle</v>
      </c>
      <c r="P820">
        <v>0</v>
      </c>
      <c r="Q820">
        <v>-0.39614379999999999</v>
      </c>
      <c r="R820">
        <v>1</v>
      </c>
      <c r="S820">
        <v>0.31311526302473802</v>
      </c>
      <c r="T820">
        <f t="shared" si="113"/>
        <v>0</v>
      </c>
      <c r="U820">
        <f t="shared" si="114"/>
        <v>0</v>
      </c>
      <c r="V820">
        <f t="shared" si="115"/>
        <v>0</v>
      </c>
      <c r="X820">
        <f t="shared" si="110"/>
        <v>-0.12403867013261921</v>
      </c>
    </row>
    <row r="821" spans="1:24" x14ac:dyDescent="0.35">
      <c r="A821" t="s">
        <v>283</v>
      </c>
      <c r="B821" t="s">
        <v>666</v>
      </c>
      <c r="C821" t="s">
        <v>690</v>
      </c>
      <c r="D821" t="s">
        <v>689</v>
      </c>
      <c r="E821">
        <v>0.41132041357788102</v>
      </c>
      <c r="F821">
        <v>7</v>
      </c>
      <c r="G821">
        <v>0</v>
      </c>
      <c r="H821">
        <v>0</v>
      </c>
      <c r="I821">
        <f t="shared" si="111"/>
        <v>0</v>
      </c>
      <c r="J821">
        <v>0</v>
      </c>
      <c r="K821">
        <v>0</v>
      </c>
      <c r="M821" t="s">
        <v>650</v>
      </c>
      <c r="N821" t="str">
        <f t="shared" si="112"/>
        <v>middle</v>
      </c>
      <c r="P821">
        <v>0</v>
      </c>
      <c r="Q821">
        <v>-0.39614379999999999</v>
      </c>
      <c r="R821">
        <v>1</v>
      </c>
      <c r="S821">
        <v>0.41132041357788102</v>
      </c>
      <c r="T821">
        <f t="shared" si="113"/>
        <v>0</v>
      </c>
      <c r="U821">
        <f t="shared" si="114"/>
        <v>0</v>
      </c>
      <c r="V821">
        <f t="shared" si="115"/>
        <v>0</v>
      </c>
      <c r="X821">
        <f t="shared" si="110"/>
        <v>-0.16294203165231338</v>
      </c>
    </row>
    <row r="822" spans="1:24" x14ac:dyDescent="0.35">
      <c r="A822" t="s">
        <v>615</v>
      </c>
      <c r="B822" t="s">
        <v>666</v>
      </c>
      <c r="C822" t="s">
        <v>690</v>
      </c>
      <c r="D822" t="s">
        <v>689</v>
      </c>
      <c r="E822">
        <v>0.27556432339738002</v>
      </c>
      <c r="F822">
        <v>7</v>
      </c>
      <c r="G822">
        <v>0</v>
      </c>
      <c r="H822">
        <v>0</v>
      </c>
      <c r="I822">
        <f t="shared" si="111"/>
        <v>0</v>
      </c>
      <c r="J822">
        <v>0</v>
      </c>
      <c r="K822">
        <v>0</v>
      </c>
      <c r="M822" t="s">
        <v>650</v>
      </c>
      <c r="N822" t="str">
        <f t="shared" si="112"/>
        <v>middle</v>
      </c>
      <c r="P822">
        <v>0</v>
      </c>
      <c r="Q822">
        <v>-0.39614379999999999</v>
      </c>
      <c r="R822">
        <v>1</v>
      </c>
      <c r="S822">
        <v>0.27556432339738002</v>
      </c>
      <c r="T822">
        <f t="shared" si="113"/>
        <v>0</v>
      </c>
      <c r="U822">
        <f t="shared" si="114"/>
        <v>0</v>
      </c>
      <c r="V822">
        <f t="shared" si="115"/>
        <v>0</v>
      </c>
      <c r="X822">
        <f t="shared" si="110"/>
        <v>-0.10916309821506703</v>
      </c>
    </row>
    <row r="823" spans="1:24" x14ac:dyDescent="0.35">
      <c r="A823" t="s">
        <v>291</v>
      </c>
      <c r="B823" t="s">
        <v>665</v>
      </c>
      <c r="C823" t="s">
        <v>689</v>
      </c>
      <c r="D823" t="s">
        <v>690</v>
      </c>
      <c r="E823">
        <v>0.26001215344692502</v>
      </c>
      <c r="F823">
        <v>7</v>
      </c>
      <c r="G823">
        <v>0</v>
      </c>
      <c r="H823">
        <v>0</v>
      </c>
      <c r="I823">
        <f t="shared" si="111"/>
        <v>0</v>
      </c>
      <c r="J823">
        <v>0</v>
      </c>
      <c r="K823">
        <v>0</v>
      </c>
      <c r="L823" t="s">
        <v>3</v>
      </c>
      <c r="M823" t="s">
        <v>652</v>
      </c>
      <c r="N823" t="str">
        <f t="shared" si="112"/>
        <v>left tackle</v>
      </c>
      <c r="P823">
        <v>0</v>
      </c>
      <c r="Q823">
        <v>0.73595107000000004</v>
      </c>
      <c r="R823">
        <v>0</v>
      </c>
      <c r="S823">
        <v>0</v>
      </c>
      <c r="T823">
        <f t="shared" si="113"/>
        <v>0</v>
      </c>
      <c r="U823">
        <f t="shared" si="114"/>
        <v>0</v>
      </c>
      <c r="V823">
        <f t="shared" si="115"/>
        <v>0</v>
      </c>
      <c r="X823">
        <f t="shared" si="110"/>
        <v>0.19135622254226867</v>
      </c>
    </row>
    <row r="824" spans="1:24" x14ac:dyDescent="0.35">
      <c r="A824" t="s">
        <v>270</v>
      </c>
      <c r="B824" t="s">
        <v>666</v>
      </c>
      <c r="C824" t="s">
        <v>689</v>
      </c>
      <c r="D824" t="s">
        <v>690</v>
      </c>
      <c r="E824">
        <v>0.16097147894188801</v>
      </c>
      <c r="F824">
        <v>7</v>
      </c>
      <c r="G824">
        <v>0</v>
      </c>
      <c r="H824">
        <v>0</v>
      </c>
      <c r="I824">
        <f t="shared" si="111"/>
        <v>0</v>
      </c>
      <c r="J824">
        <v>0</v>
      </c>
      <c r="K824">
        <v>0</v>
      </c>
      <c r="L824" t="s">
        <v>3</v>
      </c>
      <c r="M824" t="s">
        <v>652</v>
      </c>
      <c r="N824" t="str">
        <f t="shared" si="112"/>
        <v>left tackle</v>
      </c>
      <c r="P824">
        <v>0</v>
      </c>
      <c r="Q824">
        <v>0.73595107000000004</v>
      </c>
      <c r="R824">
        <v>0</v>
      </c>
      <c r="S824">
        <v>0</v>
      </c>
      <c r="T824">
        <f t="shared" si="113"/>
        <v>0</v>
      </c>
      <c r="U824">
        <f t="shared" si="114"/>
        <v>0</v>
      </c>
      <c r="V824">
        <f t="shared" si="115"/>
        <v>0</v>
      </c>
      <c r="X824">
        <f t="shared" si="110"/>
        <v>0.11846713216676495</v>
      </c>
    </row>
    <row r="825" spans="1:24" x14ac:dyDescent="0.35">
      <c r="A825" t="s">
        <v>278</v>
      </c>
      <c r="B825" t="s">
        <v>665</v>
      </c>
      <c r="C825" t="s">
        <v>689</v>
      </c>
      <c r="D825" t="s">
        <v>690</v>
      </c>
      <c r="E825">
        <v>0.57901636761118502</v>
      </c>
      <c r="F825">
        <v>7</v>
      </c>
      <c r="G825">
        <v>0</v>
      </c>
      <c r="H825">
        <v>0</v>
      </c>
      <c r="I825">
        <f t="shared" si="111"/>
        <v>0</v>
      </c>
      <c r="J825">
        <v>0</v>
      </c>
      <c r="K825">
        <v>0</v>
      </c>
      <c r="L825" t="s">
        <v>3</v>
      </c>
      <c r="M825" t="s">
        <v>652</v>
      </c>
      <c r="N825" t="str">
        <f t="shared" si="112"/>
        <v>left tackle</v>
      </c>
      <c r="P825">
        <v>0</v>
      </c>
      <c r="Q825">
        <v>0.73595107000000004</v>
      </c>
      <c r="R825">
        <v>0</v>
      </c>
      <c r="S825">
        <v>0</v>
      </c>
      <c r="T825">
        <f t="shared" si="113"/>
        <v>0</v>
      </c>
      <c r="U825">
        <f t="shared" si="114"/>
        <v>0</v>
      </c>
      <c r="V825">
        <f t="shared" si="115"/>
        <v>0</v>
      </c>
      <c r="X825">
        <f t="shared" si="110"/>
        <v>0.42612771529096499</v>
      </c>
    </row>
    <row r="826" spans="1:24" x14ac:dyDescent="0.35">
      <c r="A826" t="s">
        <v>277</v>
      </c>
      <c r="B826" t="s">
        <v>665</v>
      </c>
      <c r="C826" t="s">
        <v>689</v>
      </c>
      <c r="D826" t="s">
        <v>690</v>
      </c>
      <c r="E826">
        <v>0.40457073176944702</v>
      </c>
      <c r="F826">
        <v>7</v>
      </c>
      <c r="G826">
        <v>0</v>
      </c>
      <c r="H826">
        <v>0</v>
      </c>
      <c r="I826">
        <f t="shared" si="111"/>
        <v>0</v>
      </c>
      <c r="J826">
        <v>0</v>
      </c>
      <c r="K826">
        <v>0</v>
      </c>
      <c r="L826" t="s">
        <v>3</v>
      </c>
      <c r="M826" t="s">
        <v>652</v>
      </c>
      <c r="N826" t="str">
        <f t="shared" si="112"/>
        <v>left tackle</v>
      </c>
      <c r="P826">
        <v>0</v>
      </c>
      <c r="Q826">
        <v>0.94429470000000004</v>
      </c>
      <c r="R826">
        <v>0</v>
      </c>
      <c r="S826">
        <v>0</v>
      </c>
      <c r="T826">
        <f t="shared" si="113"/>
        <v>0</v>
      </c>
      <c r="U826">
        <f t="shared" si="114"/>
        <v>0</v>
      </c>
      <c r="V826">
        <f t="shared" si="115"/>
        <v>0</v>
      </c>
      <c r="X826">
        <f t="shared" si="110"/>
        <v>0.38203399778501046</v>
      </c>
    </row>
    <row r="827" spans="1:24" x14ac:dyDescent="0.35">
      <c r="A827" t="s">
        <v>281</v>
      </c>
      <c r="B827" t="s">
        <v>667</v>
      </c>
      <c r="C827" t="s">
        <v>689</v>
      </c>
      <c r="D827" t="s">
        <v>690</v>
      </c>
      <c r="E827">
        <v>0.59542926823055198</v>
      </c>
      <c r="F827">
        <v>7</v>
      </c>
      <c r="G827">
        <v>0</v>
      </c>
      <c r="H827">
        <v>0</v>
      </c>
      <c r="I827">
        <f t="shared" si="111"/>
        <v>0</v>
      </c>
      <c r="J827">
        <v>0</v>
      </c>
      <c r="K827">
        <v>0</v>
      </c>
      <c r="L827" t="s">
        <v>3</v>
      </c>
      <c r="M827" t="s">
        <v>652</v>
      </c>
      <c r="N827" t="str">
        <f t="shared" si="112"/>
        <v>left tackle</v>
      </c>
      <c r="P827">
        <v>0</v>
      </c>
      <c r="Q827">
        <v>0.94429470000000004</v>
      </c>
      <c r="R827">
        <v>0</v>
      </c>
      <c r="S827">
        <v>0</v>
      </c>
      <c r="T827">
        <f t="shared" si="113"/>
        <v>0</v>
      </c>
      <c r="U827">
        <f t="shared" si="114"/>
        <v>0</v>
      </c>
      <c r="V827">
        <f t="shared" si="115"/>
        <v>0</v>
      </c>
      <c r="X827">
        <f t="shared" si="110"/>
        <v>0.56226070221498858</v>
      </c>
    </row>
    <row r="828" spans="1:24" x14ac:dyDescent="0.35">
      <c r="A828" t="s">
        <v>274</v>
      </c>
      <c r="B828" t="s">
        <v>667</v>
      </c>
      <c r="C828" t="s">
        <v>690</v>
      </c>
      <c r="D828" t="s">
        <v>689</v>
      </c>
      <c r="E828">
        <v>0.54983818697133702</v>
      </c>
      <c r="F828">
        <v>7</v>
      </c>
      <c r="G828">
        <v>0</v>
      </c>
      <c r="H828">
        <v>0</v>
      </c>
      <c r="I828">
        <f t="shared" si="111"/>
        <v>0</v>
      </c>
      <c r="J828">
        <v>0</v>
      </c>
      <c r="K828">
        <v>0</v>
      </c>
      <c r="L828" t="s">
        <v>654</v>
      </c>
      <c r="M828" t="s">
        <v>651</v>
      </c>
      <c r="N828" t="str">
        <f t="shared" si="112"/>
        <v>right guard</v>
      </c>
      <c r="P828">
        <v>0</v>
      </c>
      <c r="Q828">
        <v>-0.55597454000000002</v>
      </c>
      <c r="R828">
        <v>1</v>
      </c>
      <c r="S828">
        <v>0.54983818697133702</v>
      </c>
      <c r="T828">
        <f t="shared" si="113"/>
        <v>0</v>
      </c>
      <c r="U828">
        <f t="shared" si="114"/>
        <v>0</v>
      </c>
      <c r="V828">
        <f t="shared" si="115"/>
        <v>0</v>
      </c>
      <c r="X828">
        <f t="shared" si="110"/>
        <v>-0.3056960330758231</v>
      </c>
    </row>
    <row r="829" spans="1:24" x14ac:dyDescent="0.35">
      <c r="A829" t="s">
        <v>272</v>
      </c>
      <c r="B829" t="s">
        <v>667</v>
      </c>
      <c r="C829" t="s">
        <v>690</v>
      </c>
      <c r="D829" t="s">
        <v>689</v>
      </c>
      <c r="E829">
        <v>0.45016181302866198</v>
      </c>
      <c r="F829">
        <v>7</v>
      </c>
      <c r="G829">
        <v>0</v>
      </c>
      <c r="H829">
        <v>0</v>
      </c>
      <c r="I829">
        <f t="shared" si="111"/>
        <v>0</v>
      </c>
      <c r="J829">
        <v>0</v>
      </c>
      <c r="K829">
        <v>0</v>
      </c>
      <c r="L829" t="s">
        <v>654</v>
      </c>
      <c r="M829" t="s">
        <v>651</v>
      </c>
      <c r="N829" t="str">
        <f t="shared" si="112"/>
        <v>right guard</v>
      </c>
      <c r="P829">
        <v>0</v>
      </c>
      <c r="Q829">
        <v>-0.55597454000000002</v>
      </c>
      <c r="R829">
        <v>1</v>
      </c>
      <c r="S829">
        <v>0.45016181302866198</v>
      </c>
      <c r="T829">
        <f t="shared" si="113"/>
        <v>0</v>
      </c>
      <c r="U829">
        <f t="shared" si="114"/>
        <v>0</v>
      </c>
      <c r="V829">
        <f t="shared" si="115"/>
        <v>0</v>
      </c>
      <c r="X829">
        <f t="shared" si="110"/>
        <v>-0.25027850692417636</v>
      </c>
    </row>
    <row r="830" spans="1:24" x14ac:dyDescent="0.35">
      <c r="A830" t="s">
        <v>280</v>
      </c>
      <c r="B830" t="s">
        <v>666</v>
      </c>
      <c r="C830" t="s">
        <v>689</v>
      </c>
      <c r="D830" t="s">
        <v>690</v>
      </c>
      <c r="E830">
        <v>0.58951249598117805</v>
      </c>
      <c r="F830">
        <v>7</v>
      </c>
      <c r="G830">
        <v>0</v>
      </c>
      <c r="H830">
        <v>0</v>
      </c>
      <c r="I830">
        <f t="shared" si="111"/>
        <v>0</v>
      </c>
      <c r="J830">
        <v>0</v>
      </c>
      <c r="K830">
        <v>0</v>
      </c>
      <c r="L830" t="s">
        <v>3</v>
      </c>
      <c r="M830" t="s">
        <v>652</v>
      </c>
      <c r="N830" t="str">
        <f t="shared" si="112"/>
        <v>left tackle</v>
      </c>
      <c r="P830">
        <v>0</v>
      </c>
      <c r="Q830">
        <v>-0.35312417000000001</v>
      </c>
      <c r="R830">
        <v>1</v>
      </c>
      <c r="S830">
        <v>0.58951249598117805</v>
      </c>
      <c r="T830">
        <f t="shared" si="113"/>
        <v>0</v>
      </c>
      <c r="U830">
        <f t="shared" si="114"/>
        <v>0</v>
      </c>
      <c r="V830">
        <f t="shared" si="115"/>
        <v>0</v>
      </c>
      <c r="X830">
        <f t="shared" si="110"/>
        <v>-0.20817111084798184</v>
      </c>
    </row>
    <row r="831" spans="1:24" x14ac:dyDescent="0.35">
      <c r="A831" t="s">
        <v>276</v>
      </c>
      <c r="B831" t="s">
        <v>666</v>
      </c>
      <c r="C831" t="s">
        <v>689</v>
      </c>
      <c r="D831" t="s">
        <v>690</v>
      </c>
      <c r="E831">
        <v>0.410487504018821</v>
      </c>
      <c r="F831">
        <v>7</v>
      </c>
      <c r="G831">
        <v>0</v>
      </c>
      <c r="H831">
        <v>0</v>
      </c>
      <c r="I831">
        <f t="shared" si="111"/>
        <v>0</v>
      </c>
      <c r="J831">
        <v>0</v>
      </c>
      <c r="K831">
        <v>0</v>
      </c>
      <c r="L831" t="s">
        <v>3</v>
      </c>
      <c r="M831" t="s">
        <v>652</v>
      </c>
      <c r="N831" t="str">
        <f t="shared" si="112"/>
        <v>left tackle</v>
      </c>
      <c r="P831">
        <v>0</v>
      </c>
      <c r="Q831">
        <v>-0.35312417000000001</v>
      </c>
      <c r="R831">
        <v>1</v>
      </c>
      <c r="S831">
        <v>0.410487504018821</v>
      </c>
      <c r="T831">
        <f t="shared" si="113"/>
        <v>0</v>
      </c>
      <c r="U831">
        <f t="shared" si="114"/>
        <v>0</v>
      </c>
      <c r="V831">
        <f t="shared" si="115"/>
        <v>0</v>
      </c>
      <c r="X831">
        <f t="shared" si="110"/>
        <v>-0.14495305915201784</v>
      </c>
    </row>
    <row r="832" spans="1:24" x14ac:dyDescent="0.35">
      <c r="A832" t="s">
        <v>275</v>
      </c>
      <c r="B832" t="s">
        <v>666</v>
      </c>
      <c r="C832" t="s">
        <v>690</v>
      </c>
      <c r="D832" t="s">
        <v>689</v>
      </c>
      <c r="E832">
        <v>0.53403625922345399</v>
      </c>
      <c r="F832">
        <v>7</v>
      </c>
      <c r="G832">
        <v>0</v>
      </c>
      <c r="H832">
        <v>0</v>
      </c>
      <c r="I832">
        <f t="shared" si="111"/>
        <v>0</v>
      </c>
      <c r="J832">
        <v>0</v>
      </c>
      <c r="K832">
        <v>0</v>
      </c>
      <c r="M832" t="s">
        <v>650</v>
      </c>
      <c r="N832" t="str">
        <f t="shared" si="112"/>
        <v>middle</v>
      </c>
      <c r="P832">
        <v>0</v>
      </c>
      <c r="Q832">
        <v>-0.11893593</v>
      </c>
      <c r="R832">
        <v>1</v>
      </c>
      <c r="S832">
        <v>0.53403625922345399</v>
      </c>
      <c r="T832">
        <f t="shared" si="113"/>
        <v>0</v>
      </c>
      <c r="U832">
        <f t="shared" si="114"/>
        <v>0</v>
      </c>
      <c r="V832">
        <f t="shared" si="115"/>
        <v>0</v>
      </c>
      <c r="X832">
        <f t="shared" si="110"/>
        <v>-6.3516099144462573E-2</v>
      </c>
    </row>
    <row r="833" spans="1:24" x14ac:dyDescent="0.35">
      <c r="A833" t="s">
        <v>274</v>
      </c>
      <c r="B833" t="s">
        <v>667</v>
      </c>
      <c r="C833" t="s">
        <v>690</v>
      </c>
      <c r="D833" t="s">
        <v>689</v>
      </c>
      <c r="E833">
        <v>0.46596374077654501</v>
      </c>
      <c r="F833">
        <v>7</v>
      </c>
      <c r="G833">
        <v>0</v>
      </c>
      <c r="H833">
        <v>0</v>
      </c>
      <c r="I833">
        <f t="shared" si="111"/>
        <v>0</v>
      </c>
      <c r="J833">
        <v>0</v>
      </c>
      <c r="K833">
        <v>0</v>
      </c>
      <c r="M833" t="s">
        <v>650</v>
      </c>
      <c r="N833" t="str">
        <f t="shared" si="112"/>
        <v>middle</v>
      </c>
      <c r="P833">
        <v>0</v>
      </c>
      <c r="Q833">
        <v>-0.11893593</v>
      </c>
      <c r="R833">
        <v>1</v>
      </c>
      <c r="S833">
        <v>0.46596374077654501</v>
      </c>
      <c r="T833">
        <f t="shared" si="113"/>
        <v>0</v>
      </c>
      <c r="U833">
        <f t="shared" si="114"/>
        <v>0</v>
      </c>
      <c r="V833">
        <f t="shared" si="115"/>
        <v>0</v>
      </c>
      <c r="X833">
        <f t="shared" si="110"/>
        <v>-5.5419830855537304E-2</v>
      </c>
    </row>
    <row r="834" spans="1:24" x14ac:dyDescent="0.35">
      <c r="A834" t="s">
        <v>284</v>
      </c>
      <c r="B834" t="s">
        <v>665</v>
      </c>
      <c r="C834" t="s">
        <v>690</v>
      </c>
      <c r="D834" t="s">
        <v>689</v>
      </c>
      <c r="E834">
        <v>0.87722624654978898</v>
      </c>
      <c r="F834">
        <v>7</v>
      </c>
      <c r="G834">
        <v>0</v>
      </c>
      <c r="H834">
        <v>0</v>
      </c>
      <c r="I834">
        <f t="shared" si="111"/>
        <v>0</v>
      </c>
      <c r="J834">
        <v>0</v>
      </c>
      <c r="K834">
        <v>0</v>
      </c>
      <c r="M834" t="s">
        <v>650</v>
      </c>
      <c r="N834" t="str">
        <f t="shared" si="112"/>
        <v>middle</v>
      </c>
      <c r="P834">
        <v>0</v>
      </c>
      <c r="Q834">
        <v>-0.63116205000000003</v>
      </c>
      <c r="R834">
        <v>1</v>
      </c>
      <c r="S834">
        <v>0.87722624654978898</v>
      </c>
      <c r="T834">
        <f t="shared" si="113"/>
        <v>0</v>
      </c>
      <c r="U834">
        <f t="shared" si="114"/>
        <v>0</v>
      </c>
      <c r="V834">
        <f t="shared" si="115"/>
        <v>0</v>
      </c>
      <c r="X834">
        <f t="shared" ref="X834:X897" si="116">Q834*E834</f>
        <v>-0.55367191608617028</v>
      </c>
    </row>
    <row r="835" spans="1:24" x14ac:dyDescent="0.35">
      <c r="A835" t="s">
        <v>491</v>
      </c>
      <c r="B835" t="s">
        <v>667</v>
      </c>
      <c r="C835" t="s">
        <v>690</v>
      </c>
      <c r="D835" t="s">
        <v>689</v>
      </c>
      <c r="E835">
        <v>0.12277375345020999</v>
      </c>
      <c r="F835">
        <v>7</v>
      </c>
      <c r="G835">
        <v>0</v>
      </c>
      <c r="H835">
        <v>0</v>
      </c>
      <c r="I835">
        <f t="shared" ref="I835:I898" si="117">SUM(G835:H835)</f>
        <v>0</v>
      </c>
      <c r="J835">
        <v>0</v>
      </c>
      <c r="K835">
        <v>0</v>
      </c>
      <c r="M835" t="s">
        <v>650</v>
      </c>
      <c r="N835" t="str">
        <f t="shared" ref="N835:N898" si="118">IF(M835="middle",M835,_xlfn.CONCAT(M835," ",L835))</f>
        <v>middle</v>
      </c>
      <c r="P835">
        <v>0</v>
      </c>
      <c r="Q835">
        <v>-0.63116205000000003</v>
      </c>
      <c r="R835">
        <v>1</v>
      </c>
      <c r="S835">
        <v>0.12277375345020999</v>
      </c>
      <c r="T835">
        <f t="shared" ref="T835:T898" si="119">P835*E835</f>
        <v>0</v>
      </c>
      <c r="U835">
        <f t="shared" ref="U835:U898" si="120">J835*E835</f>
        <v>0</v>
      </c>
      <c r="V835">
        <f t="shared" ref="V835:V898" si="121">K835*E835</f>
        <v>0</v>
      </c>
      <c r="X835">
        <f t="shared" si="116"/>
        <v>-7.7490133913829112E-2</v>
      </c>
    </row>
    <row r="836" spans="1:24" x14ac:dyDescent="0.35">
      <c r="A836" t="s">
        <v>271</v>
      </c>
      <c r="B836" t="s">
        <v>665</v>
      </c>
      <c r="C836" t="s">
        <v>689</v>
      </c>
      <c r="D836" t="s">
        <v>690</v>
      </c>
      <c r="E836">
        <v>0.33136737224014101</v>
      </c>
      <c r="F836">
        <v>7</v>
      </c>
      <c r="G836">
        <v>0</v>
      </c>
      <c r="H836">
        <v>0</v>
      </c>
      <c r="I836">
        <f t="shared" si="117"/>
        <v>0</v>
      </c>
      <c r="J836">
        <v>0</v>
      </c>
      <c r="K836">
        <v>0</v>
      </c>
      <c r="M836" t="s">
        <v>650</v>
      </c>
      <c r="N836" t="str">
        <f t="shared" si="118"/>
        <v>middle</v>
      </c>
      <c r="P836">
        <v>0</v>
      </c>
      <c r="Q836">
        <v>0.39434219999999998</v>
      </c>
      <c r="R836">
        <v>0</v>
      </c>
      <c r="S836">
        <v>0</v>
      </c>
      <c r="T836">
        <f t="shared" si="119"/>
        <v>0</v>
      </c>
      <c r="U836">
        <f t="shared" si="120"/>
        <v>0</v>
      </c>
      <c r="V836">
        <f t="shared" si="121"/>
        <v>0</v>
      </c>
      <c r="X836">
        <f t="shared" si="116"/>
        <v>0.13067213857739612</v>
      </c>
    </row>
    <row r="837" spans="1:24" x14ac:dyDescent="0.35">
      <c r="A837" t="s">
        <v>285</v>
      </c>
      <c r="B837" t="s">
        <v>667</v>
      </c>
      <c r="C837" t="s">
        <v>689</v>
      </c>
      <c r="D837" t="s">
        <v>690</v>
      </c>
      <c r="E837">
        <v>0.66863262775985799</v>
      </c>
      <c r="F837">
        <v>7</v>
      </c>
      <c r="G837">
        <v>0</v>
      </c>
      <c r="H837">
        <v>0</v>
      </c>
      <c r="I837">
        <f t="shared" si="117"/>
        <v>0</v>
      </c>
      <c r="J837">
        <v>0</v>
      </c>
      <c r="K837">
        <v>0</v>
      </c>
      <c r="M837" t="s">
        <v>650</v>
      </c>
      <c r="N837" t="str">
        <f t="shared" si="118"/>
        <v>middle</v>
      </c>
      <c r="P837">
        <v>0</v>
      </c>
      <c r="Q837">
        <v>0.39434219999999998</v>
      </c>
      <c r="R837">
        <v>0</v>
      </c>
      <c r="S837">
        <v>0</v>
      </c>
      <c r="T837">
        <f t="shared" si="119"/>
        <v>0</v>
      </c>
      <c r="U837">
        <f t="shared" si="120"/>
        <v>0</v>
      </c>
      <c r="V837">
        <f t="shared" si="121"/>
        <v>0</v>
      </c>
      <c r="X837">
        <f t="shared" si="116"/>
        <v>0.26367006142260346</v>
      </c>
    </row>
    <row r="838" spans="1:24" x14ac:dyDescent="0.35">
      <c r="A838" t="s">
        <v>270</v>
      </c>
      <c r="B838" t="s">
        <v>666</v>
      </c>
      <c r="C838" t="s">
        <v>689</v>
      </c>
      <c r="D838" t="s">
        <v>690</v>
      </c>
      <c r="E838">
        <v>0.52308059718047994</v>
      </c>
      <c r="F838">
        <v>7</v>
      </c>
      <c r="G838">
        <v>0</v>
      </c>
      <c r="H838">
        <v>0</v>
      </c>
      <c r="I838">
        <f t="shared" si="117"/>
        <v>0</v>
      </c>
      <c r="J838">
        <v>0</v>
      </c>
      <c r="K838">
        <v>0</v>
      </c>
      <c r="L838" t="s">
        <v>3</v>
      </c>
      <c r="M838" t="s">
        <v>651</v>
      </c>
      <c r="N838" t="str">
        <f t="shared" si="118"/>
        <v>right tackle</v>
      </c>
      <c r="P838">
        <v>0</v>
      </c>
      <c r="Q838">
        <v>0.24840164000000001</v>
      </c>
      <c r="R838">
        <v>0</v>
      </c>
      <c r="S838">
        <v>0</v>
      </c>
      <c r="T838">
        <f t="shared" si="119"/>
        <v>0</v>
      </c>
      <c r="U838">
        <f t="shared" si="120"/>
        <v>0</v>
      </c>
      <c r="V838">
        <f t="shared" si="121"/>
        <v>0</v>
      </c>
      <c r="X838">
        <f t="shared" si="116"/>
        <v>0.1299340781918106</v>
      </c>
    </row>
    <row r="839" spans="1:24" x14ac:dyDescent="0.35">
      <c r="A839" t="s">
        <v>286</v>
      </c>
      <c r="B839" t="s">
        <v>666</v>
      </c>
      <c r="C839" t="s">
        <v>689</v>
      </c>
      <c r="D839" t="s">
        <v>690</v>
      </c>
      <c r="E839">
        <v>0.476919402819519</v>
      </c>
      <c r="F839">
        <v>7</v>
      </c>
      <c r="G839">
        <v>0</v>
      </c>
      <c r="H839">
        <v>0</v>
      </c>
      <c r="I839">
        <f t="shared" si="117"/>
        <v>0</v>
      </c>
      <c r="J839">
        <v>0</v>
      </c>
      <c r="K839">
        <v>0</v>
      </c>
      <c r="L839" t="s">
        <v>3</v>
      </c>
      <c r="M839" t="s">
        <v>651</v>
      </c>
      <c r="N839" t="str">
        <f t="shared" si="118"/>
        <v>right tackle</v>
      </c>
      <c r="P839">
        <v>0</v>
      </c>
      <c r="Q839">
        <v>0.24840164000000001</v>
      </c>
      <c r="R839">
        <v>0</v>
      </c>
      <c r="S839">
        <v>0</v>
      </c>
      <c r="T839">
        <f t="shared" si="119"/>
        <v>0</v>
      </c>
      <c r="U839">
        <f t="shared" si="120"/>
        <v>0</v>
      </c>
      <c r="V839">
        <f t="shared" si="121"/>
        <v>0</v>
      </c>
      <c r="X839">
        <f t="shared" si="116"/>
        <v>0.11846756180818915</v>
      </c>
    </row>
    <row r="840" spans="1:24" x14ac:dyDescent="0.35">
      <c r="A840" t="s">
        <v>277</v>
      </c>
      <c r="B840" t="s">
        <v>665</v>
      </c>
      <c r="C840" t="s">
        <v>689</v>
      </c>
      <c r="D840" t="s">
        <v>690</v>
      </c>
      <c r="E840">
        <v>0.77112586404160399</v>
      </c>
      <c r="F840">
        <v>7</v>
      </c>
      <c r="G840">
        <v>0</v>
      </c>
      <c r="H840">
        <v>0</v>
      </c>
      <c r="I840">
        <f t="shared" si="117"/>
        <v>0</v>
      </c>
      <c r="J840">
        <v>0</v>
      </c>
      <c r="K840">
        <v>0</v>
      </c>
      <c r="L840" t="s">
        <v>3</v>
      </c>
      <c r="M840" t="s">
        <v>651</v>
      </c>
      <c r="N840" t="str">
        <f t="shared" si="118"/>
        <v>right tackle</v>
      </c>
      <c r="P840">
        <v>0</v>
      </c>
      <c r="Q840">
        <v>-0.42141099999999998</v>
      </c>
      <c r="R840">
        <v>1</v>
      </c>
      <c r="S840">
        <v>0.77112586404160399</v>
      </c>
      <c r="T840">
        <f t="shared" si="119"/>
        <v>0</v>
      </c>
      <c r="U840">
        <f t="shared" si="120"/>
        <v>0</v>
      </c>
      <c r="V840">
        <f t="shared" si="121"/>
        <v>0</v>
      </c>
      <c r="X840">
        <f t="shared" si="116"/>
        <v>-0.32496092149163636</v>
      </c>
    </row>
    <row r="841" spans="1:24" x14ac:dyDescent="0.35">
      <c r="A841" t="s">
        <v>286</v>
      </c>
      <c r="B841" t="s">
        <v>666</v>
      </c>
      <c r="C841" t="s">
        <v>689</v>
      </c>
      <c r="D841" t="s">
        <v>690</v>
      </c>
      <c r="E841">
        <v>0.22887413595839501</v>
      </c>
      <c r="F841">
        <v>7</v>
      </c>
      <c r="G841">
        <v>0</v>
      </c>
      <c r="H841">
        <v>0</v>
      </c>
      <c r="I841">
        <f t="shared" si="117"/>
        <v>0</v>
      </c>
      <c r="J841">
        <v>0</v>
      </c>
      <c r="K841">
        <v>0</v>
      </c>
      <c r="L841" t="s">
        <v>3</v>
      </c>
      <c r="M841" t="s">
        <v>651</v>
      </c>
      <c r="N841" t="str">
        <f t="shared" si="118"/>
        <v>right tackle</v>
      </c>
      <c r="P841">
        <v>0</v>
      </c>
      <c r="Q841">
        <v>-0.42141099999999998</v>
      </c>
      <c r="R841">
        <v>1</v>
      </c>
      <c r="S841">
        <v>0.22887413595839501</v>
      </c>
      <c r="T841">
        <f t="shared" si="119"/>
        <v>0</v>
      </c>
      <c r="U841">
        <f t="shared" si="120"/>
        <v>0</v>
      </c>
      <c r="V841">
        <f t="shared" si="121"/>
        <v>0</v>
      </c>
      <c r="X841">
        <f t="shared" si="116"/>
        <v>-9.6450078508363193E-2</v>
      </c>
    </row>
    <row r="842" spans="1:24" x14ac:dyDescent="0.35">
      <c r="A842" t="s">
        <v>273</v>
      </c>
      <c r="B842" t="s">
        <v>667</v>
      </c>
      <c r="C842" t="s">
        <v>690</v>
      </c>
      <c r="D842" t="s">
        <v>689</v>
      </c>
      <c r="E842">
        <v>0.41089533803325701</v>
      </c>
      <c r="F842">
        <v>7</v>
      </c>
      <c r="G842">
        <v>0</v>
      </c>
      <c r="H842">
        <v>0</v>
      </c>
      <c r="I842">
        <f t="shared" si="117"/>
        <v>0</v>
      </c>
      <c r="J842">
        <v>0</v>
      </c>
      <c r="K842">
        <v>0</v>
      </c>
      <c r="L842" t="s">
        <v>3</v>
      </c>
      <c r="M842" t="s">
        <v>652</v>
      </c>
      <c r="N842" t="str">
        <f t="shared" si="118"/>
        <v>left tackle</v>
      </c>
      <c r="P842">
        <v>0</v>
      </c>
      <c r="Q842">
        <v>-0.49348452999999998</v>
      </c>
      <c r="R842">
        <v>1</v>
      </c>
      <c r="S842">
        <v>0.41089533803325701</v>
      </c>
      <c r="T842">
        <f t="shared" si="119"/>
        <v>0</v>
      </c>
      <c r="U842">
        <f t="shared" si="120"/>
        <v>0</v>
      </c>
      <c r="V842">
        <f t="shared" si="121"/>
        <v>0</v>
      </c>
      <c r="X842">
        <f t="shared" si="116"/>
        <v>-0.20277049276853296</v>
      </c>
    </row>
    <row r="843" spans="1:24" x14ac:dyDescent="0.35">
      <c r="A843" t="s">
        <v>275</v>
      </c>
      <c r="B843" t="s">
        <v>666</v>
      </c>
      <c r="C843" t="s">
        <v>690</v>
      </c>
      <c r="D843" t="s">
        <v>689</v>
      </c>
      <c r="E843">
        <v>0.16654454248865</v>
      </c>
      <c r="F843">
        <v>7</v>
      </c>
      <c r="G843">
        <v>0</v>
      </c>
      <c r="H843">
        <v>0</v>
      </c>
      <c r="I843">
        <f t="shared" si="117"/>
        <v>0</v>
      </c>
      <c r="J843">
        <v>0</v>
      </c>
      <c r="K843">
        <v>0</v>
      </c>
      <c r="L843" t="s">
        <v>3</v>
      </c>
      <c r="M843" t="s">
        <v>652</v>
      </c>
      <c r="N843" t="str">
        <f t="shared" si="118"/>
        <v>left tackle</v>
      </c>
      <c r="P843">
        <v>0</v>
      </c>
      <c r="Q843">
        <v>-0.49348452999999998</v>
      </c>
      <c r="R843">
        <v>1</v>
      </c>
      <c r="S843">
        <v>0.16654454248865</v>
      </c>
      <c r="T843">
        <f t="shared" si="119"/>
        <v>0</v>
      </c>
      <c r="U843">
        <f t="shared" si="120"/>
        <v>0</v>
      </c>
      <c r="V843">
        <f t="shared" si="121"/>
        <v>0</v>
      </c>
      <c r="X843">
        <f t="shared" si="116"/>
        <v>-8.2187155274076468E-2</v>
      </c>
    </row>
    <row r="844" spans="1:24" x14ac:dyDescent="0.35">
      <c r="A844" t="s">
        <v>272</v>
      </c>
      <c r="B844" t="s">
        <v>667</v>
      </c>
      <c r="C844" t="s">
        <v>690</v>
      </c>
      <c r="D844" t="s">
        <v>689</v>
      </c>
      <c r="E844">
        <v>0.42256011947809102</v>
      </c>
      <c r="F844">
        <v>7</v>
      </c>
      <c r="G844">
        <v>0</v>
      </c>
      <c r="H844">
        <v>0</v>
      </c>
      <c r="I844">
        <f t="shared" si="117"/>
        <v>0</v>
      </c>
      <c r="J844">
        <v>0</v>
      </c>
      <c r="K844">
        <v>0</v>
      </c>
      <c r="L844" t="s">
        <v>3</v>
      </c>
      <c r="M844" t="s">
        <v>652</v>
      </c>
      <c r="N844" t="str">
        <f t="shared" si="118"/>
        <v>left tackle</v>
      </c>
      <c r="P844">
        <v>0</v>
      </c>
      <c r="Q844">
        <v>-0.49348452999999998</v>
      </c>
      <c r="R844">
        <v>1</v>
      </c>
      <c r="S844">
        <v>0.42256011947809102</v>
      </c>
      <c r="T844">
        <f t="shared" si="119"/>
        <v>0</v>
      </c>
      <c r="U844">
        <f t="shared" si="120"/>
        <v>0</v>
      </c>
      <c r="V844">
        <f t="shared" si="121"/>
        <v>0</v>
      </c>
      <c r="X844">
        <f t="shared" si="116"/>
        <v>-0.20852688195738958</v>
      </c>
    </row>
    <row r="845" spans="1:24" x14ac:dyDescent="0.35">
      <c r="A845" t="s">
        <v>287</v>
      </c>
      <c r="B845" t="s">
        <v>667</v>
      </c>
      <c r="C845" t="s">
        <v>689</v>
      </c>
      <c r="D845" t="s">
        <v>690</v>
      </c>
      <c r="E845">
        <v>0.303306458533111</v>
      </c>
      <c r="F845">
        <v>7</v>
      </c>
      <c r="G845">
        <v>0</v>
      </c>
      <c r="H845">
        <v>0</v>
      </c>
      <c r="I845">
        <f t="shared" si="117"/>
        <v>0</v>
      </c>
      <c r="J845">
        <v>0</v>
      </c>
      <c r="K845">
        <v>0</v>
      </c>
      <c r="L845" t="s">
        <v>3</v>
      </c>
      <c r="M845" t="s">
        <v>651</v>
      </c>
      <c r="N845" t="str">
        <f t="shared" si="118"/>
        <v>right tackle</v>
      </c>
      <c r="P845">
        <v>0</v>
      </c>
      <c r="Q845">
        <v>-0.44378640000000003</v>
      </c>
      <c r="R845">
        <v>1</v>
      </c>
      <c r="S845">
        <v>0.303306458533111</v>
      </c>
      <c r="T845">
        <f t="shared" si="119"/>
        <v>0</v>
      </c>
      <c r="U845">
        <f t="shared" si="120"/>
        <v>0</v>
      </c>
      <c r="V845">
        <f t="shared" si="121"/>
        <v>0</v>
      </c>
      <c r="X845">
        <f t="shared" si="116"/>
        <v>-0.13460328132915861</v>
      </c>
    </row>
    <row r="846" spans="1:24" x14ac:dyDescent="0.35">
      <c r="A846" t="s">
        <v>277</v>
      </c>
      <c r="B846" t="s">
        <v>665</v>
      </c>
      <c r="C846" t="s">
        <v>689</v>
      </c>
      <c r="D846" t="s">
        <v>690</v>
      </c>
      <c r="E846">
        <v>0.32377643729282102</v>
      </c>
      <c r="F846">
        <v>7</v>
      </c>
      <c r="G846">
        <v>0</v>
      </c>
      <c r="H846">
        <v>0</v>
      </c>
      <c r="I846">
        <f t="shared" si="117"/>
        <v>0</v>
      </c>
      <c r="J846">
        <v>0</v>
      </c>
      <c r="K846">
        <v>0</v>
      </c>
      <c r="L846" t="s">
        <v>3</v>
      </c>
      <c r="M846" t="s">
        <v>651</v>
      </c>
      <c r="N846" t="str">
        <f t="shared" si="118"/>
        <v>right tackle</v>
      </c>
      <c r="P846">
        <v>0</v>
      </c>
      <c r="Q846">
        <v>-0.44378640000000003</v>
      </c>
      <c r="R846">
        <v>1</v>
      </c>
      <c r="S846">
        <v>0.32377643729282102</v>
      </c>
      <c r="T846">
        <f t="shared" si="119"/>
        <v>0</v>
      </c>
      <c r="U846">
        <f t="shared" si="120"/>
        <v>0</v>
      </c>
      <c r="V846">
        <f t="shared" si="121"/>
        <v>0</v>
      </c>
      <c r="X846">
        <f t="shared" si="116"/>
        <v>-0.1436875795110068</v>
      </c>
    </row>
    <row r="847" spans="1:24" x14ac:dyDescent="0.35">
      <c r="A847" t="s">
        <v>281</v>
      </c>
      <c r="B847" t="s">
        <v>667</v>
      </c>
      <c r="C847" t="s">
        <v>689</v>
      </c>
      <c r="D847" t="s">
        <v>690</v>
      </c>
      <c r="E847">
        <v>0.37291710417406598</v>
      </c>
      <c r="F847">
        <v>7</v>
      </c>
      <c r="G847">
        <v>0</v>
      </c>
      <c r="H847">
        <v>0</v>
      </c>
      <c r="I847">
        <f t="shared" si="117"/>
        <v>0</v>
      </c>
      <c r="J847">
        <v>0</v>
      </c>
      <c r="K847">
        <v>0</v>
      </c>
      <c r="L847" t="s">
        <v>3</v>
      </c>
      <c r="M847" t="s">
        <v>651</v>
      </c>
      <c r="N847" t="str">
        <f t="shared" si="118"/>
        <v>right tackle</v>
      </c>
      <c r="P847">
        <v>0</v>
      </c>
      <c r="Q847">
        <v>-0.44378640000000003</v>
      </c>
      <c r="R847">
        <v>1</v>
      </c>
      <c r="S847">
        <v>0.37291710417406598</v>
      </c>
      <c r="T847">
        <f t="shared" si="119"/>
        <v>0</v>
      </c>
      <c r="U847">
        <f t="shared" si="120"/>
        <v>0</v>
      </c>
      <c r="V847">
        <f t="shared" si="121"/>
        <v>0</v>
      </c>
      <c r="X847">
        <f t="shared" si="116"/>
        <v>-0.16549553915983373</v>
      </c>
    </row>
    <row r="848" spans="1:24" x14ac:dyDescent="0.35">
      <c r="A848" t="s">
        <v>282</v>
      </c>
      <c r="B848" t="s">
        <v>667</v>
      </c>
      <c r="C848" t="s">
        <v>689</v>
      </c>
      <c r="D848" t="s">
        <v>690</v>
      </c>
      <c r="E848">
        <v>0.11859589166015699</v>
      </c>
      <c r="F848">
        <v>7</v>
      </c>
      <c r="G848">
        <v>0</v>
      </c>
      <c r="H848">
        <v>0</v>
      </c>
      <c r="I848">
        <f t="shared" si="117"/>
        <v>0</v>
      </c>
      <c r="J848">
        <v>0</v>
      </c>
      <c r="K848">
        <v>0</v>
      </c>
      <c r="L848" t="s">
        <v>653</v>
      </c>
      <c r="M848" t="s">
        <v>652</v>
      </c>
      <c r="N848" t="str">
        <f t="shared" si="118"/>
        <v>left end</v>
      </c>
      <c r="P848">
        <v>0</v>
      </c>
      <c r="Q848">
        <v>-0.14682923000000001</v>
      </c>
      <c r="R848">
        <v>1</v>
      </c>
      <c r="S848">
        <v>0.11859589166015699</v>
      </c>
      <c r="T848">
        <f t="shared" si="119"/>
        <v>0</v>
      </c>
      <c r="U848">
        <f t="shared" si="120"/>
        <v>0</v>
      </c>
      <c r="V848">
        <f t="shared" si="121"/>
        <v>0</v>
      </c>
      <c r="X848">
        <f t="shared" si="116"/>
        <v>-1.7413343453624275E-2</v>
      </c>
    </row>
    <row r="849" spans="1:24" x14ac:dyDescent="0.35">
      <c r="A849" t="s">
        <v>281</v>
      </c>
      <c r="B849" t="s">
        <v>667</v>
      </c>
      <c r="C849" t="s">
        <v>689</v>
      </c>
      <c r="D849" t="s">
        <v>690</v>
      </c>
      <c r="E849">
        <v>0.88140410833984195</v>
      </c>
      <c r="F849">
        <v>7</v>
      </c>
      <c r="G849">
        <v>0</v>
      </c>
      <c r="H849">
        <v>0</v>
      </c>
      <c r="I849">
        <f t="shared" si="117"/>
        <v>0</v>
      </c>
      <c r="J849">
        <v>0</v>
      </c>
      <c r="K849">
        <v>0</v>
      </c>
      <c r="L849" t="s">
        <v>653</v>
      </c>
      <c r="M849" t="s">
        <v>652</v>
      </c>
      <c r="N849" t="str">
        <f t="shared" si="118"/>
        <v>left end</v>
      </c>
      <c r="P849">
        <v>0</v>
      </c>
      <c r="Q849">
        <v>-0.14682923000000001</v>
      </c>
      <c r="R849">
        <v>1</v>
      </c>
      <c r="S849">
        <v>0.88140410833984195</v>
      </c>
      <c r="T849">
        <f t="shared" si="119"/>
        <v>0</v>
      </c>
      <c r="U849">
        <f t="shared" si="120"/>
        <v>0</v>
      </c>
      <c r="V849">
        <f t="shared" si="121"/>
        <v>0</v>
      </c>
      <c r="X849">
        <f t="shared" si="116"/>
        <v>-0.12941588654637556</v>
      </c>
    </row>
    <row r="850" spans="1:24" x14ac:dyDescent="0.35">
      <c r="A850" t="s">
        <v>491</v>
      </c>
      <c r="B850" t="s">
        <v>667</v>
      </c>
      <c r="C850" t="s">
        <v>690</v>
      </c>
      <c r="D850" t="s">
        <v>689</v>
      </c>
      <c r="E850">
        <v>0.62111148155296603</v>
      </c>
      <c r="F850">
        <v>7</v>
      </c>
      <c r="G850">
        <v>0</v>
      </c>
      <c r="H850">
        <v>0</v>
      </c>
      <c r="I850">
        <f t="shared" si="117"/>
        <v>0</v>
      </c>
      <c r="J850">
        <v>0</v>
      </c>
      <c r="K850">
        <v>0</v>
      </c>
      <c r="L850" t="s">
        <v>653</v>
      </c>
      <c r="M850" t="s">
        <v>651</v>
      </c>
      <c r="N850" t="str">
        <f t="shared" si="118"/>
        <v>right end</v>
      </c>
      <c r="P850">
        <v>0</v>
      </c>
      <c r="Q850">
        <v>-0.31754395000000002</v>
      </c>
      <c r="R850">
        <v>1</v>
      </c>
      <c r="S850">
        <v>0.62111148155296603</v>
      </c>
      <c r="T850">
        <f t="shared" si="119"/>
        <v>0</v>
      </c>
      <c r="U850">
        <f t="shared" si="120"/>
        <v>0</v>
      </c>
      <c r="V850">
        <f t="shared" si="121"/>
        <v>0</v>
      </c>
      <c r="X850">
        <f t="shared" si="116"/>
        <v>-0.19723019324268098</v>
      </c>
    </row>
    <row r="851" spans="1:24" x14ac:dyDescent="0.35">
      <c r="A851" t="s">
        <v>274</v>
      </c>
      <c r="B851" t="s">
        <v>667</v>
      </c>
      <c r="C851" t="s">
        <v>690</v>
      </c>
      <c r="D851" t="s">
        <v>689</v>
      </c>
      <c r="E851">
        <v>0.37888851844703297</v>
      </c>
      <c r="F851">
        <v>7</v>
      </c>
      <c r="G851">
        <v>0</v>
      </c>
      <c r="H851">
        <v>0</v>
      </c>
      <c r="I851">
        <f t="shared" si="117"/>
        <v>0</v>
      </c>
      <c r="J851">
        <v>0</v>
      </c>
      <c r="K851">
        <v>0</v>
      </c>
      <c r="L851" t="s">
        <v>653</v>
      </c>
      <c r="M851" t="s">
        <v>651</v>
      </c>
      <c r="N851" t="str">
        <f t="shared" si="118"/>
        <v>right end</v>
      </c>
      <c r="P851">
        <v>0</v>
      </c>
      <c r="Q851">
        <v>-0.31754395000000002</v>
      </c>
      <c r="R851">
        <v>1</v>
      </c>
      <c r="S851">
        <v>0.37888851844703297</v>
      </c>
      <c r="T851">
        <f t="shared" si="119"/>
        <v>0</v>
      </c>
      <c r="U851">
        <f t="shared" si="120"/>
        <v>0</v>
      </c>
      <c r="V851">
        <f t="shared" si="121"/>
        <v>0</v>
      </c>
      <c r="X851">
        <f t="shared" si="116"/>
        <v>-0.12031375675731873</v>
      </c>
    </row>
    <row r="852" spans="1:24" x14ac:dyDescent="0.35">
      <c r="A852" t="s">
        <v>288</v>
      </c>
      <c r="B852" t="s">
        <v>665</v>
      </c>
      <c r="C852" t="s">
        <v>689</v>
      </c>
      <c r="D852" t="s">
        <v>690</v>
      </c>
      <c r="E852">
        <v>1</v>
      </c>
      <c r="F852">
        <v>7</v>
      </c>
      <c r="G852">
        <v>0</v>
      </c>
      <c r="H852">
        <v>0</v>
      </c>
      <c r="I852">
        <f t="shared" si="117"/>
        <v>0</v>
      </c>
      <c r="J852">
        <v>0</v>
      </c>
      <c r="K852">
        <v>0</v>
      </c>
      <c r="L852" t="s">
        <v>653</v>
      </c>
      <c r="M852" t="s">
        <v>652</v>
      </c>
      <c r="N852" t="str">
        <f t="shared" si="118"/>
        <v>left end</v>
      </c>
      <c r="P852">
        <v>0</v>
      </c>
      <c r="Q852">
        <v>-0.24053385999999999</v>
      </c>
      <c r="R852">
        <v>1</v>
      </c>
      <c r="S852">
        <v>1</v>
      </c>
      <c r="T852">
        <f t="shared" si="119"/>
        <v>0</v>
      </c>
      <c r="U852">
        <f t="shared" si="120"/>
        <v>0</v>
      </c>
      <c r="V852">
        <f t="shared" si="121"/>
        <v>0</v>
      </c>
      <c r="X852">
        <f t="shared" si="116"/>
        <v>-0.24053385999999999</v>
      </c>
    </row>
    <row r="853" spans="1:24" x14ac:dyDescent="0.35">
      <c r="A853" t="s">
        <v>278</v>
      </c>
      <c r="B853" t="s">
        <v>665</v>
      </c>
      <c r="C853" t="s">
        <v>689</v>
      </c>
      <c r="D853" t="s">
        <v>690</v>
      </c>
      <c r="E853">
        <v>1</v>
      </c>
      <c r="F853">
        <v>7</v>
      </c>
      <c r="G853">
        <v>0</v>
      </c>
      <c r="H853">
        <v>0</v>
      </c>
      <c r="I853">
        <f t="shared" si="117"/>
        <v>0</v>
      </c>
      <c r="J853">
        <v>0</v>
      </c>
      <c r="K853">
        <v>0</v>
      </c>
      <c r="L853" t="s">
        <v>3</v>
      </c>
      <c r="M853" t="s">
        <v>652</v>
      </c>
      <c r="N853" t="str">
        <f t="shared" si="118"/>
        <v>left tackle</v>
      </c>
      <c r="P853">
        <v>0</v>
      </c>
      <c r="Q853">
        <v>1.2233902999999999</v>
      </c>
      <c r="R853">
        <v>0</v>
      </c>
      <c r="S853">
        <v>0</v>
      </c>
      <c r="T853">
        <f t="shared" si="119"/>
        <v>0</v>
      </c>
      <c r="U853">
        <f t="shared" si="120"/>
        <v>0</v>
      </c>
      <c r="V853">
        <f t="shared" si="121"/>
        <v>0</v>
      </c>
      <c r="X853">
        <f t="shared" si="116"/>
        <v>1.2233902999999999</v>
      </c>
    </row>
    <row r="854" spans="1:24" x14ac:dyDescent="0.35">
      <c r="A854" t="s">
        <v>289</v>
      </c>
      <c r="B854" t="s">
        <v>665</v>
      </c>
      <c r="C854" t="s">
        <v>689</v>
      </c>
      <c r="D854" t="s">
        <v>690</v>
      </c>
      <c r="E854">
        <v>0.43210076742153097</v>
      </c>
      <c r="F854">
        <v>7</v>
      </c>
      <c r="G854">
        <v>0</v>
      </c>
      <c r="H854">
        <v>0</v>
      </c>
      <c r="I854">
        <f t="shared" si="117"/>
        <v>0</v>
      </c>
      <c r="J854">
        <v>0</v>
      </c>
      <c r="K854">
        <v>0</v>
      </c>
      <c r="L854" t="s">
        <v>3</v>
      </c>
      <c r="M854" t="s">
        <v>652</v>
      </c>
      <c r="N854" t="str">
        <f t="shared" si="118"/>
        <v>left tackle</v>
      </c>
      <c r="P854">
        <v>0</v>
      </c>
      <c r="Q854">
        <v>0.74870060000000005</v>
      </c>
      <c r="R854">
        <v>0</v>
      </c>
      <c r="S854">
        <v>0</v>
      </c>
      <c r="T854">
        <f t="shared" si="119"/>
        <v>0</v>
      </c>
      <c r="U854">
        <f t="shared" si="120"/>
        <v>0</v>
      </c>
      <c r="V854">
        <f t="shared" si="121"/>
        <v>0</v>
      </c>
      <c r="X854">
        <f t="shared" si="116"/>
        <v>0.32351410382896073</v>
      </c>
    </row>
    <row r="855" spans="1:24" x14ac:dyDescent="0.35">
      <c r="A855" t="s">
        <v>277</v>
      </c>
      <c r="B855" t="s">
        <v>665</v>
      </c>
      <c r="C855" t="s">
        <v>689</v>
      </c>
      <c r="D855" t="s">
        <v>690</v>
      </c>
      <c r="E855">
        <v>0.227459825852245</v>
      </c>
      <c r="F855">
        <v>7</v>
      </c>
      <c r="G855">
        <v>0</v>
      </c>
      <c r="H855">
        <v>0</v>
      </c>
      <c r="I855">
        <f t="shared" si="117"/>
        <v>0</v>
      </c>
      <c r="J855">
        <v>0</v>
      </c>
      <c r="K855">
        <v>0</v>
      </c>
      <c r="L855" t="s">
        <v>3</v>
      </c>
      <c r="M855" t="s">
        <v>652</v>
      </c>
      <c r="N855" t="str">
        <f t="shared" si="118"/>
        <v>left tackle</v>
      </c>
      <c r="P855">
        <v>0</v>
      </c>
      <c r="Q855">
        <v>0.74870060000000005</v>
      </c>
      <c r="R855">
        <v>0</v>
      </c>
      <c r="S855">
        <v>0</v>
      </c>
      <c r="T855">
        <f t="shared" si="119"/>
        <v>0</v>
      </c>
      <c r="U855">
        <f t="shared" si="120"/>
        <v>0</v>
      </c>
      <c r="V855">
        <f t="shared" si="121"/>
        <v>0</v>
      </c>
      <c r="X855">
        <f t="shared" si="116"/>
        <v>0.17029930809147137</v>
      </c>
    </row>
    <row r="856" spans="1:24" x14ac:dyDescent="0.35">
      <c r="A856" t="s">
        <v>270</v>
      </c>
      <c r="B856" t="s">
        <v>666</v>
      </c>
      <c r="C856" t="s">
        <v>689</v>
      </c>
      <c r="D856" t="s">
        <v>690</v>
      </c>
      <c r="E856">
        <v>0.34043940672622303</v>
      </c>
      <c r="F856">
        <v>7</v>
      </c>
      <c r="G856">
        <v>0</v>
      </c>
      <c r="H856">
        <v>0</v>
      </c>
      <c r="I856">
        <f t="shared" si="117"/>
        <v>0</v>
      </c>
      <c r="J856">
        <v>0</v>
      </c>
      <c r="K856">
        <v>0</v>
      </c>
      <c r="L856" t="s">
        <v>3</v>
      </c>
      <c r="M856" t="s">
        <v>652</v>
      </c>
      <c r="N856" t="str">
        <f t="shared" si="118"/>
        <v>left tackle</v>
      </c>
      <c r="P856">
        <v>0</v>
      </c>
      <c r="Q856">
        <v>0.74870060000000005</v>
      </c>
      <c r="R856">
        <v>0</v>
      </c>
      <c r="S856">
        <v>0</v>
      </c>
      <c r="T856">
        <f t="shared" si="119"/>
        <v>0</v>
      </c>
      <c r="U856">
        <f t="shared" si="120"/>
        <v>0</v>
      </c>
      <c r="V856">
        <f t="shared" si="121"/>
        <v>0</v>
      </c>
      <c r="X856">
        <f t="shared" si="116"/>
        <v>0.25488718807956723</v>
      </c>
    </row>
    <row r="857" spans="1:24" x14ac:dyDescent="0.35">
      <c r="A857" t="s">
        <v>282</v>
      </c>
      <c r="B857" t="s">
        <v>667</v>
      </c>
      <c r="C857" t="s">
        <v>689</v>
      </c>
      <c r="D857" t="s">
        <v>690</v>
      </c>
      <c r="E857">
        <v>0.57679880151796603</v>
      </c>
      <c r="F857">
        <v>7</v>
      </c>
      <c r="G857">
        <v>0</v>
      </c>
      <c r="H857">
        <v>0</v>
      </c>
      <c r="I857">
        <f t="shared" si="117"/>
        <v>0</v>
      </c>
      <c r="J857">
        <v>0</v>
      </c>
      <c r="K857">
        <v>0</v>
      </c>
      <c r="L857" t="s">
        <v>653</v>
      </c>
      <c r="M857" t="s">
        <v>652</v>
      </c>
      <c r="N857" t="str">
        <f t="shared" si="118"/>
        <v>left end</v>
      </c>
      <c r="P857">
        <v>0</v>
      </c>
      <c r="Q857">
        <v>-0.48444712000000001</v>
      </c>
      <c r="R857">
        <v>1</v>
      </c>
      <c r="S857">
        <v>0.57679880151796603</v>
      </c>
      <c r="T857">
        <f t="shared" si="119"/>
        <v>0</v>
      </c>
      <c r="U857">
        <f t="shared" si="120"/>
        <v>0</v>
      </c>
      <c r="V857">
        <f t="shared" si="121"/>
        <v>0</v>
      </c>
      <c r="X857">
        <f t="shared" si="116"/>
        <v>-0.27942851821483028</v>
      </c>
    </row>
    <row r="858" spans="1:24" x14ac:dyDescent="0.35">
      <c r="A858" t="s">
        <v>270</v>
      </c>
      <c r="B858" t="s">
        <v>666</v>
      </c>
      <c r="C858" t="s">
        <v>689</v>
      </c>
      <c r="D858" t="s">
        <v>690</v>
      </c>
      <c r="E858">
        <v>0.147480969813859</v>
      </c>
      <c r="F858">
        <v>7</v>
      </c>
      <c r="G858">
        <v>0</v>
      </c>
      <c r="H858">
        <v>0</v>
      </c>
      <c r="I858">
        <f t="shared" si="117"/>
        <v>0</v>
      </c>
      <c r="J858">
        <v>0</v>
      </c>
      <c r="K858">
        <v>0</v>
      </c>
      <c r="L858" t="s">
        <v>653</v>
      </c>
      <c r="M858" t="s">
        <v>652</v>
      </c>
      <c r="N858" t="str">
        <f t="shared" si="118"/>
        <v>left end</v>
      </c>
      <c r="P858">
        <v>0</v>
      </c>
      <c r="Q858">
        <v>-0.48444712000000001</v>
      </c>
      <c r="R858">
        <v>1</v>
      </c>
      <c r="S858">
        <v>0.147480969813859</v>
      </c>
      <c r="T858">
        <f t="shared" si="119"/>
        <v>0</v>
      </c>
      <c r="U858">
        <f t="shared" si="120"/>
        <v>0</v>
      </c>
      <c r="V858">
        <f t="shared" si="121"/>
        <v>0</v>
      </c>
      <c r="X858">
        <f t="shared" si="116"/>
        <v>-7.1446731081130935E-2</v>
      </c>
    </row>
    <row r="859" spans="1:24" x14ac:dyDescent="0.35">
      <c r="A859" t="s">
        <v>281</v>
      </c>
      <c r="B859" t="s">
        <v>667</v>
      </c>
      <c r="C859" t="s">
        <v>689</v>
      </c>
      <c r="D859" t="s">
        <v>690</v>
      </c>
      <c r="E859">
        <v>0.27572022866817297</v>
      </c>
      <c r="F859">
        <v>7</v>
      </c>
      <c r="G859">
        <v>0</v>
      </c>
      <c r="H859">
        <v>0</v>
      </c>
      <c r="I859">
        <f t="shared" si="117"/>
        <v>0</v>
      </c>
      <c r="J859">
        <v>0</v>
      </c>
      <c r="K859">
        <v>0</v>
      </c>
      <c r="L859" t="s">
        <v>653</v>
      </c>
      <c r="M859" t="s">
        <v>652</v>
      </c>
      <c r="N859" t="str">
        <f t="shared" si="118"/>
        <v>left end</v>
      </c>
      <c r="P859">
        <v>0</v>
      </c>
      <c r="Q859">
        <v>-0.48444712000000001</v>
      </c>
      <c r="R859">
        <v>1</v>
      </c>
      <c r="S859">
        <v>0.27572022866817297</v>
      </c>
      <c r="T859">
        <f t="shared" si="119"/>
        <v>0</v>
      </c>
      <c r="U859">
        <f t="shared" si="120"/>
        <v>0</v>
      </c>
      <c r="V859">
        <f t="shared" si="121"/>
        <v>0</v>
      </c>
      <c r="X859">
        <f t="shared" si="116"/>
        <v>-0.13357187070403784</v>
      </c>
    </row>
    <row r="860" spans="1:24" x14ac:dyDescent="0.35">
      <c r="A860" t="s">
        <v>278</v>
      </c>
      <c r="B860" t="s">
        <v>665</v>
      </c>
      <c r="C860" t="s">
        <v>689</v>
      </c>
      <c r="D860" t="s">
        <v>690</v>
      </c>
      <c r="E860">
        <v>1</v>
      </c>
      <c r="F860">
        <v>7</v>
      </c>
      <c r="G860">
        <v>0</v>
      </c>
      <c r="H860">
        <v>0</v>
      </c>
      <c r="I860">
        <f t="shared" si="117"/>
        <v>0</v>
      </c>
      <c r="J860">
        <v>0</v>
      </c>
      <c r="K860">
        <v>0</v>
      </c>
      <c r="L860" t="s">
        <v>653</v>
      </c>
      <c r="M860" t="s">
        <v>651</v>
      </c>
      <c r="N860" t="str">
        <f t="shared" si="118"/>
        <v>right end</v>
      </c>
      <c r="P860">
        <v>0</v>
      </c>
      <c r="Q860">
        <v>-1.097038E-2</v>
      </c>
      <c r="R860">
        <v>1</v>
      </c>
      <c r="S860">
        <v>1</v>
      </c>
      <c r="T860">
        <f t="shared" si="119"/>
        <v>0</v>
      </c>
      <c r="U860">
        <f t="shared" si="120"/>
        <v>0</v>
      </c>
      <c r="V860">
        <f t="shared" si="121"/>
        <v>0</v>
      </c>
      <c r="X860">
        <f t="shared" si="116"/>
        <v>-1.097038E-2</v>
      </c>
    </row>
    <row r="861" spans="1:24" x14ac:dyDescent="0.35">
      <c r="A861" t="s">
        <v>280</v>
      </c>
      <c r="B861" t="s">
        <v>666</v>
      </c>
      <c r="C861" t="s">
        <v>689</v>
      </c>
      <c r="D861" t="s">
        <v>690</v>
      </c>
      <c r="E861">
        <v>0.33115114589348199</v>
      </c>
      <c r="F861">
        <v>7</v>
      </c>
      <c r="G861">
        <v>0</v>
      </c>
      <c r="H861">
        <v>0</v>
      </c>
      <c r="I861">
        <f t="shared" si="117"/>
        <v>0</v>
      </c>
      <c r="J861">
        <v>0</v>
      </c>
      <c r="K861">
        <v>1</v>
      </c>
      <c r="M861" t="s">
        <v>650</v>
      </c>
      <c r="N861" t="str">
        <f t="shared" si="118"/>
        <v>middle</v>
      </c>
      <c r="P861">
        <v>0</v>
      </c>
      <c r="Q861">
        <v>-1.0732033000000001</v>
      </c>
      <c r="R861">
        <v>1</v>
      </c>
      <c r="S861">
        <v>0.33115114589348199</v>
      </c>
      <c r="T861">
        <f t="shared" si="119"/>
        <v>0</v>
      </c>
      <c r="U861">
        <f t="shared" si="120"/>
        <v>0</v>
      </c>
      <c r="V861">
        <f t="shared" si="121"/>
        <v>0.33115114589348199</v>
      </c>
      <c r="X861">
        <f t="shared" si="116"/>
        <v>-0.35539250257166632</v>
      </c>
    </row>
    <row r="862" spans="1:24" x14ac:dyDescent="0.35">
      <c r="A862" t="s">
        <v>290</v>
      </c>
      <c r="B862" t="s">
        <v>667</v>
      </c>
      <c r="C862" t="s">
        <v>689</v>
      </c>
      <c r="D862" t="s">
        <v>690</v>
      </c>
      <c r="E862">
        <v>0.66884885410651695</v>
      </c>
      <c r="F862">
        <v>7</v>
      </c>
      <c r="G862">
        <v>0</v>
      </c>
      <c r="H862">
        <v>0</v>
      </c>
      <c r="I862">
        <f t="shared" si="117"/>
        <v>0</v>
      </c>
      <c r="J862">
        <v>0</v>
      </c>
      <c r="K862">
        <v>1</v>
      </c>
      <c r="M862" t="s">
        <v>650</v>
      </c>
      <c r="N862" t="str">
        <f t="shared" si="118"/>
        <v>middle</v>
      </c>
      <c r="P862">
        <v>0</v>
      </c>
      <c r="Q862">
        <v>-1.0732033000000001</v>
      </c>
      <c r="R862">
        <v>1</v>
      </c>
      <c r="S862">
        <v>0.66884885410651695</v>
      </c>
      <c r="T862">
        <f t="shared" si="119"/>
        <v>0</v>
      </c>
      <c r="U862">
        <f t="shared" si="120"/>
        <v>0</v>
      </c>
      <c r="V862">
        <f t="shared" si="121"/>
        <v>0.66884885410651695</v>
      </c>
      <c r="X862">
        <f t="shared" si="116"/>
        <v>-0.71781079742833265</v>
      </c>
    </row>
    <row r="863" spans="1:24" x14ac:dyDescent="0.35">
      <c r="A863" t="s">
        <v>282</v>
      </c>
      <c r="B863" t="s">
        <v>667</v>
      </c>
      <c r="C863" t="s">
        <v>689</v>
      </c>
      <c r="D863" t="s">
        <v>690</v>
      </c>
      <c r="E863">
        <v>0.262169917563361</v>
      </c>
      <c r="F863">
        <v>7</v>
      </c>
      <c r="G863">
        <v>0</v>
      </c>
      <c r="H863">
        <v>0</v>
      </c>
      <c r="I863">
        <f t="shared" si="117"/>
        <v>0</v>
      </c>
      <c r="J863">
        <v>0</v>
      </c>
      <c r="K863">
        <v>0</v>
      </c>
      <c r="L863" t="s">
        <v>654</v>
      </c>
      <c r="M863" t="s">
        <v>651</v>
      </c>
      <c r="N863" t="str">
        <f t="shared" si="118"/>
        <v>right guard</v>
      </c>
      <c r="P863">
        <v>0</v>
      </c>
      <c r="Q863">
        <v>-0.29820952000000001</v>
      </c>
      <c r="R863">
        <v>1</v>
      </c>
      <c r="S863">
        <v>0.262169917563361</v>
      </c>
      <c r="T863">
        <f t="shared" si="119"/>
        <v>0</v>
      </c>
      <c r="U863">
        <f t="shared" si="120"/>
        <v>0</v>
      </c>
      <c r="V863">
        <f t="shared" si="121"/>
        <v>0</v>
      </c>
      <c r="X863">
        <f t="shared" si="116"/>
        <v>-7.8181565275009454E-2</v>
      </c>
    </row>
    <row r="864" spans="1:24" x14ac:dyDescent="0.35">
      <c r="A864" t="s">
        <v>285</v>
      </c>
      <c r="B864" t="s">
        <v>667</v>
      </c>
      <c r="C864" t="s">
        <v>689</v>
      </c>
      <c r="D864" t="s">
        <v>690</v>
      </c>
      <c r="E864">
        <v>0.73783008243663795</v>
      </c>
      <c r="F864">
        <v>7</v>
      </c>
      <c r="G864">
        <v>0</v>
      </c>
      <c r="H864">
        <v>0</v>
      </c>
      <c r="I864">
        <f t="shared" si="117"/>
        <v>0</v>
      </c>
      <c r="J864">
        <v>0</v>
      </c>
      <c r="K864">
        <v>0</v>
      </c>
      <c r="L864" t="s">
        <v>654</v>
      </c>
      <c r="M864" t="s">
        <v>651</v>
      </c>
      <c r="N864" t="str">
        <f t="shared" si="118"/>
        <v>right guard</v>
      </c>
      <c r="P864">
        <v>0</v>
      </c>
      <c r="Q864">
        <v>-0.29820952000000001</v>
      </c>
      <c r="R864">
        <v>1</v>
      </c>
      <c r="S864">
        <v>0.73783008243663795</v>
      </c>
      <c r="T864">
        <f t="shared" si="119"/>
        <v>0</v>
      </c>
      <c r="U864">
        <f t="shared" si="120"/>
        <v>0</v>
      </c>
      <c r="V864">
        <f t="shared" si="121"/>
        <v>0</v>
      </c>
      <c r="X864">
        <f t="shared" si="116"/>
        <v>-0.22002795472499023</v>
      </c>
    </row>
    <row r="865" spans="1:24" x14ac:dyDescent="0.35">
      <c r="A865" t="s">
        <v>289</v>
      </c>
      <c r="B865" t="s">
        <v>665</v>
      </c>
      <c r="C865" t="s">
        <v>689</v>
      </c>
      <c r="D865" t="s">
        <v>690</v>
      </c>
      <c r="E865">
        <v>1</v>
      </c>
      <c r="F865">
        <v>7</v>
      </c>
      <c r="G865">
        <v>0</v>
      </c>
      <c r="H865">
        <v>0</v>
      </c>
      <c r="I865">
        <f t="shared" si="117"/>
        <v>0</v>
      </c>
      <c r="J865">
        <v>1</v>
      </c>
      <c r="K865">
        <v>1</v>
      </c>
      <c r="L865" t="s">
        <v>653</v>
      </c>
      <c r="M865" t="s">
        <v>652</v>
      </c>
      <c r="N865" t="str">
        <f t="shared" si="118"/>
        <v>left end</v>
      </c>
      <c r="P865">
        <v>0</v>
      </c>
      <c r="Q865">
        <v>-1.0080665</v>
      </c>
      <c r="R865">
        <v>1</v>
      </c>
      <c r="S865">
        <v>1</v>
      </c>
      <c r="T865">
        <f t="shared" si="119"/>
        <v>0</v>
      </c>
      <c r="U865">
        <f t="shared" si="120"/>
        <v>1</v>
      </c>
      <c r="V865">
        <f t="shared" si="121"/>
        <v>1</v>
      </c>
      <c r="X865">
        <f t="shared" si="116"/>
        <v>-1.0080665</v>
      </c>
    </row>
    <row r="866" spans="1:24" x14ac:dyDescent="0.35">
      <c r="A866" t="s">
        <v>292</v>
      </c>
      <c r="B866" t="s">
        <v>666</v>
      </c>
      <c r="C866" t="s">
        <v>690</v>
      </c>
      <c r="D866" t="s">
        <v>689</v>
      </c>
      <c r="E866">
        <v>0.380680398253329</v>
      </c>
      <c r="F866">
        <v>7</v>
      </c>
      <c r="G866">
        <v>0</v>
      </c>
      <c r="H866">
        <v>0</v>
      </c>
      <c r="I866">
        <f t="shared" si="117"/>
        <v>0</v>
      </c>
      <c r="J866">
        <v>0</v>
      </c>
      <c r="K866">
        <v>1</v>
      </c>
      <c r="L866" t="s">
        <v>653</v>
      </c>
      <c r="M866" t="s">
        <v>652</v>
      </c>
      <c r="N866" t="str">
        <f t="shared" si="118"/>
        <v>left end</v>
      </c>
      <c r="P866">
        <v>0</v>
      </c>
      <c r="Q866">
        <v>-1.7990991000000001</v>
      </c>
      <c r="R866">
        <v>1</v>
      </c>
      <c r="S866">
        <v>0.380680398253329</v>
      </c>
      <c r="T866">
        <f t="shared" si="119"/>
        <v>0</v>
      </c>
      <c r="U866">
        <f t="shared" si="120"/>
        <v>0</v>
      </c>
      <c r="V866">
        <f t="shared" si="121"/>
        <v>0.380680398253329</v>
      </c>
      <c r="X866">
        <f t="shared" si="116"/>
        <v>-0.68488176188520578</v>
      </c>
    </row>
    <row r="867" spans="1:24" x14ac:dyDescent="0.35">
      <c r="A867" t="s">
        <v>273</v>
      </c>
      <c r="B867" t="s">
        <v>667</v>
      </c>
      <c r="C867" t="s">
        <v>690</v>
      </c>
      <c r="D867" t="s">
        <v>689</v>
      </c>
      <c r="E867">
        <v>0.619319601746671</v>
      </c>
      <c r="F867">
        <v>7</v>
      </c>
      <c r="G867">
        <v>0</v>
      </c>
      <c r="H867">
        <v>0</v>
      </c>
      <c r="I867">
        <f t="shared" si="117"/>
        <v>0</v>
      </c>
      <c r="J867">
        <v>0</v>
      </c>
      <c r="K867">
        <v>1</v>
      </c>
      <c r="L867" t="s">
        <v>653</v>
      </c>
      <c r="M867" t="s">
        <v>652</v>
      </c>
      <c r="N867" t="str">
        <f t="shared" si="118"/>
        <v>left end</v>
      </c>
      <c r="P867">
        <v>0</v>
      </c>
      <c r="Q867">
        <v>-1.7990991000000001</v>
      </c>
      <c r="R867">
        <v>1</v>
      </c>
      <c r="S867">
        <v>0.619319601746671</v>
      </c>
      <c r="T867">
        <f t="shared" si="119"/>
        <v>0</v>
      </c>
      <c r="U867">
        <f t="shared" si="120"/>
        <v>0</v>
      </c>
      <c r="V867">
        <f t="shared" si="121"/>
        <v>0.619319601746671</v>
      </c>
      <c r="X867">
        <f t="shared" si="116"/>
        <v>-1.1142173381147942</v>
      </c>
    </row>
    <row r="868" spans="1:24" x14ac:dyDescent="0.35">
      <c r="A868" t="s">
        <v>270</v>
      </c>
      <c r="B868" t="s">
        <v>666</v>
      </c>
      <c r="C868" t="s">
        <v>689</v>
      </c>
      <c r="D868" t="s">
        <v>690</v>
      </c>
      <c r="E868">
        <v>1</v>
      </c>
      <c r="F868">
        <v>7</v>
      </c>
      <c r="G868">
        <v>0</v>
      </c>
      <c r="H868">
        <v>0</v>
      </c>
      <c r="I868">
        <f t="shared" si="117"/>
        <v>0</v>
      </c>
      <c r="J868">
        <v>0</v>
      </c>
      <c r="K868">
        <v>1</v>
      </c>
      <c r="L868" t="s">
        <v>654</v>
      </c>
      <c r="M868" t="s">
        <v>652</v>
      </c>
      <c r="N868" t="str">
        <f t="shared" si="118"/>
        <v>left guard</v>
      </c>
      <c r="P868">
        <v>0</v>
      </c>
      <c r="Q868">
        <v>-1.4596232</v>
      </c>
      <c r="R868">
        <v>1</v>
      </c>
      <c r="S868">
        <v>1</v>
      </c>
      <c r="T868">
        <f t="shared" si="119"/>
        <v>0</v>
      </c>
      <c r="U868">
        <f t="shared" si="120"/>
        <v>0</v>
      </c>
      <c r="V868">
        <f t="shared" si="121"/>
        <v>1</v>
      </c>
      <c r="X868">
        <f t="shared" si="116"/>
        <v>-1.4596232</v>
      </c>
    </row>
    <row r="869" spans="1:24" x14ac:dyDescent="0.35">
      <c r="A869" t="s">
        <v>285</v>
      </c>
      <c r="B869" t="s">
        <v>667</v>
      </c>
      <c r="C869" t="s">
        <v>689</v>
      </c>
      <c r="D869" t="s">
        <v>690</v>
      </c>
      <c r="E869">
        <v>1</v>
      </c>
      <c r="F869">
        <v>7</v>
      </c>
      <c r="G869">
        <v>0</v>
      </c>
      <c r="H869">
        <v>0</v>
      </c>
      <c r="I869">
        <f t="shared" si="117"/>
        <v>0</v>
      </c>
      <c r="J869">
        <v>0</v>
      </c>
      <c r="K869">
        <v>0</v>
      </c>
      <c r="L869" t="s">
        <v>3</v>
      </c>
      <c r="M869" t="s">
        <v>651</v>
      </c>
      <c r="N869" t="str">
        <f t="shared" si="118"/>
        <v>right tackle</v>
      </c>
      <c r="P869">
        <v>0</v>
      </c>
      <c r="Q869">
        <v>1.4749695</v>
      </c>
      <c r="R869">
        <v>0</v>
      </c>
      <c r="S869">
        <v>0</v>
      </c>
      <c r="T869">
        <f t="shared" si="119"/>
        <v>0</v>
      </c>
      <c r="U869">
        <f t="shared" si="120"/>
        <v>0</v>
      </c>
      <c r="V869">
        <f t="shared" si="121"/>
        <v>0</v>
      </c>
      <c r="X869">
        <f t="shared" si="116"/>
        <v>1.4749695</v>
      </c>
    </row>
    <row r="870" spans="1:24" x14ac:dyDescent="0.35">
      <c r="A870" t="s">
        <v>281</v>
      </c>
      <c r="B870" t="s">
        <v>667</v>
      </c>
      <c r="C870" t="s">
        <v>689</v>
      </c>
      <c r="D870" t="s">
        <v>690</v>
      </c>
      <c r="E870">
        <v>1</v>
      </c>
      <c r="F870">
        <v>7</v>
      </c>
      <c r="G870">
        <v>0</v>
      </c>
      <c r="H870">
        <v>0</v>
      </c>
      <c r="I870">
        <f t="shared" si="117"/>
        <v>0</v>
      </c>
      <c r="J870">
        <v>0</v>
      </c>
      <c r="K870">
        <v>0</v>
      </c>
      <c r="L870" t="s">
        <v>3</v>
      </c>
      <c r="M870" t="s">
        <v>651</v>
      </c>
      <c r="N870" t="str">
        <f t="shared" si="118"/>
        <v>right tackle</v>
      </c>
      <c r="P870">
        <v>0</v>
      </c>
      <c r="Q870">
        <v>-0.30646869999999998</v>
      </c>
      <c r="R870">
        <v>1</v>
      </c>
      <c r="S870">
        <v>1</v>
      </c>
      <c r="T870">
        <f t="shared" si="119"/>
        <v>0</v>
      </c>
      <c r="U870">
        <f t="shared" si="120"/>
        <v>0</v>
      </c>
      <c r="V870">
        <f t="shared" si="121"/>
        <v>0</v>
      </c>
      <c r="X870">
        <f t="shared" si="116"/>
        <v>-0.30646869999999998</v>
      </c>
    </row>
    <row r="871" spans="1:24" x14ac:dyDescent="0.35">
      <c r="A871" t="s">
        <v>534</v>
      </c>
      <c r="B871" t="s">
        <v>666</v>
      </c>
      <c r="C871" t="s">
        <v>689</v>
      </c>
      <c r="D871" t="s">
        <v>690</v>
      </c>
      <c r="E871">
        <v>0.36473534420833797</v>
      </c>
      <c r="F871">
        <v>7</v>
      </c>
      <c r="G871">
        <v>0</v>
      </c>
      <c r="H871">
        <v>0</v>
      </c>
      <c r="I871">
        <f t="shared" si="117"/>
        <v>0</v>
      </c>
      <c r="J871">
        <v>0</v>
      </c>
      <c r="K871">
        <v>0</v>
      </c>
      <c r="L871" t="s">
        <v>3</v>
      </c>
      <c r="M871" t="s">
        <v>652</v>
      </c>
      <c r="N871" t="str">
        <f t="shared" si="118"/>
        <v>left tackle</v>
      </c>
      <c r="P871">
        <v>0</v>
      </c>
      <c r="Q871">
        <v>-0.23413137000000001</v>
      </c>
      <c r="R871">
        <v>1</v>
      </c>
      <c r="S871">
        <v>0.36473534420833797</v>
      </c>
      <c r="T871">
        <f t="shared" si="119"/>
        <v>0</v>
      </c>
      <c r="U871">
        <f t="shared" si="120"/>
        <v>0</v>
      </c>
      <c r="V871">
        <f t="shared" si="121"/>
        <v>0</v>
      </c>
      <c r="X871">
        <f t="shared" si="116"/>
        <v>-8.5395985826919735E-2</v>
      </c>
    </row>
    <row r="872" spans="1:24" x14ac:dyDescent="0.35">
      <c r="A872" t="s">
        <v>277</v>
      </c>
      <c r="B872" t="s">
        <v>665</v>
      </c>
      <c r="C872" t="s">
        <v>689</v>
      </c>
      <c r="D872" t="s">
        <v>690</v>
      </c>
      <c r="E872">
        <v>0.63526465579166103</v>
      </c>
      <c r="F872">
        <v>7</v>
      </c>
      <c r="G872">
        <v>0</v>
      </c>
      <c r="H872">
        <v>0</v>
      </c>
      <c r="I872">
        <f t="shared" si="117"/>
        <v>0</v>
      </c>
      <c r="J872">
        <v>0</v>
      </c>
      <c r="K872">
        <v>0</v>
      </c>
      <c r="L872" t="s">
        <v>3</v>
      </c>
      <c r="M872" t="s">
        <v>652</v>
      </c>
      <c r="N872" t="str">
        <f t="shared" si="118"/>
        <v>left tackle</v>
      </c>
      <c r="P872">
        <v>0</v>
      </c>
      <c r="Q872">
        <v>-0.23413137000000001</v>
      </c>
      <c r="R872">
        <v>1</v>
      </c>
      <c r="S872">
        <v>0.63526465579166103</v>
      </c>
      <c r="T872">
        <f t="shared" si="119"/>
        <v>0</v>
      </c>
      <c r="U872">
        <f t="shared" si="120"/>
        <v>0</v>
      </c>
      <c r="V872">
        <f t="shared" si="121"/>
        <v>0</v>
      </c>
      <c r="X872">
        <f t="shared" si="116"/>
        <v>-0.14873538417308002</v>
      </c>
    </row>
    <row r="873" spans="1:24" x14ac:dyDescent="0.35">
      <c r="A873" t="s">
        <v>494</v>
      </c>
      <c r="B873" t="s">
        <v>665</v>
      </c>
      <c r="C873" t="s">
        <v>690</v>
      </c>
      <c r="D873" t="s">
        <v>689</v>
      </c>
      <c r="E873">
        <v>0.19923518732036399</v>
      </c>
      <c r="F873">
        <v>7</v>
      </c>
      <c r="G873">
        <v>0</v>
      </c>
      <c r="H873">
        <v>0</v>
      </c>
      <c r="I873">
        <f t="shared" si="117"/>
        <v>0</v>
      </c>
      <c r="J873">
        <v>0</v>
      </c>
      <c r="K873">
        <v>0</v>
      </c>
      <c r="L873" t="s">
        <v>654</v>
      </c>
      <c r="M873" t="s">
        <v>651</v>
      </c>
      <c r="N873" t="str">
        <f t="shared" si="118"/>
        <v>right guard</v>
      </c>
      <c r="P873">
        <v>0</v>
      </c>
      <c r="Q873">
        <v>0.67017559999999998</v>
      </c>
      <c r="R873">
        <v>0</v>
      </c>
      <c r="S873">
        <v>0</v>
      </c>
      <c r="T873">
        <f t="shared" si="119"/>
        <v>0</v>
      </c>
      <c r="U873">
        <f t="shared" si="120"/>
        <v>0</v>
      </c>
      <c r="V873">
        <f t="shared" si="121"/>
        <v>0</v>
      </c>
      <c r="X873">
        <f t="shared" si="116"/>
        <v>0.13352256120353734</v>
      </c>
    </row>
    <row r="874" spans="1:24" x14ac:dyDescent="0.35">
      <c r="A874" t="s">
        <v>284</v>
      </c>
      <c r="B874" t="s">
        <v>665</v>
      </c>
      <c r="C874" t="s">
        <v>690</v>
      </c>
      <c r="D874" t="s">
        <v>689</v>
      </c>
      <c r="E874">
        <v>0.31676982131197501</v>
      </c>
      <c r="F874">
        <v>7</v>
      </c>
      <c r="G874">
        <v>0</v>
      </c>
      <c r="H874">
        <v>0</v>
      </c>
      <c r="I874">
        <f t="shared" si="117"/>
        <v>0</v>
      </c>
      <c r="J874">
        <v>0</v>
      </c>
      <c r="K874">
        <v>0</v>
      </c>
      <c r="L874" t="s">
        <v>654</v>
      </c>
      <c r="M874" t="s">
        <v>651</v>
      </c>
      <c r="N874" t="str">
        <f t="shared" si="118"/>
        <v>right guard</v>
      </c>
      <c r="P874">
        <v>0</v>
      </c>
      <c r="Q874">
        <v>0.67017559999999998</v>
      </c>
      <c r="R874">
        <v>0</v>
      </c>
      <c r="S874">
        <v>0</v>
      </c>
      <c r="T874">
        <f t="shared" si="119"/>
        <v>0</v>
      </c>
      <c r="U874">
        <f t="shared" si="120"/>
        <v>0</v>
      </c>
      <c r="V874">
        <f t="shared" si="121"/>
        <v>0</v>
      </c>
      <c r="X874">
        <f t="shared" si="116"/>
        <v>0.21229140505964564</v>
      </c>
    </row>
    <row r="875" spans="1:24" x14ac:dyDescent="0.35">
      <c r="A875" t="s">
        <v>294</v>
      </c>
      <c r="B875" t="s">
        <v>665</v>
      </c>
      <c r="C875" t="s">
        <v>690</v>
      </c>
      <c r="D875" t="s">
        <v>689</v>
      </c>
      <c r="E875">
        <v>0.36228694944603301</v>
      </c>
      <c r="F875">
        <v>7</v>
      </c>
      <c r="G875">
        <v>0</v>
      </c>
      <c r="H875">
        <v>0</v>
      </c>
      <c r="I875">
        <f t="shared" si="117"/>
        <v>0</v>
      </c>
      <c r="J875">
        <v>0</v>
      </c>
      <c r="K875">
        <v>0</v>
      </c>
      <c r="L875" t="s">
        <v>654</v>
      </c>
      <c r="M875" t="s">
        <v>651</v>
      </c>
      <c r="N875" t="str">
        <f t="shared" si="118"/>
        <v>right guard</v>
      </c>
      <c r="P875">
        <v>0</v>
      </c>
      <c r="Q875">
        <v>0.67017559999999998</v>
      </c>
      <c r="R875">
        <v>0</v>
      </c>
      <c r="S875">
        <v>0</v>
      </c>
      <c r="T875">
        <f t="shared" si="119"/>
        <v>0</v>
      </c>
      <c r="U875">
        <f t="shared" si="120"/>
        <v>0</v>
      </c>
      <c r="V875">
        <f t="shared" si="121"/>
        <v>0</v>
      </c>
      <c r="X875">
        <f t="shared" si="116"/>
        <v>0.24279587371716482</v>
      </c>
    </row>
    <row r="876" spans="1:24" x14ac:dyDescent="0.35">
      <c r="A876" t="s">
        <v>272</v>
      </c>
      <c r="B876" t="s">
        <v>667</v>
      </c>
      <c r="C876" t="s">
        <v>690</v>
      </c>
      <c r="D876" t="s">
        <v>689</v>
      </c>
      <c r="E876">
        <v>0.121708041921626</v>
      </c>
      <c r="F876">
        <v>7</v>
      </c>
      <c r="G876">
        <v>0</v>
      </c>
      <c r="H876">
        <v>0</v>
      </c>
      <c r="I876">
        <f t="shared" si="117"/>
        <v>0</v>
      </c>
      <c r="J876">
        <v>0</v>
      </c>
      <c r="K876">
        <v>0</v>
      </c>
      <c r="L876" t="s">
        <v>654</v>
      </c>
      <c r="M876" t="s">
        <v>651</v>
      </c>
      <c r="N876" t="str">
        <f t="shared" si="118"/>
        <v>right guard</v>
      </c>
      <c r="P876">
        <v>0</v>
      </c>
      <c r="Q876">
        <v>0.67017559999999998</v>
      </c>
      <c r="R876">
        <v>0</v>
      </c>
      <c r="S876">
        <v>0</v>
      </c>
      <c r="T876">
        <f t="shared" si="119"/>
        <v>0</v>
      </c>
      <c r="U876">
        <f t="shared" si="120"/>
        <v>0</v>
      </c>
      <c r="V876">
        <f t="shared" si="121"/>
        <v>0</v>
      </c>
      <c r="X876">
        <f t="shared" si="116"/>
        <v>8.1565760019650851E-2</v>
      </c>
    </row>
    <row r="877" spans="1:24" x14ac:dyDescent="0.35">
      <c r="A877" t="s">
        <v>285</v>
      </c>
      <c r="B877" t="s">
        <v>667</v>
      </c>
      <c r="C877" t="s">
        <v>689</v>
      </c>
      <c r="D877" t="s">
        <v>690</v>
      </c>
      <c r="E877">
        <v>0.16340529118598601</v>
      </c>
      <c r="F877">
        <v>7</v>
      </c>
      <c r="G877">
        <v>0</v>
      </c>
      <c r="H877">
        <v>0</v>
      </c>
      <c r="I877">
        <f t="shared" si="117"/>
        <v>0</v>
      </c>
      <c r="J877">
        <v>0</v>
      </c>
      <c r="K877">
        <v>0</v>
      </c>
      <c r="L877" t="s">
        <v>654</v>
      </c>
      <c r="M877" t="s">
        <v>652</v>
      </c>
      <c r="N877" t="str">
        <f t="shared" si="118"/>
        <v>left guard</v>
      </c>
      <c r="P877">
        <v>0</v>
      </c>
      <c r="Q877">
        <v>-0.52783500000000005</v>
      </c>
      <c r="R877">
        <v>1</v>
      </c>
      <c r="S877">
        <v>0.16340529118598601</v>
      </c>
      <c r="T877">
        <f t="shared" si="119"/>
        <v>0</v>
      </c>
      <c r="U877">
        <f t="shared" si="120"/>
        <v>0</v>
      </c>
      <c r="V877">
        <f t="shared" si="121"/>
        <v>0</v>
      </c>
      <c r="X877">
        <f t="shared" si="116"/>
        <v>-8.6251031873154929E-2</v>
      </c>
    </row>
    <row r="878" spans="1:24" x14ac:dyDescent="0.35">
      <c r="A878" t="s">
        <v>276</v>
      </c>
      <c r="B878" t="s">
        <v>666</v>
      </c>
      <c r="C878" t="s">
        <v>689</v>
      </c>
      <c r="D878" t="s">
        <v>690</v>
      </c>
      <c r="E878">
        <v>0.83659470881401299</v>
      </c>
      <c r="F878">
        <v>7</v>
      </c>
      <c r="G878">
        <v>0</v>
      </c>
      <c r="H878">
        <v>0</v>
      </c>
      <c r="I878">
        <f t="shared" si="117"/>
        <v>0</v>
      </c>
      <c r="J878">
        <v>0</v>
      </c>
      <c r="K878">
        <v>0</v>
      </c>
      <c r="L878" t="s">
        <v>654</v>
      </c>
      <c r="M878" t="s">
        <v>652</v>
      </c>
      <c r="N878" t="str">
        <f t="shared" si="118"/>
        <v>left guard</v>
      </c>
      <c r="P878">
        <v>0</v>
      </c>
      <c r="Q878">
        <v>-0.52783500000000005</v>
      </c>
      <c r="R878">
        <v>1</v>
      </c>
      <c r="S878">
        <v>0.83659470881401299</v>
      </c>
      <c r="T878">
        <f t="shared" si="119"/>
        <v>0</v>
      </c>
      <c r="U878">
        <f t="shared" si="120"/>
        <v>0</v>
      </c>
      <c r="V878">
        <f t="shared" si="121"/>
        <v>0</v>
      </c>
      <c r="X878">
        <f t="shared" si="116"/>
        <v>-0.44158396812684458</v>
      </c>
    </row>
    <row r="879" spans="1:24" x14ac:dyDescent="0.35">
      <c r="A879" t="s">
        <v>285</v>
      </c>
      <c r="B879" t="s">
        <v>667</v>
      </c>
      <c r="C879" t="s">
        <v>689</v>
      </c>
      <c r="D879" t="s">
        <v>690</v>
      </c>
      <c r="E879">
        <v>1</v>
      </c>
      <c r="F879">
        <v>7</v>
      </c>
      <c r="G879">
        <v>0</v>
      </c>
      <c r="H879">
        <v>0</v>
      </c>
      <c r="I879">
        <f t="shared" si="117"/>
        <v>0</v>
      </c>
      <c r="J879">
        <v>0</v>
      </c>
      <c r="K879">
        <v>0</v>
      </c>
      <c r="L879" t="s">
        <v>3</v>
      </c>
      <c r="M879" t="s">
        <v>651</v>
      </c>
      <c r="N879" t="str">
        <f t="shared" si="118"/>
        <v>right tackle</v>
      </c>
      <c r="P879">
        <v>0</v>
      </c>
      <c r="Q879">
        <v>-0.32218015</v>
      </c>
      <c r="R879">
        <v>1</v>
      </c>
      <c r="S879">
        <v>1</v>
      </c>
      <c r="T879">
        <f t="shared" si="119"/>
        <v>0</v>
      </c>
      <c r="U879">
        <f t="shared" si="120"/>
        <v>0</v>
      </c>
      <c r="V879">
        <f t="shared" si="121"/>
        <v>0</v>
      </c>
      <c r="X879">
        <f t="shared" si="116"/>
        <v>-0.32218015</v>
      </c>
    </row>
    <row r="880" spans="1:24" x14ac:dyDescent="0.35">
      <c r="A880" t="s">
        <v>287</v>
      </c>
      <c r="B880" t="s">
        <v>667</v>
      </c>
      <c r="C880" t="s">
        <v>689</v>
      </c>
      <c r="D880" t="s">
        <v>690</v>
      </c>
      <c r="E880">
        <v>0.126486496483174</v>
      </c>
      <c r="F880">
        <v>7</v>
      </c>
      <c r="G880">
        <v>0</v>
      </c>
      <c r="H880">
        <v>0</v>
      </c>
      <c r="I880">
        <f t="shared" si="117"/>
        <v>0</v>
      </c>
      <c r="J880">
        <v>0</v>
      </c>
      <c r="K880">
        <v>0</v>
      </c>
      <c r="L880" t="s">
        <v>653</v>
      </c>
      <c r="M880" t="s">
        <v>651</v>
      </c>
      <c r="N880" t="str">
        <f t="shared" si="118"/>
        <v>right end</v>
      </c>
      <c r="P880">
        <v>0</v>
      </c>
      <c r="Q880">
        <v>1.3317619999999999</v>
      </c>
      <c r="R880">
        <v>0</v>
      </c>
      <c r="S880">
        <v>0</v>
      </c>
      <c r="T880">
        <f t="shared" si="119"/>
        <v>0</v>
      </c>
      <c r="U880">
        <f t="shared" si="120"/>
        <v>0</v>
      </c>
      <c r="V880">
        <f t="shared" si="121"/>
        <v>0</v>
      </c>
      <c r="X880">
        <f t="shared" si="116"/>
        <v>0.16844990952942476</v>
      </c>
    </row>
    <row r="881" spans="1:24" x14ac:dyDescent="0.35">
      <c r="A881" t="s">
        <v>289</v>
      </c>
      <c r="B881" t="s">
        <v>665</v>
      </c>
      <c r="C881" t="s">
        <v>689</v>
      </c>
      <c r="D881" t="s">
        <v>690</v>
      </c>
      <c r="E881">
        <v>0.873513503516825</v>
      </c>
      <c r="F881">
        <v>7</v>
      </c>
      <c r="G881">
        <v>0</v>
      </c>
      <c r="H881">
        <v>0</v>
      </c>
      <c r="I881">
        <f t="shared" si="117"/>
        <v>0</v>
      </c>
      <c r="J881">
        <v>0</v>
      </c>
      <c r="K881">
        <v>0</v>
      </c>
      <c r="L881" t="s">
        <v>653</v>
      </c>
      <c r="M881" t="s">
        <v>651</v>
      </c>
      <c r="N881" t="str">
        <f t="shared" si="118"/>
        <v>right end</v>
      </c>
      <c r="P881">
        <v>0</v>
      </c>
      <c r="Q881">
        <v>1.3317619999999999</v>
      </c>
      <c r="R881">
        <v>0</v>
      </c>
      <c r="S881">
        <v>0</v>
      </c>
      <c r="T881">
        <f t="shared" si="119"/>
        <v>0</v>
      </c>
      <c r="U881">
        <f t="shared" si="120"/>
        <v>0</v>
      </c>
      <c r="V881">
        <f t="shared" si="121"/>
        <v>0</v>
      </c>
      <c r="X881">
        <f t="shared" si="116"/>
        <v>1.1633120904705738</v>
      </c>
    </row>
    <row r="882" spans="1:24" x14ac:dyDescent="0.35">
      <c r="A882" t="s">
        <v>280</v>
      </c>
      <c r="B882" t="s">
        <v>666</v>
      </c>
      <c r="C882" t="s">
        <v>689</v>
      </c>
      <c r="D882" t="s">
        <v>690</v>
      </c>
      <c r="E882">
        <v>0.32073826181684101</v>
      </c>
      <c r="F882">
        <v>7</v>
      </c>
      <c r="G882">
        <v>0</v>
      </c>
      <c r="H882">
        <v>0</v>
      </c>
      <c r="I882">
        <f t="shared" si="117"/>
        <v>0</v>
      </c>
      <c r="J882">
        <v>0</v>
      </c>
      <c r="K882">
        <v>0</v>
      </c>
      <c r="L882" t="s">
        <v>3</v>
      </c>
      <c r="M882" t="s">
        <v>651</v>
      </c>
      <c r="N882" t="str">
        <f t="shared" si="118"/>
        <v>right tackle</v>
      </c>
      <c r="P882">
        <v>0</v>
      </c>
      <c r="Q882">
        <v>-9.2107969999999997E-2</v>
      </c>
      <c r="R882">
        <v>1</v>
      </c>
      <c r="S882">
        <v>0.32073826181684101</v>
      </c>
      <c r="T882">
        <f t="shared" si="119"/>
        <v>0</v>
      </c>
      <c r="U882">
        <f t="shared" si="120"/>
        <v>0</v>
      </c>
      <c r="V882">
        <f t="shared" si="121"/>
        <v>0</v>
      </c>
      <c r="X882">
        <f t="shared" si="116"/>
        <v>-2.9542550197277737E-2</v>
      </c>
    </row>
    <row r="883" spans="1:24" x14ac:dyDescent="0.35">
      <c r="A883" t="s">
        <v>270</v>
      </c>
      <c r="B883" t="s">
        <v>666</v>
      </c>
      <c r="C883" t="s">
        <v>689</v>
      </c>
      <c r="D883" t="s">
        <v>690</v>
      </c>
      <c r="E883">
        <v>0.39625421708599601</v>
      </c>
      <c r="F883">
        <v>7</v>
      </c>
      <c r="G883">
        <v>0</v>
      </c>
      <c r="H883">
        <v>0</v>
      </c>
      <c r="I883">
        <f t="shared" si="117"/>
        <v>0</v>
      </c>
      <c r="J883">
        <v>0</v>
      </c>
      <c r="K883">
        <v>0</v>
      </c>
      <c r="L883" t="s">
        <v>3</v>
      </c>
      <c r="M883" t="s">
        <v>651</v>
      </c>
      <c r="N883" t="str">
        <f t="shared" si="118"/>
        <v>right tackle</v>
      </c>
      <c r="P883">
        <v>0</v>
      </c>
      <c r="Q883">
        <v>-9.2107969999999997E-2</v>
      </c>
      <c r="R883">
        <v>1</v>
      </c>
      <c r="S883">
        <v>0.39625421708599601</v>
      </c>
      <c r="T883">
        <f t="shared" si="119"/>
        <v>0</v>
      </c>
      <c r="U883">
        <f t="shared" si="120"/>
        <v>0</v>
      </c>
      <c r="V883">
        <f t="shared" si="121"/>
        <v>0</v>
      </c>
      <c r="X883">
        <f t="shared" si="116"/>
        <v>-3.6498171539730409E-2</v>
      </c>
    </row>
    <row r="884" spans="1:24" x14ac:dyDescent="0.35">
      <c r="A884" t="s">
        <v>285</v>
      </c>
      <c r="B884" t="s">
        <v>667</v>
      </c>
      <c r="C884" t="s">
        <v>689</v>
      </c>
      <c r="D884" t="s">
        <v>690</v>
      </c>
      <c r="E884">
        <v>0.28300752109716099</v>
      </c>
      <c r="F884">
        <v>7</v>
      </c>
      <c r="G884">
        <v>0</v>
      </c>
      <c r="H884">
        <v>0</v>
      </c>
      <c r="I884">
        <f t="shared" si="117"/>
        <v>0</v>
      </c>
      <c r="J884">
        <v>0</v>
      </c>
      <c r="K884">
        <v>0</v>
      </c>
      <c r="L884" t="s">
        <v>3</v>
      </c>
      <c r="M884" t="s">
        <v>651</v>
      </c>
      <c r="N884" t="str">
        <f t="shared" si="118"/>
        <v>right tackle</v>
      </c>
      <c r="P884">
        <v>0</v>
      </c>
      <c r="Q884">
        <v>-9.2107969999999997E-2</v>
      </c>
      <c r="R884">
        <v>1</v>
      </c>
      <c r="S884">
        <v>0.28300752109716099</v>
      </c>
      <c r="T884">
        <f t="shared" si="119"/>
        <v>0</v>
      </c>
      <c r="U884">
        <f t="shared" si="120"/>
        <v>0</v>
      </c>
      <c r="V884">
        <f t="shared" si="121"/>
        <v>0</v>
      </c>
      <c r="X884">
        <f t="shared" si="116"/>
        <v>-2.6067248262991671E-2</v>
      </c>
    </row>
    <row r="885" spans="1:24" x14ac:dyDescent="0.35">
      <c r="A885" t="s">
        <v>295</v>
      </c>
      <c r="B885" t="s">
        <v>665</v>
      </c>
      <c r="C885" t="s">
        <v>691</v>
      </c>
      <c r="D885" t="s">
        <v>692</v>
      </c>
      <c r="E885">
        <v>0.49250710351584198</v>
      </c>
      <c r="F885">
        <v>7</v>
      </c>
      <c r="G885">
        <v>0</v>
      </c>
      <c r="H885">
        <v>0</v>
      </c>
      <c r="I885">
        <f t="shared" si="117"/>
        <v>0</v>
      </c>
      <c r="J885">
        <v>0</v>
      </c>
      <c r="K885">
        <v>0</v>
      </c>
      <c r="L885" t="s">
        <v>3</v>
      </c>
      <c r="M885" t="s">
        <v>652</v>
      </c>
      <c r="N885" t="str">
        <f t="shared" si="118"/>
        <v>left tackle</v>
      </c>
      <c r="P885">
        <v>0</v>
      </c>
      <c r="Q885">
        <v>0.43170047</v>
      </c>
      <c r="R885">
        <v>0</v>
      </c>
      <c r="S885">
        <v>0</v>
      </c>
      <c r="T885">
        <f t="shared" si="119"/>
        <v>0</v>
      </c>
      <c r="U885">
        <f t="shared" si="120"/>
        <v>0</v>
      </c>
      <c r="V885">
        <f t="shared" si="121"/>
        <v>0</v>
      </c>
      <c r="X885">
        <f t="shared" si="116"/>
        <v>0.21261554806612765</v>
      </c>
    </row>
    <row r="886" spans="1:24" x14ac:dyDescent="0.35">
      <c r="A886" t="s">
        <v>296</v>
      </c>
      <c r="B886" t="s">
        <v>667</v>
      </c>
      <c r="C886" t="s">
        <v>691</v>
      </c>
      <c r="D886" t="s">
        <v>692</v>
      </c>
      <c r="E886">
        <v>0.50749289648415696</v>
      </c>
      <c r="F886">
        <v>7</v>
      </c>
      <c r="G886">
        <v>0</v>
      </c>
      <c r="H886">
        <v>0</v>
      </c>
      <c r="I886">
        <f t="shared" si="117"/>
        <v>0</v>
      </c>
      <c r="J886">
        <v>0</v>
      </c>
      <c r="K886">
        <v>0</v>
      </c>
      <c r="L886" t="s">
        <v>3</v>
      </c>
      <c r="M886" t="s">
        <v>652</v>
      </c>
      <c r="N886" t="str">
        <f t="shared" si="118"/>
        <v>left tackle</v>
      </c>
      <c r="P886">
        <v>0</v>
      </c>
      <c r="Q886">
        <v>0.43170047</v>
      </c>
      <c r="R886">
        <v>0</v>
      </c>
      <c r="S886">
        <v>0</v>
      </c>
      <c r="T886">
        <f t="shared" si="119"/>
        <v>0</v>
      </c>
      <c r="U886">
        <f t="shared" si="120"/>
        <v>0</v>
      </c>
      <c r="V886">
        <f t="shared" si="121"/>
        <v>0</v>
      </c>
      <c r="X886">
        <f t="shared" si="116"/>
        <v>0.21908492193387191</v>
      </c>
    </row>
    <row r="887" spans="1:24" x14ac:dyDescent="0.35">
      <c r="A887" t="s">
        <v>298</v>
      </c>
      <c r="B887" t="s">
        <v>665</v>
      </c>
      <c r="C887" t="s">
        <v>691</v>
      </c>
      <c r="D887" t="s">
        <v>692</v>
      </c>
      <c r="E887">
        <v>0.12498852875928</v>
      </c>
      <c r="F887">
        <v>7</v>
      </c>
      <c r="G887">
        <v>0</v>
      </c>
      <c r="H887">
        <v>0</v>
      </c>
      <c r="I887">
        <f t="shared" si="117"/>
        <v>0</v>
      </c>
      <c r="J887">
        <v>0</v>
      </c>
      <c r="K887">
        <v>0</v>
      </c>
      <c r="M887" t="s">
        <v>650</v>
      </c>
      <c r="N887" t="str">
        <f t="shared" si="118"/>
        <v>middle</v>
      </c>
      <c r="P887">
        <v>0</v>
      </c>
      <c r="Q887">
        <v>1.1334791</v>
      </c>
      <c r="R887">
        <v>0</v>
      </c>
      <c r="S887">
        <v>0</v>
      </c>
      <c r="T887">
        <f t="shared" si="119"/>
        <v>0</v>
      </c>
      <c r="U887">
        <f t="shared" si="120"/>
        <v>0</v>
      </c>
      <c r="V887">
        <f t="shared" si="121"/>
        <v>0</v>
      </c>
      <c r="X887">
        <f t="shared" si="116"/>
        <v>0.14167188508839282</v>
      </c>
    </row>
    <row r="888" spans="1:24" x14ac:dyDescent="0.35">
      <c r="A888" t="s">
        <v>297</v>
      </c>
      <c r="B888" t="s">
        <v>667</v>
      </c>
      <c r="C888" t="s">
        <v>691</v>
      </c>
      <c r="D888" t="s">
        <v>692</v>
      </c>
      <c r="E888">
        <v>0.87501147124071899</v>
      </c>
      <c r="F888">
        <v>7</v>
      </c>
      <c r="G888">
        <v>0</v>
      </c>
      <c r="H888">
        <v>0</v>
      </c>
      <c r="I888">
        <f t="shared" si="117"/>
        <v>0</v>
      </c>
      <c r="J888">
        <v>0</v>
      </c>
      <c r="K888">
        <v>0</v>
      </c>
      <c r="M888" t="s">
        <v>650</v>
      </c>
      <c r="N888" t="str">
        <f t="shared" si="118"/>
        <v>middle</v>
      </c>
      <c r="P888">
        <v>0</v>
      </c>
      <c r="Q888">
        <v>1.1334791</v>
      </c>
      <c r="R888">
        <v>0</v>
      </c>
      <c r="S888">
        <v>0</v>
      </c>
      <c r="T888">
        <f t="shared" si="119"/>
        <v>0</v>
      </c>
      <c r="U888">
        <f t="shared" si="120"/>
        <v>0</v>
      </c>
      <c r="V888">
        <f t="shared" si="121"/>
        <v>0</v>
      </c>
      <c r="X888">
        <f t="shared" si="116"/>
        <v>0.99180721491160595</v>
      </c>
    </row>
    <row r="889" spans="1:24" x14ac:dyDescent="0.35">
      <c r="A889" t="s">
        <v>298</v>
      </c>
      <c r="B889" t="s">
        <v>665</v>
      </c>
      <c r="C889" t="s">
        <v>691</v>
      </c>
      <c r="D889" t="s">
        <v>692</v>
      </c>
      <c r="E889">
        <v>0.58440721551287</v>
      </c>
      <c r="F889">
        <v>7</v>
      </c>
      <c r="G889">
        <v>0</v>
      </c>
      <c r="H889">
        <v>0</v>
      </c>
      <c r="I889">
        <f t="shared" si="117"/>
        <v>0</v>
      </c>
      <c r="J889">
        <v>0</v>
      </c>
      <c r="K889">
        <v>0</v>
      </c>
      <c r="M889" t="s">
        <v>650</v>
      </c>
      <c r="N889" t="str">
        <f t="shared" si="118"/>
        <v>middle</v>
      </c>
      <c r="P889">
        <v>0</v>
      </c>
      <c r="Q889">
        <v>0.62618459999999998</v>
      </c>
      <c r="R889">
        <v>0</v>
      </c>
      <c r="S889">
        <v>0</v>
      </c>
      <c r="T889">
        <f t="shared" si="119"/>
        <v>0</v>
      </c>
      <c r="U889">
        <f t="shared" si="120"/>
        <v>0</v>
      </c>
      <c r="V889">
        <f t="shared" si="121"/>
        <v>0</v>
      </c>
      <c r="X889">
        <f t="shared" si="116"/>
        <v>0.36594679848304029</v>
      </c>
    </row>
    <row r="890" spans="1:24" x14ac:dyDescent="0.35">
      <c r="A890" t="s">
        <v>297</v>
      </c>
      <c r="B890" t="s">
        <v>667</v>
      </c>
      <c r="C890" t="s">
        <v>691</v>
      </c>
      <c r="D890" t="s">
        <v>692</v>
      </c>
      <c r="E890">
        <v>0.415592784487129</v>
      </c>
      <c r="F890">
        <v>7</v>
      </c>
      <c r="G890">
        <v>0</v>
      </c>
      <c r="H890">
        <v>0</v>
      </c>
      <c r="I890">
        <f t="shared" si="117"/>
        <v>0</v>
      </c>
      <c r="J890">
        <v>0</v>
      </c>
      <c r="K890">
        <v>0</v>
      </c>
      <c r="M890" t="s">
        <v>650</v>
      </c>
      <c r="N890" t="str">
        <f t="shared" si="118"/>
        <v>middle</v>
      </c>
      <c r="P890">
        <v>0</v>
      </c>
      <c r="Q890">
        <v>0.62618459999999998</v>
      </c>
      <c r="R890">
        <v>0</v>
      </c>
      <c r="S890">
        <v>0</v>
      </c>
      <c r="T890">
        <f t="shared" si="119"/>
        <v>0</v>
      </c>
      <c r="U890">
        <f t="shared" si="120"/>
        <v>0</v>
      </c>
      <c r="V890">
        <f t="shared" si="121"/>
        <v>0</v>
      </c>
      <c r="X890">
        <f t="shared" si="116"/>
        <v>0.26023780151695908</v>
      </c>
    </row>
    <row r="891" spans="1:24" x14ac:dyDescent="0.35">
      <c r="A891" t="s">
        <v>295</v>
      </c>
      <c r="B891" t="s">
        <v>665</v>
      </c>
      <c r="C891" t="s">
        <v>691</v>
      </c>
      <c r="D891" t="s">
        <v>692</v>
      </c>
      <c r="E891">
        <v>0.69649452391285904</v>
      </c>
      <c r="F891">
        <v>7</v>
      </c>
      <c r="G891">
        <v>0</v>
      </c>
      <c r="H891">
        <v>0</v>
      </c>
      <c r="I891">
        <f t="shared" si="117"/>
        <v>0</v>
      </c>
      <c r="J891">
        <v>0</v>
      </c>
      <c r="K891">
        <v>0</v>
      </c>
      <c r="L891" t="s">
        <v>654</v>
      </c>
      <c r="M891" t="s">
        <v>652</v>
      </c>
      <c r="N891" t="str">
        <f t="shared" si="118"/>
        <v>left guard</v>
      </c>
      <c r="P891">
        <v>0</v>
      </c>
      <c r="Q891">
        <v>0.64107720000000001</v>
      </c>
      <c r="R891">
        <v>0</v>
      </c>
      <c r="S891">
        <v>0</v>
      </c>
      <c r="T891">
        <f t="shared" si="119"/>
        <v>0</v>
      </c>
      <c r="U891">
        <f t="shared" si="120"/>
        <v>0</v>
      </c>
      <c r="V891">
        <f t="shared" si="121"/>
        <v>0</v>
      </c>
      <c r="X891">
        <f t="shared" si="116"/>
        <v>0.44650675920538874</v>
      </c>
    </row>
    <row r="892" spans="1:24" x14ac:dyDescent="0.35">
      <c r="A892" t="s">
        <v>298</v>
      </c>
      <c r="B892" t="s">
        <v>665</v>
      </c>
      <c r="C892" t="s">
        <v>691</v>
      </c>
      <c r="D892" t="s">
        <v>692</v>
      </c>
      <c r="E892">
        <v>0.30350547608714001</v>
      </c>
      <c r="F892">
        <v>7</v>
      </c>
      <c r="G892">
        <v>0</v>
      </c>
      <c r="H892">
        <v>0</v>
      </c>
      <c r="I892">
        <f t="shared" si="117"/>
        <v>0</v>
      </c>
      <c r="J892">
        <v>0</v>
      </c>
      <c r="K892">
        <v>0</v>
      </c>
      <c r="L892" t="s">
        <v>654</v>
      </c>
      <c r="M892" t="s">
        <v>652</v>
      </c>
      <c r="N892" t="str">
        <f t="shared" si="118"/>
        <v>left guard</v>
      </c>
      <c r="P892">
        <v>0</v>
      </c>
      <c r="Q892">
        <v>0.64107720000000001</v>
      </c>
      <c r="R892">
        <v>0</v>
      </c>
      <c r="S892">
        <v>0</v>
      </c>
      <c r="T892">
        <f t="shared" si="119"/>
        <v>0</v>
      </c>
      <c r="U892">
        <f t="shared" si="120"/>
        <v>0</v>
      </c>
      <c r="V892">
        <f t="shared" si="121"/>
        <v>0</v>
      </c>
      <c r="X892">
        <f t="shared" si="116"/>
        <v>0.19457044079461069</v>
      </c>
    </row>
    <row r="893" spans="1:24" x14ac:dyDescent="0.35">
      <c r="A893" t="s">
        <v>299</v>
      </c>
      <c r="B893" t="s">
        <v>666</v>
      </c>
      <c r="C893" t="s">
        <v>692</v>
      </c>
      <c r="D893" t="s">
        <v>691</v>
      </c>
      <c r="E893">
        <v>0.58332532327766196</v>
      </c>
      <c r="F893">
        <v>7</v>
      </c>
      <c r="G893">
        <v>0</v>
      </c>
      <c r="H893">
        <v>0</v>
      </c>
      <c r="I893">
        <f t="shared" si="117"/>
        <v>0</v>
      </c>
      <c r="J893">
        <v>0</v>
      </c>
      <c r="K893">
        <v>0</v>
      </c>
      <c r="L893" t="s">
        <v>3</v>
      </c>
      <c r="M893" t="s">
        <v>652</v>
      </c>
      <c r="N893" t="str">
        <f t="shared" si="118"/>
        <v>left tackle</v>
      </c>
      <c r="P893">
        <v>0</v>
      </c>
      <c r="Q893">
        <v>-0.49044283999999999</v>
      </c>
      <c r="R893">
        <v>1</v>
      </c>
      <c r="S893">
        <v>0.58332532327766196</v>
      </c>
      <c r="T893">
        <f t="shared" si="119"/>
        <v>0</v>
      </c>
      <c r="U893">
        <f t="shared" si="120"/>
        <v>0</v>
      </c>
      <c r="V893">
        <f t="shared" si="121"/>
        <v>0</v>
      </c>
      <c r="X893">
        <f t="shared" si="116"/>
        <v>-0.28608772819221462</v>
      </c>
    </row>
    <row r="894" spans="1:24" x14ac:dyDescent="0.35">
      <c r="A894" t="s">
        <v>300</v>
      </c>
      <c r="B894" t="s">
        <v>667</v>
      </c>
      <c r="C894" t="s">
        <v>692</v>
      </c>
      <c r="D894" t="s">
        <v>691</v>
      </c>
      <c r="E894">
        <v>0.41667467672233699</v>
      </c>
      <c r="F894">
        <v>7</v>
      </c>
      <c r="G894">
        <v>0</v>
      </c>
      <c r="H894">
        <v>0</v>
      </c>
      <c r="I894">
        <f t="shared" si="117"/>
        <v>0</v>
      </c>
      <c r="J894">
        <v>0</v>
      </c>
      <c r="K894">
        <v>0</v>
      </c>
      <c r="L894" t="s">
        <v>3</v>
      </c>
      <c r="M894" t="s">
        <v>652</v>
      </c>
      <c r="N894" t="str">
        <f t="shared" si="118"/>
        <v>left tackle</v>
      </c>
      <c r="P894">
        <v>0</v>
      </c>
      <c r="Q894">
        <v>-0.49044283999999999</v>
      </c>
      <c r="R894">
        <v>1</v>
      </c>
      <c r="S894">
        <v>0.41667467672233699</v>
      </c>
      <c r="T894">
        <f t="shared" si="119"/>
        <v>0</v>
      </c>
      <c r="U894">
        <f t="shared" si="120"/>
        <v>0</v>
      </c>
      <c r="V894">
        <f t="shared" si="121"/>
        <v>0</v>
      </c>
      <c r="X894">
        <f t="shared" si="116"/>
        <v>-0.20435511180778484</v>
      </c>
    </row>
    <row r="895" spans="1:24" x14ac:dyDescent="0.35">
      <c r="A895" t="s">
        <v>301</v>
      </c>
      <c r="B895" t="s">
        <v>667</v>
      </c>
      <c r="C895" t="s">
        <v>691</v>
      </c>
      <c r="D895" t="s">
        <v>692</v>
      </c>
      <c r="E895">
        <v>0.29846672896650001</v>
      </c>
      <c r="F895">
        <v>7</v>
      </c>
      <c r="G895">
        <v>0</v>
      </c>
      <c r="H895">
        <v>0</v>
      </c>
      <c r="I895">
        <f t="shared" si="117"/>
        <v>0</v>
      </c>
      <c r="J895">
        <v>0</v>
      </c>
      <c r="K895">
        <v>0</v>
      </c>
      <c r="L895" t="s">
        <v>653</v>
      </c>
      <c r="M895" t="s">
        <v>652</v>
      </c>
      <c r="N895" t="str">
        <f t="shared" si="118"/>
        <v>left end</v>
      </c>
      <c r="P895">
        <v>0</v>
      </c>
      <c r="Q895">
        <v>-0.13428524</v>
      </c>
      <c r="R895">
        <v>1</v>
      </c>
      <c r="S895">
        <v>0.29846672896650001</v>
      </c>
      <c r="T895">
        <f t="shared" si="119"/>
        <v>0</v>
      </c>
      <c r="U895">
        <f t="shared" si="120"/>
        <v>0</v>
      </c>
      <c r="V895">
        <f t="shared" si="121"/>
        <v>0</v>
      </c>
      <c r="X895">
        <f t="shared" si="116"/>
        <v>-4.0079676331281407E-2</v>
      </c>
    </row>
    <row r="896" spans="1:24" x14ac:dyDescent="0.35">
      <c r="A896" t="s">
        <v>302</v>
      </c>
      <c r="B896" t="s">
        <v>666</v>
      </c>
      <c r="C896" t="s">
        <v>691</v>
      </c>
      <c r="D896" t="s">
        <v>692</v>
      </c>
      <c r="E896">
        <v>0.28772447322466999</v>
      </c>
      <c r="F896">
        <v>7</v>
      </c>
      <c r="G896">
        <v>0</v>
      </c>
      <c r="H896">
        <v>0</v>
      </c>
      <c r="I896">
        <f t="shared" si="117"/>
        <v>0</v>
      </c>
      <c r="J896">
        <v>0</v>
      </c>
      <c r="K896">
        <v>0</v>
      </c>
      <c r="L896" t="s">
        <v>653</v>
      </c>
      <c r="M896" t="s">
        <v>652</v>
      </c>
      <c r="N896" t="str">
        <f t="shared" si="118"/>
        <v>left end</v>
      </c>
      <c r="P896">
        <v>0</v>
      </c>
      <c r="Q896">
        <v>-0.13428524</v>
      </c>
      <c r="R896">
        <v>1</v>
      </c>
      <c r="S896">
        <v>0.28772447322466999</v>
      </c>
      <c r="T896">
        <f t="shared" si="119"/>
        <v>0</v>
      </c>
      <c r="U896">
        <f t="shared" si="120"/>
        <v>0</v>
      </c>
      <c r="V896">
        <f t="shared" si="121"/>
        <v>0</v>
      </c>
      <c r="X896">
        <f t="shared" si="116"/>
        <v>-3.8637149940848381E-2</v>
      </c>
    </row>
    <row r="897" spans="1:24" x14ac:dyDescent="0.35">
      <c r="A897" t="s">
        <v>297</v>
      </c>
      <c r="B897" t="s">
        <v>667</v>
      </c>
      <c r="C897" t="s">
        <v>691</v>
      </c>
      <c r="D897" t="s">
        <v>692</v>
      </c>
      <c r="E897">
        <v>0.13038153018038201</v>
      </c>
      <c r="F897">
        <v>7</v>
      </c>
      <c r="G897">
        <v>0</v>
      </c>
      <c r="H897">
        <v>0</v>
      </c>
      <c r="I897">
        <f t="shared" si="117"/>
        <v>0</v>
      </c>
      <c r="J897">
        <v>0</v>
      </c>
      <c r="K897">
        <v>0</v>
      </c>
      <c r="L897" t="s">
        <v>653</v>
      </c>
      <c r="M897" t="s">
        <v>652</v>
      </c>
      <c r="N897" t="str">
        <f t="shared" si="118"/>
        <v>left end</v>
      </c>
      <c r="P897">
        <v>0</v>
      </c>
      <c r="Q897">
        <v>-0.13428524</v>
      </c>
      <c r="R897">
        <v>1</v>
      </c>
      <c r="S897">
        <v>0.13038153018038201</v>
      </c>
      <c r="T897">
        <f t="shared" si="119"/>
        <v>0</v>
      </c>
      <c r="U897">
        <f t="shared" si="120"/>
        <v>0</v>
      </c>
      <c r="V897">
        <f t="shared" si="121"/>
        <v>0</v>
      </c>
      <c r="X897">
        <f t="shared" si="116"/>
        <v>-1.7508315071839843E-2</v>
      </c>
    </row>
    <row r="898" spans="1:24" x14ac:dyDescent="0.35">
      <c r="A898" t="s">
        <v>616</v>
      </c>
      <c r="B898" t="s">
        <v>665</v>
      </c>
      <c r="C898" t="s">
        <v>691</v>
      </c>
      <c r="D898" t="s">
        <v>692</v>
      </c>
      <c r="E898">
        <v>0.283427267628446</v>
      </c>
      <c r="F898">
        <v>7</v>
      </c>
      <c r="G898">
        <v>0</v>
      </c>
      <c r="H898">
        <v>0</v>
      </c>
      <c r="I898">
        <f t="shared" si="117"/>
        <v>0</v>
      </c>
      <c r="J898">
        <v>0</v>
      </c>
      <c r="K898">
        <v>0</v>
      </c>
      <c r="L898" t="s">
        <v>653</v>
      </c>
      <c r="M898" t="s">
        <v>652</v>
      </c>
      <c r="N898" t="str">
        <f t="shared" si="118"/>
        <v>left end</v>
      </c>
      <c r="P898">
        <v>0</v>
      </c>
      <c r="Q898">
        <v>-0.13428524</v>
      </c>
      <c r="R898">
        <v>1</v>
      </c>
      <c r="S898">
        <v>0.283427267628446</v>
      </c>
      <c r="T898">
        <f t="shared" si="119"/>
        <v>0</v>
      </c>
      <c r="U898">
        <f t="shared" si="120"/>
        <v>0</v>
      </c>
      <c r="V898">
        <f t="shared" si="121"/>
        <v>0</v>
      </c>
      <c r="X898">
        <f t="shared" ref="X898:X961" si="122">Q898*E898</f>
        <v>-3.8060098656030099E-2</v>
      </c>
    </row>
    <row r="899" spans="1:24" x14ac:dyDescent="0.35">
      <c r="A899" t="s">
        <v>298</v>
      </c>
      <c r="B899" t="s">
        <v>665</v>
      </c>
      <c r="C899" t="s">
        <v>691</v>
      </c>
      <c r="D899" t="s">
        <v>692</v>
      </c>
      <c r="E899">
        <v>0.70394928438936799</v>
      </c>
      <c r="F899">
        <v>7</v>
      </c>
      <c r="G899">
        <v>0</v>
      </c>
      <c r="H899">
        <v>0</v>
      </c>
      <c r="I899">
        <f t="shared" ref="I899:I962" si="123">SUM(G899:H899)</f>
        <v>0</v>
      </c>
      <c r="J899">
        <v>1</v>
      </c>
      <c r="K899">
        <v>0</v>
      </c>
      <c r="L899" t="s">
        <v>654</v>
      </c>
      <c r="M899" t="s">
        <v>652</v>
      </c>
      <c r="N899" t="str">
        <f t="shared" ref="N899:N962" si="124">IF(M899="middle",M899,_xlfn.CONCAT(M899," ",L899))</f>
        <v>left guard</v>
      </c>
      <c r="P899">
        <v>0</v>
      </c>
      <c r="Q899">
        <v>-0.37901731999999999</v>
      </c>
      <c r="R899">
        <v>1</v>
      </c>
      <c r="S899">
        <v>0.70394928438936799</v>
      </c>
      <c r="T899">
        <f t="shared" ref="T899:T962" si="125">P899*E899</f>
        <v>0</v>
      </c>
      <c r="U899">
        <f t="shared" ref="U899:U962" si="126">J899*E899</f>
        <v>0.70394928438936799</v>
      </c>
      <c r="V899">
        <f t="shared" ref="V899:V962" si="127">K899*E899</f>
        <v>0</v>
      </c>
      <c r="X899">
        <f t="shared" si="122"/>
        <v>-0.2668089711851761</v>
      </c>
    </row>
    <row r="900" spans="1:24" x14ac:dyDescent="0.35">
      <c r="A900" t="s">
        <v>296</v>
      </c>
      <c r="B900" t="s">
        <v>667</v>
      </c>
      <c r="C900" t="s">
        <v>691</v>
      </c>
      <c r="D900" t="s">
        <v>692</v>
      </c>
      <c r="E900">
        <v>0.145417186502449</v>
      </c>
      <c r="F900">
        <v>7</v>
      </c>
      <c r="G900">
        <v>0</v>
      </c>
      <c r="H900">
        <v>0</v>
      </c>
      <c r="I900">
        <f t="shared" si="123"/>
        <v>0</v>
      </c>
      <c r="J900">
        <v>1</v>
      </c>
      <c r="K900">
        <v>0</v>
      </c>
      <c r="L900" t="s">
        <v>654</v>
      </c>
      <c r="M900" t="s">
        <v>652</v>
      </c>
      <c r="N900" t="str">
        <f t="shared" si="124"/>
        <v>left guard</v>
      </c>
      <c r="P900">
        <v>0</v>
      </c>
      <c r="Q900">
        <v>-0.37901731999999999</v>
      </c>
      <c r="R900">
        <v>1</v>
      </c>
      <c r="S900">
        <v>0.145417186502449</v>
      </c>
      <c r="T900">
        <f t="shared" si="125"/>
        <v>0</v>
      </c>
      <c r="U900">
        <f t="shared" si="126"/>
        <v>0.145417186502449</v>
      </c>
      <c r="V900">
        <f t="shared" si="127"/>
        <v>0</v>
      </c>
      <c r="X900">
        <f t="shared" si="122"/>
        <v>-5.5115632310098396E-2</v>
      </c>
    </row>
    <row r="901" spans="1:24" x14ac:dyDescent="0.35">
      <c r="A901" t="s">
        <v>302</v>
      </c>
      <c r="B901" t="s">
        <v>666</v>
      </c>
      <c r="C901" t="s">
        <v>691</v>
      </c>
      <c r="D901" t="s">
        <v>692</v>
      </c>
      <c r="E901">
        <v>0.15063352910818201</v>
      </c>
      <c r="F901">
        <v>7</v>
      </c>
      <c r="G901">
        <v>0</v>
      </c>
      <c r="H901">
        <v>0</v>
      </c>
      <c r="I901">
        <f t="shared" si="123"/>
        <v>0</v>
      </c>
      <c r="J901">
        <v>1</v>
      </c>
      <c r="K901">
        <v>0</v>
      </c>
      <c r="L901" t="s">
        <v>654</v>
      </c>
      <c r="M901" t="s">
        <v>652</v>
      </c>
      <c r="N901" t="str">
        <f t="shared" si="124"/>
        <v>left guard</v>
      </c>
      <c r="P901">
        <v>0</v>
      </c>
      <c r="Q901">
        <v>-0.37901731999999999</v>
      </c>
      <c r="R901">
        <v>1</v>
      </c>
      <c r="S901">
        <v>0.15063352910818201</v>
      </c>
      <c r="T901">
        <f t="shared" si="125"/>
        <v>0</v>
      </c>
      <c r="U901">
        <f t="shared" si="126"/>
        <v>0.15063352910818201</v>
      </c>
      <c r="V901">
        <f t="shared" si="127"/>
        <v>0</v>
      </c>
      <c r="X901">
        <f t="shared" si="122"/>
        <v>-5.7092716504725131E-2</v>
      </c>
    </row>
    <row r="902" spans="1:24" x14ac:dyDescent="0.35">
      <c r="A902" t="s">
        <v>304</v>
      </c>
      <c r="B902" t="s">
        <v>666</v>
      </c>
      <c r="C902" t="s">
        <v>692</v>
      </c>
      <c r="D902" t="s">
        <v>691</v>
      </c>
      <c r="E902">
        <v>0.29939199621497298</v>
      </c>
      <c r="F902">
        <v>7</v>
      </c>
      <c r="G902">
        <v>0</v>
      </c>
      <c r="H902">
        <v>0</v>
      </c>
      <c r="I902">
        <f t="shared" si="123"/>
        <v>0</v>
      </c>
      <c r="J902">
        <v>0</v>
      </c>
      <c r="K902">
        <v>0</v>
      </c>
      <c r="M902" t="s">
        <v>650</v>
      </c>
      <c r="N902" t="str">
        <f t="shared" si="124"/>
        <v>middle</v>
      </c>
      <c r="P902">
        <v>0</v>
      </c>
      <c r="Q902">
        <v>-1.0203365</v>
      </c>
      <c r="R902">
        <v>1</v>
      </c>
      <c r="S902">
        <v>0.29939199621497298</v>
      </c>
      <c r="T902">
        <f t="shared" si="125"/>
        <v>0</v>
      </c>
      <c r="U902">
        <f t="shared" si="126"/>
        <v>0</v>
      </c>
      <c r="V902">
        <f t="shared" si="127"/>
        <v>0</v>
      </c>
      <c r="X902">
        <f t="shared" si="122"/>
        <v>-0.30548058154599878</v>
      </c>
    </row>
    <row r="903" spans="1:24" x14ac:dyDescent="0.35">
      <c r="A903" t="s">
        <v>303</v>
      </c>
      <c r="B903" t="s">
        <v>665</v>
      </c>
      <c r="C903" t="s">
        <v>692</v>
      </c>
      <c r="D903" t="s">
        <v>691</v>
      </c>
      <c r="E903">
        <v>0.70060800378502597</v>
      </c>
      <c r="F903">
        <v>7</v>
      </c>
      <c r="G903">
        <v>0</v>
      </c>
      <c r="H903">
        <v>0</v>
      </c>
      <c r="I903">
        <f t="shared" si="123"/>
        <v>0</v>
      </c>
      <c r="J903">
        <v>0</v>
      </c>
      <c r="K903">
        <v>0</v>
      </c>
      <c r="M903" t="s">
        <v>650</v>
      </c>
      <c r="N903" t="str">
        <f t="shared" si="124"/>
        <v>middle</v>
      </c>
      <c r="P903">
        <v>0</v>
      </c>
      <c r="Q903">
        <v>-1.0203365</v>
      </c>
      <c r="R903">
        <v>1</v>
      </c>
      <c r="S903">
        <v>0.70060800378502597</v>
      </c>
      <c r="T903">
        <f t="shared" si="125"/>
        <v>0</v>
      </c>
      <c r="U903">
        <f t="shared" si="126"/>
        <v>0</v>
      </c>
      <c r="V903">
        <f t="shared" si="127"/>
        <v>0</v>
      </c>
      <c r="X903">
        <f t="shared" si="122"/>
        <v>-0.71485591845400009</v>
      </c>
    </row>
    <row r="904" spans="1:24" x14ac:dyDescent="0.35">
      <c r="A904" t="s">
        <v>305</v>
      </c>
      <c r="B904" t="s">
        <v>666</v>
      </c>
      <c r="C904" t="s">
        <v>692</v>
      </c>
      <c r="D904" t="s">
        <v>691</v>
      </c>
      <c r="E904">
        <v>0.60022295972761897</v>
      </c>
      <c r="F904">
        <v>7</v>
      </c>
      <c r="G904">
        <v>0</v>
      </c>
      <c r="H904">
        <v>0</v>
      </c>
      <c r="I904">
        <f t="shared" si="123"/>
        <v>0</v>
      </c>
      <c r="J904">
        <v>0</v>
      </c>
      <c r="K904">
        <v>0</v>
      </c>
      <c r="L904" t="s">
        <v>3</v>
      </c>
      <c r="M904" t="s">
        <v>652</v>
      </c>
      <c r="N904" t="str">
        <f t="shared" si="124"/>
        <v>left tackle</v>
      </c>
      <c r="P904">
        <v>0</v>
      </c>
      <c r="Q904">
        <v>0.10030857999999999</v>
      </c>
      <c r="R904">
        <v>0</v>
      </c>
      <c r="S904">
        <v>0</v>
      </c>
      <c r="T904">
        <f t="shared" si="125"/>
        <v>0</v>
      </c>
      <c r="U904">
        <f t="shared" si="126"/>
        <v>0</v>
      </c>
      <c r="V904">
        <f t="shared" si="127"/>
        <v>0</v>
      </c>
      <c r="X904">
        <f t="shared" si="122"/>
        <v>6.0207512773674643E-2</v>
      </c>
    </row>
    <row r="905" spans="1:24" x14ac:dyDescent="0.35">
      <c r="A905" t="s">
        <v>303</v>
      </c>
      <c r="B905" t="s">
        <v>665</v>
      </c>
      <c r="C905" t="s">
        <v>692</v>
      </c>
      <c r="D905" t="s">
        <v>691</v>
      </c>
      <c r="E905">
        <v>0.155826311980612</v>
      </c>
      <c r="F905">
        <v>7</v>
      </c>
      <c r="G905">
        <v>0</v>
      </c>
      <c r="H905">
        <v>0</v>
      </c>
      <c r="I905">
        <f t="shared" si="123"/>
        <v>0</v>
      </c>
      <c r="J905">
        <v>0</v>
      </c>
      <c r="K905">
        <v>0</v>
      </c>
      <c r="L905" t="s">
        <v>3</v>
      </c>
      <c r="M905" t="s">
        <v>652</v>
      </c>
      <c r="N905" t="str">
        <f t="shared" si="124"/>
        <v>left tackle</v>
      </c>
      <c r="P905">
        <v>0</v>
      </c>
      <c r="Q905">
        <v>0.10030857999999999</v>
      </c>
      <c r="R905">
        <v>0</v>
      </c>
      <c r="S905">
        <v>0</v>
      </c>
      <c r="T905">
        <f t="shared" si="125"/>
        <v>0</v>
      </c>
      <c r="U905">
        <f t="shared" si="126"/>
        <v>0</v>
      </c>
      <c r="V905">
        <f t="shared" si="127"/>
        <v>0</v>
      </c>
      <c r="X905">
        <f t="shared" si="122"/>
        <v>1.5630716081412178E-2</v>
      </c>
    </row>
    <row r="906" spans="1:24" x14ac:dyDescent="0.35">
      <c r="A906" t="s">
        <v>317</v>
      </c>
      <c r="B906" t="s">
        <v>666</v>
      </c>
      <c r="C906" t="s">
        <v>692</v>
      </c>
      <c r="D906" t="s">
        <v>691</v>
      </c>
      <c r="E906">
        <v>0.24395072829176701</v>
      </c>
      <c r="F906">
        <v>7</v>
      </c>
      <c r="G906">
        <v>0</v>
      </c>
      <c r="H906">
        <v>0</v>
      </c>
      <c r="I906">
        <f t="shared" si="123"/>
        <v>0</v>
      </c>
      <c r="J906">
        <v>0</v>
      </c>
      <c r="K906">
        <v>0</v>
      </c>
      <c r="L906" t="s">
        <v>3</v>
      </c>
      <c r="M906" t="s">
        <v>652</v>
      </c>
      <c r="N906" t="str">
        <f t="shared" si="124"/>
        <v>left tackle</v>
      </c>
      <c r="P906">
        <v>0</v>
      </c>
      <c r="Q906">
        <v>0.10030857999999999</v>
      </c>
      <c r="R906">
        <v>0</v>
      </c>
      <c r="S906">
        <v>0</v>
      </c>
      <c r="T906">
        <f t="shared" si="125"/>
        <v>0</v>
      </c>
      <c r="U906">
        <f t="shared" si="126"/>
        <v>0</v>
      </c>
      <c r="V906">
        <f t="shared" si="127"/>
        <v>0</v>
      </c>
      <c r="X906">
        <f t="shared" si="122"/>
        <v>2.4470351144912972E-2</v>
      </c>
    </row>
    <row r="907" spans="1:24" x14ac:dyDescent="0.35">
      <c r="A907" t="s">
        <v>306</v>
      </c>
      <c r="B907" t="s">
        <v>665</v>
      </c>
      <c r="C907" t="s">
        <v>691</v>
      </c>
      <c r="D907" t="s">
        <v>692</v>
      </c>
      <c r="E907">
        <v>1</v>
      </c>
      <c r="F907">
        <v>7</v>
      </c>
      <c r="G907">
        <v>0</v>
      </c>
      <c r="H907">
        <v>0</v>
      </c>
      <c r="I907">
        <f t="shared" si="123"/>
        <v>0</v>
      </c>
      <c r="J907">
        <v>0</v>
      </c>
      <c r="K907">
        <v>0</v>
      </c>
      <c r="L907" t="s">
        <v>653</v>
      </c>
      <c r="M907" t="s">
        <v>652</v>
      </c>
      <c r="N907" t="str">
        <f t="shared" si="124"/>
        <v>left end</v>
      </c>
      <c r="P907">
        <v>0</v>
      </c>
      <c r="Q907">
        <v>-0.64004720000000004</v>
      </c>
      <c r="R907">
        <v>1</v>
      </c>
      <c r="S907">
        <v>1</v>
      </c>
      <c r="T907">
        <f t="shared" si="125"/>
        <v>0</v>
      </c>
      <c r="U907">
        <f t="shared" si="126"/>
        <v>0</v>
      </c>
      <c r="V907">
        <f t="shared" si="127"/>
        <v>0</v>
      </c>
      <c r="X907">
        <f t="shared" si="122"/>
        <v>-0.64004720000000004</v>
      </c>
    </row>
    <row r="908" spans="1:24" x14ac:dyDescent="0.35">
      <c r="A908" t="s">
        <v>295</v>
      </c>
      <c r="B908" t="s">
        <v>665</v>
      </c>
      <c r="C908" t="s">
        <v>691</v>
      </c>
      <c r="D908" t="s">
        <v>692</v>
      </c>
      <c r="E908">
        <v>0.14471784523318201</v>
      </c>
      <c r="F908">
        <v>7</v>
      </c>
      <c r="G908">
        <v>0</v>
      </c>
      <c r="H908">
        <v>0</v>
      </c>
      <c r="I908">
        <f t="shared" si="123"/>
        <v>0</v>
      </c>
      <c r="J908">
        <v>0</v>
      </c>
      <c r="K908">
        <v>0</v>
      </c>
      <c r="L908" t="s">
        <v>3</v>
      </c>
      <c r="M908" t="s">
        <v>651</v>
      </c>
      <c r="N908" t="str">
        <f t="shared" si="124"/>
        <v>right tackle</v>
      </c>
      <c r="P908">
        <v>0</v>
      </c>
      <c r="Q908">
        <v>0.37063846</v>
      </c>
      <c r="R908">
        <v>0</v>
      </c>
      <c r="S908">
        <v>0</v>
      </c>
      <c r="T908">
        <f t="shared" si="125"/>
        <v>0</v>
      </c>
      <c r="U908">
        <f t="shared" si="126"/>
        <v>0</v>
      </c>
      <c r="V908">
        <f t="shared" si="127"/>
        <v>0</v>
      </c>
      <c r="X908">
        <f t="shared" si="122"/>
        <v>5.3637999291744926E-2</v>
      </c>
    </row>
    <row r="909" spans="1:24" x14ac:dyDescent="0.35">
      <c r="A909" t="s">
        <v>301</v>
      </c>
      <c r="B909" t="s">
        <v>667</v>
      </c>
      <c r="C909" t="s">
        <v>691</v>
      </c>
      <c r="D909" t="s">
        <v>692</v>
      </c>
      <c r="E909">
        <v>0.85528215476681702</v>
      </c>
      <c r="F909">
        <v>7</v>
      </c>
      <c r="G909">
        <v>0</v>
      </c>
      <c r="H909">
        <v>0</v>
      </c>
      <c r="I909">
        <f t="shared" si="123"/>
        <v>0</v>
      </c>
      <c r="J909">
        <v>0</v>
      </c>
      <c r="K909">
        <v>0</v>
      </c>
      <c r="L909" t="s">
        <v>3</v>
      </c>
      <c r="M909" t="s">
        <v>651</v>
      </c>
      <c r="N909" t="str">
        <f t="shared" si="124"/>
        <v>right tackle</v>
      </c>
      <c r="P909">
        <v>0</v>
      </c>
      <c r="Q909">
        <v>0.37063846</v>
      </c>
      <c r="R909">
        <v>0</v>
      </c>
      <c r="S909">
        <v>0</v>
      </c>
      <c r="T909">
        <f t="shared" si="125"/>
        <v>0</v>
      </c>
      <c r="U909">
        <f t="shared" si="126"/>
        <v>0</v>
      </c>
      <c r="V909">
        <f t="shared" si="127"/>
        <v>0</v>
      </c>
      <c r="X909">
        <f t="shared" si="122"/>
        <v>0.31700046070825472</v>
      </c>
    </row>
    <row r="910" spans="1:24" x14ac:dyDescent="0.35">
      <c r="A910" t="s">
        <v>295</v>
      </c>
      <c r="B910" t="s">
        <v>665</v>
      </c>
      <c r="C910" t="s">
        <v>691</v>
      </c>
      <c r="D910" t="s">
        <v>692</v>
      </c>
      <c r="E910">
        <v>0.84692871394038005</v>
      </c>
      <c r="F910">
        <v>7</v>
      </c>
      <c r="G910">
        <v>0</v>
      </c>
      <c r="H910">
        <v>0</v>
      </c>
      <c r="I910">
        <f t="shared" si="123"/>
        <v>0</v>
      </c>
      <c r="J910">
        <v>0</v>
      </c>
      <c r="K910">
        <v>0</v>
      </c>
      <c r="L910" t="s">
        <v>653</v>
      </c>
      <c r="M910" t="s">
        <v>652</v>
      </c>
      <c r="N910" t="str">
        <f t="shared" si="124"/>
        <v>left end</v>
      </c>
      <c r="P910">
        <v>0</v>
      </c>
      <c r="Q910">
        <v>0.74995000000000001</v>
      </c>
      <c r="R910">
        <v>0</v>
      </c>
      <c r="S910">
        <v>0</v>
      </c>
      <c r="T910">
        <f t="shared" si="125"/>
        <v>0</v>
      </c>
      <c r="U910">
        <f t="shared" si="126"/>
        <v>0</v>
      </c>
      <c r="V910">
        <f t="shared" si="127"/>
        <v>0</v>
      </c>
      <c r="X910">
        <f t="shared" si="122"/>
        <v>0.63515418901958798</v>
      </c>
    </row>
    <row r="911" spans="1:24" x14ac:dyDescent="0.35">
      <c r="A911" t="s">
        <v>314</v>
      </c>
      <c r="B911" t="s">
        <v>666</v>
      </c>
      <c r="C911" t="s">
        <v>691</v>
      </c>
      <c r="D911" t="s">
        <v>692</v>
      </c>
      <c r="E911">
        <v>0.15307128605961901</v>
      </c>
      <c r="F911">
        <v>7</v>
      </c>
      <c r="G911">
        <v>0</v>
      </c>
      <c r="H911">
        <v>0</v>
      </c>
      <c r="I911">
        <f t="shared" si="123"/>
        <v>0</v>
      </c>
      <c r="J911">
        <v>0</v>
      </c>
      <c r="K911">
        <v>0</v>
      </c>
      <c r="L911" t="s">
        <v>653</v>
      </c>
      <c r="M911" t="s">
        <v>652</v>
      </c>
      <c r="N911" t="str">
        <f t="shared" si="124"/>
        <v>left end</v>
      </c>
      <c r="P911">
        <v>0</v>
      </c>
      <c r="Q911">
        <v>0.74995000000000001</v>
      </c>
      <c r="R911">
        <v>0</v>
      </c>
      <c r="S911">
        <v>0</v>
      </c>
      <c r="T911">
        <f t="shared" si="125"/>
        <v>0</v>
      </c>
      <c r="U911">
        <f t="shared" si="126"/>
        <v>0</v>
      </c>
      <c r="V911">
        <f t="shared" si="127"/>
        <v>0</v>
      </c>
      <c r="X911">
        <f t="shared" si="122"/>
        <v>0.11479581098041128</v>
      </c>
    </row>
    <row r="912" spans="1:24" x14ac:dyDescent="0.35">
      <c r="A912" t="s">
        <v>308</v>
      </c>
      <c r="B912" t="s">
        <v>667</v>
      </c>
      <c r="C912" t="s">
        <v>692</v>
      </c>
      <c r="D912" t="s">
        <v>691</v>
      </c>
      <c r="E912">
        <v>0.49376061460712001</v>
      </c>
      <c r="F912">
        <v>7</v>
      </c>
      <c r="G912">
        <v>0</v>
      </c>
      <c r="H912">
        <v>0</v>
      </c>
      <c r="I912">
        <f t="shared" si="123"/>
        <v>0</v>
      </c>
      <c r="J912">
        <v>0</v>
      </c>
      <c r="K912">
        <v>0</v>
      </c>
      <c r="L912" t="s">
        <v>653</v>
      </c>
      <c r="M912" t="s">
        <v>651</v>
      </c>
      <c r="N912" t="str">
        <f t="shared" si="124"/>
        <v>right end</v>
      </c>
      <c r="P912">
        <v>0</v>
      </c>
      <c r="Q912">
        <v>9.746428E-2</v>
      </c>
      <c r="R912">
        <v>0</v>
      </c>
      <c r="S912">
        <v>0</v>
      </c>
      <c r="T912">
        <f t="shared" si="125"/>
        <v>0</v>
      </c>
      <c r="U912">
        <f t="shared" si="126"/>
        <v>0</v>
      </c>
      <c r="V912">
        <f t="shared" si="127"/>
        <v>0</v>
      </c>
      <c r="X912">
        <f t="shared" si="122"/>
        <v>4.8124022795040432E-2</v>
      </c>
    </row>
    <row r="913" spans="1:24" x14ac:dyDescent="0.35">
      <c r="A913" t="s">
        <v>309</v>
      </c>
      <c r="B913" t="s">
        <v>665</v>
      </c>
      <c r="C913" t="s">
        <v>692</v>
      </c>
      <c r="D913" t="s">
        <v>691</v>
      </c>
      <c r="E913">
        <v>0.50623938539287905</v>
      </c>
      <c r="F913">
        <v>7</v>
      </c>
      <c r="G913">
        <v>0</v>
      </c>
      <c r="H913">
        <v>0</v>
      </c>
      <c r="I913">
        <f t="shared" si="123"/>
        <v>0</v>
      </c>
      <c r="J913">
        <v>0</v>
      </c>
      <c r="K913">
        <v>0</v>
      </c>
      <c r="L913" t="s">
        <v>653</v>
      </c>
      <c r="M913" t="s">
        <v>651</v>
      </c>
      <c r="N913" t="str">
        <f t="shared" si="124"/>
        <v>right end</v>
      </c>
      <c r="P913">
        <v>0</v>
      </c>
      <c r="Q913">
        <v>9.746428E-2</v>
      </c>
      <c r="R913">
        <v>0</v>
      </c>
      <c r="S913">
        <v>0</v>
      </c>
      <c r="T913">
        <f t="shared" si="125"/>
        <v>0</v>
      </c>
      <c r="U913">
        <f t="shared" si="126"/>
        <v>0</v>
      </c>
      <c r="V913">
        <f t="shared" si="127"/>
        <v>0</v>
      </c>
      <c r="X913">
        <f t="shared" si="122"/>
        <v>4.9340257204959471E-2</v>
      </c>
    </row>
    <row r="914" spans="1:24" x14ac:dyDescent="0.35">
      <c r="A914" t="s">
        <v>310</v>
      </c>
      <c r="B914" t="s">
        <v>665</v>
      </c>
      <c r="C914" t="s">
        <v>692</v>
      </c>
      <c r="D914" t="s">
        <v>691</v>
      </c>
      <c r="E914">
        <v>0.39998456590352499</v>
      </c>
      <c r="F914">
        <v>7</v>
      </c>
      <c r="G914">
        <v>0</v>
      </c>
      <c r="H914">
        <v>0</v>
      </c>
      <c r="I914">
        <f t="shared" si="123"/>
        <v>0</v>
      </c>
      <c r="J914">
        <v>0</v>
      </c>
      <c r="K914">
        <v>0</v>
      </c>
      <c r="L914" t="s">
        <v>654</v>
      </c>
      <c r="M914" t="s">
        <v>652</v>
      </c>
      <c r="N914" t="str">
        <f t="shared" si="124"/>
        <v>left guard</v>
      </c>
      <c r="P914">
        <v>0</v>
      </c>
      <c r="Q914">
        <v>0.84353286000000005</v>
      </c>
      <c r="R914">
        <v>0</v>
      </c>
      <c r="S914">
        <v>0</v>
      </c>
      <c r="T914">
        <f t="shared" si="125"/>
        <v>0</v>
      </c>
      <c r="U914">
        <f t="shared" si="126"/>
        <v>0</v>
      </c>
      <c r="V914">
        <f t="shared" si="127"/>
        <v>0</v>
      </c>
      <c r="X914">
        <f t="shared" si="122"/>
        <v>0.33740012483245896</v>
      </c>
    </row>
    <row r="915" spans="1:24" x14ac:dyDescent="0.35">
      <c r="A915" t="s">
        <v>300</v>
      </c>
      <c r="B915" t="s">
        <v>667</v>
      </c>
      <c r="C915" t="s">
        <v>692</v>
      </c>
      <c r="D915" t="s">
        <v>691</v>
      </c>
      <c r="E915">
        <v>0.41035112974203403</v>
      </c>
      <c r="F915">
        <v>7</v>
      </c>
      <c r="G915">
        <v>0</v>
      </c>
      <c r="H915">
        <v>0</v>
      </c>
      <c r="I915">
        <f t="shared" si="123"/>
        <v>0</v>
      </c>
      <c r="J915">
        <v>0</v>
      </c>
      <c r="K915">
        <v>0</v>
      </c>
      <c r="L915" t="s">
        <v>654</v>
      </c>
      <c r="M915" t="s">
        <v>652</v>
      </c>
      <c r="N915" t="str">
        <f t="shared" si="124"/>
        <v>left guard</v>
      </c>
      <c r="P915">
        <v>0</v>
      </c>
      <c r="Q915">
        <v>0.84353286000000005</v>
      </c>
      <c r="R915">
        <v>0</v>
      </c>
      <c r="S915">
        <v>0</v>
      </c>
      <c r="T915">
        <f t="shared" si="125"/>
        <v>0</v>
      </c>
      <c r="U915">
        <f t="shared" si="126"/>
        <v>0</v>
      </c>
      <c r="V915">
        <f t="shared" si="127"/>
        <v>0</v>
      </c>
      <c r="X915">
        <f t="shared" si="122"/>
        <v>0.34614466207552902</v>
      </c>
    </row>
    <row r="916" spans="1:24" x14ac:dyDescent="0.35">
      <c r="A916" t="s">
        <v>311</v>
      </c>
      <c r="B916" t="s">
        <v>666</v>
      </c>
      <c r="C916" t="s">
        <v>692</v>
      </c>
      <c r="D916" t="s">
        <v>691</v>
      </c>
      <c r="E916">
        <v>0.18966430435443901</v>
      </c>
      <c r="F916">
        <v>7</v>
      </c>
      <c r="G916">
        <v>0</v>
      </c>
      <c r="H916">
        <v>0</v>
      </c>
      <c r="I916">
        <f t="shared" si="123"/>
        <v>0</v>
      </c>
      <c r="J916">
        <v>0</v>
      </c>
      <c r="K916">
        <v>0</v>
      </c>
      <c r="L916" t="s">
        <v>654</v>
      </c>
      <c r="M916" t="s">
        <v>652</v>
      </c>
      <c r="N916" t="str">
        <f t="shared" si="124"/>
        <v>left guard</v>
      </c>
      <c r="P916">
        <v>0</v>
      </c>
      <c r="Q916">
        <v>0.84353286000000005</v>
      </c>
      <c r="R916">
        <v>0</v>
      </c>
      <c r="S916">
        <v>0</v>
      </c>
      <c r="T916">
        <f t="shared" si="125"/>
        <v>0</v>
      </c>
      <c r="U916">
        <f t="shared" si="126"/>
        <v>0</v>
      </c>
      <c r="V916">
        <f t="shared" si="127"/>
        <v>0</v>
      </c>
      <c r="X916">
        <f t="shared" si="122"/>
        <v>0.15998807309201041</v>
      </c>
    </row>
    <row r="917" spans="1:24" x14ac:dyDescent="0.35">
      <c r="A917" t="s">
        <v>311</v>
      </c>
      <c r="B917" t="s">
        <v>666</v>
      </c>
      <c r="C917" t="s">
        <v>692</v>
      </c>
      <c r="D917" t="s">
        <v>691</v>
      </c>
      <c r="E917">
        <v>1</v>
      </c>
      <c r="F917">
        <v>7</v>
      </c>
      <c r="G917">
        <v>0</v>
      </c>
      <c r="H917">
        <v>0</v>
      </c>
      <c r="I917">
        <f t="shared" si="123"/>
        <v>0</v>
      </c>
      <c r="J917">
        <v>0</v>
      </c>
      <c r="K917">
        <v>0</v>
      </c>
      <c r="L917" t="s">
        <v>3</v>
      </c>
      <c r="M917" t="s">
        <v>651</v>
      </c>
      <c r="N917" t="str">
        <f t="shared" si="124"/>
        <v>right tackle</v>
      </c>
      <c r="P917">
        <v>0</v>
      </c>
      <c r="Q917">
        <v>-0.14800474</v>
      </c>
      <c r="R917">
        <v>1</v>
      </c>
      <c r="S917">
        <v>1</v>
      </c>
      <c r="T917">
        <f t="shared" si="125"/>
        <v>0</v>
      </c>
      <c r="U917">
        <f t="shared" si="126"/>
        <v>0</v>
      </c>
      <c r="V917">
        <f t="shared" si="127"/>
        <v>0</v>
      </c>
      <c r="X917">
        <f t="shared" si="122"/>
        <v>-0.14800474</v>
      </c>
    </row>
    <row r="918" spans="1:24" x14ac:dyDescent="0.35">
      <c r="A918" t="s">
        <v>312</v>
      </c>
      <c r="B918" t="s">
        <v>666</v>
      </c>
      <c r="C918" t="s">
        <v>692</v>
      </c>
      <c r="D918" t="s">
        <v>691</v>
      </c>
      <c r="E918">
        <v>0.74027136607845001</v>
      </c>
      <c r="F918">
        <v>7</v>
      </c>
      <c r="G918">
        <v>0</v>
      </c>
      <c r="H918">
        <v>0</v>
      </c>
      <c r="I918">
        <f t="shared" si="123"/>
        <v>0</v>
      </c>
      <c r="J918">
        <v>0</v>
      </c>
      <c r="K918">
        <v>0</v>
      </c>
      <c r="L918" t="s">
        <v>3</v>
      </c>
      <c r="M918" t="s">
        <v>652</v>
      </c>
      <c r="N918" t="str">
        <f t="shared" si="124"/>
        <v>left tackle</v>
      </c>
      <c r="P918">
        <v>0</v>
      </c>
      <c r="Q918">
        <v>-0.47697859999999997</v>
      </c>
      <c r="R918">
        <v>1</v>
      </c>
      <c r="S918">
        <v>0.74027136607845001</v>
      </c>
      <c r="T918">
        <f t="shared" si="125"/>
        <v>0</v>
      </c>
      <c r="U918">
        <f t="shared" si="126"/>
        <v>0</v>
      </c>
      <c r="V918">
        <f t="shared" si="127"/>
        <v>0</v>
      </c>
      <c r="X918">
        <f t="shared" si="122"/>
        <v>-0.35309359981218658</v>
      </c>
    </row>
    <row r="919" spans="1:24" x14ac:dyDescent="0.35">
      <c r="A919" t="s">
        <v>304</v>
      </c>
      <c r="B919" t="s">
        <v>666</v>
      </c>
      <c r="C919" t="s">
        <v>692</v>
      </c>
      <c r="D919" t="s">
        <v>691</v>
      </c>
      <c r="E919">
        <v>0.25972863392154899</v>
      </c>
      <c r="F919">
        <v>7</v>
      </c>
      <c r="G919">
        <v>0</v>
      </c>
      <c r="H919">
        <v>0</v>
      </c>
      <c r="I919">
        <f t="shared" si="123"/>
        <v>0</v>
      </c>
      <c r="J919">
        <v>0</v>
      </c>
      <c r="K919">
        <v>0</v>
      </c>
      <c r="L919" t="s">
        <v>3</v>
      </c>
      <c r="M919" t="s">
        <v>652</v>
      </c>
      <c r="N919" t="str">
        <f t="shared" si="124"/>
        <v>left tackle</v>
      </c>
      <c r="P919">
        <v>0</v>
      </c>
      <c r="Q919">
        <v>-0.47697859999999997</v>
      </c>
      <c r="R919">
        <v>1</v>
      </c>
      <c r="S919">
        <v>0.25972863392154899</v>
      </c>
      <c r="T919">
        <f t="shared" si="125"/>
        <v>0</v>
      </c>
      <c r="U919">
        <f t="shared" si="126"/>
        <v>0</v>
      </c>
      <c r="V919">
        <f t="shared" si="127"/>
        <v>0</v>
      </c>
      <c r="X919">
        <f t="shared" si="122"/>
        <v>-0.12388500018781294</v>
      </c>
    </row>
    <row r="920" spans="1:24" x14ac:dyDescent="0.35">
      <c r="A920" t="s">
        <v>313</v>
      </c>
      <c r="B920" t="s">
        <v>667</v>
      </c>
      <c r="C920" t="s">
        <v>691</v>
      </c>
      <c r="D920" t="s">
        <v>692</v>
      </c>
      <c r="E920">
        <v>0.33512039545002098</v>
      </c>
      <c r="F920">
        <v>7</v>
      </c>
      <c r="G920">
        <v>0</v>
      </c>
      <c r="H920">
        <v>0</v>
      </c>
      <c r="I920">
        <f t="shared" si="123"/>
        <v>0</v>
      </c>
      <c r="J920">
        <v>0</v>
      </c>
      <c r="K920">
        <v>0</v>
      </c>
      <c r="L920" t="s">
        <v>654</v>
      </c>
      <c r="M920" t="s">
        <v>651</v>
      </c>
      <c r="N920" t="str">
        <f t="shared" si="124"/>
        <v>right guard</v>
      </c>
      <c r="P920">
        <v>0</v>
      </c>
      <c r="Q920">
        <v>-0.48718324000000002</v>
      </c>
      <c r="R920">
        <v>1</v>
      </c>
      <c r="S920">
        <v>0.33512039545002098</v>
      </c>
      <c r="T920">
        <f t="shared" si="125"/>
        <v>0</v>
      </c>
      <c r="U920">
        <f t="shared" si="126"/>
        <v>0</v>
      </c>
      <c r="V920">
        <f t="shared" si="127"/>
        <v>0</v>
      </c>
      <c r="X920">
        <f t="shared" si="122"/>
        <v>-0.16326504004542247</v>
      </c>
    </row>
    <row r="921" spans="1:24" x14ac:dyDescent="0.35">
      <c r="A921" t="s">
        <v>314</v>
      </c>
      <c r="B921" t="s">
        <v>666</v>
      </c>
      <c r="C921" t="s">
        <v>691</v>
      </c>
      <c r="D921" t="s">
        <v>692</v>
      </c>
      <c r="E921">
        <v>0.117159112359323</v>
      </c>
      <c r="F921">
        <v>7</v>
      </c>
      <c r="G921">
        <v>0</v>
      </c>
      <c r="H921">
        <v>0</v>
      </c>
      <c r="I921">
        <f t="shared" si="123"/>
        <v>0</v>
      </c>
      <c r="J921">
        <v>0</v>
      </c>
      <c r="K921">
        <v>0</v>
      </c>
      <c r="L921" t="s">
        <v>654</v>
      </c>
      <c r="M921" t="s">
        <v>651</v>
      </c>
      <c r="N921" t="str">
        <f t="shared" si="124"/>
        <v>right guard</v>
      </c>
      <c r="P921">
        <v>0</v>
      </c>
      <c r="Q921">
        <v>-0.48718324000000002</v>
      </c>
      <c r="R921">
        <v>1</v>
      </c>
      <c r="S921">
        <v>0.117159112359323</v>
      </c>
      <c r="T921">
        <f t="shared" si="125"/>
        <v>0</v>
      </c>
      <c r="U921">
        <f t="shared" si="126"/>
        <v>0</v>
      </c>
      <c r="V921">
        <f t="shared" si="127"/>
        <v>0</v>
      </c>
      <c r="X921">
        <f t="shared" si="122"/>
        <v>-5.7077955954739024E-2</v>
      </c>
    </row>
    <row r="922" spans="1:24" x14ac:dyDescent="0.35">
      <c r="A922" t="s">
        <v>296</v>
      </c>
      <c r="B922" t="s">
        <v>667</v>
      </c>
      <c r="C922" t="s">
        <v>691</v>
      </c>
      <c r="D922" t="s">
        <v>692</v>
      </c>
      <c r="E922">
        <v>0.547720492190655</v>
      </c>
      <c r="F922">
        <v>7</v>
      </c>
      <c r="G922">
        <v>0</v>
      </c>
      <c r="H922">
        <v>0</v>
      </c>
      <c r="I922">
        <f t="shared" si="123"/>
        <v>0</v>
      </c>
      <c r="J922">
        <v>0</v>
      </c>
      <c r="K922">
        <v>0</v>
      </c>
      <c r="L922" t="s">
        <v>654</v>
      </c>
      <c r="M922" t="s">
        <v>651</v>
      </c>
      <c r="N922" t="str">
        <f t="shared" si="124"/>
        <v>right guard</v>
      </c>
      <c r="P922">
        <v>0</v>
      </c>
      <c r="Q922">
        <v>-0.48718324000000002</v>
      </c>
      <c r="R922">
        <v>1</v>
      </c>
      <c r="S922">
        <v>0.547720492190655</v>
      </c>
      <c r="T922">
        <f t="shared" si="125"/>
        <v>0</v>
      </c>
      <c r="U922">
        <f t="shared" si="126"/>
        <v>0</v>
      </c>
      <c r="V922">
        <f t="shared" si="127"/>
        <v>0</v>
      </c>
      <c r="X922">
        <f t="shared" si="122"/>
        <v>-0.26684024399983802</v>
      </c>
    </row>
    <row r="923" spans="1:24" x14ac:dyDescent="0.35">
      <c r="A923" t="s">
        <v>296</v>
      </c>
      <c r="B923" t="s">
        <v>667</v>
      </c>
      <c r="C923" t="s">
        <v>691</v>
      </c>
      <c r="D923" t="s">
        <v>692</v>
      </c>
      <c r="E923">
        <v>0.380248023367593</v>
      </c>
      <c r="F923">
        <v>7</v>
      </c>
      <c r="G923">
        <v>0</v>
      </c>
      <c r="H923">
        <v>0</v>
      </c>
      <c r="I923">
        <f t="shared" si="123"/>
        <v>0</v>
      </c>
      <c r="J923">
        <v>0</v>
      </c>
      <c r="K923">
        <v>0</v>
      </c>
      <c r="L923" t="s">
        <v>654</v>
      </c>
      <c r="M923" t="s">
        <v>651</v>
      </c>
      <c r="N923" t="str">
        <f t="shared" si="124"/>
        <v>right guard</v>
      </c>
      <c r="P923">
        <v>0</v>
      </c>
      <c r="Q923">
        <v>-0.17224154</v>
      </c>
      <c r="R923">
        <v>1</v>
      </c>
      <c r="S923">
        <v>0.380248023367593</v>
      </c>
      <c r="T923">
        <f t="shared" si="125"/>
        <v>0</v>
      </c>
      <c r="U923">
        <f t="shared" si="126"/>
        <v>0</v>
      </c>
      <c r="V923">
        <f t="shared" si="127"/>
        <v>0</v>
      </c>
      <c r="X923">
        <f t="shared" si="122"/>
        <v>-6.5494505126790198E-2</v>
      </c>
    </row>
    <row r="924" spans="1:24" x14ac:dyDescent="0.35">
      <c r="A924" t="s">
        <v>301</v>
      </c>
      <c r="B924" t="s">
        <v>667</v>
      </c>
      <c r="C924" t="s">
        <v>691</v>
      </c>
      <c r="D924" t="s">
        <v>692</v>
      </c>
      <c r="E924">
        <v>0.619751976632406</v>
      </c>
      <c r="F924">
        <v>7</v>
      </c>
      <c r="G924">
        <v>0</v>
      </c>
      <c r="H924">
        <v>0</v>
      </c>
      <c r="I924">
        <f t="shared" si="123"/>
        <v>0</v>
      </c>
      <c r="J924">
        <v>0</v>
      </c>
      <c r="K924">
        <v>0</v>
      </c>
      <c r="L924" t="s">
        <v>654</v>
      </c>
      <c r="M924" t="s">
        <v>651</v>
      </c>
      <c r="N924" t="str">
        <f t="shared" si="124"/>
        <v>right guard</v>
      </c>
      <c r="P924">
        <v>0</v>
      </c>
      <c r="Q924">
        <v>-0.17224154</v>
      </c>
      <c r="R924">
        <v>1</v>
      </c>
      <c r="S924">
        <v>0.619751976632406</v>
      </c>
      <c r="T924">
        <f t="shared" si="125"/>
        <v>0</v>
      </c>
      <c r="U924">
        <f t="shared" si="126"/>
        <v>0</v>
      </c>
      <c r="V924">
        <f t="shared" si="127"/>
        <v>0</v>
      </c>
      <c r="X924">
        <f t="shared" si="122"/>
        <v>-0.10674703487320962</v>
      </c>
    </row>
    <row r="925" spans="1:24" x14ac:dyDescent="0.35">
      <c r="A925" t="s">
        <v>307</v>
      </c>
      <c r="B925" t="s">
        <v>666</v>
      </c>
      <c r="C925" t="s">
        <v>691</v>
      </c>
      <c r="D925" t="s">
        <v>692</v>
      </c>
      <c r="E925">
        <v>1</v>
      </c>
      <c r="F925">
        <v>7</v>
      </c>
      <c r="G925">
        <v>0</v>
      </c>
      <c r="H925">
        <v>0</v>
      </c>
      <c r="I925">
        <f t="shared" si="123"/>
        <v>0</v>
      </c>
      <c r="J925">
        <v>0</v>
      </c>
      <c r="K925">
        <v>0</v>
      </c>
      <c r="M925" t="s">
        <v>650</v>
      </c>
      <c r="N925" t="str">
        <f t="shared" si="124"/>
        <v>middle</v>
      </c>
      <c r="P925">
        <v>0</v>
      </c>
      <c r="Q925">
        <v>-0.75614499999999996</v>
      </c>
      <c r="R925">
        <v>1</v>
      </c>
      <c r="S925">
        <v>1</v>
      </c>
      <c r="T925">
        <f t="shared" si="125"/>
        <v>0</v>
      </c>
      <c r="U925">
        <f t="shared" si="126"/>
        <v>0</v>
      </c>
      <c r="V925">
        <f t="shared" si="127"/>
        <v>0</v>
      </c>
      <c r="X925">
        <f t="shared" si="122"/>
        <v>-0.75614499999999996</v>
      </c>
    </row>
    <row r="926" spans="1:24" x14ac:dyDescent="0.35">
      <c r="A926" t="s">
        <v>308</v>
      </c>
      <c r="B926" t="s">
        <v>667</v>
      </c>
      <c r="C926" t="s">
        <v>692</v>
      </c>
      <c r="D926" t="s">
        <v>691</v>
      </c>
      <c r="E926">
        <v>1</v>
      </c>
      <c r="F926">
        <v>7</v>
      </c>
      <c r="G926">
        <v>0</v>
      </c>
      <c r="H926">
        <v>0</v>
      </c>
      <c r="I926">
        <f t="shared" si="123"/>
        <v>0</v>
      </c>
      <c r="J926">
        <v>0</v>
      </c>
      <c r="K926">
        <v>0</v>
      </c>
      <c r="L926" t="s">
        <v>654</v>
      </c>
      <c r="M926" t="s">
        <v>652</v>
      </c>
      <c r="N926" t="str">
        <f t="shared" si="124"/>
        <v>left guard</v>
      </c>
      <c r="P926">
        <v>0</v>
      </c>
      <c r="Q926">
        <v>-0.19249640000000001</v>
      </c>
      <c r="R926">
        <v>1</v>
      </c>
      <c r="S926">
        <v>1</v>
      </c>
      <c r="T926">
        <f t="shared" si="125"/>
        <v>0</v>
      </c>
      <c r="U926">
        <f t="shared" si="126"/>
        <v>0</v>
      </c>
      <c r="V926">
        <f t="shared" si="127"/>
        <v>0</v>
      </c>
      <c r="X926">
        <f t="shared" si="122"/>
        <v>-0.19249640000000001</v>
      </c>
    </row>
    <row r="927" spans="1:24" x14ac:dyDescent="0.35">
      <c r="A927" t="s">
        <v>295</v>
      </c>
      <c r="B927" t="s">
        <v>665</v>
      </c>
      <c r="C927" t="s">
        <v>691</v>
      </c>
      <c r="D927" t="s">
        <v>692</v>
      </c>
      <c r="E927">
        <v>0.643624516144779</v>
      </c>
      <c r="F927">
        <v>7</v>
      </c>
      <c r="G927">
        <v>0</v>
      </c>
      <c r="H927">
        <v>0</v>
      </c>
      <c r="I927">
        <f t="shared" si="123"/>
        <v>0</v>
      </c>
      <c r="J927">
        <v>0</v>
      </c>
      <c r="K927">
        <v>0</v>
      </c>
      <c r="L927" t="s">
        <v>3</v>
      </c>
      <c r="M927" t="s">
        <v>651</v>
      </c>
      <c r="N927" t="str">
        <f t="shared" si="124"/>
        <v>right tackle</v>
      </c>
      <c r="P927">
        <v>0</v>
      </c>
      <c r="Q927">
        <v>-0.61174830000000002</v>
      </c>
      <c r="R927">
        <v>1</v>
      </c>
      <c r="S927">
        <v>0.643624516144779</v>
      </c>
      <c r="T927">
        <f t="shared" si="125"/>
        <v>0</v>
      </c>
      <c r="U927">
        <f t="shared" si="126"/>
        <v>0</v>
      </c>
      <c r="V927">
        <f t="shared" si="127"/>
        <v>0</v>
      </c>
      <c r="X927">
        <f t="shared" si="122"/>
        <v>-0.39373620358989114</v>
      </c>
    </row>
    <row r="928" spans="1:24" x14ac:dyDescent="0.35">
      <c r="A928" t="s">
        <v>314</v>
      </c>
      <c r="B928" t="s">
        <v>666</v>
      </c>
      <c r="C928" t="s">
        <v>691</v>
      </c>
      <c r="D928" t="s">
        <v>692</v>
      </c>
      <c r="E928">
        <v>0.11283088189268201</v>
      </c>
      <c r="F928">
        <v>7</v>
      </c>
      <c r="G928">
        <v>0</v>
      </c>
      <c r="H928">
        <v>0</v>
      </c>
      <c r="I928">
        <f t="shared" si="123"/>
        <v>0</v>
      </c>
      <c r="J928">
        <v>0</v>
      </c>
      <c r="K928">
        <v>0</v>
      </c>
      <c r="L928" t="s">
        <v>3</v>
      </c>
      <c r="M928" t="s">
        <v>651</v>
      </c>
      <c r="N928" t="str">
        <f t="shared" si="124"/>
        <v>right tackle</v>
      </c>
      <c r="P928">
        <v>0</v>
      </c>
      <c r="Q928">
        <v>-0.61174830000000002</v>
      </c>
      <c r="R928">
        <v>1</v>
      </c>
      <c r="S928">
        <v>0.11283088189268201</v>
      </c>
      <c r="T928">
        <f t="shared" si="125"/>
        <v>0</v>
      </c>
      <c r="U928">
        <f t="shared" si="126"/>
        <v>0</v>
      </c>
      <c r="V928">
        <f t="shared" si="127"/>
        <v>0</v>
      </c>
      <c r="X928">
        <f t="shared" si="122"/>
        <v>-6.9024100185349005E-2</v>
      </c>
    </row>
    <row r="929" spans="1:24" x14ac:dyDescent="0.35">
      <c r="A929" t="s">
        <v>297</v>
      </c>
      <c r="B929" t="s">
        <v>667</v>
      </c>
      <c r="C929" t="s">
        <v>691</v>
      </c>
      <c r="D929" t="s">
        <v>692</v>
      </c>
      <c r="E929">
        <v>0.24354460196253799</v>
      </c>
      <c r="F929">
        <v>7</v>
      </c>
      <c r="G929">
        <v>0</v>
      </c>
      <c r="H929">
        <v>0</v>
      </c>
      <c r="I929">
        <f t="shared" si="123"/>
        <v>0</v>
      </c>
      <c r="J929">
        <v>0</v>
      </c>
      <c r="K929">
        <v>0</v>
      </c>
      <c r="L929" t="s">
        <v>3</v>
      </c>
      <c r="M929" t="s">
        <v>651</v>
      </c>
      <c r="N929" t="str">
        <f t="shared" si="124"/>
        <v>right tackle</v>
      </c>
      <c r="P929">
        <v>0</v>
      </c>
      <c r="Q929">
        <v>-0.61174830000000002</v>
      </c>
      <c r="R929">
        <v>1</v>
      </c>
      <c r="S929">
        <v>0.24354460196253799</v>
      </c>
      <c r="T929">
        <f t="shared" si="125"/>
        <v>0</v>
      </c>
      <c r="U929">
        <f t="shared" si="126"/>
        <v>0</v>
      </c>
      <c r="V929">
        <f t="shared" si="127"/>
        <v>0</v>
      </c>
      <c r="X929">
        <f t="shared" si="122"/>
        <v>-0.14898799622475928</v>
      </c>
    </row>
    <row r="930" spans="1:24" x14ac:dyDescent="0.35">
      <c r="A930" t="s">
        <v>298</v>
      </c>
      <c r="B930" t="s">
        <v>665</v>
      </c>
      <c r="C930" t="s">
        <v>691</v>
      </c>
      <c r="D930" t="s">
        <v>692</v>
      </c>
      <c r="E930">
        <v>1</v>
      </c>
      <c r="F930">
        <v>7</v>
      </c>
      <c r="G930">
        <v>0</v>
      </c>
      <c r="H930">
        <v>0</v>
      </c>
      <c r="I930">
        <f t="shared" si="123"/>
        <v>0</v>
      </c>
      <c r="J930">
        <v>0</v>
      </c>
      <c r="K930">
        <v>0</v>
      </c>
      <c r="M930" t="s">
        <v>650</v>
      </c>
      <c r="N930" t="str">
        <f t="shared" si="124"/>
        <v>middle</v>
      </c>
      <c r="P930">
        <v>0</v>
      </c>
      <c r="Q930">
        <v>0.96448769999999995</v>
      </c>
      <c r="R930">
        <v>0</v>
      </c>
      <c r="S930">
        <v>0</v>
      </c>
      <c r="T930">
        <f t="shared" si="125"/>
        <v>0</v>
      </c>
      <c r="U930">
        <f t="shared" si="126"/>
        <v>0</v>
      </c>
      <c r="V930">
        <f t="shared" si="127"/>
        <v>0</v>
      </c>
      <c r="X930">
        <f t="shared" si="122"/>
        <v>0.96448769999999995</v>
      </c>
    </row>
    <row r="931" spans="1:24" x14ac:dyDescent="0.35">
      <c r="A931" t="s">
        <v>298</v>
      </c>
      <c r="B931" t="s">
        <v>665</v>
      </c>
      <c r="C931" t="s">
        <v>691</v>
      </c>
      <c r="D931" t="s">
        <v>692</v>
      </c>
      <c r="E931">
        <v>0.15262875354957001</v>
      </c>
      <c r="F931">
        <v>7</v>
      </c>
      <c r="G931">
        <v>0</v>
      </c>
      <c r="H931">
        <v>0</v>
      </c>
      <c r="I931">
        <f t="shared" si="123"/>
        <v>0</v>
      </c>
      <c r="J931">
        <v>0</v>
      </c>
      <c r="K931">
        <v>0</v>
      </c>
      <c r="M931" t="s">
        <v>650</v>
      </c>
      <c r="N931" t="str">
        <f t="shared" si="124"/>
        <v>middle</v>
      </c>
      <c r="P931">
        <v>0</v>
      </c>
      <c r="Q931">
        <v>1.4387715000000001</v>
      </c>
      <c r="R931">
        <v>0</v>
      </c>
      <c r="S931">
        <v>0</v>
      </c>
      <c r="T931">
        <f t="shared" si="125"/>
        <v>0</v>
      </c>
      <c r="U931">
        <f t="shared" si="126"/>
        <v>0</v>
      </c>
      <c r="V931">
        <f t="shared" si="127"/>
        <v>0</v>
      </c>
      <c r="X931">
        <f t="shared" si="122"/>
        <v>0.21959790068764518</v>
      </c>
    </row>
    <row r="932" spans="1:24" x14ac:dyDescent="0.35">
      <c r="A932" t="s">
        <v>306</v>
      </c>
      <c r="B932" t="s">
        <v>665</v>
      </c>
      <c r="C932" t="s">
        <v>691</v>
      </c>
      <c r="D932" t="s">
        <v>692</v>
      </c>
      <c r="E932">
        <v>0.84737124645042905</v>
      </c>
      <c r="F932">
        <v>7</v>
      </c>
      <c r="G932">
        <v>0</v>
      </c>
      <c r="H932">
        <v>0</v>
      </c>
      <c r="I932">
        <f t="shared" si="123"/>
        <v>0</v>
      </c>
      <c r="J932">
        <v>0</v>
      </c>
      <c r="K932">
        <v>0</v>
      </c>
      <c r="M932" t="s">
        <v>650</v>
      </c>
      <c r="N932" t="str">
        <f t="shared" si="124"/>
        <v>middle</v>
      </c>
      <c r="P932">
        <v>0</v>
      </c>
      <c r="Q932">
        <v>1.4387715000000001</v>
      </c>
      <c r="R932">
        <v>0</v>
      </c>
      <c r="S932">
        <v>0</v>
      </c>
      <c r="T932">
        <f t="shared" si="125"/>
        <v>0</v>
      </c>
      <c r="U932">
        <f t="shared" si="126"/>
        <v>0</v>
      </c>
      <c r="V932">
        <f t="shared" si="127"/>
        <v>0</v>
      </c>
      <c r="X932">
        <f t="shared" si="122"/>
        <v>1.2191735993123536</v>
      </c>
    </row>
    <row r="933" spans="1:24" x14ac:dyDescent="0.35">
      <c r="A933" t="s">
        <v>301</v>
      </c>
      <c r="B933" t="s">
        <v>667</v>
      </c>
      <c r="C933" t="s">
        <v>691</v>
      </c>
      <c r="D933" t="s">
        <v>692</v>
      </c>
      <c r="E933">
        <v>0.51844331897274798</v>
      </c>
      <c r="F933">
        <v>7</v>
      </c>
      <c r="G933">
        <v>0</v>
      </c>
      <c r="H933">
        <v>0</v>
      </c>
      <c r="I933">
        <f t="shared" si="123"/>
        <v>0</v>
      </c>
      <c r="J933">
        <v>0</v>
      </c>
      <c r="K933">
        <v>1</v>
      </c>
      <c r="M933" t="s">
        <v>650</v>
      </c>
      <c r="N933" t="str">
        <f t="shared" si="124"/>
        <v>middle</v>
      </c>
      <c r="P933">
        <v>0</v>
      </c>
      <c r="Q933">
        <v>-0.75513889999999995</v>
      </c>
      <c r="R933">
        <v>1</v>
      </c>
      <c r="S933">
        <v>0.51844331897274798</v>
      </c>
      <c r="T933">
        <f t="shared" si="125"/>
        <v>0</v>
      </c>
      <c r="U933">
        <f t="shared" si="126"/>
        <v>0</v>
      </c>
      <c r="V933">
        <f t="shared" si="127"/>
        <v>0.51844331897274798</v>
      </c>
      <c r="X933">
        <f t="shared" si="122"/>
        <v>-0.39149671760143001</v>
      </c>
    </row>
    <row r="934" spans="1:24" x14ac:dyDescent="0.35">
      <c r="A934" t="s">
        <v>307</v>
      </c>
      <c r="B934" t="s">
        <v>666</v>
      </c>
      <c r="C934" t="s">
        <v>691</v>
      </c>
      <c r="D934" t="s">
        <v>692</v>
      </c>
      <c r="E934">
        <v>0.48155668102725102</v>
      </c>
      <c r="F934">
        <v>7</v>
      </c>
      <c r="G934">
        <v>0</v>
      </c>
      <c r="H934">
        <v>0</v>
      </c>
      <c r="I934">
        <f t="shared" si="123"/>
        <v>0</v>
      </c>
      <c r="J934">
        <v>0</v>
      </c>
      <c r="K934">
        <v>1</v>
      </c>
      <c r="M934" t="s">
        <v>650</v>
      </c>
      <c r="N934" t="str">
        <f t="shared" si="124"/>
        <v>middle</v>
      </c>
      <c r="P934">
        <v>0</v>
      </c>
      <c r="Q934">
        <v>-0.75513889999999995</v>
      </c>
      <c r="R934">
        <v>1</v>
      </c>
      <c r="S934">
        <v>0.48155668102725102</v>
      </c>
      <c r="T934">
        <f t="shared" si="125"/>
        <v>0</v>
      </c>
      <c r="U934">
        <f t="shared" si="126"/>
        <v>0</v>
      </c>
      <c r="V934">
        <f t="shared" si="127"/>
        <v>0.48155668102725102</v>
      </c>
      <c r="X934">
        <f t="shared" si="122"/>
        <v>-0.36364218239856916</v>
      </c>
    </row>
    <row r="935" spans="1:24" x14ac:dyDescent="0.35">
      <c r="A935" t="s">
        <v>309</v>
      </c>
      <c r="B935" t="s">
        <v>665</v>
      </c>
      <c r="C935" t="s">
        <v>692</v>
      </c>
      <c r="D935" t="s">
        <v>691</v>
      </c>
      <c r="E935">
        <v>1</v>
      </c>
      <c r="F935">
        <v>7</v>
      </c>
      <c r="G935">
        <v>0</v>
      </c>
      <c r="H935">
        <v>0</v>
      </c>
      <c r="I935">
        <f t="shared" si="123"/>
        <v>0</v>
      </c>
      <c r="J935">
        <v>0</v>
      </c>
      <c r="K935">
        <v>0</v>
      </c>
      <c r="L935" t="s">
        <v>654</v>
      </c>
      <c r="M935" t="s">
        <v>651</v>
      </c>
      <c r="N935" t="str">
        <f t="shared" si="124"/>
        <v>right guard</v>
      </c>
      <c r="P935">
        <v>0</v>
      </c>
      <c r="Q935">
        <v>0.24275413000000001</v>
      </c>
      <c r="R935">
        <v>0</v>
      </c>
      <c r="S935">
        <v>0</v>
      </c>
      <c r="T935">
        <f t="shared" si="125"/>
        <v>0</v>
      </c>
      <c r="U935">
        <f t="shared" si="126"/>
        <v>0</v>
      </c>
      <c r="V935">
        <f t="shared" si="127"/>
        <v>0</v>
      </c>
      <c r="X935">
        <f t="shared" si="122"/>
        <v>0.24275413000000001</v>
      </c>
    </row>
    <row r="936" spans="1:24" x14ac:dyDescent="0.35">
      <c r="A936" t="s">
        <v>486</v>
      </c>
      <c r="B936" t="s">
        <v>665</v>
      </c>
      <c r="C936" t="s">
        <v>692</v>
      </c>
      <c r="D936" t="s">
        <v>691</v>
      </c>
      <c r="E936">
        <v>0.46794055855500799</v>
      </c>
      <c r="F936">
        <v>7</v>
      </c>
      <c r="G936">
        <v>0</v>
      </c>
      <c r="H936">
        <v>0</v>
      </c>
      <c r="I936">
        <f t="shared" si="123"/>
        <v>0</v>
      </c>
      <c r="J936">
        <v>0</v>
      </c>
      <c r="K936">
        <v>0</v>
      </c>
      <c r="M936" t="s">
        <v>650</v>
      </c>
      <c r="N936" t="str">
        <f t="shared" si="124"/>
        <v>middle</v>
      </c>
      <c r="P936">
        <v>0</v>
      </c>
      <c r="Q936">
        <v>-0.31348114999999999</v>
      </c>
      <c r="R936">
        <v>1</v>
      </c>
      <c r="S936">
        <v>0.46794055855500799</v>
      </c>
      <c r="T936">
        <f t="shared" si="125"/>
        <v>0</v>
      </c>
      <c r="U936">
        <f t="shared" si="126"/>
        <v>0</v>
      </c>
      <c r="V936">
        <f t="shared" si="127"/>
        <v>0</v>
      </c>
      <c r="X936">
        <f t="shared" si="122"/>
        <v>-0.14669054442746624</v>
      </c>
    </row>
    <row r="937" spans="1:24" x14ac:dyDescent="0.35">
      <c r="A937" t="s">
        <v>312</v>
      </c>
      <c r="B937" t="s">
        <v>666</v>
      </c>
      <c r="C937" t="s">
        <v>692</v>
      </c>
      <c r="D937" t="s">
        <v>691</v>
      </c>
      <c r="E937">
        <v>0.19438816745555601</v>
      </c>
      <c r="F937">
        <v>7</v>
      </c>
      <c r="G937">
        <v>0</v>
      </c>
      <c r="H937">
        <v>0</v>
      </c>
      <c r="I937">
        <f t="shared" si="123"/>
        <v>0</v>
      </c>
      <c r="J937">
        <v>0</v>
      </c>
      <c r="K937">
        <v>0</v>
      </c>
      <c r="M937" t="s">
        <v>650</v>
      </c>
      <c r="N937" t="str">
        <f t="shared" si="124"/>
        <v>middle</v>
      </c>
      <c r="P937">
        <v>0</v>
      </c>
      <c r="Q937">
        <v>-0.31348114999999999</v>
      </c>
      <c r="R937">
        <v>1</v>
      </c>
      <c r="S937">
        <v>0.19438816745555601</v>
      </c>
      <c r="T937">
        <f t="shared" si="125"/>
        <v>0</v>
      </c>
      <c r="U937">
        <f t="shared" si="126"/>
        <v>0</v>
      </c>
      <c r="V937">
        <f t="shared" si="127"/>
        <v>0</v>
      </c>
      <c r="X937">
        <f t="shared" si="122"/>
        <v>-6.0937026280360268E-2</v>
      </c>
    </row>
    <row r="938" spans="1:24" x14ac:dyDescent="0.35">
      <c r="A938" t="s">
        <v>299</v>
      </c>
      <c r="B938" t="s">
        <v>666</v>
      </c>
      <c r="C938" t="s">
        <v>692</v>
      </c>
      <c r="D938" t="s">
        <v>691</v>
      </c>
      <c r="E938">
        <v>0.33767127398943497</v>
      </c>
      <c r="F938">
        <v>7</v>
      </c>
      <c r="G938">
        <v>0</v>
      </c>
      <c r="H938">
        <v>0</v>
      </c>
      <c r="I938">
        <f t="shared" si="123"/>
        <v>0</v>
      </c>
      <c r="J938">
        <v>0</v>
      </c>
      <c r="K938">
        <v>0</v>
      </c>
      <c r="M938" t="s">
        <v>650</v>
      </c>
      <c r="N938" t="str">
        <f t="shared" si="124"/>
        <v>middle</v>
      </c>
      <c r="P938">
        <v>0</v>
      </c>
      <c r="Q938">
        <v>-0.31348114999999999</v>
      </c>
      <c r="R938">
        <v>1</v>
      </c>
      <c r="S938">
        <v>0.33767127398943497</v>
      </c>
      <c r="T938">
        <f t="shared" si="125"/>
        <v>0</v>
      </c>
      <c r="U938">
        <f t="shared" si="126"/>
        <v>0</v>
      </c>
      <c r="V938">
        <f t="shared" si="127"/>
        <v>0</v>
      </c>
      <c r="X938">
        <f t="shared" si="122"/>
        <v>-0.10585357929217316</v>
      </c>
    </row>
    <row r="939" spans="1:24" x14ac:dyDescent="0.35">
      <c r="A939" t="s">
        <v>305</v>
      </c>
      <c r="B939" t="s">
        <v>666</v>
      </c>
      <c r="C939" t="s">
        <v>692</v>
      </c>
      <c r="D939" t="s">
        <v>691</v>
      </c>
      <c r="E939">
        <v>0.39308939562978001</v>
      </c>
      <c r="F939">
        <v>7</v>
      </c>
      <c r="G939">
        <v>0</v>
      </c>
      <c r="H939">
        <v>0</v>
      </c>
      <c r="I939">
        <f t="shared" si="123"/>
        <v>0</v>
      </c>
      <c r="J939">
        <v>0</v>
      </c>
      <c r="K939">
        <v>0</v>
      </c>
      <c r="L939" t="s">
        <v>3</v>
      </c>
      <c r="M939" t="s">
        <v>652</v>
      </c>
      <c r="N939" t="str">
        <f t="shared" si="124"/>
        <v>left tackle</v>
      </c>
      <c r="P939">
        <v>0</v>
      </c>
      <c r="Q939">
        <v>-0.105663516</v>
      </c>
      <c r="R939">
        <v>1</v>
      </c>
      <c r="S939">
        <v>0.39308939562978001</v>
      </c>
      <c r="T939">
        <f t="shared" si="125"/>
        <v>0</v>
      </c>
      <c r="U939">
        <f t="shared" si="126"/>
        <v>0</v>
      </c>
      <c r="V939">
        <f t="shared" si="127"/>
        <v>0</v>
      </c>
      <c r="X939">
        <f t="shared" si="122"/>
        <v>-4.1535207644557592E-2</v>
      </c>
    </row>
    <row r="940" spans="1:24" x14ac:dyDescent="0.35">
      <c r="A940" t="s">
        <v>304</v>
      </c>
      <c r="B940" t="s">
        <v>666</v>
      </c>
      <c r="C940" t="s">
        <v>692</v>
      </c>
      <c r="D940" t="s">
        <v>691</v>
      </c>
      <c r="E940">
        <v>0.12741737050306101</v>
      </c>
      <c r="F940">
        <v>7</v>
      </c>
      <c r="G940">
        <v>0</v>
      </c>
      <c r="H940">
        <v>0</v>
      </c>
      <c r="I940">
        <f t="shared" si="123"/>
        <v>0</v>
      </c>
      <c r="J940">
        <v>0</v>
      </c>
      <c r="K940">
        <v>0</v>
      </c>
      <c r="L940" t="s">
        <v>3</v>
      </c>
      <c r="M940" t="s">
        <v>652</v>
      </c>
      <c r="N940" t="str">
        <f t="shared" si="124"/>
        <v>left tackle</v>
      </c>
      <c r="P940">
        <v>0</v>
      </c>
      <c r="Q940">
        <v>-0.105663516</v>
      </c>
      <c r="R940">
        <v>1</v>
      </c>
      <c r="S940">
        <v>0.12741737050306101</v>
      </c>
      <c r="T940">
        <f t="shared" si="125"/>
        <v>0</v>
      </c>
      <c r="U940">
        <f t="shared" si="126"/>
        <v>0</v>
      </c>
      <c r="V940">
        <f t="shared" si="127"/>
        <v>0</v>
      </c>
      <c r="X940">
        <f t="shared" si="122"/>
        <v>-1.3463367366828115E-2</v>
      </c>
    </row>
    <row r="941" spans="1:24" x14ac:dyDescent="0.35">
      <c r="A941" t="s">
        <v>299</v>
      </c>
      <c r="B941" t="s">
        <v>666</v>
      </c>
      <c r="C941" t="s">
        <v>692</v>
      </c>
      <c r="D941" t="s">
        <v>691</v>
      </c>
      <c r="E941">
        <v>0.47949323386715698</v>
      </c>
      <c r="F941">
        <v>7</v>
      </c>
      <c r="G941">
        <v>0</v>
      </c>
      <c r="H941">
        <v>0</v>
      </c>
      <c r="I941">
        <f t="shared" si="123"/>
        <v>0</v>
      </c>
      <c r="J941">
        <v>0</v>
      </c>
      <c r="K941">
        <v>0</v>
      </c>
      <c r="L941" t="s">
        <v>3</v>
      </c>
      <c r="M941" t="s">
        <v>652</v>
      </c>
      <c r="N941" t="str">
        <f t="shared" si="124"/>
        <v>left tackle</v>
      </c>
      <c r="P941">
        <v>0</v>
      </c>
      <c r="Q941">
        <v>-0.105663516</v>
      </c>
      <c r="R941">
        <v>1</v>
      </c>
      <c r="S941">
        <v>0.47949323386715698</v>
      </c>
      <c r="T941">
        <f t="shared" si="125"/>
        <v>0</v>
      </c>
      <c r="U941">
        <f t="shared" si="126"/>
        <v>0</v>
      </c>
      <c r="V941">
        <f t="shared" si="127"/>
        <v>0</v>
      </c>
      <c r="X941">
        <f t="shared" si="122"/>
        <v>-5.0664940988614085E-2</v>
      </c>
    </row>
    <row r="942" spans="1:24" x14ac:dyDescent="0.35">
      <c r="A942" t="s">
        <v>309</v>
      </c>
      <c r="B942" t="s">
        <v>665</v>
      </c>
      <c r="C942" t="s">
        <v>692</v>
      </c>
      <c r="D942" t="s">
        <v>691</v>
      </c>
      <c r="E942">
        <v>0.40240084326823899</v>
      </c>
      <c r="F942">
        <v>7</v>
      </c>
      <c r="G942">
        <v>0</v>
      </c>
      <c r="H942">
        <v>0</v>
      </c>
      <c r="I942">
        <f t="shared" si="123"/>
        <v>0</v>
      </c>
      <c r="J942">
        <v>0</v>
      </c>
      <c r="K942">
        <v>0</v>
      </c>
      <c r="L942" t="s">
        <v>653</v>
      </c>
      <c r="M942" t="s">
        <v>651</v>
      </c>
      <c r="N942" t="str">
        <f t="shared" si="124"/>
        <v>right end</v>
      </c>
      <c r="P942">
        <v>0</v>
      </c>
      <c r="Q942">
        <v>-0.42814713999999998</v>
      </c>
      <c r="R942">
        <v>1</v>
      </c>
      <c r="S942">
        <v>0.40240084326823899</v>
      </c>
      <c r="T942">
        <f t="shared" si="125"/>
        <v>0</v>
      </c>
      <c r="U942">
        <f t="shared" si="126"/>
        <v>0</v>
      </c>
      <c r="V942">
        <f t="shared" si="127"/>
        <v>0</v>
      </c>
      <c r="X942">
        <f t="shared" si="122"/>
        <v>-0.17228677017888477</v>
      </c>
    </row>
    <row r="943" spans="1:24" x14ac:dyDescent="0.35">
      <c r="A943" t="s">
        <v>303</v>
      </c>
      <c r="B943" t="s">
        <v>665</v>
      </c>
      <c r="C943" t="s">
        <v>692</v>
      </c>
      <c r="D943" t="s">
        <v>691</v>
      </c>
      <c r="E943">
        <v>0.59759915673176001</v>
      </c>
      <c r="F943">
        <v>7</v>
      </c>
      <c r="G943">
        <v>0</v>
      </c>
      <c r="H943">
        <v>0</v>
      </c>
      <c r="I943">
        <f t="shared" si="123"/>
        <v>0</v>
      </c>
      <c r="J943">
        <v>0</v>
      </c>
      <c r="K943">
        <v>0</v>
      </c>
      <c r="L943" t="s">
        <v>653</v>
      </c>
      <c r="M943" t="s">
        <v>651</v>
      </c>
      <c r="N943" t="str">
        <f t="shared" si="124"/>
        <v>right end</v>
      </c>
      <c r="P943">
        <v>0</v>
      </c>
      <c r="Q943">
        <v>-0.42814713999999998</v>
      </c>
      <c r="R943">
        <v>1</v>
      </c>
      <c r="S943">
        <v>0.59759915673176001</v>
      </c>
      <c r="T943">
        <f t="shared" si="125"/>
        <v>0</v>
      </c>
      <c r="U943">
        <f t="shared" si="126"/>
        <v>0</v>
      </c>
      <c r="V943">
        <f t="shared" si="127"/>
        <v>0</v>
      </c>
      <c r="X943">
        <f t="shared" si="122"/>
        <v>-0.25586036982111476</v>
      </c>
    </row>
    <row r="944" spans="1:24" x14ac:dyDescent="0.35">
      <c r="A944" t="s">
        <v>313</v>
      </c>
      <c r="B944" t="s">
        <v>667</v>
      </c>
      <c r="C944" t="s">
        <v>691</v>
      </c>
      <c r="D944" t="s">
        <v>692</v>
      </c>
      <c r="E944">
        <v>0.33761310707622799</v>
      </c>
      <c r="F944">
        <v>7</v>
      </c>
      <c r="G944">
        <v>0</v>
      </c>
      <c r="H944">
        <v>0</v>
      </c>
      <c r="I944">
        <f t="shared" si="123"/>
        <v>0</v>
      </c>
      <c r="J944">
        <v>0</v>
      </c>
      <c r="K944">
        <v>1</v>
      </c>
      <c r="M944" t="s">
        <v>650</v>
      </c>
      <c r="N944" t="str">
        <f t="shared" si="124"/>
        <v>middle</v>
      </c>
      <c r="P944">
        <v>0</v>
      </c>
      <c r="Q944">
        <v>-0.76778299999999999</v>
      </c>
      <c r="R944">
        <v>1</v>
      </c>
      <c r="S944">
        <v>0.33761310707622799</v>
      </c>
      <c r="T944">
        <f t="shared" si="125"/>
        <v>0</v>
      </c>
      <c r="U944">
        <f t="shared" si="126"/>
        <v>0</v>
      </c>
      <c r="V944">
        <f t="shared" si="127"/>
        <v>0.33761310707622799</v>
      </c>
      <c r="X944">
        <f t="shared" si="122"/>
        <v>-0.25921360419030753</v>
      </c>
    </row>
    <row r="945" spans="1:24" x14ac:dyDescent="0.35">
      <c r="A945" t="s">
        <v>588</v>
      </c>
      <c r="B945" t="s">
        <v>666</v>
      </c>
      <c r="C945" t="s">
        <v>691</v>
      </c>
      <c r="D945" t="s">
        <v>692</v>
      </c>
      <c r="E945">
        <v>0.66238689292377095</v>
      </c>
      <c r="F945">
        <v>7</v>
      </c>
      <c r="G945">
        <v>0</v>
      </c>
      <c r="H945">
        <v>0</v>
      </c>
      <c r="I945">
        <f t="shared" si="123"/>
        <v>0</v>
      </c>
      <c r="J945">
        <v>0</v>
      </c>
      <c r="K945">
        <v>1</v>
      </c>
      <c r="M945" t="s">
        <v>650</v>
      </c>
      <c r="N945" t="str">
        <f t="shared" si="124"/>
        <v>middle</v>
      </c>
      <c r="P945">
        <v>0</v>
      </c>
      <c r="Q945">
        <v>-0.76778299999999999</v>
      </c>
      <c r="R945">
        <v>1</v>
      </c>
      <c r="S945">
        <v>0.66238689292377095</v>
      </c>
      <c r="T945">
        <f t="shared" si="125"/>
        <v>0</v>
      </c>
      <c r="U945">
        <f t="shared" si="126"/>
        <v>0</v>
      </c>
      <c r="V945">
        <f t="shared" si="127"/>
        <v>0.66238689292377095</v>
      </c>
      <c r="X945">
        <f t="shared" si="122"/>
        <v>-0.50856939580969163</v>
      </c>
    </row>
    <row r="946" spans="1:24" x14ac:dyDescent="0.35">
      <c r="A946" t="s">
        <v>305</v>
      </c>
      <c r="B946" t="s">
        <v>666</v>
      </c>
      <c r="C946" t="s">
        <v>692</v>
      </c>
      <c r="D946" t="s">
        <v>691</v>
      </c>
      <c r="E946">
        <v>0.31865548955906903</v>
      </c>
      <c r="F946">
        <v>7</v>
      </c>
      <c r="G946">
        <v>0</v>
      </c>
      <c r="H946">
        <v>0</v>
      </c>
      <c r="I946">
        <f t="shared" si="123"/>
        <v>0</v>
      </c>
      <c r="J946">
        <v>0</v>
      </c>
      <c r="K946">
        <v>0</v>
      </c>
      <c r="L946" t="s">
        <v>3</v>
      </c>
      <c r="M946" t="s">
        <v>651</v>
      </c>
      <c r="N946" t="str">
        <f t="shared" si="124"/>
        <v>right tackle</v>
      </c>
      <c r="P946">
        <v>0</v>
      </c>
      <c r="Q946">
        <v>0.3292833</v>
      </c>
      <c r="R946">
        <v>0</v>
      </c>
      <c r="S946">
        <v>0</v>
      </c>
      <c r="T946">
        <f t="shared" si="125"/>
        <v>0</v>
      </c>
      <c r="U946">
        <f t="shared" si="126"/>
        <v>0</v>
      </c>
      <c r="V946">
        <f t="shared" si="127"/>
        <v>0</v>
      </c>
      <c r="X946">
        <f t="shared" si="122"/>
        <v>0.10492793116512579</v>
      </c>
    </row>
    <row r="947" spans="1:24" x14ac:dyDescent="0.35">
      <c r="A947" t="s">
        <v>309</v>
      </c>
      <c r="B947" t="s">
        <v>665</v>
      </c>
      <c r="C947" t="s">
        <v>692</v>
      </c>
      <c r="D947" t="s">
        <v>691</v>
      </c>
      <c r="E947">
        <v>0.68134451044093003</v>
      </c>
      <c r="F947">
        <v>7</v>
      </c>
      <c r="G947">
        <v>0</v>
      </c>
      <c r="H947">
        <v>0</v>
      </c>
      <c r="I947">
        <f t="shared" si="123"/>
        <v>0</v>
      </c>
      <c r="J947">
        <v>0</v>
      </c>
      <c r="K947">
        <v>0</v>
      </c>
      <c r="L947" t="s">
        <v>3</v>
      </c>
      <c r="M947" t="s">
        <v>651</v>
      </c>
      <c r="N947" t="str">
        <f t="shared" si="124"/>
        <v>right tackle</v>
      </c>
      <c r="P947">
        <v>0</v>
      </c>
      <c r="Q947">
        <v>0.3292833</v>
      </c>
      <c r="R947">
        <v>0</v>
      </c>
      <c r="S947">
        <v>0</v>
      </c>
      <c r="T947">
        <f t="shared" si="125"/>
        <v>0</v>
      </c>
      <c r="U947">
        <f t="shared" si="126"/>
        <v>0</v>
      </c>
      <c r="V947">
        <f t="shared" si="127"/>
        <v>0</v>
      </c>
      <c r="X947">
        <f t="shared" si="122"/>
        <v>0.22435536883487389</v>
      </c>
    </row>
    <row r="948" spans="1:24" x14ac:dyDescent="0.35">
      <c r="A948" t="s">
        <v>318</v>
      </c>
      <c r="B948" t="s">
        <v>665</v>
      </c>
      <c r="C948" t="s">
        <v>692</v>
      </c>
      <c r="D948" t="s">
        <v>691</v>
      </c>
      <c r="E948">
        <v>1</v>
      </c>
      <c r="F948">
        <v>7</v>
      </c>
      <c r="G948">
        <v>0</v>
      </c>
      <c r="H948">
        <v>0</v>
      </c>
      <c r="I948">
        <f t="shared" si="123"/>
        <v>0</v>
      </c>
      <c r="J948">
        <v>0</v>
      </c>
      <c r="K948">
        <v>0</v>
      </c>
      <c r="L948" t="s">
        <v>653</v>
      </c>
      <c r="M948" t="s">
        <v>652</v>
      </c>
      <c r="N948" t="str">
        <f t="shared" si="124"/>
        <v>left end</v>
      </c>
      <c r="P948">
        <v>0</v>
      </c>
      <c r="Q948">
        <v>1.1984319999999999</v>
      </c>
      <c r="R948">
        <v>0</v>
      </c>
      <c r="S948">
        <v>0</v>
      </c>
      <c r="T948">
        <f t="shared" si="125"/>
        <v>0</v>
      </c>
      <c r="U948">
        <f t="shared" si="126"/>
        <v>0</v>
      </c>
      <c r="V948">
        <f t="shared" si="127"/>
        <v>0</v>
      </c>
      <c r="X948">
        <f t="shared" si="122"/>
        <v>1.1984319999999999</v>
      </c>
    </row>
    <row r="949" spans="1:24" x14ac:dyDescent="0.35">
      <c r="A949" t="s">
        <v>305</v>
      </c>
      <c r="B949" t="s">
        <v>666</v>
      </c>
      <c r="C949" t="s">
        <v>692</v>
      </c>
      <c r="D949" t="s">
        <v>691</v>
      </c>
      <c r="E949">
        <v>0.20237386358203599</v>
      </c>
      <c r="F949">
        <v>7</v>
      </c>
      <c r="G949">
        <v>0</v>
      </c>
      <c r="H949">
        <v>0</v>
      </c>
      <c r="I949">
        <f t="shared" si="123"/>
        <v>0</v>
      </c>
      <c r="J949">
        <v>0</v>
      </c>
      <c r="K949">
        <v>0</v>
      </c>
      <c r="L949" t="s">
        <v>653</v>
      </c>
      <c r="M949" t="s">
        <v>652</v>
      </c>
      <c r="N949" t="str">
        <f t="shared" si="124"/>
        <v>left end</v>
      </c>
      <c r="P949">
        <v>0</v>
      </c>
      <c r="Q949">
        <v>-0.50561816000000004</v>
      </c>
      <c r="R949">
        <v>1</v>
      </c>
      <c r="S949">
        <v>0.20237386358203599</v>
      </c>
      <c r="T949">
        <f t="shared" si="125"/>
        <v>0</v>
      </c>
      <c r="U949">
        <f t="shared" si="126"/>
        <v>0</v>
      </c>
      <c r="V949">
        <f t="shared" si="127"/>
        <v>0</v>
      </c>
      <c r="X949">
        <f t="shared" si="122"/>
        <v>-0.10232390053644005</v>
      </c>
    </row>
    <row r="950" spans="1:24" x14ac:dyDescent="0.35">
      <c r="A950" t="s">
        <v>486</v>
      </c>
      <c r="B950" t="s">
        <v>665</v>
      </c>
      <c r="C950" t="s">
        <v>692</v>
      </c>
      <c r="D950" t="s">
        <v>691</v>
      </c>
      <c r="E950">
        <v>0.184794926634612</v>
      </c>
      <c r="F950">
        <v>7</v>
      </c>
      <c r="G950">
        <v>0</v>
      </c>
      <c r="H950">
        <v>0</v>
      </c>
      <c r="I950">
        <f t="shared" si="123"/>
        <v>0</v>
      </c>
      <c r="J950">
        <v>0</v>
      </c>
      <c r="K950">
        <v>0</v>
      </c>
      <c r="L950" t="s">
        <v>653</v>
      </c>
      <c r="M950" t="s">
        <v>652</v>
      </c>
      <c r="N950" t="str">
        <f t="shared" si="124"/>
        <v>left end</v>
      </c>
      <c r="P950">
        <v>0</v>
      </c>
      <c r="Q950">
        <v>-0.50561816000000004</v>
      </c>
      <c r="R950">
        <v>1</v>
      </c>
      <c r="S950">
        <v>0.184794926634612</v>
      </c>
      <c r="T950">
        <f t="shared" si="125"/>
        <v>0</v>
      </c>
      <c r="U950">
        <f t="shared" si="126"/>
        <v>0</v>
      </c>
      <c r="V950">
        <f t="shared" si="127"/>
        <v>0</v>
      </c>
      <c r="X950">
        <f t="shared" si="122"/>
        <v>-9.3435670782327521E-2</v>
      </c>
    </row>
    <row r="951" spans="1:24" x14ac:dyDescent="0.35">
      <c r="A951" t="s">
        <v>304</v>
      </c>
      <c r="B951" t="s">
        <v>666</v>
      </c>
      <c r="C951" t="s">
        <v>692</v>
      </c>
      <c r="D951" t="s">
        <v>691</v>
      </c>
      <c r="E951">
        <v>0.61283120978335104</v>
      </c>
      <c r="F951">
        <v>7</v>
      </c>
      <c r="G951">
        <v>0</v>
      </c>
      <c r="H951">
        <v>0</v>
      </c>
      <c r="I951">
        <f t="shared" si="123"/>
        <v>0</v>
      </c>
      <c r="J951">
        <v>0</v>
      </c>
      <c r="K951">
        <v>0</v>
      </c>
      <c r="L951" t="s">
        <v>653</v>
      </c>
      <c r="M951" t="s">
        <v>652</v>
      </c>
      <c r="N951" t="str">
        <f t="shared" si="124"/>
        <v>left end</v>
      </c>
      <c r="P951">
        <v>0</v>
      </c>
      <c r="Q951">
        <v>-0.50561816000000004</v>
      </c>
      <c r="R951">
        <v>1</v>
      </c>
      <c r="S951">
        <v>0.61283120978335104</v>
      </c>
      <c r="T951">
        <f t="shared" si="125"/>
        <v>0</v>
      </c>
      <c r="U951">
        <f t="shared" si="126"/>
        <v>0</v>
      </c>
      <c r="V951">
        <f t="shared" si="127"/>
        <v>0</v>
      </c>
      <c r="X951">
        <f t="shared" si="122"/>
        <v>-0.30985858868123195</v>
      </c>
    </row>
    <row r="952" spans="1:24" x14ac:dyDescent="0.35">
      <c r="A952" t="s">
        <v>339</v>
      </c>
      <c r="B952" t="s">
        <v>666</v>
      </c>
      <c r="C952" t="s">
        <v>693</v>
      </c>
      <c r="D952" t="s">
        <v>694</v>
      </c>
      <c r="E952">
        <v>0.12235101511793001</v>
      </c>
      <c r="F952">
        <v>7</v>
      </c>
      <c r="G952">
        <v>0</v>
      </c>
      <c r="H952">
        <v>0</v>
      </c>
      <c r="I952">
        <f t="shared" si="123"/>
        <v>0</v>
      </c>
      <c r="J952">
        <v>0</v>
      </c>
      <c r="K952">
        <v>0</v>
      </c>
      <c r="M952" t="s">
        <v>650</v>
      </c>
      <c r="N952" t="str">
        <f t="shared" si="124"/>
        <v>middle</v>
      </c>
      <c r="P952">
        <v>0</v>
      </c>
      <c r="Q952">
        <v>-0.14740305000000001</v>
      </c>
      <c r="R952">
        <v>1</v>
      </c>
      <c r="S952">
        <v>0.12235101511793001</v>
      </c>
      <c r="T952">
        <f t="shared" si="125"/>
        <v>0</v>
      </c>
      <c r="U952">
        <f t="shared" si="126"/>
        <v>0</v>
      </c>
      <c r="V952">
        <f t="shared" si="127"/>
        <v>0</v>
      </c>
      <c r="X952">
        <f t="shared" si="122"/>
        <v>-1.8034912798978994E-2</v>
      </c>
    </row>
    <row r="953" spans="1:24" x14ac:dyDescent="0.35">
      <c r="A953" t="s">
        <v>319</v>
      </c>
      <c r="B953" t="s">
        <v>665</v>
      </c>
      <c r="C953" t="s">
        <v>693</v>
      </c>
      <c r="D953" t="s">
        <v>694</v>
      </c>
      <c r="E953">
        <v>0.87764898488206899</v>
      </c>
      <c r="F953">
        <v>7</v>
      </c>
      <c r="G953">
        <v>0</v>
      </c>
      <c r="H953">
        <v>0</v>
      </c>
      <c r="I953">
        <f t="shared" si="123"/>
        <v>0</v>
      </c>
      <c r="J953">
        <v>0</v>
      </c>
      <c r="K953">
        <v>0</v>
      </c>
      <c r="M953" t="s">
        <v>650</v>
      </c>
      <c r="N953" t="str">
        <f t="shared" si="124"/>
        <v>middle</v>
      </c>
      <c r="P953">
        <v>0</v>
      </c>
      <c r="Q953">
        <v>-0.14740305000000001</v>
      </c>
      <c r="R953">
        <v>1</v>
      </c>
      <c r="S953">
        <v>0.87764898488206899</v>
      </c>
      <c r="T953">
        <f t="shared" si="125"/>
        <v>0</v>
      </c>
      <c r="U953">
        <f t="shared" si="126"/>
        <v>0</v>
      </c>
      <c r="V953">
        <f t="shared" si="127"/>
        <v>0</v>
      </c>
      <c r="X953">
        <f t="shared" si="122"/>
        <v>-0.12936813720102086</v>
      </c>
    </row>
    <row r="954" spans="1:24" x14ac:dyDescent="0.35">
      <c r="A954" t="s">
        <v>320</v>
      </c>
      <c r="B954" t="s">
        <v>666</v>
      </c>
      <c r="C954" t="s">
        <v>693</v>
      </c>
      <c r="D954" t="s">
        <v>694</v>
      </c>
      <c r="E954">
        <v>1</v>
      </c>
      <c r="F954">
        <v>7</v>
      </c>
      <c r="G954">
        <v>0</v>
      </c>
      <c r="H954">
        <v>0</v>
      </c>
      <c r="I954">
        <f t="shared" si="123"/>
        <v>0</v>
      </c>
      <c r="J954">
        <v>0</v>
      </c>
      <c r="K954">
        <v>0</v>
      </c>
      <c r="L954" t="s">
        <v>3</v>
      </c>
      <c r="M954" t="s">
        <v>652</v>
      </c>
      <c r="N954" t="str">
        <f t="shared" si="124"/>
        <v>left tackle</v>
      </c>
      <c r="P954">
        <v>0</v>
      </c>
      <c r="Q954">
        <v>0.29709000000000002</v>
      </c>
      <c r="R954">
        <v>0</v>
      </c>
      <c r="S954">
        <v>0</v>
      </c>
      <c r="T954">
        <f t="shared" si="125"/>
        <v>0</v>
      </c>
      <c r="U954">
        <f t="shared" si="126"/>
        <v>0</v>
      </c>
      <c r="V954">
        <f t="shared" si="127"/>
        <v>0</v>
      </c>
      <c r="X954">
        <f t="shared" si="122"/>
        <v>0.29709000000000002</v>
      </c>
    </row>
    <row r="955" spans="1:24" x14ac:dyDescent="0.35">
      <c r="A955" t="s">
        <v>322</v>
      </c>
      <c r="B955" t="s">
        <v>667</v>
      </c>
      <c r="C955" t="s">
        <v>694</v>
      </c>
      <c r="D955" t="s">
        <v>693</v>
      </c>
      <c r="E955">
        <v>0.70078524974337997</v>
      </c>
      <c r="F955">
        <v>7</v>
      </c>
      <c r="G955">
        <v>0</v>
      </c>
      <c r="H955">
        <v>0</v>
      </c>
      <c r="I955">
        <f t="shared" si="123"/>
        <v>0</v>
      </c>
      <c r="J955">
        <v>0</v>
      </c>
      <c r="K955">
        <v>0</v>
      </c>
      <c r="L955" t="s">
        <v>3</v>
      </c>
      <c r="M955" t="s">
        <v>651</v>
      </c>
      <c r="N955" t="str">
        <f t="shared" si="124"/>
        <v>right tackle</v>
      </c>
      <c r="P955">
        <v>0</v>
      </c>
      <c r="Q955">
        <v>-0.40628189999999997</v>
      </c>
      <c r="R955">
        <v>1</v>
      </c>
      <c r="S955">
        <v>0.70078524974337997</v>
      </c>
      <c r="T955">
        <f t="shared" si="125"/>
        <v>0</v>
      </c>
      <c r="U955">
        <f t="shared" si="126"/>
        <v>0</v>
      </c>
      <c r="V955">
        <f t="shared" si="127"/>
        <v>0</v>
      </c>
      <c r="X955">
        <f t="shared" si="122"/>
        <v>-0.28471636275771489</v>
      </c>
    </row>
    <row r="956" spans="1:24" x14ac:dyDescent="0.35">
      <c r="A956" t="s">
        <v>333</v>
      </c>
      <c r="B956" t="s">
        <v>667</v>
      </c>
      <c r="C956" t="s">
        <v>694</v>
      </c>
      <c r="D956" t="s">
        <v>693</v>
      </c>
      <c r="E956">
        <v>0.29921475025661898</v>
      </c>
      <c r="F956">
        <v>7</v>
      </c>
      <c r="G956">
        <v>0</v>
      </c>
      <c r="H956">
        <v>0</v>
      </c>
      <c r="I956">
        <f t="shared" si="123"/>
        <v>0</v>
      </c>
      <c r="J956">
        <v>0</v>
      </c>
      <c r="K956">
        <v>0</v>
      </c>
      <c r="L956" t="s">
        <v>3</v>
      </c>
      <c r="M956" t="s">
        <v>651</v>
      </c>
      <c r="N956" t="str">
        <f t="shared" si="124"/>
        <v>right tackle</v>
      </c>
      <c r="P956">
        <v>0</v>
      </c>
      <c r="Q956">
        <v>-0.40628189999999997</v>
      </c>
      <c r="R956">
        <v>1</v>
      </c>
      <c r="S956">
        <v>0.29921475025661898</v>
      </c>
      <c r="T956">
        <f t="shared" si="125"/>
        <v>0</v>
      </c>
      <c r="U956">
        <f t="shared" si="126"/>
        <v>0</v>
      </c>
      <c r="V956">
        <f t="shared" si="127"/>
        <v>0</v>
      </c>
      <c r="X956">
        <f t="shared" si="122"/>
        <v>-0.12156553724228464</v>
      </c>
    </row>
    <row r="957" spans="1:24" x14ac:dyDescent="0.35">
      <c r="A957" t="s">
        <v>324</v>
      </c>
      <c r="B957" t="s">
        <v>667</v>
      </c>
      <c r="C957" t="s">
        <v>694</v>
      </c>
      <c r="D957" t="s">
        <v>693</v>
      </c>
      <c r="E957">
        <v>0.34975564368885598</v>
      </c>
      <c r="F957">
        <v>7</v>
      </c>
      <c r="G957">
        <v>0</v>
      </c>
      <c r="H957">
        <v>0</v>
      </c>
      <c r="I957">
        <f t="shared" si="123"/>
        <v>0</v>
      </c>
      <c r="J957">
        <v>0</v>
      </c>
      <c r="K957">
        <v>0</v>
      </c>
      <c r="L957" t="s">
        <v>654</v>
      </c>
      <c r="M957" t="s">
        <v>652</v>
      </c>
      <c r="N957" t="str">
        <f t="shared" si="124"/>
        <v>left guard</v>
      </c>
      <c r="P957">
        <v>0</v>
      </c>
      <c r="Q957">
        <v>3.0592382000000001E-2</v>
      </c>
      <c r="R957">
        <v>0</v>
      </c>
      <c r="S957">
        <v>0</v>
      </c>
      <c r="T957">
        <f t="shared" si="125"/>
        <v>0</v>
      </c>
      <c r="U957">
        <f t="shared" si="126"/>
        <v>0</v>
      </c>
      <c r="V957">
        <f t="shared" si="127"/>
        <v>0</v>
      </c>
      <c r="X957">
        <f t="shared" si="122"/>
        <v>1.0699858258385372E-2</v>
      </c>
    </row>
    <row r="958" spans="1:24" x14ac:dyDescent="0.35">
      <c r="A958" t="s">
        <v>402</v>
      </c>
      <c r="B958" t="s">
        <v>666</v>
      </c>
      <c r="C958" t="s">
        <v>694</v>
      </c>
      <c r="D958" t="s">
        <v>693</v>
      </c>
      <c r="E958">
        <v>0.24369962078094001</v>
      </c>
      <c r="F958">
        <v>7</v>
      </c>
      <c r="G958">
        <v>0</v>
      </c>
      <c r="H958">
        <v>0</v>
      </c>
      <c r="I958">
        <f t="shared" si="123"/>
        <v>0</v>
      </c>
      <c r="J958">
        <v>0</v>
      </c>
      <c r="K958">
        <v>0</v>
      </c>
      <c r="L958" t="s">
        <v>654</v>
      </c>
      <c r="M958" t="s">
        <v>652</v>
      </c>
      <c r="N958" t="str">
        <f t="shared" si="124"/>
        <v>left guard</v>
      </c>
      <c r="P958">
        <v>0</v>
      </c>
      <c r="Q958">
        <v>3.0592382000000001E-2</v>
      </c>
      <c r="R958">
        <v>0</v>
      </c>
      <c r="S958">
        <v>0</v>
      </c>
      <c r="T958">
        <f t="shared" si="125"/>
        <v>0</v>
      </c>
      <c r="U958">
        <f t="shared" si="126"/>
        <v>0</v>
      </c>
      <c r="V958">
        <f t="shared" si="127"/>
        <v>0</v>
      </c>
      <c r="X958">
        <f t="shared" si="122"/>
        <v>7.4553518921856559E-3</v>
      </c>
    </row>
    <row r="959" spans="1:24" x14ac:dyDescent="0.35">
      <c r="A959" t="s">
        <v>332</v>
      </c>
      <c r="B959" t="s">
        <v>665</v>
      </c>
      <c r="C959" t="s">
        <v>694</v>
      </c>
      <c r="D959" t="s">
        <v>693</v>
      </c>
      <c r="E959">
        <v>0.40654473553020198</v>
      </c>
      <c r="F959">
        <v>7</v>
      </c>
      <c r="G959">
        <v>0</v>
      </c>
      <c r="H959">
        <v>0</v>
      </c>
      <c r="I959">
        <f t="shared" si="123"/>
        <v>0</v>
      </c>
      <c r="J959">
        <v>0</v>
      </c>
      <c r="K959">
        <v>0</v>
      </c>
      <c r="L959" t="s">
        <v>654</v>
      </c>
      <c r="M959" t="s">
        <v>652</v>
      </c>
      <c r="N959" t="str">
        <f t="shared" si="124"/>
        <v>left guard</v>
      </c>
      <c r="P959">
        <v>0</v>
      </c>
      <c r="Q959">
        <v>3.0592382000000001E-2</v>
      </c>
      <c r="R959">
        <v>0</v>
      </c>
      <c r="S959">
        <v>0</v>
      </c>
      <c r="T959">
        <f t="shared" si="125"/>
        <v>0</v>
      </c>
      <c r="U959">
        <f t="shared" si="126"/>
        <v>0</v>
      </c>
      <c r="V959">
        <f t="shared" si="127"/>
        <v>0</v>
      </c>
      <c r="X959">
        <f t="shared" si="122"/>
        <v>1.2437171849428913E-2</v>
      </c>
    </row>
    <row r="960" spans="1:24" x14ac:dyDescent="0.35">
      <c r="A960" t="s">
        <v>326</v>
      </c>
      <c r="B960" t="s">
        <v>666</v>
      </c>
      <c r="C960" t="s">
        <v>693</v>
      </c>
      <c r="D960" t="s">
        <v>694</v>
      </c>
      <c r="E960">
        <v>0.225588295964323</v>
      </c>
      <c r="F960">
        <v>7</v>
      </c>
      <c r="G960">
        <v>0</v>
      </c>
      <c r="H960">
        <v>0</v>
      </c>
      <c r="I960">
        <f t="shared" si="123"/>
        <v>0</v>
      </c>
      <c r="J960">
        <v>0</v>
      </c>
      <c r="K960">
        <v>0</v>
      </c>
      <c r="L960" t="s">
        <v>653</v>
      </c>
      <c r="M960" t="s">
        <v>652</v>
      </c>
      <c r="N960" t="str">
        <f t="shared" si="124"/>
        <v>left end</v>
      </c>
      <c r="P960">
        <v>0</v>
      </c>
      <c r="Q960">
        <v>8.7661269999999999E-2</v>
      </c>
      <c r="R960">
        <v>0</v>
      </c>
      <c r="S960">
        <v>0</v>
      </c>
      <c r="T960">
        <f t="shared" si="125"/>
        <v>0</v>
      </c>
      <c r="U960">
        <f t="shared" si="126"/>
        <v>0</v>
      </c>
      <c r="V960">
        <f t="shared" si="127"/>
        <v>0</v>
      </c>
      <c r="X960">
        <f t="shared" si="122"/>
        <v>1.9775356521368428E-2</v>
      </c>
    </row>
    <row r="961" spans="1:24" x14ac:dyDescent="0.35">
      <c r="A961" t="s">
        <v>325</v>
      </c>
      <c r="B961" t="s">
        <v>667</v>
      </c>
      <c r="C961" t="s">
        <v>693</v>
      </c>
      <c r="D961" t="s">
        <v>694</v>
      </c>
      <c r="E961">
        <v>0.43309169548197002</v>
      </c>
      <c r="F961">
        <v>7</v>
      </c>
      <c r="G961">
        <v>0</v>
      </c>
      <c r="H961">
        <v>0</v>
      </c>
      <c r="I961">
        <f t="shared" si="123"/>
        <v>0</v>
      </c>
      <c r="J961">
        <v>0</v>
      </c>
      <c r="K961">
        <v>0</v>
      </c>
      <c r="L961" t="s">
        <v>653</v>
      </c>
      <c r="M961" t="s">
        <v>652</v>
      </c>
      <c r="N961" t="str">
        <f t="shared" si="124"/>
        <v>left end</v>
      </c>
      <c r="P961">
        <v>0</v>
      </c>
      <c r="Q961">
        <v>8.7661269999999999E-2</v>
      </c>
      <c r="R961">
        <v>0</v>
      </c>
      <c r="S961">
        <v>0</v>
      </c>
      <c r="T961">
        <f t="shared" si="125"/>
        <v>0</v>
      </c>
      <c r="U961">
        <f t="shared" si="126"/>
        <v>0</v>
      </c>
      <c r="V961">
        <f t="shared" si="127"/>
        <v>0</v>
      </c>
      <c r="X961">
        <f t="shared" si="122"/>
        <v>3.7965368052402755E-2</v>
      </c>
    </row>
    <row r="962" spans="1:24" x14ac:dyDescent="0.35">
      <c r="A962" t="s">
        <v>327</v>
      </c>
      <c r="B962" t="s">
        <v>666</v>
      </c>
      <c r="C962" t="s">
        <v>693</v>
      </c>
      <c r="D962" t="s">
        <v>694</v>
      </c>
      <c r="E962">
        <v>0.34132000855370598</v>
      </c>
      <c r="F962">
        <v>7</v>
      </c>
      <c r="G962">
        <v>0</v>
      </c>
      <c r="H962">
        <v>0</v>
      </c>
      <c r="I962">
        <f t="shared" si="123"/>
        <v>0</v>
      </c>
      <c r="J962">
        <v>0</v>
      </c>
      <c r="K962">
        <v>0</v>
      </c>
      <c r="L962" t="s">
        <v>653</v>
      </c>
      <c r="M962" t="s">
        <v>652</v>
      </c>
      <c r="N962" t="str">
        <f t="shared" si="124"/>
        <v>left end</v>
      </c>
      <c r="P962">
        <v>0</v>
      </c>
      <c r="Q962">
        <v>8.7661269999999999E-2</v>
      </c>
      <c r="R962">
        <v>0</v>
      </c>
      <c r="S962">
        <v>0</v>
      </c>
      <c r="T962">
        <f t="shared" si="125"/>
        <v>0</v>
      </c>
      <c r="U962">
        <f t="shared" si="126"/>
        <v>0</v>
      </c>
      <c r="V962">
        <f t="shared" si="127"/>
        <v>0</v>
      </c>
      <c r="X962">
        <f t="shared" ref="X962:X1025" si="128">Q962*E962</f>
        <v>2.9920545426228729E-2</v>
      </c>
    </row>
    <row r="963" spans="1:24" x14ac:dyDescent="0.35">
      <c r="A963" t="s">
        <v>328</v>
      </c>
      <c r="B963" t="s">
        <v>665</v>
      </c>
      <c r="C963" t="s">
        <v>693</v>
      </c>
      <c r="D963" t="s">
        <v>694</v>
      </c>
      <c r="E963">
        <v>1</v>
      </c>
      <c r="F963">
        <v>7</v>
      </c>
      <c r="G963">
        <v>0</v>
      </c>
      <c r="H963">
        <v>0</v>
      </c>
      <c r="I963">
        <f t="shared" ref="I963:I1026" si="129">SUM(G963:H963)</f>
        <v>0</v>
      </c>
      <c r="J963">
        <v>0</v>
      </c>
      <c r="K963">
        <v>0</v>
      </c>
      <c r="L963" t="s">
        <v>3</v>
      </c>
      <c r="M963" t="s">
        <v>652</v>
      </c>
      <c r="N963" t="str">
        <f t="shared" ref="N963:N1026" si="130">IF(M963="middle",M963,_xlfn.CONCAT(M963," ",L963))</f>
        <v>left tackle</v>
      </c>
      <c r="P963">
        <v>0</v>
      </c>
      <c r="Q963">
        <v>0.89296019999999998</v>
      </c>
      <c r="R963">
        <v>0</v>
      </c>
      <c r="S963">
        <v>0</v>
      </c>
      <c r="T963">
        <f t="shared" ref="T963:T1026" si="131">P963*E963</f>
        <v>0</v>
      </c>
      <c r="U963">
        <f t="shared" ref="U963:U1026" si="132">J963*E963</f>
        <v>0</v>
      </c>
      <c r="V963">
        <f t="shared" ref="V963:V1026" si="133">K963*E963</f>
        <v>0</v>
      </c>
      <c r="X963">
        <f t="shared" si="128"/>
        <v>0.89296019999999998</v>
      </c>
    </row>
    <row r="964" spans="1:24" x14ac:dyDescent="0.35">
      <c r="A964" t="s">
        <v>329</v>
      </c>
      <c r="B964" t="s">
        <v>665</v>
      </c>
      <c r="C964" t="s">
        <v>693</v>
      </c>
      <c r="D964" t="s">
        <v>694</v>
      </c>
      <c r="E964">
        <v>0.30872189034286601</v>
      </c>
      <c r="F964">
        <v>7</v>
      </c>
      <c r="G964">
        <v>0</v>
      </c>
      <c r="H964">
        <v>0</v>
      </c>
      <c r="I964">
        <f t="shared" si="129"/>
        <v>0</v>
      </c>
      <c r="J964">
        <v>0</v>
      </c>
      <c r="K964">
        <v>0</v>
      </c>
      <c r="L964" t="s">
        <v>653</v>
      </c>
      <c r="M964" t="s">
        <v>651</v>
      </c>
      <c r="N964" t="str">
        <f t="shared" si="130"/>
        <v>right end</v>
      </c>
      <c r="P964">
        <v>0</v>
      </c>
      <c r="Q964">
        <v>0.54423670000000002</v>
      </c>
      <c r="R964">
        <v>0</v>
      </c>
      <c r="S964">
        <v>0</v>
      </c>
      <c r="T964">
        <f t="shared" si="131"/>
        <v>0</v>
      </c>
      <c r="U964">
        <f t="shared" si="132"/>
        <v>0</v>
      </c>
      <c r="V964">
        <f t="shared" si="133"/>
        <v>0</v>
      </c>
      <c r="X964">
        <f t="shared" si="128"/>
        <v>0.16801778281796328</v>
      </c>
    </row>
    <row r="965" spans="1:24" x14ac:dyDescent="0.35">
      <c r="A965" t="s">
        <v>321</v>
      </c>
      <c r="B965" t="s">
        <v>667</v>
      </c>
      <c r="C965" t="s">
        <v>693</v>
      </c>
      <c r="D965" t="s">
        <v>694</v>
      </c>
      <c r="E965">
        <v>0.69127810965713399</v>
      </c>
      <c r="F965">
        <v>7</v>
      </c>
      <c r="G965">
        <v>0</v>
      </c>
      <c r="H965">
        <v>0</v>
      </c>
      <c r="I965">
        <f t="shared" si="129"/>
        <v>0</v>
      </c>
      <c r="J965">
        <v>0</v>
      </c>
      <c r="K965">
        <v>0</v>
      </c>
      <c r="L965" t="s">
        <v>653</v>
      </c>
      <c r="M965" t="s">
        <v>651</v>
      </c>
      <c r="N965" t="str">
        <f t="shared" si="130"/>
        <v>right end</v>
      </c>
      <c r="P965">
        <v>0</v>
      </c>
      <c r="Q965">
        <v>0.54423670000000002</v>
      </c>
      <c r="R965">
        <v>0</v>
      </c>
      <c r="S965">
        <v>0</v>
      </c>
      <c r="T965">
        <f t="shared" si="131"/>
        <v>0</v>
      </c>
      <c r="U965">
        <f t="shared" si="132"/>
        <v>0</v>
      </c>
      <c r="V965">
        <f t="shared" si="133"/>
        <v>0</v>
      </c>
      <c r="X965">
        <f t="shared" si="128"/>
        <v>0.37621891718203676</v>
      </c>
    </row>
    <row r="966" spans="1:24" x14ac:dyDescent="0.35">
      <c r="A966" t="s">
        <v>326</v>
      </c>
      <c r="B966" t="s">
        <v>666</v>
      </c>
      <c r="C966" t="s">
        <v>693</v>
      </c>
      <c r="D966" t="s">
        <v>694</v>
      </c>
      <c r="E966">
        <v>0.13237077195862099</v>
      </c>
      <c r="F966">
        <v>7</v>
      </c>
      <c r="G966">
        <v>0</v>
      </c>
      <c r="H966">
        <v>0</v>
      </c>
      <c r="I966">
        <f t="shared" si="129"/>
        <v>0</v>
      </c>
      <c r="J966">
        <v>0</v>
      </c>
      <c r="K966">
        <v>0</v>
      </c>
      <c r="L966" t="s">
        <v>3</v>
      </c>
      <c r="M966" t="s">
        <v>652</v>
      </c>
      <c r="N966" t="str">
        <f t="shared" si="130"/>
        <v>left tackle</v>
      </c>
      <c r="P966">
        <v>0</v>
      </c>
      <c r="Q966">
        <v>-0.46930060000000001</v>
      </c>
      <c r="R966">
        <v>1</v>
      </c>
      <c r="S966">
        <v>0.13237077195862099</v>
      </c>
      <c r="T966">
        <f t="shared" si="131"/>
        <v>0</v>
      </c>
      <c r="U966">
        <f t="shared" si="132"/>
        <v>0</v>
      </c>
      <c r="V966">
        <f t="shared" si="133"/>
        <v>0</v>
      </c>
      <c r="X966">
        <f t="shared" si="128"/>
        <v>-6.2121682702644003E-2</v>
      </c>
    </row>
    <row r="967" spans="1:24" x14ac:dyDescent="0.35">
      <c r="A967" t="s">
        <v>330</v>
      </c>
      <c r="B967" t="s">
        <v>666</v>
      </c>
      <c r="C967" t="s">
        <v>693</v>
      </c>
      <c r="D967" t="s">
        <v>694</v>
      </c>
      <c r="E967">
        <v>0.86762922804137799</v>
      </c>
      <c r="F967">
        <v>7</v>
      </c>
      <c r="G967">
        <v>0</v>
      </c>
      <c r="H967">
        <v>0</v>
      </c>
      <c r="I967">
        <f t="shared" si="129"/>
        <v>0</v>
      </c>
      <c r="J967">
        <v>0</v>
      </c>
      <c r="K967">
        <v>0</v>
      </c>
      <c r="L967" t="s">
        <v>3</v>
      </c>
      <c r="M967" t="s">
        <v>652</v>
      </c>
      <c r="N967" t="str">
        <f t="shared" si="130"/>
        <v>left tackle</v>
      </c>
      <c r="P967">
        <v>0</v>
      </c>
      <c r="Q967">
        <v>-0.46930060000000001</v>
      </c>
      <c r="R967">
        <v>1</v>
      </c>
      <c r="S967">
        <v>0.86762922804137799</v>
      </c>
      <c r="T967">
        <f t="shared" si="131"/>
        <v>0</v>
      </c>
      <c r="U967">
        <f t="shared" si="132"/>
        <v>0</v>
      </c>
      <c r="V967">
        <f t="shared" si="133"/>
        <v>0</v>
      </c>
      <c r="X967">
        <f t="shared" si="128"/>
        <v>-0.4071789172973555</v>
      </c>
    </row>
    <row r="968" spans="1:24" x14ac:dyDescent="0.35">
      <c r="A968" t="s">
        <v>331</v>
      </c>
      <c r="B968" t="s">
        <v>667</v>
      </c>
      <c r="C968" t="s">
        <v>693</v>
      </c>
      <c r="D968" t="s">
        <v>694</v>
      </c>
      <c r="E968">
        <v>1</v>
      </c>
      <c r="F968">
        <v>7</v>
      </c>
      <c r="G968">
        <v>0</v>
      </c>
      <c r="H968">
        <v>0</v>
      </c>
      <c r="I968">
        <f t="shared" si="129"/>
        <v>0</v>
      </c>
      <c r="J968">
        <v>0</v>
      </c>
      <c r="K968">
        <v>0</v>
      </c>
      <c r="L968" t="s">
        <v>653</v>
      </c>
      <c r="M968" t="s">
        <v>652</v>
      </c>
      <c r="N968" t="str">
        <f t="shared" si="130"/>
        <v>left end</v>
      </c>
      <c r="P968">
        <v>0</v>
      </c>
      <c r="Q968">
        <v>0.66392439999999997</v>
      </c>
      <c r="R968">
        <v>0</v>
      </c>
      <c r="S968">
        <v>0</v>
      </c>
      <c r="T968">
        <f t="shared" si="131"/>
        <v>0</v>
      </c>
      <c r="U968">
        <f t="shared" si="132"/>
        <v>0</v>
      </c>
      <c r="V968">
        <f t="shared" si="133"/>
        <v>0</v>
      </c>
      <c r="X968">
        <f t="shared" si="128"/>
        <v>0.66392439999999997</v>
      </c>
    </row>
    <row r="969" spans="1:24" x14ac:dyDescent="0.35">
      <c r="A969" t="s">
        <v>326</v>
      </c>
      <c r="B969" t="s">
        <v>666</v>
      </c>
      <c r="C969" t="s">
        <v>693</v>
      </c>
      <c r="D969" t="s">
        <v>694</v>
      </c>
      <c r="E969">
        <v>0.76161744446049695</v>
      </c>
      <c r="F969">
        <v>7</v>
      </c>
      <c r="G969">
        <v>0</v>
      </c>
      <c r="H969">
        <v>0</v>
      </c>
      <c r="I969">
        <f t="shared" si="129"/>
        <v>0</v>
      </c>
      <c r="J969">
        <v>0</v>
      </c>
      <c r="K969">
        <v>0</v>
      </c>
      <c r="L969" t="s">
        <v>3</v>
      </c>
      <c r="M969" t="s">
        <v>652</v>
      </c>
      <c r="N969" t="str">
        <f t="shared" si="130"/>
        <v>left tackle</v>
      </c>
      <c r="P969">
        <v>0</v>
      </c>
      <c r="Q969">
        <v>5.0540080000000001E-2</v>
      </c>
      <c r="R969">
        <v>0</v>
      </c>
      <c r="S969">
        <v>0</v>
      </c>
      <c r="T969">
        <f t="shared" si="131"/>
        <v>0</v>
      </c>
      <c r="U969">
        <f t="shared" si="132"/>
        <v>0</v>
      </c>
      <c r="V969">
        <f t="shared" si="133"/>
        <v>0</v>
      </c>
      <c r="X969">
        <f t="shared" si="128"/>
        <v>3.849220657242907E-2</v>
      </c>
    </row>
    <row r="970" spans="1:24" x14ac:dyDescent="0.35">
      <c r="A970" t="s">
        <v>331</v>
      </c>
      <c r="B970" t="s">
        <v>667</v>
      </c>
      <c r="C970" t="s">
        <v>693</v>
      </c>
      <c r="D970" t="s">
        <v>694</v>
      </c>
      <c r="E970">
        <v>0.23838255553950199</v>
      </c>
      <c r="F970">
        <v>7</v>
      </c>
      <c r="G970">
        <v>0</v>
      </c>
      <c r="H970">
        <v>0</v>
      </c>
      <c r="I970">
        <f t="shared" si="129"/>
        <v>0</v>
      </c>
      <c r="J970">
        <v>0</v>
      </c>
      <c r="K970">
        <v>0</v>
      </c>
      <c r="L970" t="s">
        <v>3</v>
      </c>
      <c r="M970" t="s">
        <v>652</v>
      </c>
      <c r="N970" t="str">
        <f t="shared" si="130"/>
        <v>left tackle</v>
      </c>
      <c r="P970">
        <v>0</v>
      </c>
      <c r="Q970">
        <v>5.0540080000000001E-2</v>
      </c>
      <c r="R970">
        <v>0</v>
      </c>
      <c r="S970">
        <v>0</v>
      </c>
      <c r="T970">
        <f t="shared" si="131"/>
        <v>0</v>
      </c>
      <c r="U970">
        <f t="shared" si="132"/>
        <v>0</v>
      </c>
      <c r="V970">
        <f t="shared" si="133"/>
        <v>0</v>
      </c>
      <c r="X970">
        <f t="shared" si="128"/>
        <v>1.2047873427570873E-2</v>
      </c>
    </row>
    <row r="971" spans="1:24" x14ac:dyDescent="0.35">
      <c r="A971" t="s">
        <v>322</v>
      </c>
      <c r="B971" t="s">
        <v>667</v>
      </c>
      <c r="C971" t="s">
        <v>694</v>
      </c>
      <c r="D971" t="s">
        <v>693</v>
      </c>
      <c r="E971">
        <v>0.64685038786522397</v>
      </c>
      <c r="F971">
        <v>7</v>
      </c>
      <c r="G971">
        <v>0</v>
      </c>
      <c r="H971">
        <v>0</v>
      </c>
      <c r="I971">
        <f t="shared" si="129"/>
        <v>0</v>
      </c>
      <c r="J971">
        <v>0</v>
      </c>
      <c r="K971">
        <v>0</v>
      </c>
      <c r="M971" t="s">
        <v>650</v>
      </c>
      <c r="N971" t="str">
        <f t="shared" si="130"/>
        <v>middle</v>
      </c>
      <c r="P971">
        <v>0</v>
      </c>
      <c r="Q971">
        <v>-7.1865709999999999E-2</v>
      </c>
      <c r="R971">
        <v>1</v>
      </c>
      <c r="S971">
        <v>0.64685038786522397</v>
      </c>
      <c r="T971">
        <f t="shared" si="131"/>
        <v>0</v>
      </c>
      <c r="U971">
        <f t="shared" si="132"/>
        <v>0</v>
      </c>
      <c r="V971">
        <f t="shared" si="133"/>
        <v>0</v>
      </c>
      <c r="X971">
        <f t="shared" si="128"/>
        <v>-4.6486362387709708E-2</v>
      </c>
    </row>
    <row r="972" spans="1:24" x14ac:dyDescent="0.35">
      <c r="A972" t="s">
        <v>335</v>
      </c>
      <c r="B972" t="s">
        <v>665</v>
      </c>
      <c r="C972" t="s">
        <v>694</v>
      </c>
      <c r="D972" t="s">
        <v>693</v>
      </c>
      <c r="E972">
        <v>0.17801433238571801</v>
      </c>
      <c r="F972">
        <v>7</v>
      </c>
      <c r="G972">
        <v>0</v>
      </c>
      <c r="H972">
        <v>0</v>
      </c>
      <c r="I972">
        <f t="shared" si="129"/>
        <v>0</v>
      </c>
      <c r="J972">
        <v>0</v>
      </c>
      <c r="K972">
        <v>0</v>
      </c>
      <c r="M972" t="s">
        <v>650</v>
      </c>
      <c r="N972" t="str">
        <f t="shared" si="130"/>
        <v>middle</v>
      </c>
      <c r="P972">
        <v>0</v>
      </c>
      <c r="Q972">
        <v>-7.1865709999999999E-2</v>
      </c>
      <c r="R972">
        <v>1</v>
      </c>
      <c r="S972">
        <v>0.17801433238571801</v>
      </c>
      <c r="T972">
        <f t="shared" si="131"/>
        <v>0</v>
      </c>
      <c r="U972">
        <f t="shared" si="132"/>
        <v>0</v>
      </c>
      <c r="V972">
        <f t="shared" si="133"/>
        <v>0</v>
      </c>
      <c r="X972">
        <f t="shared" si="128"/>
        <v>-1.2793126387075618E-2</v>
      </c>
    </row>
    <row r="973" spans="1:24" x14ac:dyDescent="0.35">
      <c r="A973" t="s">
        <v>332</v>
      </c>
      <c r="B973" t="s">
        <v>665</v>
      </c>
      <c r="C973" t="s">
        <v>694</v>
      </c>
      <c r="D973" t="s">
        <v>693</v>
      </c>
      <c r="E973">
        <v>0.17513527974905599</v>
      </c>
      <c r="F973">
        <v>7</v>
      </c>
      <c r="G973">
        <v>0</v>
      </c>
      <c r="H973">
        <v>0</v>
      </c>
      <c r="I973">
        <f t="shared" si="129"/>
        <v>0</v>
      </c>
      <c r="J973">
        <v>0</v>
      </c>
      <c r="K973">
        <v>0</v>
      </c>
      <c r="M973" t="s">
        <v>650</v>
      </c>
      <c r="N973" t="str">
        <f t="shared" si="130"/>
        <v>middle</v>
      </c>
      <c r="P973">
        <v>0</v>
      </c>
      <c r="Q973">
        <v>-7.1865709999999999E-2</v>
      </c>
      <c r="R973">
        <v>1</v>
      </c>
      <c r="S973">
        <v>0.17513527974905599</v>
      </c>
      <c r="T973">
        <f t="shared" si="131"/>
        <v>0</v>
      </c>
      <c r="U973">
        <f t="shared" si="132"/>
        <v>0</v>
      </c>
      <c r="V973">
        <f t="shared" si="133"/>
        <v>0</v>
      </c>
      <c r="X973">
        <f t="shared" si="128"/>
        <v>-1.2586221225214531E-2</v>
      </c>
    </row>
    <row r="974" spans="1:24" x14ac:dyDescent="0.35">
      <c r="A974" t="s">
        <v>322</v>
      </c>
      <c r="B974" t="s">
        <v>667</v>
      </c>
      <c r="C974" t="s">
        <v>694</v>
      </c>
      <c r="D974" t="s">
        <v>693</v>
      </c>
      <c r="E974">
        <v>1</v>
      </c>
      <c r="F974">
        <v>7</v>
      </c>
      <c r="G974">
        <v>0</v>
      </c>
      <c r="H974">
        <v>0</v>
      </c>
      <c r="I974">
        <f t="shared" si="129"/>
        <v>0</v>
      </c>
      <c r="J974">
        <v>0</v>
      </c>
      <c r="K974">
        <v>0</v>
      </c>
      <c r="L974" t="s">
        <v>653</v>
      </c>
      <c r="M974" t="s">
        <v>651</v>
      </c>
      <c r="N974" t="str">
        <f t="shared" si="130"/>
        <v>right end</v>
      </c>
      <c r="P974">
        <v>0</v>
      </c>
      <c r="Q974">
        <v>-0.22893125</v>
      </c>
      <c r="R974">
        <v>1</v>
      </c>
      <c r="S974">
        <v>1</v>
      </c>
      <c r="T974">
        <f t="shared" si="131"/>
        <v>0</v>
      </c>
      <c r="U974">
        <f t="shared" si="132"/>
        <v>0</v>
      </c>
      <c r="V974">
        <f t="shared" si="133"/>
        <v>0</v>
      </c>
      <c r="X974">
        <f t="shared" si="128"/>
        <v>-0.22893125</v>
      </c>
    </row>
    <row r="975" spans="1:24" x14ac:dyDescent="0.35">
      <c r="A975" t="s">
        <v>332</v>
      </c>
      <c r="B975" t="s">
        <v>665</v>
      </c>
      <c r="C975" t="s">
        <v>694</v>
      </c>
      <c r="D975" t="s">
        <v>693</v>
      </c>
      <c r="E975">
        <v>0.54840494841797605</v>
      </c>
      <c r="F975">
        <v>7</v>
      </c>
      <c r="G975">
        <v>0</v>
      </c>
      <c r="H975">
        <v>0</v>
      </c>
      <c r="I975">
        <f t="shared" si="129"/>
        <v>0</v>
      </c>
      <c r="J975">
        <v>0</v>
      </c>
      <c r="K975">
        <v>0</v>
      </c>
      <c r="L975" t="s">
        <v>654</v>
      </c>
      <c r="M975" t="s">
        <v>651</v>
      </c>
      <c r="N975" t="str">
        <f t="shared" si="130"/>
        <v>right guard</v>
      </c>
      <c r="P975">
        <v>0</v>
      </c>
      <c r="Q975">
        <v>-0.31064483999999998</v>
      </c>
      <c r="R975">
        <v>1</v>
      </c>
      <c r="S975">
        <v>0.54840494841797605</v>
      </c>
      <c r="T975">
        <f t="shared" si="131"/>
        <v>0</v>
      </c>
      <c r="U975">
        <f t="shared" si="132"/>
        <v>0</v>
      </c>
      <c r="V975">
        <f t="shared" si="133"/>
        <v>0</v>
      </c>
      <c r="X975">
        <f t="shared" si="128"/>
        <v>-0.17035916745651042</v>
      </c>
    </row>
    <row r="976" spans="1:24" x14ac:dyDescent="0.35">
      <c r="A976" t="s">
        <v>333</v>
      </c>
      <c r="B976" t="s">
        <v>667</v>
      </c>
      <c r="C976" t="s">
        <v>694</v>
      </c>
      <c r="D976" t="s">
        <v>693</v>
      </c>
      <c r="E976">
        <v>0.45159505158202301</v>
      </c>
      <c r="F976">
        <v>7</v>
      </c>
      <c r="G976">
        <v>0</v>
      </c>
      <c r="H976">
        <v>0</v>
      </c>
      <c r="I976">
        <f t="shared" si="129"/>
        <v>0</v>
      </c>
      <c r="J976">
        <v>0</v>
      </c>
      <c r="K976">
        <v>0</v>
      </c>
      <c r="L976" t="s">
        <v>654</v>
      </c>
      <c r="M976" t="s">
        <v>651</v>
      </c>
      <c r="N976" t="str">
        <f t="shared" si="130"/>
        <v>right guard</v>
      </c>
      <c r="P976">
        <v>0</v>
      </c>
      <c r="Q976">
        <v>-0.31064483999999998</v>
      </c>
      <c r="R976">
        <v>1</v>
      </c>
      <c r="S976">
        <v>0.45159505158202301</v>
      </c>
      <c r="T976">
        <f t="shared" si="131"/>
        <v>0</v>
      </c>
      <c r="U976">
        <f t="shared" si="132"/>
        <v>0</v>
      </c>
      <c r="V976">
        <f t="shared" si="133"/>
        <v>0</v>
      </c>
      <c r="X976">
        <f t="shared" si="128"/>
        <v>-0.14028567254348928</v>
      </c>
    </row>
    <row r="977" spans="1:24" x14ac:dyDescent="0.35">
      <c r="A977" t="s">
        <v>324</v>
      </c>
      <c r="B977" t="s">
        <v>667</v>
      </c>
      <c r="C977" t="s">
        <v>694</v>
      </c>
      <c r="D977" t="s">
        <v>693</v>
      </c>
      <c r="E977">
        <v>0.83191179266426596</v>
      </c>
      <c r="F977">
        <v>7</v>
      </c>
      <c r="G977">
        <v>0</v>
      </c>
      <c r="H977">
        <v>0</v>
      </c>
      <c r="I977">
        <f t="shared" si="129"/>
        <v>0</v>
      </c>
      <c r="J977">
        <v>0</v>
      </c>
      <c r="K977">
        <v>0</v>
      </c>
      <c r="L977" t="s">
        <v>654</v>
      </c>
      <c r="M977" t="s">
        <v>651</v>
      </c>
      <c r="N977" t="str">
        <f t="shared" si="130"/>
        <v>right guard</v>
      </c>
      <c r="P977">
        <v>0</v>
      </c>
      <c r="Q977">
        <v>2.2260760999999998</v>
      </c>
      <c r="R977">
        <v>0</v>
      </c>
      <c r="S977">
        <v>0</v>
      </c>
      <c r="T977">
        <f t="shared" si="131"/>
        <v>0</v>
      </c>
      <c r="U977">
        <f t="shared" si="132"/>
        <v>0</v>
      </c>
      <c r="V977">
        <f t="shared" si="133"/>
        <v>0</v>
      </c>
      <c r="X977">
        <f t="shared" si="128"/>
        <v>1.8518989589580777</v>
      </c>
    </row>
    <row r="978" spans="1:24" x14ac:dyDescent="0.35">
      <c r="A978" t="s">
        <v>332</v>
      </c>
      <c r="B978" t="s">
        <v>665</v>
      </c>
      <c r="C978" t="s">
        <v>694</v>
      </c>
      <c r="D978" t="s">
        <v>693</v>
      </c>
      <c r="E978">
        <v>0.16808820733573299</v>
      </c>
      <c r="F978">
        <v>7</v>
      </c>
      <c r="G978">
        <v>0</v>
      </c>
      <c r="H978">
        <v>0</v>
      </c>
      <c r="I978">
        <f t="shared" si="129"/>
        <v>0</v>
      </c>
      <c r="J978">
        <v>0</v>
      </c>
      <c r="K978">
        <v>0</v>
      </c>
      <c r="L978" t="s">
        <v>654</v>
      </c>
      <c r="M978" t="s">
        <v>651</v>
      </c>
      <c r="N978" t="str">
        <f t="shared" si="130"/>
        <v>right guard</v>
      </c>
      <c r="P978">
        <v>0</v>
      </c>
      <c r="Q978">
        <v>2.2260760999999998</v>
      </c>
      <c r="R978">
        <v>0</v>
      </c>
      <c r="S978">
        <v>0</v>
      </c>
      <c r="T978">
        <f t="shared" si="131"/>
        <v>0</v>
      </c>
      <c r="U978">
        <f t="shared" si="132"/>
        <v>0</v>
      </c>
      <c r="V978">
        <f t="shared" si="133"/>
        <v>0</v>
      </c>
      <c r="X978">
        <f t="shared" si="128"/>
        <v>0.37417714104191985</v>
      </c>
    </row>
    <row r="979" spans="1:24" x14ac:dyDescent="0.35">
      <c r="A979" t="s">
        <v>323</v>
      </c>
      <c r="B979" t="s">
        <v>666</v>
      </c>
      <c r="C979" t="s">
        <v>694</v>
      </c>
      <c r="D979" t="s">
        <v>693</v>
      </c>
      <c r="E979">
        <v>0.57907888432733501</v>
      </c>
      <c r="F979">
        <v>7</v>
      </c>
      <c r="G979">
        <v>0</v>
      </c>
      <c r="H979">
        <v>0</v>
      </c>
      <c r="I979">
        <f t="shared" si="129"/>
        <v>0</v>
      </c>
      <c r="J979">
        <v>0</v>
      </c>
      <c r="K979">
        <v>0</v>
      </c>
      <c r="L979" t="s">
        <v>3</v>
      </c>
      <c r="M979" t="s">
        <v>651</v>
      </c>
      <c r="N979" t="str">
        <f t="shared" si="130"/>
        <v>right tackle</v>
      </c>
      <c r="P979">
        <v>0</v>
      </c>
      <c r="Q979">
        <v>-0.14164070000000001</v>
      </c>
      <c r="R979">
        <v>1</v>
      </c>
      <c r="S979">
        <v>0.57907888432733501</v>
      </c>
      <c r="T979">
        <f t="shared" si="131"/>
        <v>0</v>
      </c>
      <c r="U979">
        <f t="shared" si="132"/>
        <v>0</v>
      </c>
      <c r="V979">
        <f t="shared" si="133"/>
        <v>0</v>
      </c>
      <c r="X979">
        <f t="shared" si="128"/>
        <v>-8.2021138531342769E-2</v>
      </c>
    </row>
    <row r="980" spans="1:24" x14ac:dyDescent="0.35">
      <c r="A980" t="s">
        <v>322</v>
      </c>
      <c r="B980" t="s">
        <v>667</v>
      </c>
      <c r="C980" t="s">
        <v>694</v>
      </c>
      <c r="D980" t="s">
        <v>693</v>
      </c>
      <c r="E980">
        <v>0.42092111567266399</v>
      </c>
      <c r="F980">
        <v>7</v>
      </c>
      <c r="G980">
        <v>0</v>
      </c>
      <c r="H980">
        <v>0</v>
      </c>
      <c r="I980">
        <f t="shared" si="129"/>
        <v>0</v>
      </c>
      <c r="J980">
        <v>0</v>
      </c>
      <c r="K980">
        <v>0</v>
      </c>
      <c r="L980" t="s">
        <v>3</v>
      </c>
      <c r="M980" t="s">
        <v>651</v>
      </c>
      <c r="N980" t="str">
        <f t="shared" si="130"/>
        <v>right tackle</v>
      </c>
      <c r="P980">
        <v>0</v>
      </c>
      <c r="Q980">
        <v>-0.14164070000000001</v>
      </c>
      <c r="R980">
        <v>1</v>
      </c>
      <c r="S980">
        <v>0.42092111567266399</v>
      </c>
      <c r="T980">
        <f t="shared" si="131"/>
        <v>0</v>
      </c>
      <c r="U980">
        <f t="shared" si="132"/>
        <v>0</v>
      </c>
      <c r="V980">
        <f t="shared" si="133"/>
        <v>0</v>
      </c>
      <c r="X980">
        <f t="shared" si="128"/>
        <v>-5.9619561468657101E-2</v>
      </c>
    </row>
    <row r="981" spans="1:24" x14ac:dyDescent="0.35">
      <c r="A981" t="s">
        <v>330</v>
      </c>
      <c r="B981" t="s">
        <v>666</v>
      </c>
      <c r="C981" t="s">
        <v>693</v>
      </c>
      <c r="D981" t="s">
        <v>694</v>
      </c>
      <c r="E981">
        <v>0.21984837085377601</v>
      </c>
      <c r="F981">
        <v>7</v>
      </c>
      <c r="G981">
        <v>0</v>
      </c>
      <c r="H981">
        <v>0</v>
      </c>
      <c r="I981">
        <f t="shared" si="129"/>
        <v>0</v>
      </c>
      <c r="J981">
        <v>0</v>
      </c>
      <c r="K981">
        <v>0</v>
      </c>
      <c r="M981" t="s">
        <v>650</v>
      </c>
      <c r="N981" t="str">
        <f t="shared" si="130"/>
        <v>middle</v>
      </c>
      <c r="P981">
        <v>0</v>
      </c>
      <c r="Q981">
        <v>-0.34078708000000002</v>
      </c>
      <c r="R981">
        <v>1</v>
      </c>
      <c r="S981">
        <v>0.21984837085377601</v>
      </c>
      <c r="T981">
        <f t="shared" si="131"/>
        <v>0</v>
      </c>
      <c r="U981">
        <f t="shared" si="132"/>
        <v>0</v>
      </c>
      <c r="V981">
        <f t="shared" si="133"/>
        <v>0</v>
      </c>
      <c r="X981">
        <f t="shared" si="128"/>
        <v>-7.4921484346015435E-2</v>
      </c>
    </row>
    <row r="982" spans="1:24" x14ac:dyDescent="0.35">
      <c r="A982" t="s">
        <v>331</v>
      </c>
      <c r="B982" t="s">
        <v>667</v>
      </c>
      <c r="C982" t="s">
        <v>693</v>
      </c>
      <c r="D982" t="s">
        <v>694</v>
      </c>
      <c r="E982">
        <v>0.78015162914622305</v>
      </c>
      <c r="F982">
        <v>7</v>
      </c>
      <c r="G982">
        <v>0</v>
      </c>
      <c r="H982">
        <v>0</v>
      </c>
      <c r="I982">
        <f t="shared" si="129"/>
        <v>0</v>
      </c>
      <c r="J982">
        <v>0</v>
      </c>
      <c r="K982">
        <v>0</v>
      </c>
      <c r="M982" t="s">
        <v>650</v>
      </c>
      <c r="N982" t="str">
        <f t="shared" si="130"/>
        <v>middle</v>
      </c>
      <c r="P982">
        <v>0</v>
      </c>
      <c r="Q982">
        <v>-0.34078708000000002</v>
      </c>
      <c r="R982">
        <v>1</v>
      </c>
      <c r="S982">
        <v>0.78015162914622305</v>
      </c>
      <c r="T982">
        <f t="shared" si="131"/>
        <v>0</v>
      </c>
      <c r="U982">
        <f t="shared" si="132"/>
        <v>0</v>
      </c>
      <c r="V982">
        <f t="shared" si="133"/>
        <v>0</v>
      </c>
      <c r="X982">
        <f t="shared" si="128"/>
        <v>-0.26586559565398427</v>
      </c>
    </row>
    <row r="983" spans="1:24" x14ac:dyDescent="0.35">
      <c r="A983" t="s">
        <v>406</v>
      </c>
      <c r="B983" t="s">
        <v>667</v>
      </c>
      <c r="C983" t="s">
        <v>694</v>
      </c>
      <c r="D983" t="s">
        <v>693</v>
      </c>
      <c r="E983">
        <v>0.88251500526537097</v>
      </c>
      <c r="F983">
        <v>7</v>
      </c>
      <c r="G983">
        <v>0</v>
      </c>
      <c r="H983">
        <v>0</v>
      </c>
      <c r="I983">
        <f t="shared" si="129"/>
        <v>0</v>
      </c>
      <c r="J983">
        <v>0</v>
      </c>
      <c r="K983">
        <v>0</v>
      </c>
      <c r="L983" t="s">
        <v>654</v>
      </c>
      <c r="M983" t="s">
        <v>652</v>
      </c>
      <c r="N983" t="str">
        <f t="shared" si="130"/>
        <v>left guard</v>
      </c>
      <c r="P983">
        <v>0</v>
      </c>
      <c r="Q983">
        <v>-8.3332670000000001E-3</v>
      </c>
      <c r="R983">
        <v>1</v>
      </c>
      <c r="S983">
        <v>0.88251500526537097</v>
      </c>
      <c r="T983">
        <f t="shared" si="131"/>
        <v>0</v>
      </c>
      <c r="U983">
        <f t="shared" si="132"/>
        <v>0</v>
      </c>
      <c r="V983">
        <f t="shared" si="133"/>
        <v>0</v>
      </c>
      <c r="X983">
        <f t="shared" si="128"/>
        <v>-7.3542331703827426E-3</v>
      </c>
    </row>
    <row r="984" spans="1:24" x14ac:dyDescent="0.35">
      <c r="A984" t="s">
        <v>335</v>
      </c>
      <c r="B984" t="s">
        <v>665</v>
      </c>
      <c r="C984" t="s">
        <v>694</v>
      </c>
      <c r="D984" t="s">
        <v>693</v>
      </c>
      <c r="E984">
        <v>0.11748499473462801</v>
      </c>
      <c r="F984">
        <v>7</v>
      </c>
      <c r="G984">
        <v>0</v>
      </c>
      <c r="H984">
        <v>0</v>
      </c>
      <c r="I984">
        <f t="shared" si="129"/>
        <v>0</v>
      </c>
      <c r="J984">
        <v>0</v>
      </c>
      <c r="K984">
        <v>0</v>
      </c>
      <c r="L984" t="s">
        <v>654</v>
      </c>
      <c r="M984" t="s">
        <v>652</v>
      </c>
      <c r="N984" t="str">
        <f t="shared" si="130"/>
        <v>left guard</v>
      </c>
      <c r="P984">
        <v>0</v>
      </c>
      <c r="Q984">
        <v>-8.3332670000000001E-3</v>
      </c>
      <c r="R984">
        <v>1</v>
      </c>
      <c r="S984">
        <v>0.11748499473462801</v>
      </c>
      <c r="T984">
        <f t="shared" si="131"/>
        <v>0</v>
      </c>
      <c r="U984">
        <f t="shared" si="132"/>
        <v>0</v>
      </c>
      <c r="V984">
        <f t="shared" si="133"/>
        <v>0</v>
      </c>
      <c r="X984">
        <f t="shared" si="128"/>
        <v>-9.7903382961724928E-4</v>
      </c>
    </row>
    <row r="985" spans="1:24" x14ac:dyDescent="0.35">
      <c r="A985" t="s">
        <v>336</v>
      </c>
      <c r="B985" t="s">
        <v>667</v>
      </c>
      <c r="C985" t="s">
        <v>694</v>
      </c>
      <c r="D985" t="s">
        <v>693</v>
      </c>
      <c r="E985">
        <v>0.66784926632964203</v>
      </c>
      <c r="F985">
        <v>7</v>
      </c>
      <c r="G985">
        <v>0</v>
      </c>
      <c r="H985">
        <v>0</v>
      </c>
      <c r="I985">
        <f t="shared" si="129"/>
        <v>0</v>
      </c>
      <c r="J985">
        <v>0</v>
      </c>
      <c r="K985">
        <v>1</v>
      </c>
      <c r="L985" t="s">
        <v>653</v>
      </c>
      <c r="M985" t="s">
        <v>651</v>
      </c>
      <c r="N985" t="str">
        <f t="shared" si="130"/>
        <v>right end</v>
      </c>
      <c r="P985">
        <v>0</v>
      </c>
      <c r="Q985">
        <v>-1.1647044</v>
      </c>
      <c r="R985">
        <v>1</v>
      </c>
      <c r="S985">
        <v>0.66784926632964203</v>
      </c>
      <c r="T985">
        <f t="shared" si="131"/>
        <v>0</v>
      </c>
      <c r="U985">
        <f t="shared" si="132"/>
        <v>0</v>
      </c>
      <c r="V985">
        <f t="shared" si="133"/>
        <v>0.66784926632964203</v>
      </c>
      <c r="X985">
        <f t="shared" si="128"/>
        <v>-0.77784697903090594</v>
      </c>
    </row>
    <row r="986" spans="1:24" x14ac:dyDescent="0.35">
      <c r="A986" t="s">
        <v>337</v>
      </c>
      <c r="B986" t="s">
        <v>666</v>
      </c>
      <c r="C986" t="s">
        <v>694</v>
      </c>
      <c r="D986" t="s">
        <v>693</v>
      </c>
      <c r="E986">
        <v>0.33215073367035702</v>
      </c>
      <c r="F986">
        <v>7</v>
      </c>
      <c r="G986">
        <v>0</v>
      </c>
      <c r="H986">
        <v>0</v>
      </c>
      <c r="I986">
        <f t="shared" si="129"/>
        <v>0</v>
      </c>
      <c r="J986">
        <v>0</v>
      </c>
      <c r="K986">
        <v>1</v>
      </c>
      <c r="L986" t="s">
        <v>653</v>
      </c>
      <c r="M986" t="s">
        <v>651</v>
      </c>
      <c r="N986" t="str">
        <f t="shared" si="130"/>
        <v>right end</v>
      </c>
      <c r="P986">
        <v>0</v>
      </c>
      <c r="Q986">
        <v>-1.1647044</v>
      </c>
      <c r="R986">
        <v>1</v>
      </c>
      <c r="S986">
        <v>0.33215073367035702</v>
      </c>
      <c r="T986">
        <f t="shared" si="131"/>
        <v>0</v>
      </c>
      <c r="U986">
        <f t="shared" si="132"/>
        <v>0</v>
      </c>
      <c r="V986">
        <f t="shared" si="133"/>
        <v>0.33215073367035702</v>
      </c>
      <c r="X986">
        <f t="shared" si="128"/>
        <v>-0.38685742096909298</v>
      </c>
    </row>
    <row r="987" spans="1:24" x14ac:dyDescent="0.35">
      <c r="A987" t="s">
        <v>338</v>
      </c>
      <c r="B987" t="s">
        <v>665</v>
      </c>
      <c r="C987" t="s">
        <v>694</v>
      </c>
      <c r="D987" t="s">
        <v>693</v>
      </c>
      <c r="E987">
        <v>1</v>
      </c>
      <c r="F987">
        <v>7</v>
      </c>
      <c r="G987">
        <v>0</v>
      </c>
      <c r="H987">
        <v>0</v>
      </c>
      <c r="I987">
        <f t="shared" si="129"/>
        <v>0</v>
      </c>
      <c r="J987">
        <v>0</v>
      </c>
      <c r="K987">
        <v>0</v>
      </c>
      <c r="L987" t="s">
        <v>3</v>
      </c>
      <c r="M987" t="s">
        <v>652</v>
      </c>
      <c r="N987" t="str">
        <f t="shared" si="130"/>
        <v>left tackle</v>
      </c>
      <c r="P987">
        <v>0</v>
      </c>
      <c r="Q987">
        <v>0.73628819999999995</v>
      </c>
      <c r="R987">
        <v>0</v>
      </c>
      <c r="S987">
        <v>0</v>
      </c>
      <c r="T987">
        <f t="shared" si="131"/>
        <v>0</v>
      </c>
      <c r="U987">
        <f t="shared" si="132"/>
        <v>0</v>
      </c>
      <c r="V987">
        <f t="shared" si="133"/>
        <v>0</v>
      </c>
      <c r="X987">
        <f t="shared" si="128"/>
        <v>0.73628819999999995</v>
      </c>
    </row>
    <row r="988" spans="1:24" x14ac:dyDescent="0.35">
      <c r="A988" t="s">
        <v>324</v>
      </c>
      <c r="B988" t="s">
        <v>667</v>
      </c>
      <c r="C988" t="s">
        <v>694</v>
      </c>
      <c r="D988" t="s">
        <v>693</v>
      </c>
      <c r="E988">
        <v>1</v>
      </c>
      <c r="F988">
        <v>7</v>
      </c>
      <c r="G988">
        <v>0</v>
      </c>
      <c r="H988">
        <v>0</v>
      </c>
      <c r="I988">
        <f t="shared" si="129"/>
        <v>0</v>
      </c>
      <c r="J988">
        <v>1</v>
      </c>
      <c r="K988">
        <v>0</v>
      </c>
      <c r="L988" t="s">
        <v>3</v>
      </c>
      <c r="M988" t="s">
        <v>652</v>
      </c>
      <c r="N988" t="str">
        <f t="shared" si="130"/>
        <v>left tackle</v>
      </c>
      <c r="P988">
        <v>0</v>
      </c>
      <c r="Q988">
        <v>-9.7736805999999996E-2</v>
      </c>
      <c r="R988">
        <v>1</v>
      </c>
      <c r="S988">
        <v>1</v>
      </c>
      <c r="T988">
        <f t="shared" si="131"/>
        <v>0</v>
      </c>
      <c r="U988">
        <f t="shared" si="132"/>
        <v>1</v>
      </c>
      <c r="V988">
        <f t="shared" si="133"/>
        <v>0</v>
      </c>
      <c r="X988">
        <f t="shared" si="128"/>
        <v>-9.7736805999999996E-2</v>
      </c>
    </row>
    <row r="989" spans="1:24" x14ac:dyDescent="0.35">
      <c r="A989" t="s">
        <v>322</v>
      </c>
      <c r="B989" t="s">
        <v>667</v>
      </c>
      <c r="C989" t="s">
        <v>694</v>
      </c>
      <c r="D989" t="s">
        <v>693</v>
      </c>
      <c r="E989">
        <v>0.29351687811801602</v>
      </c>
      <c r="F989">
        <v>7</v>
      </c>
      <c r="G989">
        <v>0</v>
      </c>
      <c r="H989">
        <v>0</v>
      </c>
      <c r="I989">
        <f t="shared" si="129"/>
        <v>0</v>
      </c>
      <c r="J989">
        <v>0</v>
      </c>
      <c r="K989">
        <v>1</v>
      </c>
      <c r="M989" t="s">
        <v>650</v>
      </c>
      <c r="N989" t="str">
        <f t="shared" si="130"/>
        <v>middle</v>
      </c>
      <c r="P989">
        <v>0</v>
      </c>
      <c r="Q989">
        <v>-0.85025494999999995</v>
      </c>
      <c r="R989">
        <v>1</v>
      </c>
      <c r="S989">
        <v>0.29351687811801602</v>
      </c>
      <c r="T989">
        <f t="shared" si="131"/>
        <v>0</v>
      </c>
      <c r="U989">
        <f t="shared" si="132"/>
        <v>0</v>
      </c>
      <c r="V989">
        <f t="shared" si="133"/>
        <v>0.29351687811801602</v>
      </c>
      <c r="X989">
        <f t="shared" si="128"/>
        <v>-0.2495641785283898</v>
      </c>
    </row>
    <row r="990" spans="1:24" x14ac:dyDescent="0.35">
      <c r="A990" t="s">
        <v>333</v>
      </c>
      <c r="B990" t="s">
        <v>667</v>
      </c>
      <c r="C990" t="s">
        <v>694</v>
      </c>
      <c r="D990" t="s">
        <v>693</v>
      </c>
      <c r="E990">
        <v>0.70648312188198303</v>
      </c>
      <c r="F990">
        <v>7</v>
      </c>
      <c r="G990">
        <v>0</v>
      </c>
      <c r="H990">
        <v>0</v>
      </c>
      <c r="I990">
        <f t="shared" si="129"/>
        <v>0</v>
      </c>
      <c r="J990">
        <v>0</v>
      </c>
      <c r="K990">
        <v>1</v>
      </c>
      <c r="M990" t="s">
        <v>650</v>
      </c>
      <c r="N990" t="str">
        <f t="shared" si="130"/>
        <v>middle</v>
      </c>
      <c r="P990">
        <v>0</v>
      </c>
      <c r="Q990">
        <v>-0.85025494999999995</v>
      </c>
      <c r="R990">
        <v>1</v>
      </c>
      <c r="S990">
        <v>0.70648312188198303</v>
      </c>
      <c r="T990">
        <f t="shared" si="131"/>
        <v>0</v>
      </c>
      <c r="U990">
        <f t="shared" si="132"/>
        <v>0</v>
      </c>
      <c r="V990">
        <f t="shared" si="133"/>
        <v>0.70648312188198303</v>
      </c>
      <c r="X990">
        <f t="shared" si="128"/>
        <v>-0.60069077147160932</v>
      </c>
    </row>
    <row r="991" spans="1:24" x14ac:dyDescent="0.35">
      <c r="A991" t="s">
        <v>326</v>
      </c>
      <c r="B991" t="s">
        <v>666</v>
      </c>
      <c r="C991" t="s">
        <v>693</v>
      </c>
      <c r="D991" t="s">
        <v>694</v>
      </c>
      <c r="E991">
        <v>1</v>
      </c>
      <c r="F991">
        <v>7</v>
      </c>
      <c r="G991">
        <v>0</v>
      </c>
      <c r="H991">
        <v>0</v>
      </c>
      <c r="I991">
        <f t="shared" si="129"/>
        <v>0</v>
      </c>
      <c r="J991">
        <v>0</v>
      </c>
      <c r="K991">
        <v>0</v>
      </c>
      <c r="L991" t="s">
        <v>3</v>
      </c>
      <c r="M991" t="s">
        <v>652</v>
      </c>
      <c r="N991" t="str">
        <f t="shared" si="130"/>
        <v>left tackle</v>
      </c>
      <c r="P991">
        <v>0</v>
      </c>
      <c r="Q991">
        <v>-0.4562368</v>
      </c>
      <c r="R991">
        <v>1</v>
      </c>
      <c r="S991">
        <v>1</v>
      </c>
      <c r="T991">
        <f t="shared" si="131"/>
        <v>0</v>
      </c>
      <c r="U991">
        <f t="shared" si="132"/>
        <v>0</v>
      </c>
      <c r="V991">
        <f t="shared" si="133"/>
        <v>0</v>
      </c>
      <c r="X991">
        <f t="shared" si="128"/>
        <v>-0.4562368</v>
      </c>
    </row>
    <row r="992" spans="1:24" x14ac:dyDescent="0.35">
      <c r="A992" t="s">
        <v>326</v>
      </c>
      <c r="B992" t="s">
        <v>666</v>
      </c>
      <c r="C992" t="s">
        <v>693</v>
      </c>
      <c r="D992" t="s">
        <v>694</v>
      </c>
      <c r="E992">
        <v>0.68999045877667897</v>
      </c>
      <c r="F992">
        <v>7</v>
      </c>
      <c r="G992">
        <v>0</v>
      </c>
      <c r="H992">
        <v>0</v>
      </c>
      <c r="I992">
        <f t="shared" si="129"/>
        <v>0</v>
      </c>
      <c r="J992">
        <v>0</v>
      </c>
      <c r="K992">
        <v>0</v>
      </c>
      <c r="L992" t="s">
        <v>3</v>
      </c>
      <c r="M992" t="s">
        <v>652</v>
      </c>
      <c r="N992" t="str">
        <f t="shared" si="130"/>
        <v>left tackle</v>
      </c>
      <c r="P992">
        <v>0</v>
      </c>
      <c r="Q992">
        <v>0.32738632000000001</v>
      </c>
      <c r="R992">
        <v>0</v>
      </c>
      <c r="S992">
        <v>0</v>
      </c>
      <c r="T992">
        <f t="shared" si="131"/>
        <v>0</v>
      </c>
      <c r="U992">
        <f t="shared" si="132"/>
        <v>0</v>
      </c>
      <c r="V992">
        <f t="shared" si="133"/>
        <v>0</v>
      </c>
      <c r="X992">
        <f t="shared" si="128"/>
        <v>0.22589343713400864</v>
      </c>
    </row>
    <row r="993" spans="1:24" x14ac:dyDescent="0.35">
      <c r="A993" t="s">
        <v>325</v>
      </c>
      <c r="B993" t="s">
        <v>667</v>
      </c>
      <c r="C993" t="s">
        <v>693</v>
      </c>
      <c r="D993" t="s">
        <v>694</v>
      </c>
      <c r="E993">
        <v>0.31000954122331997</v>
      </c>
      <c r="F993">
        <v>7</v>
      </c>
      <c r="G993">
        <v>0</v>
      </c>
      <c r="H993">
        <v>0</v>
      </c>
      <c r="I993">
        <f t="shared" si="129"/>
        <v>0</v>
      </c>
      <c r="J993">
        <v>0</v>
      </c>
      <c r="K993">
        <v>0</v>
      </c>
      <c r="L993" t="s">
        <v>3</v>
      </c>
      <c r="M993" t="s">
        <v>652</v>
      </c>
      <c r="N993" t="str">
        <f t="shared" si="130"/>
        <v>left tackle</v>
      </c>
      <c r="P993">
        <v>0</v>
      </c>
      <c r="Q993">
        <v>0.32738632000000001</v>
      </c>
      <c r="R993">
        <v>0</v>
      </c>
      <c r="S993">
        <v>0</v>
      </c>
      <c r="T993">
        <f t="shared" si="131"/>
        <v>0</v>
      </c>
      <c r="U993">
        <f t="shared" si="132"/>
        <v>0</v>
      </c>
      <c r="V993">
        <f t="shared" si="133"/>
        <v>0</v>
      </c>
      <c r="X993">
        <f t="shared" si="128"/>
        <v>0.10149288286599102</v>
      </c>
    </row>
    <row r="994" spans="1:24" x14ac:dyDescent="0.35">
      <c r="A994" t="s">
        <v>339</v>
      </c>
      <c r="B994" t="s">
        <v>666</v>
      </c>
      <c r="C994" t="s">
        <v>693</v>
      </c>
      <c r="D994" t="s">
        <v>694</v>
      </c>
      <c r="E994">
        <v>0.74242776280939704</v>
      </c>
      <c r="F994">
        <v>7</v>
      </c>
      <c r="G994">
        <v>0</v>
      </c>
      <c r="H994">
        <v>0</v>
      </c>
      <c r="I994">
        <f t="shared" si="129"/>
        <v>0</v>
      </c>
      <c r="J994">
        <v>0</v>
      </c>
      <c r="K994">
        <v>0</v>
      </c>
      <c r="L994" t="s">
        <v>654</v>
      </c>
      <c r="M994" t="s">
        <v>652</v>
      </c>
      <c r="N994" t="str">
        <f t="shared" si="130"/>
        <v>left guard</v>
      </c>
      <c r="P994">
        <v>0</v>
      </c>
      <c r="Q994">
        <v>-0.2044144</v>
      </c>
      <c r="R994">
        <v>1</v>
      </c>
      <c r="S994">
        <v>0.74242776280939704</v>
      </c>
      <c r="T994">
        <f t="shared" si="131"/>
        <v>0</v>
      </c>
      <c r="U994">
        <f t="shared" si="132"/>
        <v>0</v>
      </c>
      <c r="V994">
        <f t="shared" si="133"/>
        <v>0</v>
      </c>
      <c r="X994">
        <f t="shared" si="128"/>
        <v>-0.15176292567802521</v>
      </c>
    </row>
    <row r="995" spans="1:24" x14ac:dyDescent="0.35">
      <c r="A995" t="s">
        <v>331</v>
      </c>
      <c r="B995" t="s">
        <v>667</v>
      </c>
      <c r="C995" t="s">
        <v>693</v>
      </c>
      <c r="D995" t="s">
        <v>694</v>
      </c>
      <c r="E995">
        <v>0.25757223719060202</v>
      </c>
      <c r="F995">
        <v>7</v>
      </c>
      <c r="G995">
        <v>0</v>
      </c>
      <c r="H995">
        <v>0</v>
      </c>
      <c r="I995">
        <f t="shared" si="129"/>
        <v>0</v>
      </c>
      <c r="J995">
        <v>0</v>
      </c>
      <c r="K995">
        <v>0</v>
      </c>
      <c r="L995" t="s">
        <v>654</v>
      </c>
      <c r="M995" t="s">
        <v>652</v>
      </c>
      <c r="N995" t="str">
        <f t="shared" si="130"/>
        <v>left guard</v>
      </c>
      <c r="P995">
        <v>0</v>
      </c>
      <c r="Q995">
        <v>-0.2044144</v>
      </c>
      <c r="R995">
        <v>1</v>
      </c>
      <c r="S995">
        <v>0.25757223719060202</v>
      </c>
      <c r="T995">
        <f t="shared" si="131"/>
        <v>0</v>
      </c>
      <c r="U995">
        <f t="shared" si="132"/>
        <v>0</v>
      </c>
      <c r="V995">
        <f t="shared" si="133"/>
        <v>0</v>
      </c>
      <c r="X995">
        <f t="shared" si="128"/>
        <v>-5.2651474321974596E-2</v>
      </c>
    </row>
    <row r="996" spans="1:24" x14ac:dyDescent="0.35">
      <c r="A996" t="s">
        <v>326</v>
      </c>
      <c r="B996" t="s">
        <v>666</v>
      </c>
      <c r="C996" t="s">
        <v>693</v>
      </c>
      <c r="D996" t="s">
        <v>694</v>
      </c>
      <c r="E996">
        <v>1</v>
      </c>
      <c r="F996">
        <v>7</v>
      </c>
      <c r="G996">
        <v>1</v>
      </c>
      <c r="H996">
        <v>0</v>
      </c>
      <c r="I996">
        <f t="shared" si="129"/>
        <v>1</v>
      </c>
      <c r="J996">
        <v>0</v>
      </c>
      <c r="K996">
        <v>1</v>
      </c>
      <c r="L996" t="s">
        <v>654</v>
      </c>
      <c r="M996" t="s">
        <v>651</v>
      </c>
      <c r="N996" t="str">
        <f t="shared" si="130"/>
        <v>right guard</v>
      </c>
      <c r="P996">
        <v>1</v>
      </c>
      <c r="Q996">
        <v>-1.81758</v>
      </c>
      <c r="R996">
        <v>1</v>
      </c>
      <c r="S996">
        <v>1</v>
      </c>
      <c r="T996">
        <f t="shared" si="131"/>
        <v>1</v>
      </c>
      <c r="U996">
        <f t="shared" si="132"/>
        <v>0</v>
      </c>
      <c r="V996">
        <f t="shared" si="133"/>
        <v>1</v>
      </c>
      <c r="X996">
        <f t="shared" si="128"/>
        <v>-1.81758</v>
      </c>
    </row>
    <row r="997" spans="1:24" x14ac:dyDescent="0.35">
      <c r="A997" t="s">
        <v>325</v>
      </c>
      <c r="B997" t="s">
        <v>667</v>
      </c>
      <c r="C997" t="s">
        <v>693</v>
      </c>
      <c r="D997" t="s">
        <v>694</v>
      </c>
      <c r="E997">
        <v>0.54630146133511004</v>
      </c>
      <c r="F997">
        <v>7</v>
      </c>
      <c r="G997">
        <v>0</v>
      </c>
      <c r="H997">
        <v>1</v>
      </c>
      <c r="I997">
        <f t="shared" si="129"/>
        <v>1</v>
      </c>
      <c r="J997">
        <v>0</v>
      </c>
      <c r="K997">
        <v>0</v>
      </c>
      <c r="L997" t="s">
        <v>654</v>
      </c>
      <c r="M997" t="s">
        <v>652</v>
      </c>
      <c r="N997" t="str">
        <f t="shared" si="130"/>
        <v>left guard</v>
      </c>
      <c r="P997">
        <v>1</v>
      </c>
      <c r="Q997">
        <v>-3.3736956</v>
      </c>
      <c r="R997">
        <v>1</v>
      </c>
      <c r="S997">
        <v>0.54630146133511004</v>
      </c>
      <c r="T997">
        <f t="shared" si="131"/>
        <v>0.54630146133511004</v>
      </c>
      <c r="U997">
        <f t="shared" si="132"/>
        <v>0</v>
      </c>
      <c r="V997">
        <f t="shared" si="133"/>
        <v>0</v>
      </c>
      <c r="X997">
        <f t="shared" si="128"/>
        <v>-1.8430548363798309</v>
      </c>
    </row>
    <row r="998" spans="1:24" x14ac:dyDescent="0.35">
      <c r="A998" t="s">
        <v>321</v>
      </c>
      <c r="B998" t="s">
        <v>667</v>
      </c>
      <c r="C998" t="s">
        <v>693</v>
      </c>
      <c r="D998" t="s">
        <v>694</v>
      </c>
      <c r="E998">
        <v>0.107177572984368</v>
      </c>
      <c r="F998">
        <v>7</v>
      </c>
      <c r="G998">
        <v>0</v>
      </c>
      <c r="H998">
        <v>1</v>
      </c>
      <c r="I998">
        <f t="shared" si="129"/>
        <v>1</v>
      </c>
      <c r="J998">
        <v>0</v>
      </c>
      <c r="K998">
        <v>0</v>
      </c>
      <c r="L998" t="s">
        <v>654</v>
      </c>
      <c r="M998" t="s">
        <v>652</v>
      </c>
      <c r="N998" t="str">
        <f t="shared" si="130"/>
        <v>left guard</v>
      </c>
      <c r="P998">
        <v>1</v>
      </c>
      <c r="Q998">
        <v>-3.3736956</v>
      </c>
      <c r="R998">
        <v>1</v>
      </c>
      <c r="S998">
        <v>0.107177572984368</v>
      </c>
      <c r="T998">
        <f t="shared" si="131"/>
        <v>0.107177572984368</v>
      </c>
      <c r="U998">
        <f t="shared" si="132"/>
        <v>0</v>
      </c>
      <c r="V998">
        <f t="shared" si="133"/>
        <v>0</v>
      </c>
      <c r="X998">
        <f t="shared" si="128"/>
        <v>-0.36158450639604123</v>
      </c>
    </row>
    <row r="999" spans="1:24" x14ac:dyDescent="0.35">
      <c r="A999" t="s">
        <v>460</v>
      </c>
      <c r="B999" t="s">
        <v>667</v>
      </c>
      <c r="C999" t="s">
        <v>693</v>
      </c>
      <c r="D999" t="s">
        <v>694</v>
      </c>
      <c r="E999">
        <v>0.34652096568052099</v>
      </c>
      <c r="F999">
        <v>7</v>
      </c>
      <c r="G999">
        <v>0</v>
      </c>
      <c r="H999">
        <v>1</v>
      </c>
      <c r="I999">
        <f t="shared" si="129"/>
        <v>1</v>
      </c>
      <c r="J999">
        <v>0</v>
      </c>
      <c r="K999">
        <v>0</v>
      </c>
      <c r="L999" t="s">
        <v>654</v>
      </c>
      <c r="M999" t="s">
        <v>652</v>
      </c>
      <c r="N999" t="str">
        <f t="shared" si="130"/>
        <v>left guard</v>
      </c>
      <c r="P999">
        <v>1</v>
      </c>
      <c r="Q999">
        <v>-3.3736956</v>
      </c>
      <c r="R999">
        <v>1</v>
      </c>
      <c r="S999">
        <v>0.34652096568052099</v>
      </c>
      <c r="T999">
        <f t="shared" si="131"/>
        <v>0.34652096568052099</v>
      </c>
      <c r="U999">
        <f t="shared" si="132"/>
        <v>0</v>
      </c>
      <c r="V999">
        <f t="shared" si="133"/>
        <v>0</v>
      </c>
      <c r="X999">
        <f t="shared" si="128"/>
        <v>-1.1690562572241248</v>
      </c>
    </row>
    <row r="1000" spans="1:24" x14ac:dyDescent="0.35">
      <c r="A1000" t="s">
        <v>330</v>
      </c>
      <c r="B1000" t="s">
        <v>666</v>
      </c>
      <c r="C1000" t="s">
        <v>693</v>
      </c>
      <c r="D1000" t="s">
        <v>694</v>
      </c>
      <c r="E1000">
        <v>1</v>
      </c>
      <c r="F1000">
        <v>7</v>
      </c>
      <c r="G1000">
        <v>0</v>
      </c>
      <c r="H1000">
        <v>0</v>
      </c>
      <c r="I1000">
        <f t="shared" si="129"/>
        <v>0</v>
      </c>
      <c r="J1000">
        <v>0</v>
      </c>
      <c r="K1000">
        <v>1</v>
      </c>
      <c r="L1000" t="s">
        <v>3</v>
      </c>
      <c r="M1000" t="s">
        <v>651</v>
      </c>
      <c r="N1000" t="str">
        <f t="shared" si="130"/>
        <v>right tackle</v>
      </c>
      <c r="P1000">
        <v>0</v>
      </c>
      <c r="Q1000">
        <v>-0.78219174999999996</v>
      </c>
      <c r="R1000">
        <v>1</v>
      </c>
      <c r="S1000">
        <v>1</v>
      </c>
      <c r="T1000">
        <f t="shared" si="131"/>
        <v>0</v>
      </c>
      <c r="U1000">
        <f t="shared" si="132"/>
        <v>0</v>
      </c>
      <c r="V1000">
        <f t="shared" si="133"/>
        <v>1</v>
      </c>
      <c r="X1000">
        <f t="shared" si="128"/>
        <v>-0.78219174999999996</v>
      </c>
    </row>
    <row r="1001" spans="1:24" x14ac:dyDescent="0.35">
      <c r="A1001" t="s">
        <v>344</v>
      </c>
      <c r="B1001" t="s">
        <v>666</v>
      </c>
      <c r="C1001" t="s">
        <v>694</v>
      </c>
      <c r="D1001" t="s">
        <v>693</v>
      </c>
      <c r="E1001">
        <v>0.27537087263061399</v>
      </c>
      <c r="F1001">
        <v>7</v>
      </c>
      <c r="G1001">
        <v>0</v>
      </c>
      <c r="H1001">
        <v>0</v>
      </c>
      <c r="I1001">
        <f t="shared" si="129"/>
        <v>0</v>
      </c>
      <c r="J1001">
        <v>0</v>
      </c>
      <c r="K1001">
        <v>0</v>
      </c>
      <c r="L1001" t="s">
        <v>654</v>
      </c>
      <c r="M1001" t="s">
        <v>651</v>
      </c>
      <c r="N1001" t="str">
        <f t="shared" si="130"/>
        <v>right guard</v>
      </c>
      <c r="P1001">
        <v>0</v>
      </c>
      <c r="Q1001">
        <v>-0.410472</v>
      </c>
      <c r="R1001">
        <v>1</v>
      </c>
      <c r="S1001">
        <v>0.27537087263061399</v>
      </c>
      <c r="T1001">
        <f t="shared" si="131"/>
        <v>0</v>
      </c>
      <c r="U1001">
        <f t="shared" si="132"/>
        <v>0</v>
      </c>
      <c r="V1001">
        <f t="shared" si="133"/>
        <v>0</v>
      </c>
      <c r="X1001">
        <f t="shared" si="128"/>
        <v>-0.11303203283043339</v>
      </c>
    </row>
    <row r="1002" spans="1:24" x14ac:dyDescent="0.35">
      <c r="A1002" t="s">
        <v>334</v>
      </c>
      <c r="B1002" t="s">
        <v>666</v>
      </c>
      <c r="C1002" t="s">
        <v>694</v>
      </c>
      <c r="D1002" t="s">
        <v>693</v>
      </c>
      <c r="E1002">
        <v>0.42887289728302702</v>
      </c>
      <c r="F1002">
        <v>7</v>
      </c>
      <c r="G1002">
        <v>0</v>
      </c>
      <c r="H1002">
        <v>0</v>
      </c>
      <c r="I1002">
        <f t="shared" si="129"/>
        <v>0</v>
      </c>
      <c r="J1002">
        <v>0</v>
      </c>
      <c r="K1002">
        <v>0</v>
      </c>
      <c r="L1002" t="s">
        <v>654</v>
      </c>
      <c r="M1002" t="s">
        <v>651</v>
      </c>
      <c r="N1002" t="str">
        <f t="shared" si="130"/>
        <v>right guard</v>
      </c>
      <c r="P1002">
        <v>0</v>
      </c>
      <c r="Q1002">
        <v>-0.410472</v>
      </c>
      <c r="R1002">
        <v>1</v>
      </c>
      <c r="S1002">
        <v>0.42887289728302702</v>
      </c>
      <c r="T1002">
        <f t="shared" si="131"/>
        <v>0</v>
      </c>
      <c r="U1002">
        <f t="shared" si="132"/>
        <v>0</v>
      </c>
      <c r="V1002">
        <f t="shared" si="133"/>
        <v>0</v>
      </c>
      <c r="X1002">
        <f t="shared" si="128"/>
        <v>-0.17604031589355867</v>
      </c>
    </row>
    <row r="1003" spans="1:24" x14ac:dyDescent="0.35">
      <c r="A1003" t="s">
        <v>323</v>
      </c>
      <c r="B1003" t="s">
        <v>666</v>
      </c>
      <c r="C1003" t="s">
        <v>694</v>
      </c>
      <c r="D1003" t="s">
        <v>693</v>
      </c>
      <c r="E1003">
        <v>0.29575623008635799</v>
      </c>
      <c r="F1003">
        <v>7</v>
      </c>
      <c r="G1003">
        <v>0</v>
      </c>
      <c r="H1003">
        <v>0</v>
      </c>
      <c r="I1003">
        <f t="shared" si="129"/>
        <v>0</v>
      </c>
      <c r="J1003">
        <v>0</v>
      </c>
      <c r="K1003">
        <v>0</v>
      </c>
      <c r="L1003" t="s">
        <v>654</v>
      </c>
      <c r="M1003" t="s">
        <v>651</v>
      </c>
      <c r="N1003" t="str">
        <f t="shared" si="130"/>
        <v>right guard</v>
      </c>
      <c r="P1003">
        <v>0</v>
      </c>
      <c r="Q1003">
        <v>-0.410472</v>
      </c>
      <c r="R1003">
        <v>1</v>
      </c>
      <c r="S1003">
        <v>0.29575623008635799</v>
      </c>
      <c r="T1003">
        <f t="shared" si="131"/>
        <v>0</v>
      </c>
      <c r="U1003">
        <f t="shared" si="132"/>
        <v>0</v>
      </c>
      <c r="V1003">
        <f t="shared" si="133"/>
        <v>0</v>
      </c>
      <c r="X1003">
        <f t="shared" si="128"/>
        <v>-0.12139965127600753</v>
      </c>
    </row>
    <row r="1004" spans="1:24" x14ac:dyDescent="0.35">
      <c r="A1004" t="s">
        <v>340</v>
      </c>
      <c r="B1004" t="s">
        <v>666</v>
      </c>
      <c r="C1004" t="s">
        <v>693</v>
      </c>
      <c r="D1004" t="s">
        <v>694</v>
      </c>
      <c r="E1004">
        <v>0.51621449833565003</v>
      </c>
      <c r="F1004">
        <v>7</v>
      </c>
      <c r="G1004">
        <v>0</v>
      </c>
      <c r="H1004">
        <v>0</v>
      </c>
      <c r="I1004">
        <f t="shared" si="129"/>
        <v>0</v>
      </c>
      <c r="J1004">
        <v>0</v>
      </c>
      <c r="K1004">
        <v>0</v>
      </c>
      <c r="L1004" t="s">
        <v>654</v>
      </c>
      <c r="M1004" t="s">
        <v>651</v>
      </c>
      <c r="N1004" t="str">
        <f t="shared" si="130"/>
        <v>right guard</v>
      </c>
      <c r="P1004">
        <v>0</v>
      </c>
      <c r="Q1004">
        <v>-0.36988682000000001</v>
      </c>
      <c r="R1004">
        <v>1</v>
      </c>
      <c r="S1004">
        <v>0.51621449833565003</v>
      </c>
      <c r="T1004">
        <f t="shared" si="131"/>
        <v>0</v>
      </c>
      <c r="U1004">
        <f t="shared" si="132"/>
        <v>0</v>
      </c>
      <c r="V1004">
        <f t="shared" si="133"/>
        <v>0</v>
      </c>
      <c r="X1004">
        <f t="shared" si="128"/>
        <v>-0.19094093922726887</v>
      </c>
    </row>
    <row r="1005" spans="1:24" x14ac:dyDescent="0.35">
      <c r="A1005" t="s">
        <v>319</v>
      </c>
      <c r="B1005" t="s">
        <v>665</v>
      </c>
      <c r="C1005" t="s">
        <v>693</v>
      </c>
      <c r="D1005" t="s">
        <v>694</v>
      </c>
      <c r="E1005">
        <v>0.355269272488066</v>
      </c>
      <c r="F1005">
        <v>7</v>
      </c>
      <c r="G1005">
        <v>0</v>
      </c>
      <c r="H1005">
        <v>0</v>
      </c>
      <c r="I1005">
        <f t="shared" si="129"/>
        <v>0</v>
      </c>
      <c r="J1005">
        <v>0</v>
      </c>
      <c r="K1005">
        <v>0</v>
      </c>
      <c r="L1005" t="s">
        <v>654</v>
      </c>
      <c r="M1005" t="s">
        <v>651</v>
      </c>
      <c r="N1005" t="str">
        <f t="shared" si="130"/>
        <v>right guard</v>
      </c>
      <c r="P1005">
        <v>0</v>
      </c>
      <c r="Q1005">
        <v>-0.36988682000000001</v>
      </c>
      <c r="R1005">
        <v>1</v>
      </c>
      <c r="S1005">
        <v>0.355269272488066</v>
      </c>
      <c r="T1005">
        <f t="shared" si="131"/>
        <v>0</v>
      </c>
      <c r="U1005">
        <f t="shared" si="132"/>
        <v>0</v>
      </c>
      <c r="V1005">
        <f t="shared" si="133"/>
        <v>0</v>
      </c>
      <c r="X1005">
        <f t="shared" si="128"/>
        <v>-0.13140942144432421</v>
      </c>
    </row>
    <row r="1006" spans="1:24" x14ac:dyDescent="0.35">
      <c r="A1006" t="s">
        <v>328</v>
      </c>
      <c r="B1006" t="s">
        <v>665</v>
      </c>
      <c r="C1006" t="s">
        <v>693</v>
      </c>
      <c r="D1006" t="s">
        <v>694</v>
      </c>
      <c r="E1006">
        <v>0.128516229176283</v>
      </c>
      <c r="F1006">
        <v>7</v>
      </c>
      <c r="G1006">
        <v>0</v>
      </c>
      <c r="H1006">
        <v>0</v>
      </c>
      <c r="I1006">
        <f t="shared" si="129"/>
        <v>0</v>
      </c>
      <c r="J1006">
        <v>0</v>
      </c>
      <c r="K1006">
        <v>0</v>
      </c>
      <c r="L1006" t="s">
        <v>654</v>
      </c>
      <c r="M1006" t="s">
        <v>651</v>
      </c>
      <c r="N1006" t="str">
        <f t="shared" si="130"/>
        <v>right guard</v>
      </c>
      <c r="P1006">
        <v>0</v>
      </c>
      <c r="Q1006">
        <v>-0.36988682000000001</v>
      </c>
      <c r="R1006">
        <v>1</v>
      </c>
      <c r="S1006">
        <v>0.128516229176283</v>
      </c>
      <c r="T1006">
        <f t="shared" si="131"/>
        <v>0</v>
      </c>
      <c r="U1006">
        <f t="shared" si="132"/>
        <v>0</v>
      </c>
      <c r="V1006">
        <f t="shared" si="133"/>
        <v>0</v>
      </c>
      <c r="X1006">
        <f t="shared" si="128"/>
        <v>-4.7536459328406541E-2</v>
      </c>
    </row>
    <row r="1007" spans="1:24" x14ac:dyDescent="0.35">
      <c r="A1007" t="s">
        <v>341</v>
      </c>
      <c r="B1007" t="s">
        <v>665</v>
      </c>
      <c r="C1007" t="s">
        <v>694</v>
      </c>
      <c r="D1007" t="s">
        <v>693</v>
      </c>
      <c r="E1007">
        <v>0.81181135682902095</v>
      </c>
      <c r="F1007">
        <v>7</v>
      </c>
      <c r="G1007">
        <v>0</v>
      </c>
      <c r="H1007">
        <v>0</v>
      </c>
      <c r="I1007">
        <f t="shared" si="129"/>
        <v>0</v>
      </c>
      <c r="J1007">
        <v>0</v>
      </c>
      <c r="K1007">
        <v>0</v>
      </c>
      <c r="L1007" t="s">
        <v>653</v>
      </c>
      <c r="M1007" t="s">
        <v>651</v>
      </c>
      <c r="N1007" t="str">
        <f t="shared" si="130"/>
        <v>right end</v>
      </c>
      <c r="P1007">
        <v>0</v>
      </c>
      <c r="Q1007">
        <v>1.0292435</v>
      </c>
      <c r="R1007">
        <v>0</v>
      </c>
      <c r="S1007">
        <v>0</v>
      </c>
      <c r="T1007">
        <f t="shared" si="131"/>
        <v>0</v>
      </c>
      <c r="U1007">
        <f t="shared" si="132"/>
        <v>0</v>
      </c>
      <c r="V1007">
        <f t="shared" si="133"/>
        <v>0</v>
      </c>
      <c r="X1007">
        <f t="shared" si="128"/>
        <v>0.83555156224245042</v>
      </c>
    </row>
    <row r="1008" spans="1:24" x14ac:dyDescent="0.35">
      <c r="A1008" t="s">
        <v>333</v>
      </c>
      <c r="B1008" t="s">
        <v>667</v>
      </c>
      <c r="C1008" t="s">
        <v>694</v>
      </c>
      <c r="D1008" t="s">
        <v>693</v>
      </c>
      <c r="E1008">
        <v>0.188188643170978</v>
      </c>
      <c r="F1008">
        <v>7</v>
      </c>
      <c r="G1008">
        <v>0</v>
      </c>
      <c r="H1008">
        <v>0</v>
      </c>
      <c r="I1008">
        <f t="shared" si="129"/>
        <v>0</v>
      </c>
      <c r="J1008">
        <v>0</v>
      </c>
      <c r="K1008">
        <v>0</v>
      </c>
      <c r="L1008" t="s">
        <v>653</v>
      </c>
      <c r="M1008" t="s">
        <v>651</v>
      </c>
      <c r="N1008" t="str">
        <f t="shared" si="130"/>
        <v>right end</v>
      </c>
      <c r="P1008">
        <v>0</v>
      </c>
      <c r="Q1008">
        <v>1.0292435</v>
      </c>
      <c r="R1008">
        <v>0</v>
      </c>
      <c r="S1008">
        <v>0</v>
      </c>
      <c r="T1008">
        <f t="shared" si="131"/>
        <v>0</v>
      </c>
      <c r="U1008">
        <f t="shared" si="132"/>
        <v>0</v>
      </c>
      <c r="V1008">
        <f t="shared" si="133"/>
        <v>0</v>
      </c>
      <c r="X1008">
        <f t="shared" si="128"/>
        <v>0.19369193775754848</v>
      </c>
    </row>
    <row r="1009" spans="1:24" x14ac:dyDescent="0.35">
      <c r="A1009" t="s">
        <v>343</v>
      </c>
      <c r="B1009" t="s">
        <v>667</v>
      </c>
      <c r="C1009" t="s">
        <v>694</v>
      </c>
      <c r="D1009" t="s">
        <v>693</v>
      </c>
      <c r="E1009">
        <v>0.770415766159813</v>
      </c>
      <c r="F1009">
        <v>7</v>
      </c>
      <c r="G1009">
        <v>0</v>
      </c>
      <c r="H1009">
        <v>0</v>
      </c>
      <c r="I1009">
        <f t="shared" si="129"/>
        <v>0</v>
      </c>
      <c r="J1009">
        <v>0</v>
      </c>
      <c r="K1009">
        <v>0</v>
      </c>
      <c r="L1009" t="s">
        <v>3</v>
      </c>
      <c r="M1009" t="s">
        <v>651</v>
      </c>
      <c r="N1009" t="str">
        <f t="shared" si="130"/>
        <v>right tackle</v>
      </c>
      <c r="P1009">
        <v>0</v>
      </c>
      <c r="Q1009">
        <v>-0.20771482999999999</v>
      </c>
      <c r="R1009">
        <v>1</v>
      </c>
      <c r="S1009">
        <v>0.770415766159813</v>
      </c>
      <c r="T1009">
        <f t="shared" si="131"/>
        <v>0</v>
      </c>
      <c r="U1009">
        <f t="shared" si="132"/>
        <v>0</v>
      </c>
      <c r="V1009">
        <f t="shared" si="133"/>
        <v>0</v>
      </c>
      <c r="X1009">
        <f t="shared" si="128"/>
        <v>-0.16002677989720529</v>
      </c>
    </row>
    <row r="1010" spans="1:24" x14ac:dyDescent="0.35">
      <c r="A1010" t="s">
        <v>337</v>
      </c>
      <c r="B1010" t="s">
        <v>666</v>
      </c>
      <c r="C1010" t="s">
        <v>694</v>
      </c>
      <c r="D1010" t="s">
        <v>693</v>
      </c>
      <c r="E1010">
        <v>0.229584233840186</v>
      </c>
      <c r="F1010">
        <v>7</v>
      </c>
      <c r="G1010">
        <v>0</v>
      </c>
      <c r="H1010">
        <v>0</v>
      </c>
      <c r="I1010">
        <f t="shared" si="129"/>
        <v>0</v>
      </c>
      <c r="J1010">
        <v>0</v>
      </c>
      <c r="K1010">
        <v>0</v>
      </c>
      <c r="L1010" t="s">
        <v>3</v>
      </c>
      <c r="M1010" t="s">
        <v>651</v>
      </c>
      <c r="N1010" t="str">
        <f t="shared" si="130"/>
        <v>right tackle</v>
      </c>
      <c r="P1010">
        <v>0</v>
      </c>
      <c r="Q1010">
        <v>-0.20771482999999999</v>
      </c>
      <c r="R1010">
        <v>1</v>
      </c>
      <c r="S1010">
        <v>0.229584233840186</v>
      </c>
      <c r="T1010">
        <f t="shared" si="131"/>
        <v>0</v>
      </c>
      <c r="U1010">
        <f t="shared" si="132"/>
        <v>0</v>
      </c>
      <c r="V1010">
        <f t="shared" si="133"/>
        <v>0</v>
      </c>
      <c r="X1010">
        <f t="shared" si="128"/>
        <v>-4.7688050102794477E-2</v>
      </c>
    </row>
    <row r="1011" spans="1:24" x14ac:dyDescent="0.35">
      <c r="A1011" t="s">
        <v>326</v>
      </c>
      <c r="B1011" t="s">
        <v>666</v>
      </c>
      <c r="C1011" t="s">
        <v>693</v>
      </c>
      <c r="D1011" t="s">
        <v>694</v>
      </c>
      <c r="E1011">
        <v>0.31240425586711601</v>
      </c>
      <c r="F1011">
        <v>7</v>
      </c>
      <c r="G1011">
        <v>0</v>
      </c>
      <c r="H1011">
        <v>0</v>
      </c>
      <c r="I1011">
        <f t="shared" si="129"/>
        <v>0</v>
      </c>
      <c r="J1011">
        <v>0</v>
      </c>
      <c r="K1011">
        <v>0</v>
      </c>
      <c r="M1011" t="s">
        <v>650</v>
      </c>
      <c r="N1011" t="str">
        <f t="shared" si="130"/>
        <v>middle</v>
      </c>
      <c r="P1011">
        <v>0</v>
      </c>
      <c r="Q1011">
        <v>-0.34095597</v>
      </c>
      <c r="R1011">
        <v>1</v>
      </c>
      <c r="S1011">
        <v>0.31240425586711601</v>
      </c>
      <c r="T1011">
        <f t="shared" si="131"/>
        <v>0</v>
      </c>
      <c r="U1011">
        <f t="shared" si="132"/>
        <v>0</v>
      </c>
      <c r="V1011">
        <f t="shared" si="133"/>
        <v>0</v>
      </c>
      <c r="X1011">
        <f t="shared" si="128"/>
        <v>-0.10651609609130074</v>
      </c>
    </row>
    <row r="1012" spans="1:24" x14ac:dyDescent="0.35">
      <c r="A1012" t="s">
        <v>330</v>
      </c>
      <c r="B1012" t="s">
        <v>666</v>
      </c>
      <c r="C1012" t="s">
        <v>693</v>
      </c>
      <c r="D1012" t="s">
        <v>694</v>
      </c>
      <c r="E1012">
        <v>0.27418319342608199</v>
      </c>
      <c r="F1012">
        <v>7</v>
      </c>
      <c r="G1012">
        <v>0</v>
      </c>
      <c r="H1012">
        <v>0</v>
      </c>
      <c r="I1012">
        <f t="shared" si="129"/>
        <v>0</v>
      </c>
      <c r="J1012">
        <v>0</v>
      </c>
      <c r="K1012">
        <v>0</v>
      </c>
      <c r="M1012" t="s">
        <v>650</v>
      </c>
      <c r="N1012" t="str">
        <f t="shared" si="130"/>
        <v>middle</v>
      </c>
      <c r="P1012">
        <v>0</v>
      </c>
      <c r="Q1012">
        <v>-0.34095597</v>
      </c>
      <c r="R1012">
        <v>1</v>
      </c>
      <c r="S1012">
        <v>0.27418319342608199</v>
      </c>
      <c r="T1012">
        <f t="shared" si="131"/>
        <v>0</v>
      </c>
      <c r="U1012">
        <f t="shared" si="132"/>
        <v>0</v>
      </c>
      <c r="V1012">
        <f t="shared" si="133"/>
        <v>0</v>
      </c>
      <c r="X1012">
        <f t="shared" si="128"/>
        <v>-9.3484396672287404E-2</v>
      </c>
    </row>
    <row r="1013" spans="1:24" x14ac:dyDescent="0.35">
      <c r="A1013" t="s">
        <v>327</v>
      </c>
      <c r="B1013" t="s">
        <v>666</v>
      </c>
      <c r="C1013" t="s">
        <v>693</v>
      </c>
      <c r="D1013" t="s">
        <v>694</v>
      </c>
      <c r="E1013">
        <v>0.413412550706801</v>
      </c>
      <c r="F1013">
        <v>7</v>
      </c>
      <c r="G1013">
        <v>0</v>
      </c>
      <c r="H1013">
        <v>0</v>
      </c>
      <c r="I1013">
        <f t="shared" si="129"/>
        <v>0</v>
      </c>
      <c r="J1013">
        <v>0</v>
      </c>
      <c r="K1013">
        <v>0</v>
      </c>
      <c r="M1013" t="s">
        <v>650</v>
      </c>
      <c r="N1013" t="str">
        <f t="shared" si="130"/>
        <v>middle</v>
      </c>
      <c r="P1013">
        <v>0</v>
      </c>
      <c r="Q1013">
        <v>-0.34095597</v>
      </c>
      <c r="R1013">
        <v>1</v>
      </c>
      <c r="S1013">
        <v>0.413412550706801</v>
      </c>
      <c r="T1013">
        <f t="shared" si="131"/>
        <v>0</v>
      </c>
      <c r="U1013">
        <f t="shared" si="132"/>
        <v>0</v>
      </c>
      <c r="V1013">
        <f t="shared" si="133"/>
        <v>0</v>
      </c>
      <c r="X1013">
        <f t="shared" si="128"/>
        <v>-0.14095547723641152</v>
      </c>
    </row>
    <row r="1014" spans="1:24" x14ac:dyDescent="0.35">
      <c r="A1014" t="s">
        <v>344</v>
      </c>
      <c r="B1014" t="s">
        <v>666</v>
      </c>
      <c r="C1014" t="s">
        <v>694</v>
      </c>
      <c r="D1014" t="s">
        <v>693</v>
      </c>
      <c r="E1014">
        <v>1</v>
      </c>
      <c r="F1014">
        <v>7</v>
      </c>
      <c r="G1014">
        <v>0</v>
      </c>
      <c r="H1014">
        <v>0</v>
      </c>
      <c r="I1014">
        <f t="shared" si="129"/>
        <v>0</v>
      </c>
      <c r="J1014">
        <v>0</v>
      </c>
      <c r="K1014">
        <v>0</v>
      </c>
      <c r="L1014" t="s">
        <v>653</v>
      </c>
      <c r="M1014" t="s">
        <v>651</v>
      </c>
      <c r="N1014" t="str">
        <f t="shared" si="130"/>
        <v>right end</v>
      </c>
      <c r="P1014">
        <v>0</v>
      </c>
      <c r="Q1014">
        <v>-0.35994126999999998</v>
      </c>
      <c r="R1014">
        <v>1</v>
      </c>
      <c r="S1014">
        <v>1</v>
      </c>
      <c r="T1014">
        <f t="shared" si="131"/>
        <v>0</v>
      </c>
      <c r="U1014">
        <f t="shared" si="132"/>
        <v>0</v>
      </c>
      <c r="V1014">
        <f t="shared" si="133"/>
        <v>0</v>
      </c>
      <c r="X1014">
        <f t="shared" si="128"/>
        <v>-0.35994126999999998</v>
      </c>
    </row>
    <row r="1015" spans="1:24" x14ac:dyDescent="0.35">
      <c r="A1015" t="s">
        <v>329</v>
      </c>
      <c r="B1015" t="s">
        <v>665</v>
      </c>
      <c r="C1015" t="s">
        <v>693</v>
      </c>
      <c r="D1015" t="s">
        <v>694</v>
      </c>
      <c r="E1015">
        <v>0.33599334619958598</v>
      </c>
      <c r="F1015">
        <v>7</v>
      </c>
      <c r="G1015">
        <v>0</v>
      </c>
      <c r="H1015">
        <v>0</v>
      </c>
      <c r="I1015">
        <f t="shared" si="129"/>
        <v>0</v>
      </c>
      <c r="J1015">
        <v>0</v>
      </c>
      <c r="K1015">
        <v>0</v>
      </c>
      <c r="L1015" t="s">
        <v>3</v>
      </c>
      <c r="M1015" t="s">
        <v>652</v>
      </c>
      <c r="N1015" t="str">
        <f t="shared" si="130"/>
        <v>left tackle</v>
      </c>
      <c r="P1015">
        <v>0</v>
      </c>
      <c r="Q1015">
        <v>0.50574470000000005</v>
      </c>
      <c r="R1015">
        <v>0</v>
      </c>
      <c r="S1015">
        <v>0</v>
      </c>
      <c r="T1015">
        <f t="shared" si="131"/>
        <v>0</v>
      </c>
      <c r="U1015">
        <f t="shared" si="132"/>
        <v>0</v>
      </c>
      <c r="V1015">
        <f t="shared" si="133"/>
        <v>0</v>
      </c>
      <c r="X1015">
        <f t="shared" si="128"/>
        <v>0.16992685407570576</v>
      </c>
    </row>
    <row r="1016" spans="1:24" x14ac:dyDescent="0.35">
      <c r="A1016" t="s">
        <v>328</v>
      </c>
      <c r="B1016" t="s">
        <v>665</v>
      </c>
      <c r="C1016" t="s">
        <v>693</v>
      </c>
      <c r="D1016" t="s">
        <v>694</v>
      </c>
      <c r="E1016">
        <v>0.66400665380041302</v>
      </c>
      <c r="F1016">
        <v>7</v>
      </c>
      <c r="G1016">
        <v>0</v>
      </c>
      <c r="H1016">
        <v>0</v>
      </c>
      <c r="I1016">
        <f t="shared" si="129"/>
        <v>0</v>
      </c>
      <c r="J1016">
        <v>0</v>
      </c>
      <c r="K1016">
        <v>0</v>
      </c>
      <c r="L1016" t="s">
        <v>3</v>
      </c>
      <c r="M1016" t="s">
        <v>652</v>
      </c>
      <c r="N1016" t="str">
        <f t="shared" si="130"/>
        <v>left tackle</v>
      </c>
      <c r="P1016">
        <v>0</v>
      </c>
      <c r="Q1016">
        <v>0.50574470000000005</v>
      </c>
      <c r="R1016">
        <v>0</v>
      </c>
      <c r="S1016">
        <v>0</v>
      </c>
      <c r="T1016">
        <f t="shared" si="131"/>
        <v>0</v>
      </c>
      <c r="U1016">
        <f t="shared" si="132"/>
        <v>0</v>
      </c>
      <c r="V1016">
        <f t="shared" si="133"/>
        <v>0</v>
      </c>
      <c r="X1016">
        <f t="shared" si="128"/>
        <v>0.33581784592429376</v>
      </c>
    </row>
    <row r="1017" spans="1:24" x14ac:dyDescent="0.35">
      <c r="A1017" t="s">
        <v>331</v>
      </c>
      <c r="B1017" t="s">
        <v>667</v>
      </c>
      <c r="C1017" t="s">
        <v>693</v>
      </c>
      <c r="D1017" t="s">
        <v>694</v>
      </c>
      <c r="E1017">
        <v>0.58241605687671505</v>
      </c>
      <c r="F1017">
        <v>7</v>
      </c>
      <c r="G1017">
        <v>0</v>
      </c>
      <c r="H1017">
        <v>0</v>
      </c>
      <c r="I1017">
        <f t="shared" si="129"/>
        <v>0</v>
      </c>
      <c r="J1017">
        <v>0</v>
      </c>
      <c r="K1017">
        <v>0</v>
      </c>
      <c r="L1017" t="s">
        <v>3</v>
      </c>
      <c r="M1017" t="s">
        <v>652</v>
      </c>
      <c r="N1017" t="str">
        <f t="shared" si="130"/>
        <v>left tackle</v>
      </c>
      <c r="P1017">
        <v>0</v>
      </c>
      <c r="Q1017">
        <v>0.56153450000000005</v>
      </c>
      <c r="R1017">
        <v>0</v>
      </c>
      <c r="S1017">
        <v>0</v>
      </c>
      <c r="T1017">
        <f t="shared" si="131"/>
        <v>0</v>
      </c>
      <c r="U1017">
        <f t="shared" si="132"/>
        <v>0</v>
      </c>
      <c r="V1017">
        <f t="shared" si="133"/>
        <v>0</v>
      </c>
      <c r="X1017">
        <f t="shared" si="128"/>
        <v>0.32704670929023777</v>
      </c>
    </row>
    <row r="1018" spans="1:24" x14ac:dyDescent="0.35">
      <c r="A1018" t="s">
        <v>328</v>
      </c>
      <c r="B1018" t="s">
        <v>665</v>
      </c>
      <c r="C1018" t="s">
        <v>693</v>
      </c>
      <c r="D1018" t="s">
        <v>694</v>
      </c>
      <c r="E1018">
        <v>0.41758394312328401</v>
      </c>
      <c r="F1018">
        <v>7</v>
      </c>
      <c r="G1018">
        <v>0</v>
      </c>
      <c r="H1018">
        <v>0</v>
      </c>
      <c r="I1018">
        <f t="shared" si="129"/>
        <v>0</v>
      </c>
      <c r="J1018">
        <v>0</v>
      </c>
      <c r="K1018">
        <v>0</v>
      </c>
      <c r="L1018" t="s">
        <v>3</v>
      </c>
      <c r="M1018" t="s">
        <v>652</v>
      </c>
      <c r="N1018" t="str">
        <f t="shared" si="130"/>
        <v>left tackle</v>
      </c>
      <c r="P1018">
        <v>0</v>
      </c>
      <c r="Q1018">
        <v>0.56153450000000005</v>
      </c>
      <c r="R1018">
        <v>0</v>
      </c>
      <c r="S1018">
        <v>0</v>
      </c>
      <c r="T1018">
        <f t="shared" si="131"/>
        <v>0</v>
      </c>
      <c r="U1018">
        <f t="shared" si="132"/>
        <v>0</v>
      </c>
      <c r="V1018">
        <f t="shared" si="133"/>
        <v>0</v>
      </c>
      <c r="X1018">
        <f t="shared" si="128"/>
        <v>0.23448779070976175</v>
      </c>
    </row>
    <row r="1019" spans="1:24" x14ac:dyDescent="0.35">
      <c r="A1019" t="s">
        <v>345</v>
      </c>
      <c r="B1019" t="s">
        <v>667</v>
      </c>
      <c r="C1019" t="s">
        <v>693</v>
      </c>
      <c r="D1019" t="s">
        <v>694</v>
      </c>
      <c r="E1019">
        <v>0.67111735513686399</v>
      </c>
      <c r="F1019">
        <v>7</v>
      </c>
      <c r="G1019">
        <v>0</v>
      </c>
      <c r="H1019">
        <v>0</v>
      </c>
      <c r="I1019">
        <f t="shared" si="129"/>
        <v>0</v>
      </c>
      <c r="J1019">
        <v>0</v>
      </c>
      <c r="K1019">
        <v>1</v>
      </c>
      <c r="L1019" t="s">
        <v>654</v>
      </c>
      <c r="M1019" t="s">
        <v>652</v>
      </c>
      <c r="N1019" t="str">
        <f t="shared" si="130"/>
        <v>left guard</v>
      </c>
      <c r="P1019">
        <v>0</v>
      </c>
      <c r="Q1019">
        <v>-0.95087920000000004</v>
      </c>
      <c r="R1019">
        <v>1</v>
      </c>
      <c r="S1019">
        <v>0.67111735513686399</v>
      </c>
      <c r="T1019">
        <f t="shared" si="131"/>
        <v>0</v>
      </c>
      <c r="U1019">
        <f t="shared" si="132"/>
        <v>0</v>
      </c>
      <c r="V1019">
        <f t="shared" si="133"/>
        <v>0.67111735513686399</v>
      </c>
      <c r="X1019">
        <f t="shared" si="128"/>
        <v>-0.63815153375865719</v>
      </c>
    </row>
    <row r="1020" spans="1:24" x14ac:dyDescent="0.35">
      <c r="A1020" t="s">
        <v>330</v>
      </c>
      <c r="B1020" t="s">
        <v>666</v>
      </c>
      <c r="C1020" t="s">
        <v>693</v>
      </c>
      <c r="D1020" t="s">
        <v>694</v>
      </c>
      <c r="E1020">
        <v>0.32888264486313501</v>
      </c>
      <c r="F1020">
        <v>7</v>
      </c>
      <c r="G1020">
        <v>0</v>
      </c>
      <c r="H1020">
        <v>0</v>
      </c>
      <c r="I1020">
        <f t="shared" si="129"/>
        <v>0</v>
      </c>
      <c r="J1020">
        <v>0</v>
      </c>
      <c r="K1020">
        <v>1</v>
      </c>
      <c r="L1020" t="s">
        <v>654</v>
      </c>
      <c r="M1020" t="s">
        <v>652</v>
      </c>
      <c r="N1020" t="str">
        <f t="shared" si="130"/>
        <v>left guard</v>
      </c>
      <c r="P1020">
        <v>0</v>
      </c>
      <c r="Q1020">
        <v>-0.95087920000000004</v>
      </c>
      <c r="R1020">
        <v>1</v>
      </c>
      <c r="S1020">
        <v>0.32888264486313501</v>
      </c>
      <c r="T1020">
        <f t="shared" si="131"/>
        <v>0</v>
      </c>
      <c r="U1020">
        <f t="shared" si="132"/>
        <v>0</v>
      </c>
      <c r="V1020">
        <f t="shared" si="133"/>
        <v>0.32888264486313501</v>
      </c>
      <c r="X1020">
        <f t="shared" si="128"/>
        <v>-0.31272766624134196</v>
      </c>
    </row>
    <row r="1021" spans="1:24" x14ac:dyDescent="0.35">
      <c r="A1021" t="s">
        <v>346</v>
      </c>
      <c r="B1021" t="s">
        <v>665</v>
      </c>
      <c r="C1021" t="s">
        <v>694</v>
      </c>
      <c r="D1021" t="s">
        <v>693</v>
      </c>
      <c r="E1021">
        <v>0.50735155279458499</v>
      </c>
      <c r="F1021">
        <v>7</v>
      </c>
      <c r="G1021">
        <v>0</v>
      </c>
      <c r="H1021">
        <v>0</v>
      </c>
      <c r="I1021">
        <f t="shared" si="129"/>
        <v>0</v>
      </c>
      <c r="J1021">
        <v>0</v>
      </c>
      <c r="K1021">
        <v>0</v>
      </c>
      <c r="L1021" t="s">
        <v>654</v>
      </c>
      <c r="M1021" t="s">
        <v>651</v>
      </c>
      <c r="N1021" t="str">
        <f t="shared" si="130"/>
        <v>right guard</v>
      </c>
      <c r="P1021">
        <v>0</v>
      </c>
      <c r="Q1021">
        <v>-0.11568863</v>
      </c>
      <c r="R1021">
        <v>1</v>
      </c>
      <c r="S1021">
        <v>0.50735155279458499</v>
      </c>
      <c r="T1021">
        <f t="shared" si="131"/>
        <v>0</v>
      </c>
      <c r="U1021">
        <f t="shared" si="132"/>
        <v>0</v>
      </c>
      <c r="V1021">
        <f t="shared" si="133"/>
        <v>0</v>
      </c>
      <c r="X1021">
        <f t="shared" si="128"/>
        <v>-5.8694806071178211E-2</v>
      </c>
    </row>
    <row r="1022" spans="1:24" x14ac:dyDescent="0.35">
      <c r="A1022" t="s">
        <v>334</v>
      </c>
      <c r="B1022" t="s">
        <v>666</v>
      </c>
      <c r="C1022" t="s">
        <v>694</v>
      </c>
      <c r="D1022" t="s">
        <v>693</v>
      </c>
      <c r="E1022">
        <v>0.19465826915328399</v>
      </c>
      <c r="F1022">
        <v>7</v>
      </c>
      <c r="G1022">
        <v>0</v>
      </c>
      <c r="H1022">
        <v>0</v>
      </c>
      <c r="I1022">
        <f t="shared" si="129"/>
        <v>0</v>
      </c>
      <c r="J1022">
        <v>0</v>
      </c>
      <c r="K1022">
        <v>0</v>
      </c>
      <c r="L1022" t="s">
        <v>654</v>
      </c>
      <c r="M1022" t="s">
        <v>651</v>
      </c>
      <c r="N1022" t="str">
        <f t="shared" si="130"/>
        <v>right guard</v>
      </c>
      <c r="P1022">
        <v>0</v>
      </c>
      <c r="Q1022">
        <v>-0.11568863</v>
      </c>
      <c r="R1022">
        <v>1</v>
      </c>
      <c r="S1022">
        <v>0.19465826915328399</v>
      </c>
      <c r="T1022">
        <f t="shared" si="131"/>
        <v>0</v>
      </c>
      <c r="U1022">
        <f t="shared" si="132"/>
        <v>0</v>
      </c>
      <c r="V1022">
        <f t="shared" si="133"/>
        <v>0</v>
      </c>
      <c r="X1022">
        <f t="shared" si="128"/>
        <v>-2.2519748476514685E-2</v>
      </c>
    </row>
    <row r="1023" spans="1:24" x14ac:dyDescent="0.35">
      <c r="A1023" t="s">
        <v>333</v>
      </c>
      <c r="B1023" t="s">
        <v>667</v>
      </c>
      <c r="C1023" t="s">
        <v>694</v>
      </c>
      <c r="D1023" t="s">
        <v>693</v>
      </c>
      <c r="E1023">
        <v>0.29799017805212902</v>
      </c>
      <c r="F1023">
        <v>7</v>
      </c>
      <c r="G1023">
        <v>0</v>
      </c>
      <c r="H1023">
        <v>0</v>
      </c>
      <c r="I1023">
        <f t="shared" si="129"/>
        <v>0</v>
      </c>
      <c r="J1023">
        <v>0</v>
      </c>
      <c r="K1023">
        <v>0</v>
      </c>
      <c r="L1023" t="s">
        <v>654</v>
      </c>
      <c r="M1023" t="s">
        <v>651</v>
      </c>
      <c r="N1023" t="str">
        <f t="shared" si="130"/>
        <v>right guard</v>
      </c>
      <c r="P1023">
        <v>0</v>
      </c>
      <c r="Q1023">
        <v>-0.11568863</v>
      </c>
      <c r="R1023">
        <v>1</v>
      </c>
      <c r="S1023">
        <v>0.29799017805212902</v>
      </c>
      <c r="T1023">
        <f t="shared" si="131"/>
        <v>0</v>
      </c>
      <c r="U1023">
        <f t="shared" si="132"/>
        <v>0</v>
      </c>
      <c r="V1023">
        <f t="shared" si="133"/>
        <v>0</v>
      </c>
      <c r="X1023">
        <f t="shared" si="128"/>
        <v>-3.4474075452306872E-2</v>
      </c>
    </row>
    <row r="1024" spans="1:24" x14ac:dyDescent="0.35">
      <c r="A1024" t="s">
        <v>342</v>
      </c>
      <c r="B1024" t="s">
        <v>665</v>
      </c>
      <c r="C1024" t="s">
        <v>694</v>
      </c>
      <c r="D1024" t="s">
        <v>693</v>
      </c>
      <c r="E1024">
        <v>0.87529988943110004</v>
      </c>
      <c r="F1024">
        <v>7</v>
      </c>
      <c r="G1024">
        <v>0</v>
      </c>
      <c r="H1024">
        <v>0</v>
      </c>
      <c r="I1024">
        <f t="shared" si="129"/>
        <v>0</v>
      </c>
      <c r="J1024">
        <v>0</v>
      </c>
      <c r="K1024">
        <v>0</v>
      </c>
      <c r="L1024" t="s">
        <v>653</v>
      </c>
      <c r="M1024" t="s">
        <v>651</v>
      </c>
      <c r="N1024" t="str">
        <f t="shared" si="130"/>
        <v>right end</v>
      </c>
      <c r="P1024">
        <v>0</v>
      </c>
      <c r="Q1024">
        <v>0.56826200000000004</v>
      </c>
      <c r="R1024">
        <v>0</v>
      </c>
      <c r="S1024">
        <v>0</v>
      </c>
      <c r="T1024">
        <f t="shared" si="131"/>
        <v>0</v>
      </c>
      <c r="U1024">
        <f t="shared" si="132"/>
        <v>0</v>
      </c>
      <c r="V1024">
        <f t="shared" si="133"/>
        <v>0</v>
      </c>
      <c r="X1024">
        <f t="shared" si="128"/>
        <v>0.49739966576789579</v>
      </c>
    </row>
    <row r="1025" spans="1:24" x14ac:dyDescent="0.35">
      <c r="A1025" t="s">
        <v>341</v>
      </c>
      <c r="B1025" t="s">
        <v>665</v>
      </c>
      <c r="C1025" t="s">
        <v>694</v>
      </c>
      <c r="D1025" t="s">
        <v>693</v>
      </c>
      <c r="E1025">
        <v>0.124700110568899</v>
      </c>
      <c r="F1025">
        <v>7</v>
      </c>
      <c r="G1025">
        <v>0</v>
      </c>
      <c r="H1025">
        <v>0</v>
      </c>
      <c r="I1025">
        <f t="shared" si="129"/>
        <v>0</v>
      </c>
      <c r="J1025">
        <v>0</v>
      </c>
      <c r="K1025">
        <v>0</v>
      </c>
      <c r="L1025" t="s">
        <v>653</v>
      </c>
      <c r="M1025" t="s">
        <v>651</v>
      </c>
      <c r="N1025" t="str">
        <f t="shared" si="130"/>
        <v>right end</v>
      </c>
      <c r="P1025">
        <v>0</v>
      </c>
      <c r="Q1025">
        <v>0.56826200000000004</v>
      </c>
      <c r="R1025">
        <v>0</v>
      </c>
      <c r="S1025">
        <v>0</v>
      </c>
      <c r="T1025">
        <f t="shared" si="131"/>
        <v>0</v>
      </c>
      <c r="U1025">
        <f t="shared" si="132"/>
        <v>0</v>
      </c>
      <c r="V1025">
        <f t="shared" si="133"/>
        <v>0</v>
      </c>
      <c r="X1025">
        <f t="shared" si="128"/>
        <v>7.0862334232103683E-2</v>
      </c>
    </row>
    <row r="1026" spans="1:24" x14ac:dyDescent="0.35">
      <c r="A1026" t="s">
        <v>346</v>
      </c>
      <c r="B1026" t="s">
        <v>665</v>
      </c>
      <c r="C1026" t="s">
        <v>694</v>
      </c>
      <c r="D1026" t="s">
        <v>693</v>
      </c>
      <c r="E1026">
        <v>0.68046318006016204</v>
      </c>
      <c r="F1026">
        <v>7</v>
      </c>
      <c r="G1026">
        <v>0</v>
      </c>
      <c r="H1026">
        <v>0</v>
      </c>
      <c r="I1026">
        <f t="shared" si="129"/>
        <v>0</v>
      </c>
      <c r="J1026">
        <v>0</v>
      </c>
      <c r="K1026">
        <v>0</v>
      </c>
      <c r="M1026" t="s">
        <v>650</v>
      </c>
      <c r="N1026" t="str">
        <f t="shared" si="130"/>
        <v>middle</v>
      </c>
      <c r="P1026">
        <v>0</v>
      </c>
      <c r="Q1026">
        <v>-0.16526128000000001</v>
      </c>
      <c r="R1026">
        <v>1</v>
      </c>
      <c r="S1026">
        <v>0.68046318006016204</v>
      </c>
      <c r="T1026">
        <f t="shared" si="131"/>
        <v>0</v>
      </c>
      <c r="U1026">
        <f t="shared" si="132"/>
        <v>0</v>
      </c>
      <c r="V1026">
        <f t="shared" si="133"/>
        <v>0</v>
      </c>
      <c r="X1026">
        <f t="shared" ref="X1026:X1089" si="134">Q1026*E1026</f>
        <v>-0.11245421612961286</v>
      </c>
    </row>
    <row r="1027" spans="1:24" x14ac:dyDescent="0.35">
      <c r="A1027" t="s">
        <v>322</v>
      </c>
      <c r="B1027" t="s">
        <v>667</v>
      </c>
      <c r="C1027" t="s">
        <v>694</v>
      </c>
      <c r="D1027" t="s">
        <v>693</v>
      </c>
      <c r="E1027">
        <v>0.31953681993983701</v>
      </c>
      <c r="F1027">
        <v>7</v>
      </c>
      <c r="G1027">
        <v>0</v>
      </c>
      <c r="H1027">
        <v>0</v>
      </c>
      <c r="I1027">
        <f t="shared" ref="I1027:I1090" si="135">SUM(G1027:H1027)</f>
        <v>0</v>
      </c>
      <c r="J1027">
        <v>0</v>
      </c>
      <c r="K1027">
        <v>0</v>
      </c>
      <c r="M1027" t="s">
        <v>650</v>
      </c>
      <c r="N1027" t="str">
        <f t="shared" ref="N1027:N1090" si="136">IF(M1027="middle",M1027,_xlfn.CONCAT(M1027," ",L1027))</f>
        <v>middle</v>
      </c>
      <c r="P1027">
        <v>0</v>
      </c>
      <c r="Q1027">
        <v>-0.16526128000000001</v>
      </c>
      <c r="R1027">
        <v>1</v>
      </c>
      <c r="S1027">
        <v>0.31953681993983701</v>
      </c>
      <c r="T1027">
        <f t="shared" ref="T1027:T1090" si="137">P1027*E1027</f>
        <v>0</v>
      </c>
      <c r="U1027">
        <f t="shared" ref="U1027:U1090" si="138">J1027*E1027</f>
        <v>0</v>
      </c>
      <c r="V1027">
        <f t="shared" ref="V1027:V1090" si="139">K1027*E1027</f>
        <v>0</v>
      </c>
      <c r="X1027">
        <f t="shared" si="134"/>
        <v>-5.2807063870386993E-2</v>
      </c>
    </row>
    <row r="1028" spans="1:24" x14ac:dyDescent="0.35">
      <c r="A1028" t="s">
        <v>330</v>
      </c>
      <c r="B1028" t="s">
        <v>666</v>
      </c>
      <c r="C1028" t="s">
        <v>693</v>
      </c>
      <c r="D1028" t="s">
        <v>694</v>
      </c>
      <c r="E1028">
        <v>0.57868545859415299</v>
      </c>
      <c r="F1028">
        <v>7</v>
      </c>
      <c r="G1028">
        <v>0</v>
      </c>
      <c r="H1028">
        <v>0</v>
      </c>
      <c r="I1028">
        <f t="shared" si="135"/>
        <v>0</v>
      </c>
      <c r="J1028">
        <v>0</v>
      </c>
      <c r="K1028">
        <v>0</v>
      </c>
      <c r="M1028" t="s">
        <v>650</v>
      </c>
      <c r="N1028" t="str">
        <f t="shared" si="136"/>
        <v>middle</v>
      </c>
      <c r="P1028">
        <v>0</v>
      </c>
      <c r="Q1028">
        <v>-0.57204986000000002</v>
      </c>
      <c r="R1028">
        <v>1</v>
      </c>
      <c r="S1028">
        <v>0.57868545859415299</v>
      </c>
      <c r="T1028">
        <f t="shared" si="137"/>
        <v>0</v>
      </c>
      <c r="U1028">
        <f t="shared" si="138"/>
        <v>0</v>
      </c>
      <c r="V1028">
        <f t="shared" si="139"/>
        <v>0</v>
      </c>
      <c r="X1028">
        <f t="shared" si="134"/>
        <v>-0.33103693557282104</v>
      </c>
    </row>
    <row r="1029" spans="1:24" x14ac:dyDescent="0.35">
      <c r="A1029" t="s">
        <v>320</v>
      </c>
      <c r="B1029" t="s">
        <v>666</v>
      </c>
      <c r="C1029" t="s">
        <v>693</v>
      </c>
      <c r="D1029" t="s">
        <v>694</v>
      </c>
      <c r="E1029">
        <v>0.42131454140584601</v>
      </c>
      <c r="F1029">
        <v>7</v>
      </c>
      <c r="G1029">
        <v>0</v>
      </c>
      <c r="H1029">
        <v>0</v>
      </c>
      <c r="I1029">
        <f t="shared" si="135"/>
        <v>0</v>
      </c>
      <c r="J1029">
        <v>0</v>
      </c>
      <c r="K1029">
        <v>0</v>
      </c>
      <c r="M1029" t="s">
        <v>650</v>
      </c>
      <c r="N1029" t="str">
        <f t="shared" si="136"/>
        <v>middle</v>
      </c>
      <c r="P1029">
        <v>0</v>
      </c>
      <c r="Q1029">
        <v>-0.57204986000000002</v>
      </c>
      <c r="R1029">
        <v>1</v>
      </c>
      <c r="S1029">
        <v>0.42131454140584601</v>
      </c>
      <c r="T1029">
        <f t="shared" si="137"/>
        <v>0</v>
      </c>
      <c r="U1029">
        <f t="shared" si="138"/>
        <v>0</v>
      </c>
      <c r="V1029">
        <f t="shared" si="139"/>
        <v>0</v>
      </c>
      <c r="X1029">
        <f t="shared" si="134"/>
        <v>-0.24101292442717842</v>
      </c>
    </row>
    <row r="1030" spans="1:24" x14ac:dyDescent="0.35">
      <c r="A1030" t="s">
        <v>330</v>
      </c>
      <c r="B1030" t="s">
        <v>666</v>
      </c>
      <c r="C1030" t="s">
        <v>693</v>
      </c>
      <c r="D1030" t="s">
        <v>694</v>
      </c>
      <c r="E1030">
        <v>0.81730399738034198</v>
      </c>
      <c r="F1030">
        <v>7</v>
      </c>
      <c r="G1030">
        <v>0</v>
      </c>
      <c r="H1030">
        <v>0</v>
      </c>
      <c r="I1030">
        <f t="shared" si="135"/>
        <v>0</v>
      </c>
      <c r="J1030">
        <v>0</v>
      </c>
      <c r="K1030">
        <v>0</v>
      </c>
      <c r="M1030" t="s">
        <v>650</v>
      </c>
      <c r="N1030" t="str">
        <f t="shared" si="136"/>
        <v>middle</v>
      </c>
      <c r="P1030">
        <v>0</v>
      </c>
      <c r="Q1030">
        <v>-0.94835323000000005</v>
      </c>
      <c r="R1030">
        <v>1</v>
      </c>
      <c r="S1030">
        <v>0.81730399738034198</v>
      </c>
      <c r="T1030">
        <f t="shared" si="137"/>
        <v>0</v>
      </c>
      <c r="U1030">
        <f t="shared" si="138"/>
        <v>0</v>
      </c>
      <c r="V1030">
        <f t="shared" si="139"/>
        <v>0</v>
      </c>
      <c r="X1030">
        <f t="shared" si="134"/>
        <v>-0.77509288580755886</v>
      </c>
    </row>
    <row r="1031" spans="1:24" x14ac:dyDescent="0.35">
      <c r="A1031" t="s">
        <v>331</v>
      </c>
      <c r="B1031" t="s">
        <v>667</v>
      </c>
      <c r="C1031" t="s">
        <v>693</v>
      </c>
      <c r="D1031" t="s">
        <v>694</v>
      </c>
      <c r="E1031">
        <v>0.18269600261965699</v>
      </c>
      <c r="F1031">
        <v>7</v>
      </c>
      <c r="G1031">
        <v>0</v>
      </c>
      <c r="H1031">
        <v>0</v>
      </c>
      <c r="I1031">
        <f t="shared" si="135"/>
        <v>0</v>
      </c>
      <c r="J1031">
        <v>0</v>
      </c>
      <c r="K1031">
        <v>0</v>
      </c>
      <c r="M1031" t="s">
        <v>650</v>
      </c>
      <c r="N1031" t="str">
        <f t="shared" si="136"/>
        <v>middle</v>
      </c>
      <c r="P1031">
        <v>0</v>
      </c>
      <c r="Q1031">
        <v>-0.94835323000000005</v>
      </c>
      <c r="R1031">
        <v>1</v>
      </c>
      <c r="S1031">
        <v>0.18269600261965699</v>
      </c>
      <c r="T1031">
        <f t="shared" si="137"/>
        <v>0</v>
      </c>
      <c r="U1031">
        <f t="shared" si="138"/>
        <v>0</v>
      </c>
      <c r="V1031">
        <f t="shared" si="139"/>
        <v>0</v>
      </c>
      <c r="X1031">
        <f t="shared" si="134"/>
        <v>-0.17326034419244019</v>
      </c>
    </row>
    <row r="1032" spans="1:24" x14ac:dyDescent="0.35">
      <c r="A1032" t="s">
        <v>347</v>
      </c>
      <c r="B1032" t="s">
        <v>666</v>
      </c>
      <c r="C1032" t="s">
        <v>695</v>
      </c>
      <c r="D1032" t="s">
        <v>696</v>
      </c>
      <c r="E1032">
        <v>0.82377512903311201</v>
      </c>
      <c r="F1032">
        <v>7</v>
      </c>
      <c r="G1032">
        <v>0</v>
      </c>
      <c r="H1032">
        <v>0</v>
      </c>
      <c r="I1032">
        <f t="shared" si="135"/>
        <v>0</v>
      </c>
      <c r="J1032">
        <v>0</v>
      </c>
      <c r="K1032">
        <v>0</v>
      </c>
      <c r="L1032" t="s">
        <v>654</v>
      </c>
      <c r="M1032" t="s">
        <v>652</v>
      </c>
      <c r="N1032" t="str">
        <f t="shared" si="136"/>
        <v>left guard</v>
      </c>
      <c r="P1032">
        <v>0</v>
      </c>
      <c r="Q1032">
        <v>-0.58933049999999998</v>
      </c>
      <c r="R1032">
        <v>1</v>
      </c>
      <c r="S1032">
        <v>0.82377512903311201</v>
      </c>
      <c r="T1032">
        <f t="shared" si="137"/>
        <v>0</v>
      </c>
      <c r="U1032">
        <f t="shared" si="138"/>
        <v>0</v>
      </c>
      <c r="V1032">
        <f t="shared" si="139"/>
        <v>0</v>
      </c>
      <c r="X1032">
        <f t="shared" si="134"/>
        <v>-0.48547580868064838</v>
      </c>
    </row>
    <row r="1033" spans="1:24" x14ac:dyDescent="0.35">
      <c r="A1033" t="s">
        <v>355</v>
      </c>
      <c r="B1033" t="s">
        <v>665</v>
      </c>
      <c r="C1033" t="s">
        <v>695</v>
      </c>
      <c r="D1033" t="s">
        <v>696</v>
      </c>
      <c r="E1033">
        <v>0.17622487096688699</v>
      </c>
      <c r="F1033">
        <v>7</v>
      </c>
      <c r="G1033">
        <v>0</v>
      </c>
      <c r="H1033">
        <v>0</v>
      </c>
      <c r="I1033">
        <f t="shared" si="135"/>
        <v>0</v>
      </c>
      <c r="J1033">
        <v>0</v>
      </c>
      <c r="K1033">
        <v>0</v>
      </c>
      <c r="L1033" t="s">
        <v>654</v>
      </c>
      <c r="M1033" t="s">
        <v>652</v>
      </c>
      <c r="N1033" t="str">
        <f t="shared" si="136"/>
        <v>left guard</v>
      </c>
      <c r="P1033">
        <v>0</v>
      </c>
      <c r="Q1033">
        <v>-0.58933049999999998</v>
      </c>
      <c r="R1033">
        <v>1</v>
      </c>
      <c r="S1033">
        <v>0.17622487096688699</v>
      </c>
      <c r="T1033">
        <f t="shared" si="137"/>
        <v>0</v>
      </c>
      <c r="U1033">
        <f t="shared" si="138"/>
        <v>0</v>
      </c>
      <c r="V1033">
        <f t="shared" si="139"/>
        <v>0</v>
      </c>
      <c r="X1033">
        <f t="shared" si="134"/>
        <v>-0.10385469131935099</v>
      </c>
    </row>
    <row r="1034" spans="1:24" x14ac:dyDescent="0.35">
      <c r="A1034" t="s">
        <v>367</v>
      </c>
      <c r="B1034" t="s">
        <v>666</v>
      </c>
      <c r="C1034" t="s">
        <v>696</v>
      </c>
      <c r="D1034" t="s">
        <v>695</v>
      </c>
      <c r="E1034">
        <v>0.52631877895331902</v>
      </c>
      <c r="F1034">
        <v>7</v>
      </c>
      <c r="G1034">
        <v>0</v>
      </c>
      <c r="H1034">
        <v>0</v>
      </c>
      <c r="I1034">
        <f t="shared" si="135"/>
        <v>0</v>
      </c>
      <c r="J1034">
        <v>0</v>
      </c>
      <c r="K1034">
        <v>0</v>
      </c>
      <c r="L1034" t="s">
        <v>3</v>
      </c>
      <c r="M1034" t="s">
        <v>652</v>
      </c>
      <c r="N1034" t="str">
        <f t="shared" si="136"/>
        <v>left tackle</v>
      </c>
      <c r="P1034">
        <v>0</v>
      </c>
      <c r="Q1034">
        <v>-7.883917E-2</v>
      </c>
      <c r="R1034">
        <v>1</v>
      </c>
      <c r="S1034">
        <v>0.52631877895331902</v>
      </c>
      <c r="T1034">
        <f t="shared" si="137"/>
        <v>0</v>
      </c>
      <c r="U1034">
        <f t="shared" si="138"/>
        <v>0</v>
      </c>
      <c r="V1034">
        <f t="shared" si="139"/>
        <v>0</v>
      </c>
      <c r="X1034">
        <f t="shared" si="134"/>
        <v>-4.1494535688093137E-2</v>
      </c>
    </row>
    <row r="1035" spans="1:24" x14ac:dyDescent="0.35">
      <c r="A1035" t="s">
        <v>350</v>
      </c>
      <c r="B1035" t="s">
        <v>666</v>
      </c>
      <c r="C1035" t="s">
        <v>696</v>
      </c>
      <c r="D1035" t="s">
        <v>695</v>
      </c>
      <c r="E1035">
        <v>0.47368122104667998</v>
      </c>
      <c r="F1035">
        <v>7</v>
      </c>
      <c r="G1035">
        <v>0</v>
      </c>
      <c r="H1035">
        <v>0</v>
      </c>
      <c r="I1035">
        <f t="shared" si="135"/>
        <v>0</v>
      </c>
      <c r="J1035">
        <v>0</v>
      </c>
      <c r="K1035">
        <v>0</v>
      </c>
      <c r="L1035" t="s">
        <v>3</v>
      </c>
      <c r="M1035" t="s">
        <v>652</v>
      </c>
      <c r="N1035" t="str">
        <f t="shared" si="136"/>
        <v>left tackle</v>
      </c>
      <c r="P1035">
        <v>0</v>
      </c>
      <c r="Q1035">
        <v>-7.883917E-2</v>
      </c>
      <c r="R1035">
        <v>1</v>
      </c>
      <c r="S1035">
        <v>0.47368122104667998</v>
      </c>
      <c r="T1035">
        <f t="shared" si="137"/>
        <v>0</v>
      </c>
      <c r="U1035">
        <f t="shared" si="138"/>
        <v>0</v>
      </c>
      <c r="V1035">
        <f t="shared" si="139"/>
        <v>0</v>
      </c>
      <c r="X1035">
        <f t="shared" si="134"/>
        <v>-3.734463431190678E-2</v>
      </c>
    </row>
    <row r="1036" spans="1:24" x14ac:dyDescent="0.35">
      <c r="A1036" t="s">
        <v>351</v>
      </c>
      <c r="B1036" t="s">
        <v>666</v>
      </c>
      <c r="C1036" t="s">
        <v>696</v>
      </c>
      <c r="D1036" t="s">
        <v>695</v>
      </c>
      <c r="E1036">
        <v>1</v>
      </c>
      <c r="F1036">
        <v>7</v>
      </c>
      <c r="G1036">
        <v>0</v>
      </c>
      <c r="H1036">
        <v>0</v>
      </c>
      <c r="I1036">
        <f t="shared" si="135"/>
        <v>0</v>
      </c>
      <c r="J1036">
        <v>0</v>
      </c>
      <c r="K1036">
        <v>0</v>
      </c>
      <c r="L1036" t="s">
        <v>3</v>
      </c>
      <c r="M1036" t="s">
        <v>652</v>
      </c>
      <c r="N1036" t="str">
        <f t="shared" si="136"/>
        <v>left tackle</v>
      </c>
      <c r="P1036">
        <v>0</v>
      </c>
      <c r="Q1036">
        <v>-0.5052432</v>
      </c>
      <c r="R1036">
        <v>1</v>
      </c>
      <c r="S1036">
        <v>1</v>
      </c>
      <c r="T1036">
        <f t="shared" si="137"/>
        <v>0</v>
      </c>
      <c r="U1036">
        <f t="shared" si="138"/>
        <v>0</v>
      </c>
      <c r="V1036">
        <f t="shared" si="139"/>
        <v>0</v>
      </c>
      <c r="X1036">
        <f t="shared" si="134"/>
        <v>-0.5052432</v>
      </c>
    </row>
    <row r="1037" spans="1:24" x14ac:dyDescent="0.35">
      <c r="A1037" t="s">
        <v>449</v>
      </c>
      <c r="B1037" t="s">
        <v>665</v>
      </c>
      <c r="C1037" t="s">
        <v>696</v>
      </c>
      <c r="D1037" t="s">
        <v>695</v>
      </c>
      <c r="E1037">
        <v>0.35450113211385298</v>
      </c>
      <c r="F1037">
        <v>7</v>
      </c>
      <c r="G1037">
        <v>1</v>
      </c>
      <c r="H1037">
        <v>0</v>
      </c>
      <c r="I1037">
        <f t="shared" si="135"/>
        <v>1</v>
      </c>
      <c r="J1037">
        <v>0</v>
      </c>
      <c r="K1037">
        <v>0</v>
      </c>
      <c r="L1037" t="s">
        <v>653</v>
      </c>
      <c r="M1037" t="s">
        <v>652</v>
      </c>
      <c r="N1037" t="str">
        <f t="shared" si="136"/>
        <v>left end</v>
      </c>
      <c r="P1037">
        <v>1</v>
      </c>
      <c r="Q1037">
        <v>0.17046528</v>
      </c>
      <c r="R1037">
        <v>0</v>
      </c>
      <c r="S1037">
        <v>0</v>
      </c>
      <c r="T1037">
        <f t="shared" si="137"/>
        <v>0.35450113211385298</v>
      </c>
      <c r="U1037">
        <f t="shared" si="138"/>
        <v>0</v>
      </c>
      <c r="V1037">
        <f t="shared" si="139"/>
        <v>0</v>
      </c>
      <c r="X1037">
        <f t="shared" si="134"/>
        <v>6.0430134746104938E-2</v>
      </c>
    </row>
    <row r="1038" spans="1:24" x14ac:dyDescent="0.35">
      <c r="A1038" t="s">
        <v>352</v>
      </c>
      <c r="B1038" t="s">
        <v>665</v>
      </c>
      <c r="C1038" t="s">
        <v>696</v>
      </c>
      <c r="D1038" t="s">
        <v>695</v>
      </c>
      <c r="E1038">
        <v>0.46728190121518198</v>
      </c>
      <c r="F1038">
        <v>7</v>
      </c>
      <c r="G1038">
        <v>1</v>
      </c>
      <c r="H1038">
        <v>0</v>
      </c>
      <c r="I1038">
        <f t="shared" si="135"/>
        <v>1</v>
      </c>
      <c r="J1038">
        <v>0</v>
      </c>
      <c r="K1038">
        <v>0</v>
      </c>
      <c r="L1038" t="s">
        <v>653</v>
      </c>
      <c r="M1038" t="s">
        <v>652</v>
      </c>
      <c r="N1038" t="str">
        <f t="shared" si="136"/>
        <v>left end</v>
      </c>
      <c r="P1038">
        <v>1</v>
      </c>
      <c r="Q1038">
        <v>0.17046528</v>
      </c>
      <c r="R1038">
        <v>0</v>
      </c>
      <c r="S1038">
        <v>0</v>
      </c>
      <c r="T1038">
        <f t="shared" si="137"/>
        <v>0.46728190121518198</v>
      </c>
      <c r="U1038">
        <f t="shared" si="138"/>
        <v>0</v>
      </c>
      <c r="V1038">
        <f t="shared" si="139"/>
        <v>0</v>
      </c>
      <c r="X1038">
        <f t="shared" si="134"/>
        <v>7.9655340129578339E-2</v>
      </c>
    </row>
    <row r="1039" spans="1:24" x14ac:dyDescent="0.35">
      <c r="A1039" t="s">
        <v>353</v>
      </c>
      <c r="B1039" t="s">
        <v>665</v>
      </c>
      <c r="C1039" t="s">
        <v>696</v>
      </c>
      <c r="D1039" t="s">
        <v>695</v>
      </c>
      <c r="E1039">
        <v>0.17821696667096401</v>
      </c>
      <c r="F1039">
        <v>7</v>
      </c>
      <c r="G1039">
        <v>1</v>
      </c>
      <c r="H1039">
        <v>0</v>
      </c>
      <c r="I1039">
        <f t="shared" si="135"/>
        <v>1</v>
      </c>
      <c r="J1039">
        <v>0</v>
      </c>
      <c r="K1039">
        <v>0</v>
      </c>
      <c r="L1039" t="s">
        <v>653</v>
      </c>
      <c r="M1039" t="s">
        <v>652</v>
      </c>
      <c r="N1039" t="str">
        <f t="shared" si="136"/>
        <v>left end</v>
      </c>
      <c r="P1039">
        <v>1</v>
      </c>
      <c r="Q1039">
        <v>0.17046528</v>
      </c>
      <c r="R1039">
        <v>0</v>
      </c>
      <c r="S1039">
        <v>0</v>
      </c>
      <c r="T1039">
        <f t="shared" si="137"/>
        <v>0.17821696667096401</v>
      </c>
      <c r="U1039">
        <f t="shared" si="138"/>
        <v>0</v>
      </c>
      <c r="V1039">
        <f t="shared" si="139"/>
        <v>0</v>
      </c>
      <c r="X1039">
        <f t="shared" si="134"/>
        <v>3.0379805124316546E-2</v>
      </c>
    </row>
    <row r="1040" spans="1:24" x14ac:dyDescent="0.35">
      <c r="A1040" t="s">
        <v>354</v>
      </c>
      <c r="B1040" t="s">
        <v>667</v>
      </c>
      <c r="C1040" t="s">
        <v>695</v>
      </c>
      <c r="D1040" t="s">
        <v>696</v>
      </c>
      <c r="E1040">
        <v>1</v>
      </c>
      <c r="F1040">
        <v>7</v>
      </c>
      <c r="G1040">
        <v>0</v>
      </c>
      <c r="H1040">
        <v>0</v>
      </c>
      <c r="I1040">
        <f t="shared" si="135"/>
        <v>0</v>
      </c>
      <c r="J1040">
        <v>0</v>
      </c>
      <c r="K1040">
        <v>0</v>
      </c>
      <c r="M1040" t="s">
        <v>650</v>
      </c>
      <c r="N1040" t="str">
        <f t="shared" si="136"/>
        <v>middle</v>
      </c>
      <c r="P1040">
        <v>0</v>
      </c>
      <c r="Q1040">
        <v>-0.30925182000000001</v>
      </c>
      <c r="R1040">
        <v>1</v>
      </c>
      <c r="S1040">
        <v>1</v>
      </c>
      <c r="T1040">
        <f t="shared" si="137"/>
        <v>0</v>
      </c>
      <c r="U1040">
        <f t="shared" si="138"/>
        <v>0</v>
      </c>
      <c r="V1040">
        <f t="shared" si="139"/>
        <v>0</v>
      </c>
      <c r="X1040">
        <f t="shared" si="134"/>
        <v>-0.30925182000000001</v>
      </c>
    </row>
    <row r="1041" spans="1:24" x14ac:dyDescent="0.35">
      <c r="A1041" t="s">
        <v>397</v>
      </c>
      <c r="B1041" t="s">
        <v>665</v>
      </c>
      <c r="C1041" t="s">
        <v>695</v>
      </c>
      <c r="D1041" t="s">
        <v>696</v>
      </c>
      <c r="E1041">
        <v>0.21448131776554899</v>
      </c>
      <c r="F1041">
        <v>7</v>
      </c>
      <c r="G1041">
        <v>1</v>
      </c>
      <c r="H1041">
        <v>0</v>
      </c>
      <c r="I1041">
        <f t="shared" si="135"/>
        <v>1</v>
      </c>
      <c r="J1041">
        <v>0</v>
      </c>
      <c r="K1041">
        <v>0</v>
      </c>
      <c r="L1041" t="s">
        <v>3</v>
      </c>
      <c r="M1041" t="s">
        <v>652</v>
      </c>
      <c r="N1041" t="str">
        <f t="shared" si="136"/>
        <v>left tackle</v>
      </c>
      <c r="P1041">
        <v>1</v>
      </c>
      <c r="Q1041">
        <v>-0.81595903999999997</v>
      </c>
      <c r="R1041">
        <v>1</v>
      </c>
      <c r="S1041">
        <v>0.21448131776554899</v>
      </c>
      <c r="T1041">
        <f t="shared" si="137"/>
        <v>0.21448131776554899</v>
      </c>
      <c r="U1041">
        <f t="shared" si="138"/>
        <v>0</v>
      </c>
      <c r="V1041">
        <f t="shared" si="139"/>
        <v>0</v>
      </c>
      <c r="X1041">
        <f t="shared" si="134"/>
        <v>-0.1750079701419123</v>
      </c>
    </row>
    <row r="1042" spans="1:24" x14ac:dyDescent="0.35">
      <c r="A1042" t="s">
        <v>355</v>
      </c>
      <c r="B1042" t="s">
        <v>665</v>
      </c>
      <c r="C1042" t="s">
        <v>695</v>
      </c>
      <c r="D1042" t="s">
        <v>696</v>
      </c>
      <c r="E1042">
        <v>0.78551868223444998</v>
      </c>
      <c r="F1042">
        <v>7</v>
      </c>
      <c r="G1042">
        <v>1</v>
      </c>
      <c r="H1042">
        <v>0</v>
      </c>
      <c r="I1042">
        <f t="shared" si="135"/>
        <v>1</v>
      </c>
      <c r="J1042">
        <v>0</v>
      </c>
      <c r="K1042">
        <v>0</v>
      </c>
      <c r="L1042" t="s">
        <v>3</v>
      </c>
      <c r="M1042" t="s">
        <v>652</v>
      </c>
      <c r="N1042" t="str">
        <f t="shared" si="136"/>
        <v>left tackle</v>
      </c>
      <c r="P1042">
        <v>1</v>
      </c>
      <c r="Q1042">
        <v>-0.81595903999999997</v>
      </c>
      <c r="R1042">
        <v>1</v>
      </c>
      <c r="S1042">
        <v>0.78551868223444998</v>
      </c>
      <c r="T1042">
        <f t="shared" si="137"/>
        <v>0.78551868223444998</v>
      </c>
      <c r="U1042">
        <f t="shared" si="138"/>
        <v>0</v>
      </c>
      <c r="V1042">
        <f t="shared" si="139"/>
        <v>0</v>
      </c>
      <c r="X1042">
        <f t="shared" si="134"/>
        <v>-0.64095106985808681</v>
      </c>
    </row>
    <row r="1043" spans="1:24" x14ac:dyDescent="0.35">
      <c r="A1043" t="s">
        <v>617</v>
      </c>
      <c r="B1043" t="s">
        <v>667</v>
      </c>
      <c r="C1043" t="s">
        <v>696</v>
      </c>
      <c r="D1043" t="s">
        <v>695</v>
      </c>
      <c r="E1043">
        <v>0.37636063674638798</v>
      </c>
      <c r="F1043">
        <v>7</v>
      </c>
      <c r="G1043">
        <v>0</v>
      </c>
      <c r="H1043">
        <v>0</v>
      </c>
      <c r="I1043">
        <f t="shared" si="135"/>
        <v>0</v>
      </c>
      <c r="J1043">
        <v>0</v>
      </c>
      <c r="K1043">
        <v>1</v>
      </c>
      <c r="L1043" t="s">
        <v>654</v>
      </c>
      <c r="M1043" t="s">
        <v>651</v>
      </c>
      <c r="N1043" t="str">
        <f t="shared" si="136"/>
        <v>right guard</v>
      </c>
      <c r="P1043">
        <v>0</v>
      </c>
      <c r="Q1043">
        <v>-1.2725903999999999</v>
      </c>
      <c r="R1043">
        <v>1</v>
      </c>
      <c r="S1043">
        <v>0.37636063674638798</v>
      </c>
      <c r="T1043">
        <f t="shared" si="137"/>
        <v>0</v>
      </c>
      <c r="U1043">
        <f t="shared" si="138"/>
        <v>0</v>
      </c>
      <c r="V1043">
        <f t="shared" si="139"/>
        <v>0.37636063674638798</v>
      </c>
      <c r="X1043">
        <f t="shared" si="134"/>
        <v>-0.47895293326134053</v>
      </c>
    </row>
    <row r="1044" spans="1:24" x14ac:dyDescent="0.35">
      <c r="A1044" t="s">
        <v>350</v>
      </c>
      <c r="B1044" t="s">
        <v>666</v>
      </c>
      <c r="C1044" t="s">
        <v>696</v>
      </c>
      <c r="D1044" t="s">
        <v>695</v>
      </c>
      <c r="E1044">
        <v>0.32867311898166501</v>
      </c>
      <c r="F1044">
        <v>7</v>
      </c>
      <c r="G1044">
        <v>0</v>
      </c>
      <c r="H1044">
        <v>0</v>
      </c>
      <c r="I1044">
        <f t="shared" si="135"/>
        <v>0</v>
      </c>
      <c r="J1044">
        <v>0</v>
      </c>
      <c r="K1044">
        <v>1</v>
      </c>
      <c r="L1044" t="s">
        <v>654</v>
      </c>
      <c r="M1044" t="s">
        <v>651</v>
      </c>
      <c r="N1044" t="str">
        <f t="shared" si="136"/>
        <v>right guard</v>
      </c>
      <c r="P1044">
        <v>0</v>
      </c>
      <c r="Q1044">
        <v>-1.2725903999999999</v>
      </c>
      <c r="R1044">
        <v>1</v>
      </c>
      <c r="S1044">
        <v>0.32867311898166501</v>
      </c>
      <c r="T1044">
        <f t="shared" si="137"/>
        <v>0</v>
      </c>
      <c r="U1044">
        <f t="shared" si="138"/>
        <v>0</v>
      </c>
      <c r="V1044">
        <f t="shared" si="139"/>
        <v>0.32867311898166501</v>
      </c>
      <c r="X1044">
        <f t="shared" si="134"/>
        <v>-0.41826625595412464</v>
      </c>
    </row>
    <row r="1045" spans="1:24" x14ac:dyDescent="0.35">
      <c r="A1045" t="s">
        <v>356</v>
      </c>
      <c r="B1045" t="s">
        <v>665</v>
      </c>
      <c r="C1045" t="s">
        <v>696</v>
      </c>
      <c r="D1045" t="s">
        <v>695</v>
      </c>
      <c r="E1045">
        <v>0.29496624427194501</v>
      </c>
      <c r="F1045">
        <v>7</v>
      </c>
      <c r="G1045">
        <v>0</v>
      </c>
      <c r="H1045">
        <v>0</v>
      </c>
      <c r="I1045">
        <f t="shared" si="135"/>
        <v>0</v>
      </c>
      <c r="J1045">
        <v>0</v>
      </c>
      <c r="K1045">
        <v>1</v>
      </c>
      <c r="L1045" t="s">
        <v>654</v>
      </c>
      <c r="M1045" t="s">
        <v>651</v>
      </c>
      <c r="N1045" t="str">
        <f t="shared" si="136"/>
        <v>right guard</v>
      </c>
      <c r="P1045">
        <v>0</v>
      </c>
      <c r="Q1045">
        <v>-1.2725903999999999</v>
      </c>
      <c r="R1045">
        <v>1</v>
      </c>
      <c r="S1045">
        <v>0.29496624427194501</v>
      </c>
      <c r="T1045">
        <f t="shared" si="137"/>
        <v>0</v>
      </c>
      <c r="U1045">
        <f t="shared" si="138"/>
        <v>0</v>
      </c>
      <c r="V1045">
        <f t="shared" si="139"/>
        <v>0.29496624427194501</v>
      </c>
      <c r="X1045">
        <f t="shared" si="134"/>
        <v>-0.37537121078453217</v>
      </c>
    </row>
    <row r="1046" spans="1:24" x14ac:dyDescent="0.35">
      <c r="A1046" t="s">
        <v>357</v>
      </c>
      <c r="B1046" t="s">
        <v>665</v>
      </c>
      <c r="C1046" t="s">
        <v>696</v>
      </c>
      <c r="D1046" t="s">
        <v>695</v>
      </c>
      <c r="E1046">
        <v>0.320022243385367</v>
      </c>
      <c r="F1046">
        <v>7</v>
      </c>
      <c r="G1046">
        <v>0</v>
      </c>
      <c r="H1046">
        <v>0</v>
      </c>
      <c r="I1046">
        <f t="shared" si="135"/>
        <v>0</v>
      </c>
      <c r="J1046">
        <v>0</v>
      </c>
      <c r="K1046">
        <v>0</v>
      </c>
      <c r="L1046" t="s">
        <v>654</v>
      </c>
      <c r="M1046" t="s">
        <v>651</v>
      </c>
      <c r="N1046" t="str">
        <f t="shared" si="136"/>
        <v>right guard</v>
      </c>
      <c r="P1046">
        <v>0</v>
      </c>
      <c r="Q1046">
        <v>0.96006100000000005</v>
      </c>
      <c r="R1046">
        <v>0</v>
      </c>
      <c r="S1046">
        <v>0</v>
      </c>
      <c r="T1046">
        <f t="shared" si="137"/>
        <v>0</v>
      </c>
      <c r="U1046">
        <f t="shared" si="138"/>
        <v>0</v>
      </c>
      <c r="V1046">
        <f t="shared" si="139"/>
        <v>0</v>
      </c>
      <c r="X1046">
        <f t="shared" si="134"/>
        <v>0.30724087500679886</v>
      </c>
    </row>
    <row r="1047" spans="1:24" x14ac:dyDescent="0.35">
      <c r="A1047" t="s">
        <v>366</v>
      </c>
      <c r="B1047" t="s">
        <v>666</v>
      </c>
      <c r="C1047" t="s">
        <v>696</v>
      </c>
      <c r="D1047" t="s">
        <v>695</v>
      </c>
      <c r="E1047">
        <v>0.22835447470372</v>
      </c>
      <c r="F1047">
        <v>7</v>
      </c>
      <c r="G1047">
        <v>0</v>
      </c>
      <c r="H1047">
        <v>0</v>
      </c>
      <c r="I1047">
        <f t="shared" si="135"/>
        <v>0</v>
      </c>
      <c r="J1047">
        <v>0</v>
      </c>
      <c r="K1047">
        <v>0</v>
      </c>
      <c r="L1047" t="s">
        <v>654</v>
      </c>
      <c r="M1047" t="s">
        <v>651</v>
      </c>
      <c r="N1047" t="str">
        <f t="shared" si="136"/>
        <v>right guard</v>
      </c>
      <c r="P1047">
        <v>0</v>
      </c>
      <c r="Q1047">
        <v>0.96006100000000005</v>
      </c>
      <c r="R1047">
        <v>0</v>
      </c>
      <c r="S1047">
        <v>0</v>
      </c>
      <c r="T1047">
        <f t="shared" si="137"/>
        <v>0</v>
      </c>
      <c r="U1047">
        <f t="shared" si="138"/>
        <v>0</v>
      </c>
      <c r="V1047">
        <f t="shared" si="139"/>
        <v>0</v>
      </c>
      <c r="X1047">
        <f t="shared" si="134"/>
        <v>0.21923422533852813</v>
      </c>
    </row>
    <row r="1048" spans="1:24" x14ac:dyDescent="0.35">
      <c r="A1048" t="s">
        <v>358</v>
      </c>
      <c r="B1048" t="s">
        <v>665</v>
      </c>
      <c r="C1048" t="s">
        <v>696</v>
      </c>
      <c r="D1048" t="s">
        <v>695</v>
      </c>
      <c r="E1048">
        <v>0.451623281910911</v>
      </c>
      <c r="F1048">
        <v>7</v>
      </c>
      <c r="G1048">
        <v>0</v>
      </c>
      <c r="H1048">
        <v>0</v>
      </c>
      <c r="I1048">
        <f t="shared" si="135"/>
        <v>0</v>
      </c>
      <c r="J1048">
        <v>0</v>
      </c>
      <c r="K1048">
        <v>0</v>
      </c>
      <c r="L1048" t="s">
        <v>654</v>
      </c>
      <c r="M1048" t="s">
        <v>651</v>
      </c>
      <c r="N1048" t="str">
        <f t="shared" si="136"/>
        <v>right guard</v>
      </c>
      <c r="P1048">
        <v>0</v>
      </c>
      <c r="Q1048">
        <v>0.96006100000000005</v>
      </c>
      <c r="R1048">
        <v>0</v>
      </c>
      <c r="S1048">
        <v>0</v>
      </c>
      <c r="T1048">
        <f t="shared" si="137"/>
        <v>0</v>
      </c>
      <c r="U1048">
        <f t="shared" si="138"/>
        <v>0</v>
      </c>
      <c r="V1048">
        <f t="shared" si="139"/>
        <v>0</v>
      </c>
      <c r="X1048">
        <f t="shared" si="134"/>
        <v>0.43358589965467115</v>
      </c>
    </row>
    <row r="1049" spans="1:24" x14ac:dyDescent="0.35">
      <c r="A1049" t="s">
        <v>359</v>
      </c>
      <c r="B1049" t="s">
        <v>667</v>
      </c>
      <c r="C1049" t="s">
        <v>695</v>
      </c>
      <c r="D1049" t="s">
        <v>696</v>
      </c>
      <c r="E1049">
        <v>0.64626080760426097</v>
      </c>
      <c r="F1049">
        <v>7</v>
      </c>
      <c r="G1049">
        <v>0</v>
      </c>
      <c r="H1049">
        <v>0</v>
      </c>
      <c r="I1049">
        <f t="shared" si="135"/>
        <v>0</v>
      </c>
      <c r="J1049">
        <v>0</v>
      </c>
      <c r="K1049">
        <v>0</v>
      </c>
      <c r="L1049" t="s">
        <v>3</v>
      </c>
      <c r="M1049" t="s">
        <v>651</v>
      </c>
      <c r="N1049" t="str">
        <f t="shared" si="136"/>
        <v>right tackle</v>
      </c>
      <c r="P1049">
        <v>0</v>
      </c>
      <c r="Q1049">
        <v>-0.13060199</v>
      </c>
      <c r="R1049">
        <v>1</v>
      </c>
      <c r="S1049">
        <v>0.64626080760426097</v>
      </c>
      <c r="T1049">
        <f t="shared" si="137"/>
        <v>0</v>
      </c>
      <c r="U1049">
        <f t="shared" si="138"/>
        <v>0</v>
      </c>
      <c r="V1049">
        <f t="shared" si="139"/>
        <v>0</v>
      </c>
      <c r="X1049">
        <f t="shared" si="134"/>
        <v>-8.4402947532123615E-2</v>
      </c>
    </row>
    <row r="1050" spans="1:24" x14ac:dyDescent="0.35">
      <c r="A1050" t="s">
        <v>347</v>
      </c>
      <c r="B1050" t="s">
        <v>666</v>
      </c>
      <c r="C1050" t="s">
        <v>695</v>
      </c>
      <c r="D1050" t="s">
        <v>696</v>
      </c>
      <c r="E1050">
        <v>0.35373919239573798</v>
      </c>
      <c r="F1050">
        <v>7</v>
      </c>
      <c r="G1050">
        <v>0</v>
      </c>
      <c r="H1050">
        <v>0</v>
      </c>
      <c r="I1050">
        <f t="shared" si="135"/>
        <v>0</v>
      </c>
      <c r="J1050">
        <v>0</v>
      </c>
      <c r="K1050">
        <v>0</v>
      </c>
      <c r="L1050" t="s">
        <v>3</v>
      </c>
      <c r="M1050" t="s">
        <v>651</v>
      </c>
      <c r="N1050" t="str">
        <f t="shared" si="136"/>
        <v>right tackle</v>
      </c>
      <c r="P1050">
        <v>0</v>
      </c>
      <c r="Q1050">
        <v>-0.13060199</v>
      </c>
      <c r="R1050">
        <v>1</v>
      </c>
      <c r="S1050">
        <v>0.35373919239573798</v>
      </c>
      <c r="T1050">
        <f t="shared" si="137"/>
        <v>0</v>
      </c>
      <c r="U1050">
        <f t="shared" si="138"/>
        <v>0</v>
      </c>
      <c r="V1050">
        <f t="shared" si="139"/>
        <v>0</v>
      </c>
      <c r="X1050">
        <f t="shared" si="134"/>
        <v>-4.6199042467876247E-2</v>
      </c>
    </row>
    <row r="1051" spans="1:24" x14ac:dyDescent="0.35">
      <c r="A1051" t="s">
        <v>354</v>
      </c>
      <c r="B1051" t="s">
        <v>667</v>
      </c>
      <c r="C1051" t="s">
        <v>695</v>
      </c>
      <c r="D1051" t="s">
        <v>696</v>
      </c>
      <c r="E1051">
        <v>0.29092822052762402</v>
      </c>
      <c r="F1051">
        <v>7</v>
      </c>
      <c r="G1051">
        <v>0</v>
      </c>
      <c r="H1051">
        <v>0</v>
      </c>
      <c r="I1051">
        <f t="shared" si="135"/>
        <v>0</v>
      </c>
      <c r="J1051">
        <v>0</v>
      </c>
      <c r="K1051">
        <v>0</v>
      </c>
      <c r="L1051" t="s">
        <v>654</v>
      </c>
      <c r="M1051" t="s">
        <v>651</v>
      </c>
      <c r="N1051" t="str">
        <f t="shared" si="136"/>
        <v>right guard</v>
      </c>
      <c r="P1051">
        <v>0</v>
      </c>
      <c r="Q1051">
        <v>-0.15677780999999999</v>
      </c>
      <c r="R1051">
        <v>1</v>
      </c>
      <c r="S1051">
        <v>0.29092822052762402</v>
      </c>
      <c r="T1051">
        <f t="shared" si="137"/>
        <v>0</v>
      </c>
      <c r="U1051">
        <f t="shared" si="138"/>
        <v>0</v>
      </c>
      <c r="V1051">
        <f t="shared" si="139"/>
        <v>0</v>
      </c>
      <c r="X1051">
        <f t="shared" si="134"/>
        <v>-4.5611089281517934E-2</v>
      </c>
    </row>
    <row r="1052" spans="1:24" x14ac:dyDescent="0.35">
      <c r="A1052" t="s">
        <v>359</v>
      </c>
      <c r="B1052" t="s">
        <v>667</v>
      </c>
      <c r="C1052" t="s">
        <v>695</v>
      </c>
      <c r="D1052" t="s">
        <v>696</v>
      </c>
      <c r="E1052">
        <v>0.477707502892536</v>
      </c>
      <c r="F1052">
        <v>7</v>
      </c>
      <c r="G1052">
        <v>0</v>
      </c>
      <c r="H1052">
        <v>0</v>
      </c>
      <c r="I1052">
        <f t="shared" si="135"/>
        <v>0</v>
      </c>
      <c r="J1052">
        <v>0</v>
      </c>
      <c r="K1052">
        <v>0</v>
      </c>
      <c r="L1052" t="s">
        <v>654</v>
      </c>
      <c r="M1052" t="s">
        <v>651</v>
      </c>
      <c r="N1052" t="str">
        <f t="shared" si="136"/>
        <v>right guard</v>
      </c>
      <c r="P1052">
        <v>0</v>
      </c>
      <c r="Q1052">
        <v>-0.15677780999999999</v>
      </c>
      <c r="R1052">
        <v>1</v>
      </c>
      <c r="S1052">
        <v>0.477707502892536</v>
      </c>
      <c r="T1052">
        <f t="shared" si="137"/>
        <v>0</v>
      </c>
      <c r="U1052">
        <f t="shared" si="138"/>
        <v>0</v>
      </c>
      <c r="V1052">
        <f t="shared" si="139"/>
        <v>0</v>
      </c>
      <c r="X1052">
        <f t="shared" si="134"/>
        <v>-7.4893936124060451E-2</v>
      </c>
    </row>
    <row r="1053" spans="1:24" x14ac:dyDescent="0.35">
      <c r="A1053" t="s">
        <v>355</v>
      </c>
      <c r="B1053" t="s">
        <v>665</v>
      </c>
      <c r="C1053" t="s">
        <v>695</v>
      </c>
      <c r="D1053" t="s">
        <v>696</v>
      </c>
      <c r="E1053">
        <v>0.23136427657983899</v>
      </c>
      <c r="F1053">
        <v>7</v>
      </c>
      <c r="G1053">
        <v>0</v>
      </c>
      <c r="H1053">
        <v>0</v>
      </c>
      <c r="I1053">
        <f t="shared" si="135"/>
        <v>0</v>
      </c>
      <c r="J1053">
        <v>0</v>
      </c>
      <c r="K1053">
        <v>0</v>
      </c>
      <c r="L1053" t="s">
        <v>654</v>
      </c>
      <c r="M1053" t="s">
        <v>651</v>
      </c>
      <c r="N1053" t="str">
        <f t="shared" si="136"/>
        <v>right guard</v>
      </c>
      <c r="P1053">
        <v>0</v>
      </c>
      <c r="Q1053">
        <v>-0.15677780999999999</v>
      </c>
      <c r="R1053">
        <v>1</v>
      </c>
      <c r="S1053">
        <v>0.23136427657983899</v>
      </c>
      <c r="T1053">
        <f t="shared" si="137"/>
        <v>0</v>
      </c>
      <c r="U1053">
        <f t="shared" si="138"/>
        <v>0</v>
      </c>
      <c r="V1053">
        <f t="shared" si="139"/>
        <v>0</v>
      </c>
      <c r="X1053">
        <f t="shared" si="134"/>
        <v>-3.6272784594421445E-2</v>
      </c>
    </row>
    <row r="1054" spans="1:24" x14ac:dyDescent="0.35">
      <c r="A1054" t="s">
        <v>360</v>
      </c>
      <c r="B1054" t="s">
        <v>666</v>
      </c>
      <c r="C1054" t="s">
        <v>695</v>
      </c>
      <c r="D1054" t="s">
        <v>696</v>
      </c>
      <c r="E1054">
        <v>0.42351349903979102</v>
      </c>
      <c r="F1054">
        <v>7</v>
      </c>
      <c r="G1054">
        <v>0</v>
      </c>
      <c r="H1054">
        <v>0</v>
      </c>
      <c r="I1054">
        <f t="shared" si="135"/>
        <v>0</v>
      </c>
      <c r="J1054">
        <v>0</v>
      </c>
      <c r="K1054">
        <v>0</v>
      </c>
      <c r="L1054" t="s">
        <v>3</v>
      </c>
      <c r="M1054" t="s">
        <v>651</v>
      </c>
      <c r="N1054" t="str">
        <f t="shared" si="136"/>
        <v>right tackle</v>
      </c>
      <c r="P1054">
        <v>0</v>
      </c>
      <c r="Q1054">
        <v>-0.52295930000000002</v>
      </c>
      <c r="R1054">
        <v>1</v>
      </c>
      <c r="S1054">
        <v>0.42351349903979102</v>
      </c>
      <c r="T1054">
        <f t="shared" si="137"/>
        <v>0</v>
      </c>
      <c r="U1054">
        <f t="shared" si="138"/>
        <v>0</v>
      </c>
      <c r="V1054">
        <f t="shared" si="139"/>
        <v>0</v>
      </c>
      <c r="X1054">
        <f t="shared" si="134"/>
        <v>-0.22148032299839979</v>
      </c>
    </row>
    <row r="1055" spans="1:24" x14ac:dyDescent="0.35">
      <c r="A1055" t="s">
        <v>354</v>
      </c>
      <c r="B1055" t="s">
        <v>667</v>
      </c>
      <c r="C1055" t="s">
        <v>695</v>
      </c>
      <c r="D1055" t="s">
        <v>696</v>
      </c>
      <c r="E1055">
        <v>0.57648650096020804</v>
      </c>
      <c r="F1055">
        <v>7</v>
      </c>
      <c r="G1055">
        <v>0</v>
      </c>
      <c r="H1055">
        <v>0</v>
      </c>
      <c r="I1055">
        <f t="shared" si="135"/>
        <v>0</v>
      </c>
      <c r="J1055">
        <v>0</v>
      </c>
      <c r="K1055">
        <v>0</v>
      </c>
      <c r="L1055" t="s">
        <v>3</v>
      </c>
      <c r="M1055" t="s">
        <v>651</v>
      </c>
      <c r="N1055" t="str">
        <f t="shared" si="136"/>
        <v>right tackle</v>
      </c>
      <c r="P1055">
        <v>0</v>
      </c>
      <c r="Q1055">
        <v>-0.52295930000000002</v>
      </c>
      <c r="R1055">
        <v>1</v>
      </c>
      <c r="S1055">
        <v>0.57648650096020804</v>
      </c>
      <c r="T1055">
        <f t="shared" si="137"/>
        <v>0</v>
      </c>
      <c r="U1055">
        <f t="shared" si="138"/>
        <v>0</v>
      </c>
      <c r="V1055">
        <f t="shared" si="139"/>
        <v>0</v>
      </c>
      <c r="X1055">
        <f t="shared" si="134"/>
        <v>-0.30147897700159976</v>
      </c>
    </row>
    <row r="1056" spans="1:24" x14ac:dyDescent="0.35">
      <c r="A1056" t="s">
        <v>360</v>
      </c>
      <c r="B1056" t="s">
        <v>666</v>
      </c>
      <c r="C1056" t="s">
        <v>695</v>
      </c>
      <c r="D1056" t="s">
        <v>696</v>
      </c>
      <c r="E1056">
        <v>0.60362138984765501</v>
      </c>
      <c r="F1056">
        <v>7</v>
      </c>
      <c r="G1056">
        <v>0</v>
      </c>
      <c r="H1056">
        <v>0</v>
      </c>
      <c r="I1056">
        <f t="shared" si="135"/>
        <v>0</v>
      </c>
      <c r="J1056">
        <v>0</v>
      </c>
      <c r="K1056">
        <v>0</v>
      </c>
      <c r="M1056" t="s">
        <v>650</v>
      </c>
      <c r="N1056" t="str">
        <f t="shared" si="136"/>
        <v>middle</v>
      </c>
      <c r="P1056">
        <v>0</v>
      </c>
      <c r="Q1056">
        <v>0.54725944999999998</v>
      </c>
      <c r="R1056">
        <v>0</v>
      </c>
      <c r="S1056">
        <v>0</v>
      </c>
      <c r="T1056">
        <f t="shared" si="137"/>
        <v>0</v>
      </c>
      <c r="U1056">
        <f t="shared" si="138"/>
        <v>0</v>
      </c>
      <c r="V1056">
        <f t="shared" si="139"/>
        <v>0</v>
      </c>
      <c r="X1056">
        <f t="shared" si="134"/>
        <v>0.33033750981626325</v>
      </c>
    </row>
    <row r="1057" spans="1:24" x14ac:dyDescent="0.35">
      <c r="A1057" t="s">
        <v>618</v>
      </c>
      <c r="B1057" t="s">
        <v>665</v>
      </c>
      <c r="C1057" t="s">
        <v>695</v>
      </c>
      <c r="D1057" t="s">
        <v>696</v>
      </c>
      <c r="E1057">
        <v>0.23262464926675699</v>
      </c>
      <c r="F1057">
        <v>7</v>
      </c>
      <c r="G1057">
        <v>0</v>
      </c>
      <c r="H1057">
        <v>0</v>
      </c>
      <c r="I1057">
        <f t="shared" si="135"/>
        <v>0</v>
      </c>
      <c r="J1057">
        <v>0</v>
      </c>
      <c r="K1057">
        <v>0</v>
      </c>
      <c r="M1057" t="s">
        <v>650</v>
      </c>
      <c r="N1057" t="str">
        <f t="shared" si="136"/>
        <v>middle</v>
      </c>
      <c r="P1057">
        <v>0</v>
      </c>
      <c r="Q1057">
        <v>0.54725944999999998</v>
      </c>
      <c r="R1057">
        <v>0</v>
      </c>
      <c r="S1057">
        <v>0</v>
      </c>
      <c r="T1057">
        <f t="shared" si="137"/>
        <v>0</v>
      </c>
      <c r="U1057">
        <f t="shared" si="138"/>
        <v>0</v>
      </c>
      <c r="V1057">
        <f t="shared" si="139"/>
        <v>0</v>
      </c>
      <c r="X1057">
        <f t="shared" si="134"/>
        <v>0.12730603761416834</v>
      </c>
    </row>
    <row r="1058" spans="1:24" x14ac:dyDescent="0.35">
      <c r="A1058" t="s">
        <v>391</v>
      </c>
      <c r="B1058" t="s">
        <v>667</v>
      </c>
      <c r="C1058" t="s">
        <v>695</v>
      </c>
      <c r="D1058" t="s">
        <v>696</v>
      </c>
      <c r="E1058">
        <v>0.163753960885587</v>
      </c>
      <c r="F1058">
        <v>7</v>
      </c>
      <c r="G1058">
        <v>0</v>
      </c>
      <c r="H1058">
        <v>0</v>
      </c>
      <c r="I1058">
        <f t="shared" si="135"/>
        <v>0</v>
      </c>
      <c r="J1058">
        <v>0</v>
      </c>
      <c r="K1058">
        <v>0</v>
      </c>
      <c r="M1058" t="s">
        <v>650</v>
      </c>
      <c r="N1058" t="str">
        <f t="shared" si="136"/>
        <v>middle</v>
      </c>
      <c r="P1058">
        <v>0</v>
      </c>
      <c r="Q1058">
        <v>0.54725944999999998</v>
      </c>
      <c r="R1058">
        <v>0</v>
      </c>
      <c r="S1058">
        <v>0</v>
      </c>
      <c r="T1058">
        <f t="shared" si="137"/>
        <v>0</v>
      </c>
      <c r="U1058">
        <f t="shared" si="138"/>
        <v>0</v>
      </c>
      <c r="V1058">
        <f t="shared" si="139"/>
        <v>0</v>
      </c>
      <c r="X1058">
        <f t="shared" si="134"/>
        <v>8.9615902569567849E-2</v>
      </c>
    </row>
    <row r="1059" spans="1:24" x14ac:dyDescent="0.35">
      <c r="A1059" t="s">
        <v>619</v>
      </c>
      <c r="B1059" t="s">
        <v>667</v>
      </c>
      <c r="C1059" t="s">
        <v>695</v>
      </c>
      <c r="D1059" t="s">
        <v>696</v>
      </c>
      <c r="E1059">
        <v>0.39474647485309799</v>
      </c>
      <c r="F1059">
        <v>7</v>
      </c>
      <c r="G1059">
        <v>0</v>
      </c>
      <c r="H1059">
        <v>0</v>
      </c>
      <c r="I1059">
        <f t="shared" si="135"/>
        <v>0</v>
      </c>
      <c r="J1059">
        <v>0</v>
      </c>
      <c r="K1059">
        <v>0</v>
      </c>
      <c r="L1059" t="s">
        <v>653</v>
      </c>
      <c r="M1059" t="s">
        <v>651</v>
      </c>
      <c r="N1059" t="str">
        <f t="shared" si="136"/>
        <v>right end</v>
      </c>
      <c r="P1059">
        <v>0</v>
      </c>
      <c r="Q1059">
        <v>-0.66165936000000003</v>
      </c>
      <c r="R1059">
        <v>1</v>
      </c>
      <c r="S1059">
        <v>0.39474647485309799</v>
      </c>
      <c r="T1059">
        <f t="shared" si="137"/>
        <v>0</v>
      </c>
      <c r="U1059">
        <f t="shared" si="138"/>
        <v>0</v>
      </c>
      <c r="V1059">
        <f t="shared" si="139"/>
        <v>0</v>
      </c>
      <c r="X1059">
        <f t="shared" si="134"/>
        <v>-0.26118769991355695</v>
      </c>
    </row>
    <row r="1060" spans="1:24" x14ac:dyDescent="0.35">
      <c r="A1060" t="s">
        <v>359</v>
      </c>
      <c r="B1060" t="s">
        <v>667</v>
      </c>
      <c r="C1060" t="s">
        <v>695</v>
      </c>
      <c r="D1060" t="s">
        <v>696</v>
      </c>
      <c r="E1060">
        <v>0.60525352514690101</v>
      </c>
      <c r="F1060">
        <v>7</v>
      </c>
      <c r="G1060">
        <v>0</v>
      </c>
      <c r="H1060">
        <v>0</v>
      </c>
      <c r="I1060">
        <f t="shared" si="135"/>
        <v>0</v>
      </c>
      <c r="J1060">
        <v>0</v>
      </c>
      <c r="K1060">
        <v>0</v>
      </c>
      <c r="L1060" t="s">
        <v>653</v>
      </c>
      <c r="M1060" t="s">
        <v>651</v>
      </c>
      <c r="N1060" t="str">
        <f t="shared" si="136"/>
        <v>right end</v>
      </c>
      <c r="P1060">
        <v>0</v>
      </c>
      <c r="Q1060">
        <v>-0.66165936000000003</v>
      </c>
      <c r="R1060">
        <v>1</v>
      </c>
      <c r="S1060">
        <v>0.60525352514690101</v>
      </c>
      <c r="T1060">
        <f t="shared" si="137"/>
        <v>0</v>
      </c>
      <c r="U1060">
        <f t="shared" si="138"/>
        <v>0</v>
      </c>
      <c r="V1060">
        <f t="shared" si="139"/>
        <v>0</v>
      </c>
      <c r="X1060">
        <f t="shared" si="134"/>
        <v>-0.40047166008644242</v>
      </c>
    </row>
    <row r="1061" spans="1:24" x14ac:dyDescent="0.35">
      <c r="A1061" t="s">
        <v>364</v>
      </c>
      <c r="B1061" t="s">
        <v>665</v>
      </c>
      <c r="C1061" t="s">
        <v>696</v>
      </c>
      <c r="D1061" t="s">
        <v>695</v>
      </c>
      <c r="E1061">
        <v>0.15657394706177899</v>
      </c>
      <c r="F1061">
        <v>7</v>
      </c>
      <c r="G1061">
        <v>0</v>
      </c>
      <c r="H1061">
        <v>0</v>
      </c>
      <c r="I1061">
        <f t="shared" si="135"/>
        <v>0</v>
      </c>
      <c r="J1061">
        <v>0</v>
      </c>
      <c r="K1061">
        <v>0</v>
      </c>
      <c r="M1061" t="s">
        <v>650</v>
      </c>
      <c r="N1061" t="str">
        <f t="shared" si="136"/>
        <v>middle</v>
      </c>
      <c r="P1061">
        <v>0</v>
      </c>
      <c r="Q1061">
        <v>-0.38989796999999998</v>
      </c>
      <c r="R1061">
        <v>1</v>
      </c>
      <c r="S1061">
        <v>0.15657394706177899</v>
      </c>
      <c r="T1061">
        <f t="shared" si="137"/>
        <v>0</v>
      </c>
      <c r="U1061">
        <f t="shared" si="138"/>
        <v>0</v>
      </c>
      <c r="V1061">
        <f t="shared" si="139"/>
        <v>0</v>
      </c>
      <c r="X1061">
        <f t="shared" si="134"/>
        <v>-6.104786411427509E-2</v>
      </c>
    </row>
    <row r="1062" spans="1:24" x14ac:dyDescent="0.35">
      <c r="A1062" t="s">
        <v>361</v>
      </c>
      <c r="B1062" t="s">
        <v>667</v>
      </c>
      <c r="C1062" t="s">
        <v>696</v>
      </c>
      <c r="D1062" t="s">
        <v>695</v>
      </c>
      <c r="E1062">
        <v>0.84342605293822004</v>
      </c>
      <c r="F1062">
        <v>7</v>
      </c>
      <c r="G1062">
        <v>0</v>
      </c>
      <c r="H1062">
        <v>0</v>
      </c>
      <c r="I1062">
        <f t="shared" si="135"/>
        <v>0</v>
      </c>
      <c r="J1062">
        <v>0</v>
      </c>
      <c r="K1062">
        <v>0</v>
      </c>
      <c r="M1062" t="s">
        <v>650</v>
      </c>
      <c r="N1062" t="str">
        <f t="shared" si="136"/>
        <v>middle</v>
      </c>
      <c r="P1062">
        <v>0</v>
      </c>
      <c r="Q1062">
        <v>-0.38989796999999998</v>
      </c>
      <c r="R1062">
        <v>1</v>
      </c>
      <c r="S1062">
        <v>0.84342605293822004</v>
      </c>
      <c r="T1062">
        <f t="shared" si="137"/>
        <v>0</v>
      </c>
      <c r="U1062">
        <f t="shared" si="138"/>
        <v>0</v>
      </c>
      <c r="V1062">
        <f t="shared" si="139"/>
        <v>0</v>
      </c>
      <c r="X1062">
        <f t="shared" si="134"/>
        <v>-0.3288501058857245</v>
      </c>
    </row>
    <row r="1063" spans="1:24" x14ac:dyDescent="0.35">
      <c r="A1063" t="s">
        <v>362</v>
      </c>
      <c r="B1063" t="s">
        <v>667</v>
      </c>
      <c r="C1063" t="s">
        <v>696</v>
      </c>
      <c r="D1063" t="s">
        <v>695</v>
      </c>
      <c r="E1063">
        <v>0.62841547189138902</v>
      </c>
      <c r="F1063">
        <v>7</v>
      </c>
      <c r="G1063">
        <v>0</v>
      </c>
      <c r="H1063">
        <v>0</v>
      </c>
      <c r="I1063">
        <f t="shared" si="135"/>
        <v>0</v>
      </c>
      <c r="J1063">
        <v>0</v>
      </c>
      <c r="K1063">
        <v>0</v>
      </c>
      <c r="M1063" t="s">
        <v>650</v>
      </c>
      <c r="N1063" t="str">
        <f t="shared" si="136"/>
        <v>middle</v>
      </c>
      <c r="P1063">
        <v>0</v>
      </c>
      <c r="Q1063">
        <v>-0.15568657</v>
      </c>
      <c r="R1063">
        <v>1</v>
      </c>
      <c r="S1063">
        <v>0.62841547189138902</v>
      </c>
      <c r="T1063">
        <f t="shared" si="137"/>
        <v>0</v>
      </c>
      <c r="U1063">
        <f t="shared" si="138"/>
        <v>0</v>
      </c>
      <c r="V1063">
        <f t="shared" si="139"/>
        <v>0</v>
      </c>
      <c r="X1063">
        <f t="shared" si="134"/>
        <v>-9.7835849353701765E-2</v>
      </c>
    </row>
    <row r="1064" spans="1:24" x14ac:dyDescent="0.35">
      <c r="A1064" t="s">
        <v>361</v>
      </c>
      <c r="B1064" t="s">
        <v>667</v>
      </c>
      <c r="C1064" t="s">
        <v>696</v>
      </c>
      <c r="D1064" t="s">
        <v>695</v>
      </c>
      <c r="E1064">
        <v>0.37158452810860998</v>
      </c>
      <c r="F1064">
        <v>7</v>
      </c>
      <c r="G1064">
        <v>0</v>
      </c>
      <c r="H1064">
        <v>0</v>
      </c>
      <c r="I1064">
        <f t="shared" si="135"/>
        <v>0</v>
      </c>
      <c r="J1064">
        <v>0</v>
      </c>
      <c r="K1064">
        <v>0</v>
      </c>
      <c r="M1064" t="s">
        <v>650</v>
      </c>
      <c r="N1064" t="str">
        <f t="shared" si="136"/>
        <v>middle</v>
      </c>
      <c r="P1064">
        <v>0</v>
      </c>
      <c r="Q1064">
        <v>-0.15568657</v>
      </c>
      <c r="R1064">
        <v>1</v>
      </c>
      <c r="S1064">
        <v>0.37158452810860998</v>
      </c>
      <c r="T1064">
        <f t="shared" si="137"/>
        <v>0</v>
      </c>
      <c r="U1064">
        <f t="shared" si="138"/>
        <v>0</v>
      </c>
      <c r="V1064">
        <f t="shared" si="139"/>
        <v>0</v>
      </c>
      <c r="X1064">
        <f t="shared" si="134"/>
        <v>-5.7850720646298072E-2</v>
      </c>
    </row>
    <row r="1065" spans="1:24" x14ac:dyDescent="0.35">
      <c r="A1065" t="s">
        <v>360</v>
      </c>
      <c r="B1065" t="s">
        <v>666</v>
      </c>
      <c r="C1065" t="s">
        <v>695</v>
      </c>
      <c r="D1065" t="s">
        <v>696</v>
      </c>
      <c r="E1065">
        <v>0.56080086842949395</v>
      </c>
      <c r="F1065">
        <v>7</v>
      </c>
      <c r="G1065">
        <v>0</v>
      </c>
      <c r="H1065">
        <v>0</v>
      </c>
      <c r="I1065">
        <f t="shared" si="135"/>
        <v>0</v>
      </c>
      <c r="J1065">
        <v>1</v>
      </c>
      <c r="K1065">
        <v>0</v>
      </c>
      <c r="L1065" t="s">
        <v>653</v>
      </c>
      <c r="M1065" t="s">
        <v>652</v>
      </c>
      <c r="N1065" t="str">
        <f t="shared" si="136"/>
        <v>left end</v>
      </c>
      <c r="P1065">
        <v>0</v>
      </c>
      <c r="Q1065">
        <v>6.6749589999999998E-2</v>
      </c>
      <c r="R1065">
        <v>0</v>
      </c>
      <c r="S1065">
        <v>0</v>
      </c>
      <c r="T1065">
        <f t="shared" si="137"/>
        <v>0</v>
      </c>
      <c r="U1065">
        <f t="shared" si="138"/>
        <v>0.56080086842949395</v>
      </c>
      <c r="V1065">
        <f t="shared" si="139"/>
        <v>0</v>
      </c>
      <c r="X1065">
        <f t="shared" si="134"/>
        <v>3.7433228039312663E-2</v>
      </c>
    </row>
    <row r="1066" spans="1:24" x14ac:dyDescent="0.35">
      <c r="A1066" t="s">
        <v>359</v>
      </c>
      <c r="B1066" t="s">
        <v>667</v>
      </c>
      <c r="C1066" t="s">
        <v>695</v>
      </c>
      <c r="D1066" t="s">
        <v>696</v>
      </c>
      <c r="E1066">
        <v>0.29892676160193099</v>
      </c>
      <c r="F1066">
        <v>7</v>
      </c>
      <c r="G1066">
        <v>0</v>
      </c>
      <c r="H1066">
        <v>0</v>
      </c>
      <c r="I1066">
        <f t="shared" si="135"/>
        <v>0</v>
      </c>
      <c r="J1066">
        <v>1</v>
      </c>
      <c r="K1066">
        <v>0</v>
      </c>
      <c r="L1066" t="s">
        <v>653</v>
      </c>
      <c r="M1066" t="s">
        <v>652</v>
      </c>
      <c r="N1066" t="str">
        <f t="shared" si="136"/>
        <v>left end</v>
      </c>
      <c r="P1066">
        <v>0</v>
      </c>
      <c r="Q1066">
        <v>6.6749589999999998E-2</v>
      </c>
      <c r="R1066">
        <v>0</v>
      </c>
      <c r="S1066">
        <v>0</v>
      </c>
      <c r="T1066">
        <f t="shared" si="137"/>
        <v>0</v>
      </c>
      <c r="U1066">
        <f t="shared" si="138"/>
        <v>0.29892676160193099</v>
      </c>
      <c r="V1066">
        <f t="shared" si="139"/>
        <v>0</v>
      </c>
      <c r="X1066">
        <f t="shared" si="134"/>
        <v>1.9953238776956636E-2</v>
      </c>
    </row>
    <row r="1067" spans="1:24" x14ac:dyDescent="0.35">
      <c r="A1067" t="s">
        <v>363</v>
      </c>
      <c r="B1067" t="s">
        <v>665</v>
      </c>
      <c r="C1067" t="s">
        <v>695</v>
      </c>
      <c r="D1067" t="s">
        <v>696</v>
      </c>
      <c r="E1067">
        <v>0.14027236996857401</v>
      </c>
      <c r="F1067">
        <v>7</v>
      </c>
      <c r="G1067">
        <v>0</v>
      </c>
      <c r="H1067">
        <v>0</v>
      </c>
      <c r="I1067">
        <f t="shared" si="135"/>
        <v>0</v>
      </c>
      <c r="J1067">
        <v>1</v>
      </c>
      <c r="K1067">
        <v>0</v>
      </c>
      <c r="L1067" t="s">
        <v>653</v>
      </c>
      <c r="M1067" t="s">
        <v>652</v>
      </c>
      <c r="N1067" t="str">
        <f t="shared" si="136"/>
        <v>left end</v>
      </c>
      <c r="P1067">
        <v>0</v>
      </c>
      <c r="Q1067">
        <v>6.6749589999999998E-2</v>
      </c>
      <c r="R1067">
        <v>0</v>
      </c>
      <c r="S1067">
        <v>0</v>
      </c>
      <c r="T1067">
        <f t="shared" si="137"/>
        <v>0</v>
      </c>
      <c r="U1067">
        <f t="shared" si="138"/>
        <v>0.14027236996857401</v>
      </c>
      <c r="V1067">
        <f t="shared" si="139"/>
        <v>0</v>
      </c>
      <c r="X1067">
        <f t="shared" si="134"/>
        <v>9.3631231837306272E-3</v>
      </c>
    </row>
    <row r="1068" spans="1:24" x14ac:dyDescent="0.35">
      <c r="A1068" t="s">
        <v>362</v>
      </c>
      <c r="B1068" t="s">
        <v>667</v>
      </c>
      <c r="C1068" t="s">
        <v>696</v>
      </c>
      <c r="D1068" t="s">
        <v>695</v>
      </c>
      <c r="E1068">
        <v>0.25720574697515802</v>
      </c>
      <c r="F1068">
        <v>7</v>
      </c>
      <c r="G1068">
        <v>0</v>
      </c>
      <c r="H1068">
        <v>0</v>
      </c>
      <c r="I1068">
        <f t="shared" si="135"/>
        <v>0</v>
      </c>
      <c r="J1068">
        <v>0</v>
      </c>
      <c r="K1068">
        <v>0</v>
      </c>
      <c r="L1068" t="s">
        <v>654</v>
      </c>
      <c r="M1068" t="s">
        <v>651</v>
      </c>
      <c r="N1068" t="str">
        <f t="shared" si="136"/>
        <v>right guard</v>
      </c>
      <c r="P1068">
        <v>0</v>
      </c>
      <c r="Q1068">
        <v>0.22341868000000001</v>
      </c>
      <c r="R1068">
        <v>0</v>
      </c>
      <c r="S1068">
        <v>0</v>
      </c>
      <c r="T1068">
        <f t="shared" si="137"/>
        <v>0</v>
      </c>
      <c r="U1068">
        <f t="shared" si="138"/>
        <v>0</v>
      </c>
      <c r="V1068">
        <f t="shared" si="139"/>
        <v>0</v>
      </c>
      <c r="X1068">
        <f t="shared" si="134"/>
        <v>5.7464568477603797E-2</v>
      </c>
    </row>
    <row r="1069" spans="1:24" x14ac:dyDescent="0.35">
      <c r="A1069" t="s">
        <v>366</v>
      </c>
      <c r="B1069" t="s">
        <v>666</v>
      </c>
      <c r="C1069" t="s">
        <v>696</v>
      </c>
      <c r="D1069" t="s">
        <v>695</v>
      </c>
      <c r="E1069">
        <v>0.74279425302484103</v>
      </c>
      <c r="F1069">
        <v>7</v>
      </c>
      <c r="G1069">
        <v>0</v>
      </c>
      <c r="H1069">
        <v>0</v>
      </c>
      <c r="I1069">
        <f t="shared" si="135"/>
        <v>0</v>
      </c>
      <c r="J1069">
        <v>0</v>
      </c>
      <c r="K1069">
        <v>0</v>
      </c>
      <c r="L1069" t="s">
        <v>654</v>
      </c>
      <c r="M1069" t="s">
        <v>651</v>
      </c>
      <c r="N1069" t="str">
        <f t="shared" si="136"/>
        <v>right guard</v>
      </c>
      <c r="P1069">
        <v>0</v>
      </c>
      <c r="Q1069">
        <v>0.22341868000000001</v>
      </c>
      <c r="R1069">
        <v>0</v>
      </c>
      <c r="S1069">
        <v>0</v>
      </c>
      <c r="T1069">
        <f t="shared" si="137"/>
        <v>0</v>
      </c>
      <c r="U1069">
        <f t="shared" si="138"/>
        <v>0</v>
      </c>
      <c r="V1069">
        <f t="shared" si="139"/>
        <v>0</v>
      </c>
      <c r="X1069">
        <f t="shared" si="134"/>
        <v>0.165954111522396</v>
      </c>
    </row>
    <row r="1070" spans="1:24" x14ac:dyDescent="0.35">
      <c r="A1070" t="s">
        <v>364</v>
      </c>
      <c r="B1070" t="s">
        <v>665</v>
      </c>
      <c r="C1070" t="s">
        <v>696</v>
      </c>
      <c r="D1070" t="s">
        <v>695</v>
      </c>
      <c r="E1070">
        <v>0.82743926265227197</v>
      </c>
      <c r="F1070">
        <v>7</v>
      </c>
      <c r="G1070">
        <v>0</v>
      </c>
      <c r="H1070">
        <v>0</v>
      </c>
      <c r="I1070">
        <f t="shared" si="135"/>
        <v>0</v>
      </c>
      <c r="J1070">
        <v>0</v>
      </c>
      <c r="K1070">
        <v>0</v>
      </c>
      <c r="M1070" t="s">
        <v>650</v>
      </c>
      <c r="N1070" t="str">
        <f t="shared" si="136"/>
        <v>middle</v>
      </c>
      <c r="P1070">
        <v>0</v>
      </c>
      <c r="Q1070">
        <v>0.57607419999999998</v>
      </c>
      <c r="R1070">
        <v>0</v>
      </c>
      <c r="S1070">
        <v>0</v>
      </c>
      <c r="T1070">
        <f t="shared" si="137"/>
        <v>0</v>
      </c>
      <c r="U1070">
        <f t="shared" si="138"/>
        <v>0</v>
      </c>
      <c r="V1070">
        <f t="shared" si="139"/>
        <v>0</v>
      </c>
      <c r="X1070">
        <f t="shared" si="134"/>
        <v>0.47666641128099746</v>
      </c>
    </row>
    <row r="1071" spans="1:24" x14ac:dyDescent="0.35">
      <c r="A1071" t="s">
        <v>365</v>
      </c>
      <c r="B1071" t="s">
        <v>665</v>
      </c>
      <c r="C1071" t="s">
        <v>696</v>
      </c>
      <c r="D1071" t="s">
        <v>695</v>
      </c>
      <c r="E1071">
        <v>0.17256073734772701</v>
      </c>
      <c r="F1071">
        <v>7</v>
      </c>
      <c r="G1071">
        <v>0</v>
      </c>
      <c r="H1071">
        <v>0</v>
      </c>
      <c r="I1071">
        <f t="shared" si="135"/>
        <v>0</v>
      </c>
      <c r="J1071">
        <v>0</v>
      </c>
      <c r="K1071">
        <v>0</v>
      </c>
      <c r="M1071" t="s">
        <v>650</v>
      </c>
      <c r="N1071" t="str">
        <f t="shared" si="136"/>
        <v>middle</v>
      </c>
      <c r="P1071">
        <v>0</v>
      </c>
      <c r="Q1071">
        <v>0.57607419999999998</v>
      </c>
      <c r="R1071">
        <v>0</v>
      </c>
      <c r="S1071">
        <v>0</v>
      </c>
      <c r="T1071">
        <f t="shared" si="137"/>
        <v>0</v>
      </c>
      <c r="U1071">
        <f t="shared" si="138"/>
        <v>0</v>
      </c>
      <c r="V1071">
        <f t="shared" si="139"/>
        <v>0</v>
      </c>
      <c r="X1071">
        <f t="shared" si="134"/>
        <v>9.9407788719001952E-2</v>
      </c>
    </row>
    <row r="1072" spans="1:24" x14ac:dyDescent="0.35">
      <c r="A1072" t="s">
        <v>361</v>
      </c>
      <c r="B1072" t="s">
        <v>667</v>
      </c>
      <c r="C1072" t="s">
        <v>696</v>
      </c>
      <c r="D1072" t="s">
        <v>695</v>
      </c>
      <c r="E1072">
        <v>1</v>
      </c>
      <c r="F1072">
        <v>7</v>
      </c>
      <c r="G1072">
        <v>0</v>
      </c>
      <c r="H1072">
        <v>0</v>
      </c>
      <c r="I1072">
        <f t="shared" si="135"/>
        <v>0</v>
      </c>
      <c r="J1072">
        <v>0</v>
      </c>
      <c r="K1072">
        <v>0</v>
      </c>
      <c r="L1072" t="s">
        <v>653</v>
      </c>
      <c r="M1072" t="s">
        <v>652</v>
      </c>
      <c r="N1072" t="str">
        <f t="shared" si="136"/>
        <v>left end</v>
      </c>
      <c r="P1072">
        <v>0</v>
      </c>
      <c r="Q1072">
        <v>2.1775935E-2</v>
      </c>
      <c r="R1072">
        <v>0</v>
      </c>
      <c r="S1072">
        <v>0</v>
      </c>
      <c r="T1072">
        <f t="shared" si="137"/>
        <v>0</v>
      </c>
      <c r="U1072">
        <f t="shared" si="138"/>
        <v>0</v>
      </c>
      <c r="V1072">
        <f t="shared" si="139"/>
        <v>0</v>
      </c>
      <c r="X1072">
        <f t="shared" si="134"/>
        <v>2.1775935E-2</v>
      </c>
    </row>
    <row r="1073" spans="1:24" x14ac:dyDescent="0.35">
      <c r="A1073" t="s">
        <v>449</v>
      </c>
      <c r="B1073" t="s">
        <v>665</v>
      </c>
      <c r="C1073" t="s">
        <v>696</v>
      </c>
      <c r="D1073" t="s">
        <v>695</v>
      </c>
      <c r="E1073">
        <v>0.15005302388044001</v>
      </c>
      <c r="F1073">
        <v>7</v>
      </c>
      <c r="G1073">
        <v>0</v>
      </c>
      <c r="H1073">
        <v>0</v>
      </c>
      <c r="I1073">
        <f t="shared" si="135"/>
        <v>0</v>
      </c>
      <c r="J1073">
        <v>0</v>
      </c>
      <c r="K1073">
        <v>0</v>
      </c>
      <c r="L1073" t="s">
        <v>653</v>
      </c>
      <c r="M1073" t="s">
        <v>651</v>
      </c>
      <c r="N1073" t="str">
        <f t="shared" si="136"/>
        <v>right end</v>
      </c>
      <c r="P1073">
        <v>0</v>
      </c>
      <c r="Q1073">
        <v>0.12812422000000001</v>
      </c>
      <c r="R1073">
        <v>0</v>
      </c>
      <c r="S1073">
        <v>0</v>
      </c>
      <c r="T1073">
        <f t="shared" si="137"/>
        <v>0</v>
      </c>
      <c r="U1073">
        <f t="shared" si="138"/>
        <v>0</v>
      </c>
      <c r="V1073">
        <f t="shared" si="139"/>
        <v>0</v>
      </c>
      <c r="X1073">
        <f t="shared" si="134"/>
        <v>1.922542664332275E-2</v>
      </c>
    </row>
    <row r="1074" spans="1:24" x14ac:dyDescent="0.35">
      <c r="A1074" t="s">
        <v>365</v>
      </c>
      <c r="B1074" t="s">
        <v>665</v>
      </c>
      <c r="C1074" t="s">
        <v>696</v>
      </c>
      <c r="D1074" t="s">
        <v>695</v>
      </c>
      <c r="E1074">
        <v>0.84994697611955905</v>
      </c>
      <c r="F1074">
        <v>7</v>
      </c>
      <c r="G1074">
        <v>0</v>
      </c>
      <c r="H1074">
        <v>0</v>
      </c>
      <c r="I1074">
        <f t="shared" si="135"/>
        <v>0</v>
      </c>
      <c r="J1074">
        <v>0</v>
      </c>
      <c r="K1074">
        <v>0</v>
      </c>
      <c r="L1074" t="s">
        <v>653</v>
      </c>
      <c r="M1074" t="s">
        <v>651</v>
      </c>
      <c r="N1074" t="str">
        <f t="shared" si="136"/>
        <v>right end</v>
      </c>
      <c r="P1074">
        <v>0</v>
      </c>
      <c r="Q1074">
        <v>0.12812422000000001</v>
      </c>
      <c r="R1074">
        <v>0</v>
      </c>
      <c r="S1074">
        <v>0</v>
      </c>
      <c r="T1074">
        <f t="shared" si="137"/>
        <v>0</v>
      </c>
      <c r="U1074">
        <f t="shared" si="138"/>
        <v>0</v>
      </c>
      <c r="V1074">
        <f t="shared" si="139"/>
        <v>0</v>
      </c>
      <c r="X1074">
        <f t="shared" si="134"/>
        <v>0.10889879335667714</v>
      </c>
    </row>
    <row r="1075" spans="1:24" x14ac:dyDescent="0.35">
      <c r="A1075" t="s">
        <v>365</v>
      </c>
      <c r="B1075" t="s">
        <v>665</v>
      </c>
      <c r="C1075" t="s">
        <v>696</v>
      </c>
      <c r="D1075" t="s">
        <v>695</v>
      </c>
      <c r="E1075">
        <v>0.49929076775075998</v>
      </c>
      <c r="F1075">
        <v>7</v>
      </c>
      <c r="G1075">
        <v>0</v>
      </c>
      <c r="H1075">
        <v>0</v>
      </c>
      <c r="I1075">
        <f t="shared" si="135"/>
        <v>0</v>
      </c>
      <c r="J1075">
        <v>0</v>
      </c>
      <c r="K1075">
        <v>0</v>
      </c>
      <c r="L1075" t="s">
        <v>653</v>
      </c>
      <c r="M1075" t="s">
        <v>651</v>
      </c>
      <c r="N1075" t="str">
        <f t="shared" si="136"/>
        <v>right end</v>
      </c>
      <c r="P1075">
        <v>0</v>
      </c>
      <c r="Q1075">
        <v>-0.14956965999999999</v>
      </c>
      <c r="R1075">
        <v>1</v>
      </c>
      <c r="S1075">
        <v>0.49929076775075998</v>
      </c>
      <c r="T1075">
        <f t="shared" si="137"/>
        <v>0</v>
      </c>
      <c r="U1075">
        <f t="shared" si="138"/>
        <v>0</v>
      </c>
      <c r="V1075">
        <f t="shared" si="139"/>
        <v>0</v>
      </c>
      <c r="X1075">
        <f t="shared" si="134"/>
        <v>-7.4678750373620137E-2</v>
      </c>
    </row>
    <row r="1076" spans="1:24" x14ac:dyDescent="0.35">
      <c r="A1076" t="s">
        <v>361</v>
      </c>
      <c r="B1076" t="s">
        <v>667</v>
      </c>
      <c r="C1076" t="s">
        <v>696</v>
      </c>
      <c r="D1076" t="s">
        <v>695</v>
      </c>
      <c r="E1076">
        <v>0.223295128089884</v>
      </c>
      <c r="F1076">
        <v>7</v>
      </c>
      <c r="G1076">
        <v>0</v>
      </c>
      <c r="H1076">
        <v>0</v>
      </c>
      <c r="I1076">
        <f t="shared" si="135"/>
        <v>0</v>
      </c>
      <c r="J1076">
        <v>0</v>
      </c>
      <c r="K1076">
        <v>0</v>
      </c>
      <c r="L1076" t="s">
        <v>653</v>
      </c>
      <c r="M1076" t="s">
        <v>651</v>
      </c>
      <c r="N1076" t="str">
        <f t="shared" si="136"/>
        <v>right end</v>
      </c>
      <c r="P1076">
        <v>0</v>
      </c>
      <c r="Q1076">
        <v>-0.14956965999999999</v>
      </c>
      <c r="R1076">
        <v>1</v>
      </c>
      <c r="S1076">
        <v>0.223295128089884</v>
      </c>
      <c r="T1076">
        <f t="shared" si="137"/>
        <v>0</v>
      </c>
      <c r="U1076">
        <f t="shared" si="138"/>
        <v>0</v>
      </c>
      <c r="V1076">
        <f t="shared" si="139"/>
        <v>0</v>
      </c>
      <c r="X1076">
        <f t="shared" si="134"/>
        <v>-3.3398176388060398E-2</v>
      </c>
    </row>
    <row r="1077" spans="1:24" x14ac:dyDescent="0.35">
      <c r="A1077" t="s">
        <v>348</v>
      </c>
      <c r="B1077" t="s">
        <v>667</v>
      </c>
      <c r="C1077" t="s">
        <v>696</v>
      </c>
      <c r="D1077" t="s">
        <v>695</v>
      </c>
      <c r="E1077">
        <v>0.27741410415935402</v>
      </c>
      <c r="F1077">
        <v>7</v>
      </c>
      <c r="G1077">
        <v>0</v>
      </c>
      <c r="H1077">
        <v>0</v>
      </c>
      <c r="I1077">
        <f t="shared" si="135"/>
        <v>0</v>
      </c>
      <c r="J1077">
        <v>0</v>
      </c>
      <c r="K1077">
        <v>0</v>
      </c>
      <c r="L1077" t="s">
        <v>653</v>
      </c>
      <c r="M1077" t="s">
        <v>651</v>
      </c>
      <c r="N1077" t="str">
        <f t="shared" si="136"/>
        <v>right end</v>
      </c>
      <c r="P1077">
        <v>0</v>
      </c>
      <c r="Q1077">
        <v>-0.14956965999999999</v>
      </c>
      <c r="R1077">
        <v>1</v>
      </c>
      <c r="S1077">
        <v>0.27741410415935402</v>
      </c>
      <c r="T1077">
        <f t="shared" si="137"/>
        <v>0</v>
      </c>
      <c r="U1077">
        <f t="shared" si="138"/>
        <v>0</v>
      </c>
      <c r="V1077">
        <f t="shared" si="139"/>
        <v>0</v>
      </c>
      <c r="X1077">
        <f t="shared" si="134"/>
        <v>-4.1492733238319167E-2</v>
      </c>
    </row>
    <row r="1078" spans="1:24" x14ac:dyDescent="0.35">
      <c r="A1078" t="s">
        <v>347</v>
      </c>
      <c r="B1078" t="s">
        <v>666</v>
      </c>
      <c r="C1078" t="s">
        <v>695</v>
      </c>
      <c r="D1078" t="s">
        <v>696</v>
      </c>
      <c r="E1078">
        <v>1</v>
      </c>
      <c r="F1078">
        <v>7</v>
      </c>
      <c r="G1078">
        <v>0</v>
      </c>
      <c r="H1078">
        <v>0</v>
      </c>
      <c r="I1078">
        <f t="shared" si="135"/>
        <v>0</v>
      </c>
      <c r="J1078">
        <v>0</v>
      </c>
      <c r="K1078">
        <v>0</v>
      </c>
      <c r="L1078" t="s">
        <v>654</v>
      </c>
      <c r="M1078" t="s">
        <v>652</v>
      </c>
      <c r="N1078" t="str">
        <f t="shared" si="136"/>
        <v>left guard</v>
      </c>
      <c r="P1078">
        <v>0</v>
      </c>
      <c r="Q1078">
        <v>-6.5368239999999994E-2</v>
      </c>
      <c r="R1078">
        <v>1</v>
      </c>
      <c r="S1078">
        <v>1</v>
      </c>
      <c r="T1078">
        <f t="shared" si="137"/>
        <v>0</v>
      </c>
      <c r="U1078">
        <f t="shared" si="138"/>
        <v>0</v>
      </c>
      <c r="V1078">
        <f t="shared" si="139"/>
        <v>0</v>
      </c>
      <c r="X1078">
        <f t="shared" si="134"/>
        <v>-6.5368239999999994E-2</v>
      </c>
    </row>
    <row r="1079" spans="1:24" x14ac:dyDescent="0.35">
      <c r="A1079" t="s">
        <v>352</v>
      </c>
      <c r="B1079" t="s">
        <v>665</v>
      </c>
      <c r="C1079" t="s">
        <v>696</v>
      </c>
      <c r="D1079" t="s">
        <v>695</v>
      </c>
      <c r="E1079">
        <v>0.41806940382650398</v>
      </c>
      <c r="F1079">
        <v>7</v>
      </c>
      <c r="G1079">
        <v>0</v>
      </c>
      <c r="H1079">
        <v>0</v>
      </c>
      <c r="I1079">
        <f t="shared" si="135"/>
        <v>0</v>
      </c>
      <c r="J1079">
        <v>0</v>
      </c>
      <c r="K1079">
        <v>0</v>
      </c>
      <c r="L1079" t="s">
        <v>654</v>
      </c>
      <c r="M1079" t="s">
        <v>651</v>
      </c>
      <c r="N1079" t="str">
        <f t="shared" si="136"/>
        <v>right guard</v>
      </c>
      <c r="P1079">
        <v>0</v>
      </c>
      <c r="Q1079">
        <v>-0.26756716000000003</v>
      </c>
      <c r="R1079">
        <v>1</v>
      </c>
      <c r="S1079">
        <v>0.41806940382650398</v>
      </c>
      <c r="T1079">
        <f t="shared" si="137"/>
        <v>0</v>
      </c>
      <c r="U1079">
        <f t="shared" si="138"/>
        <v>0</v>
      </c>
      <c r="V1079">
        <f t="shared" si="139"/>
        <v>0</v>
      </c>
      <c r="X1079">
        <f t="shared" si="134"/>
        <v>-0.11186164306475081</v>
      </c>
    </row>
    <row r="1080" spans="1:24" x14ac:dyDescent="0.35">
      <c r="A1080" t="s">
        <v>351</v>
      </c>
      <c r="B1080" t="s">
        <v>666</v>
      </c>
      <c r="C1080" t="s">
        <v>696</v>
      </c>
      <c r="D1080" t="s">
        <v>695</v>
      </c>
      <c r="E1080">
        <v>0.58193059617349496</v>
      </c>
      <c r="F1080">
        <v>7</v>
      </c>
      <c r="G1080">
        <v>0</v>
      </c>
      <c r="H1080">
        <v>0</v>
      </c>
      <c r="I1080">
        <f t="shared" si="135"/>
        <v>0</v>
      </c>
      <c r="J1080">
        <v>0</v>
      </c>
      <c r="K1080">
        <v>0</v>
      </c>
      <c r="L1080" t="s">
        <v>654</v>
      </c>
      <c r="M1080" t="s">
        <v>651</v>
      </c>
      <c r="N1080" t="str">
        <f t="shared" si="136"/>
        <v>right guard</v>
      </c>
      <c r="P1080">
        <v>0</v>
      </c>
      <c r="Q1080">
        <v>-0.26756716000000003</v>
      </c>
      <c r="R1080">
        <v>1</v>
      </c>
      <c r="S1080">
        <v>0.58193059617349496</v>
      </c>
      <c r="T1080">
        <f t="shared" si="137"/>
        <v>0</v>
      </c>
      <c r="U1080">
        <f t="shared" si="138"/>
        <v>0</v>
      </c>
      <c r="V1080">
        <f t="shared" si="139"/>
        <v>0</v>
      </c>
      <c r="X1080">
        <f t="shared" si="134"/>
        <v>-0.15570551693524892</v>
      </c>
    </row>
    <row r="1081" spans="1:24" x14ac:dyDescent="0.35">
      <c r="A1081" t="s">
        <v>449</v>
      </c>
      <c r="B1081" t="s">
        <v>665</v>
      </c>
      <c r="C1081" t="s">
        <v>696</v>
      </c>
      <c r="D1081" t="s">
        <v>695</v>
      </c>
      <c r="E1081">
        <v>0.45951606123865002</v>
      </c>
      <c r="F1081">
        <v>7</v>
      </c>
      <c r="G1081">
        <v>0</v>
      </c>
      <c r="H1081">
        <v>0</v>
      </c>
      <c r="I1081">
        <f t="shared" si="135"/>
        <v>0</v>
      </c>
      <c r="J1081">
        <v>0</v>
      </c>
      <c r="K1081">
        <v>0</v>
      </c>
      <c r="L1081" t="s">
        <v>654</v>
      </c>
      <c r="M1081" t="s">
        <v>652</v>
      </c>
      <c r="N1081" t="str">
        <f t="shared" si="136"/>
        <v>left guard</v>
      </c>
      <c r="P1081">
        <v>0</v>
      </c>
      <c r="Q1081">
        <v>0.16171668</v>
      </c>
      <c r="R1081">
        <v>0</v>
      </c>
      <c r="S1081">
        <v>0</v>
      </c>
      <c r="T1081">
        <f t="shared" si="137"/>
        <v>0</v>
      </c>
      <c r="U1081">
        <f t="shared" si="138"/>
        <v>0</v>
      </c>
      <c r="V1081">
        <f t="shared" si="139"/>
        <v>0</v>
      </c>
      <c r="X1081">
        <f t="shared" si="134"/>
        <v>7.4311411830191174E-2</v>
      </c>
    </row>
    <row r="1082" spans="1:24" x14ac:dyDescent="0.35">
      <c r="A1082" t="s">
        <v>366</v>
      </c>
      <c r="B1082" t="s">
        <v>666</v>
      </c>
      <c r="C1082" t="s">
        <v>696</v>
      </c>
      <c r="D1082" t="s">
        <v>695</v>
      </c>
      <c r="E1082">
        <v>0.54048393876134904</v>
      </c>
      <c r="F1082">
        <v>7</v>
      </c>
      <c r="G1082">
        <v>0</v>
      </c>
      <c r="H1082">
        <v>0</v>
      </c>
      <c r="I1082">
        <f t="shared" si="135"/>
        <v>0</v>
      </c>
      <c r="J1082">
        <v>0</v>
      </c>
      <c r="K1082">
        <v>0</v>
      </c>
      <c r="L1082" t="s">
        <v>654</v>
      </c>
      <c r="M1082" t="s">
        <v>652</v>
      </c>
      <c r="N1082" t="str">
        <f t="shared" si="136"/>
        <v>left guard</v>
      </c>
      <c r="P1082">
        <v>0</v>
      </c>
      <c r="Q1082">
        <v>0.16171668</v>
      </c>
      <c r="R1082">
        <v>0</v>
      </c>
      <c r="S1082">
        <v>0</v>
      </c>
      <c r="T1082">
        <f t="shared" si="137"/>
        <v>0</v>
      </c>
      <c r="U1082">
        <f t="shared" si="138"/>
        <v>0</v>
      </c>
      <c r="V1082">
        <f t="shared" si="139"/>
        <v>0</v>
      </c>
      <c r="X1082">
        <f t="shared" si="134"/>
        <v>8.7405268169808675E-2</v>
      </c>
    </row>
    <row r="1083" spans="1:24" x14ac:dyDescent="0.35">
      <c r="A1083" t="s">
        <v>366</v>
      </c>
      <c r="B1083" t="s">
        <v>666</v>
      </c>
      <c r="C1083" t="s">
        <v>696</v>
      </c>
      <c r="D1083" t="s">
        <v>695</v>
      </c>
      <c r="E1083">
        <v>1</v>
      </c>
      <c r="F1083">
        <v>7</v>
      </c>
      <c r="G1083">
        <v>0</v>
      </c>
      <c r="H1083">
        <v>0</v>
      </c>
      <c r="I1083">
        <f t="shared" si="135"/>
        <v>0</v>
      </c>
      <c r="J1083">
        <v>0</v>
      </c>
      <c r="K1083">
        <v>0</v>
      </c>
      <c r="L1083" t="s">
        <v>3</v>
      </c>
      <c r="M1083" t="s">
        <v>652</v>
      </c>
      <c r="N1083" t="str">
        <f t="shared" si="136"/>
        <v>left tackle</v>
      </c>
      <c r="P1083">
        <v>0</v>
      </c>
      <c r="Q1083">
        <v>-3.2555997000000003E-2</v>
      </c>
      <c r="R1083">
        <v>1</v>
      </c>
      <c r="S1083">
        <v>1</v>
      </c>
      <c r="T1083">
        <f t="shared" si="137"/>
        <v>0</v>
      </c>
      <c r="U1083">
        <f t="shared" si="138"/>
        <v>0</v>
      </c>
      <c r="V1083">
        <f t="shared" si="139"/>
        <v>0</v>
      </c>
      <c r="X1083">
        <f t="shared" si="134"/>
        <v>-3.2555997000000003E-2</v>
      </c>
    </row>
    <row r="1084" spans="1:24" x14ac:dyDescent="0.35">
      <c r="A1084" t="s">
        <v>367</v>
      </c>
      <c r="B1084" t="s">
        <v>666</v>
      </c>
      <c r="C1084" t="s">
        <v>696</v>
      </c>
      <c r="D1084" t="s">
        <v>695</v>
      </c>
      <c r="E1084">
        <v>0.42070448903414698</v>
      </c>
      <c r="F1084">
        <v>7</v>
      </c>
      <c r="G1084">
        <v>0</v>
      </c>
      <c r="H1084">
        <v>0</v>
      </c>
      <c r="I1084">
        <f t="shared" si="135"/>
        <v>0</v>
      </c>
      <c r="J1084">
        <v>0</v>
      </c>
      <c r="K1084">
        <v>0</v>
      </c>
      <c r="L1084" t="s">
        <v>3</v>
      </c>
      <c r="M1084" t="s">
        <v>651</v>
      </c>
      <c r="N1084" t="str">
        <f t="shared" si="136"/>
        <v>right tackle</v>
      </c>
      <c r="P1084">
        <v>0</v>
      </c>
      <c r="Q1084">
        <v>-0.72793099999999999</v>
      </c>
      <c r="R1084">
        <v>1</v>
      </c>
      <c r="S1084">
        <v>0.42070448903414698</v>
      </c>
      <c r="T1084">
        <f t="shared" si="137"/>
        <v>0</v>
      </c>
      <c r="U1084">
        <f t="shared" si="138"/>
        <v>0</v>
      </c>
      <c r="V1084">
        <f t="shared" si="139"/>
        <v>0</v>
      </c>
      <c r="X1084">
        <f t="shared" si="134"/>
        <v>-0.30624383940711564</v>
      </c>
    </row>
    <row r="1085" spans="1:24" x14ac:dyDescent="0.35">
      <c r="A1085" t="s">
        <v>361</v>
      </c>
      <c r="B1085" t="s">
        <v>667</v>
      </c>
      <c r="C1085" t="s">
        <v>696</v>
      </c>
      <c r="D1085" t="s">
        <v>695</v>
      </c>
      <c r="E1085">
        <v>0.57929551096585197</v>
      </c>
      <c r="F1085">
        <v>7</v>
      </c>
      <c r="G1085">
        <v>0</v>
      </c>
      <c r="H1085">
        <v>0</v>
      </c>
      <c r="I1085">
        <f t="shared" si="135"/>
        <v>0</v>
      </c>
      <c r="J1085">
        <v>0</v>
      </c>
      <c r="K1085">
        <v>0</v>
      </c>
      <c r="L1085" t="s">
        <v>3</v>
      </c>
      <c r="M1085" t="s">
        <v>651</v>
      </c>
      <c r="N1085" t="str">
        <f t="shared" si="136"/>
        <v>right tackle</v>
      </c>
      <c r="P1085">
        <v>0</v>
      </c>
      <c r="Q1085">
        <v>-0.72793099999999999</v>
      </c>
      <c r="R1085">
        <v>1</v>
      </c>
      <c r="S1085">
        <v>0.57929551096585197</v>
      </c>
      <c r="T1085">
        <f t="shared" si="137"/>
        <v>0</v>
      </c>
      <c r="U1085">
        <f t="shared" si="138"/>
        <v>0</v>
      </c>
      <c r="V1085">
        <f t="shared" si="139"/>
        <v>0</v>
      </c>
      <c r="X1085">
        <f t="shared" si="134"/>
        <v>-0.42168716059288358</v>
      </c>
    </row>
    <row r="1086" spans="1:24" x14ac:dyDescent="0.35">
      <c r="A1086" t="s">
        <v>361</v>
      </c>
      <c r="B1086" t="s">
        <v>667</v>
      </c>
      <c r="C1086" t="s">
        <v>696</v>
      </c>
      <c r="D1086" t="s">
        <v>695</v>
      </c>
      <c r="E1086">
        <v>1</v>
      </c>
      <c r="F1086">
        <v>7</v>
      </c>
      <c r="G1086">
        <v>1</v>
      </c>
      <c r="H1086">
        <v>0</v>
      </c>
      <c r="I1086">
        <f t="shared" si="135"/>
        <v>1</v>
      </c>
      <c r="J1086">
        <v>0</v>
      </c>
      <c r="K1086">
        <v>0</v>
      </c>
      <c r="M1086" t="s">
        <v>650</v>
      </c>
      <c r="N1086" t="str">
        <f t="shared" si="136"/>
        <v>middle</v>
      </c>
      <c r="P1086">
        <v>1</v>
      </c>
      <c r="Q1086">
        <v>-0.61142249999999998</v>
      </c>
      <c r="R1086">
        <v>1</v>
      </c>
      <c r="S1086">
        <v>1</v>
      </c>
      <c r="T1086">
        <f t="shared" si="137"/>
        <v>1</v>
      </c>
      <c r="U1086">
        <f t="shared" si="138"/>
        <v>0</v>
      </c>
      <c r="V1086">
        <f t="shared" si="139"/>
        <v>0</v>
      </c>
      <c r="X1086">
        <f t="shared" si="134"/>
        <v>-0.61142249999999998</v>
      </c>
    </row>
    <row r="1087" spans="1:24" x14ac:dyDescent="0.35">
      <c r="A1087" t="s">
        <v>351</v>
      </c>
      <c r="B1087" t="s">
        <v>666</v>
      </c>
      <c r="C1087" t="s">
        <v>696</v>
      </c>
      <c r="D1087" t="s">
        <v>695</v>
      </c>
      <c r="E1087">
        <v>0.72338307318064099</v>
      </c>
      <c r="F1087">
        <v>7</v>
      </c>
      <c r="G1087">
        <v>0</v>
      </c>
      <c r="H1087">
        <v>0</v>
      </c>
      <c r="I1087">
        <f t="shared" si="135"/>
        <v>0</v>
      </c>
      <c r="J1087">
        <v>0</v>
      </c>
      <c r="K1087">
        <v>0</v>
      </c>
      <c r="M1087" t="s">
        <v>650</v>
      </c>
      <c r="N1087" t="str">
        <f t="shared" si="136"/>
        <v>middle</v>
      </c>
      <c r="P1087">
        <v>0</v>
      </c>
      <c r="Q1087">
        <v>-0.13002849</v>
      </c>
      <c r="R1087">
        <v>1</v>
      </c>
      <c r="S1087">
        <v>0.72338307318064099</v>
      </c>
      <c r="T1087">
        <f t="shared" si="137"/>
        <v>0</v>
      </c>
      <c r="U1087">
        <f t="shared" si="138"/>
        <v>0</v>
      </c>
      <c r="V1087">
        <f t="shared" si="139"/>
        <v>0</v>
      </c>
      <c r="X1087">
        <f t="shared" si="134"/>
        <v>-9.4060408697238237E-2</v>
      </c>
    </row>
    <row r="1088" spans="1:24" x14ac:dyDescent="0.35">
      <c r="A1088" t="s">
        <v>361</v>
      </c>
      <c r="B1088" t="s">
        <v>667</v>
      </c>
      <c r="C1088" t="s">
        <v>696</v>
      </c>
      <c r="D1088" t="s">
        <v>695</v>
      </c>
      <c r="E1088">
        <v>0.27661692681935801</v>
      </c>
      <c r="F1088">
        <v>7</v>
      </c>
      <c r="G1088">
        <v>0</v>
      </c>
      <c r="H1088">
        <v>0</v>
      </c>
      <c r="I1088">
        <f t="shared" si="135"/>
        <v>0</v>
      </c>
      <c r="J1088">
        <v>0</v>
      </c>
      <c r="K1088">
        <v>0</v>
      </c>
      <c r="M1088" t="s">
        <v>650</v>
      </c>
      <c r="N1088" t="str">
        <f t="shared" si="136"/>
        <v>middle</v>
      </c>
      <c r="P1088">
        <v>0</v>
      </c>
      <c r="Q1088">
        <v>-0.13002849</v>
      </c>
      <c r="R1088">
        <v>1</v>
      </c>
      <c r="S1088">
        <v>0.27661692681935801</v>
      </c>
      <c r="T1088">
        <f t="shared" si="137"/>
        <v>0</v>
      </c>
      <c r="U1088">
        <f t="shared" si="138"/>
        <v>0</v>
      </c>
      <c r="V1088">
        <f t="shared" si="139"/>
        <v>0</v>
      </c>
      <c r="X1088">
        <f t="shared" si="134"/>
        <v>-3.5968081302761627E-2</v>
      </c>
    </row>
    <row r="1089" spans="1:24" x14ac:dyDescent="0.35">
      <c r="A1089" t="s">
        <v>367</v>
      </c>
      <c r="B1089" t="s">
        <v>666</v>
      </c>
      <c r="C1089" t="s">
        <v>696</v>
      </c>
      <c r="D1089" t="s">
        <v>695</v>
      </c>
      <c r="E1089">
        <v>0.32581786973575599</v>
      </c>
      <c r="F1089">
        <v>7</v>
      </c>
      <c r="G1089">
        <v>0</v>
      </c>
      <c r="H1089">
        <v>0</v>
      </c>
      <c r="I1089">
        <f t="shared" si="135"/>
        <v>0</v>
      </c>
      <c r="J1089">
        <v>0</v>
      </c>
      <c r="K1089">
        <v>0</v>
      </c>
      <c r="M1089" t="s">
        <v>650</v>
      </c>
      <c r="N1089" t="str">
        <f t="shared" si="136"/>
        <v>middle</v>
      </c>
      <c r="P1089">
        <v>0</v>
      </c>
      <c r="Q1089">
        <v>-0.19199283</v>
      </c>
      <c r="R1089">
        <v>1</v>
      </c>
      <c r="S1089">
        <v>0.32581786973575599</v>
      </c>
      <c r="T1089">
        <f t="shared" si="137"/>
        <v>0</v>
      </c>
      <c r="U1089">
        <f t="shared" si="138"/>
        <v>0</v>
      </c>
      <c r="V1089">
        <f t="shared" si="139"/>
        <v>0</v>
      </c>
      <c r="X1089">
        <f t="shared" si="134"/>
        <v>-6.255469487513915E-2</v>
      </c>
    </row>
    <row r="1090" spans="1:24" x14ac:dyDescent="0.35">
      <c r="A1090" t="s">
        <v>448</v>
      </c>
      <c r="B1090" t="s">
        <v>667</v>
      </c>
      <c r="C1090" t="s">
        <v>696</v>
      </c>
      <c r="D1090" t="s">
        <v>695</v>
      </c>
      <c r="E1090">
        <v>0.20748673393043701</v>
      </c>
      <c r="F1090">
        <v>7</v>
      </c>
      <c r="G1090">
        <v>0</v>
      </c>
      <c r="H1090">
        <v>0</v>
      </c>
      <c r="I1090">
        <f t="shared" si="135"/>
        <v>0</v>
      </c>
      <c r="J1090">
        <v>0</v>
      </c>
      <c r="K1090">
        <v>0</v>
      </c>
      <c r="M1090" t="s">
        <v>650</v>
      </c>
      <c r="N1090" t="str">
        <f t="shared" si="136"/>
        <v>middle</v>
      </c>
      <c r="P1090">
        <v>0</v>
      </c>
      <c r="Q1090">
        <v>-0.19199283</v>
      </c>
      <c r="R1090">
        <v>1</v>
      </c>
      <c r="S1090">
        <v>0.20748673393043701</v>
      </c>
      <c r="T1090">
        <f t="shared" si="137"/>
        <v>0</v>
      </c>
      <c r="U1090">
        <f t="shared" si="138"/>
        <v>0</v>
      </c>
      <c r="V1090">
        <f t="shared" si="139"/>
        <v>0</v>
      </c>
      <c r="X1090">
        <f t="shared" ref="X1090:X1153" si="140">Q1090*E1090</f>
        <v>-3.9835965234761628E-2</v>
      </c>
    </row>
    <row r="1091" spans="1:24" x14ac:dyDescent="0.35">
      <c r="A1091" t="s">
        <v>361</v>
      </c>
      <c r="B1091" t="s">
        <v>667</v>
      </c>
      <c r="C1091" t="s">
        <v>696</v>
      </c>
      <c r="D1091" t="s">
        <v>695</v>
      </c>
      <c r="E1091">
        <v>0.46669539633380602</v>
      </c>
      <c r="F1091">
        <v>7</v>
      </c>
      <c r="G1091">
        <v>0</v>
      </c>
      <c r="H1091">
        <v>0</v>
      </c>
      <c r="I1091">
        <f t="shared" ref="I1091:I1154" si="141">SUM(G1091:H1091)</f>
        <v>0</v>
      </c>
      <c r="J1091">
        <v>0</v>
      </c>
      <c r="K1091">
        <v>0</v>
      </c>
      <c r="M1091" t="s">
        <v>650</v>
      </c>
      <c r="N1091" t="str">
        <f t="shared" ref="N1091:N1154" si="142">IF(M1091="middle",M1091,_xlfn.CONCAT(M1091," ",L1091))</f>
        <v>middle</v>
      </c>
      <c r="P1091">
        <v>0</v>
      </c>
      <c r="Q1091">
        <v>-0.19199283</v>
      </c>
      <c r="R1091">
        <v>1</v>
      </c>
      <c r="S1091">
        <v>0.46669539633380602</v>
      </c>
      <c r="T1091">
        <f t="shared" ref="T1091:T1154" si="143">P1091*E1091</f>
        <v>0</v>
      </c>
      <c r="U1091">
        <f t="shared" ref="U1091:U1154" si="144">J1091*E1091</f>
        <v>0</v>
      </c>
      <c r="V1091">
        <f t="shared" ref="V1091:V1154" si="145">K1091*E1091</f>
        <v>0</v>
      </c>
      <c r="X1091">
        <f t="shared" si="140"/>
        <v>-8.9602169890099045E-2</v>
      </c>
    </row>
    <row r="1092" spans="1:24" x14ac:dyDescent="0.35">
      <c r="A1092" t="s">
        <v>357</v>
      </c>
      <c r="B1092" t="s">
        <v>665</v>
      </c>
      <c r="C1092" t="s">
        <v>696</v>
      </c>
      <c r="D1092" t="s">
        <v>695</v>
      </c>
      <c r="E1092">
        <v>0.42341138989474397</v>
      </c>
      <c r="F1092">
        <v>7</v>
      </c>
      <c r="G1092">
        <v>0</v>
      </c>
      <c r="H1092">
        <v>0</v>
      </c>
      <c r="I1092">
        <f t="shared" si="141"/>
        <v>0</v>
      </c>
      <c r="J1092">
        <v>0</v>
      </c>
      <c r="K1092">
        <v>0</v>
      </c>
      <c r="L1092" t="s">
        <v>653</v>
      </c>
      <c r="M1092" t="s">
        <v>652</v>
      </c>
      <c r="N1092" t="str">
        <f t="shared" si="142"/>
        <v>left end</v>
      </c>
      <c r="P1092">
        <v>0</v>
      </c>
      <c r="Q1092">
        <v>0.39320620000000001</v>
      </c>
      <c r="R1092">
        <v>0</v>
      </c>
      <c r="S1092">
        <v>0</v>
      </c>
      <c r="T1092">
        <f t="shared" si="143"/>
        <v>0</v>
      </c>
      <c r="U1092">
        <f t="shared" si="144"/>
        <v>0</v>
      </c>
      <c r="V1092">
        <f t="shared" si="145"/>
        <v>0</v>
      </c>
      <c r="X1092">
        <f t="shared" si="140"/>
        <v>0.16648798365723069</v>
      </c>
    </row>
    <row r="1093" spans="1:24" x14ac:dyDescent="0.35">
      <c r="A1093" t="s">
        <v>348</v>
      </c>
      <c r="B1093" t="s">
        <v>667</v>
      </c>
      <c r="C1093" t="s">
        <v>696</v>
      </c>
      <c r="D1093" t="s">
        <v>695</v>
      </c>
      <c r="E1093">
        <v>0.28390248284734099</v>
      </c>
      <c r="F1093">
        <v>7</v>
      </c>
      <c r="G1093">
        <v>0</v>
      </c>
      <c r="H1093">
        <v>0</v>
      </c>
      <c r="I1093">
        <f t="shared" si="141"/>
        <v>0</v>
      </c>
      <c r="J1093">
        <v>0</v>
      </c>
      <c r="K1093">
        <v>0</v>
      </c>
      <c r="L1093" t="s">
        <v>653</v>
      </c>
      <c r="M1093" t="s">
        <v>652</v>
      </c>
      <c r="N1093" t="str">
        <f t="shared" si="142"/>
        <v>left end</v>
      </c>
      <c r="P1093">
        <v>0</v>
      </c>
      <c r="Q1093">
        <v>0.39320620000000001</v>
      </c>
      <c r="R1093">
        <v>0</v>
      </c>
      <c r="S1093">
        <v>0</v>
      </c>
      <c r="T1093">
        <f t="shared" si="143"/>
        <v>0</v>
      </c>
      <c r="U1093">
        <f t="shared" si="144"/>
        <v>0</v>
      </c>
      <c r="V1093">
        <f t="shared" si="145"/>
        <v>0</v>
      </c>
      <c r="X1093">
        <f t="shared" si="140"/>
        <v>0.11163221645096813</v>
      </c>
    </row>
    <row r="1094" spans="1:24" x14ac:dyDescent="0.35">
      <c r="A1094" t="s">
        <v>349</v>
      </c>
      <c r="B1094" t="s">
        <v>667</v>
      </c>
      <c r="C1094" t="s">
        <v>696</v>
      </c>
      <c r="D1094" t="s">
        <v>695</v>
      </c>
      <c r="E1094">
        <v>0.29268612725791399</v>
      </c>
      <c r="F1094">
        <v>7</v>
      </c>
      <c r="G1094">
        <v>0</v>
      </c>
      <c r="H1094">
        <v>0</v>
      </c>
      <c r="I1094">
        <f t="shared" si="141"/>
        <v>0</v>
      </c>
      <c r="J1094">
        <v>0</v>
      </c>
      <c r="K1094">
        <v>0</v>
      </c>
      <c r="L1094" t="s">
        <v>653</v>
      </c>
      <c r="M1094" t="s">
        <v>652</v>
      </c>
      <c r="N1094" t="str">
        <f t="shared" si="142"/>
        <v>left end</v>
      </c>
      <c r="P1094">
        <v>0</v>
      </c>
      <c r="Q1094">
        <v>0.39320620000000001</v>
      </c>
      <c r="R1094">
        <v>0</v>
      </c>
      <c r="S1094">
        <v>0</v>
      </c>
      <c r="T1094">
        <f t="shared" si="143"/>
        <v>0</v>
      </c>
      <c r="U1094">
        <f t="shared" si="144"/>
        <v>0</v>
      </c>
      <c r="V1094">
        <f t="shared" si="145"/>
        <v>0</v>
      </c>
      <c r="X1094">
        <f t="shared" si="140"/>
        <v>0.11508599989180078</v>
      </c>
    </row>
    <row r="1095" spans="1:24" x14ac:dyDescent="0.35">
      <c r="A1095" t="s">
        <v>367</v>
      </c>
      <c r="B1095" t="s">
        <v>666</v>
      </c>
      <c r="C1095" t="s">
        <v>696</v>
      </c>
      <c r="D1095" t="s">
        <v>695</v>
      </c>
      <c r="E1095">
        <v>0.24421422072757401</v>
      </c>
      <c r="F1095">
        <v>7</v>
      </c>
      <c r="G1095">
        <v>0</v>
      </c>
      <c r="H1095">
        <v>0</v>
      </c>
      <c r="I1095">
        <f t="shared" si="141"/>
        <v>0</v>
      </c>
      <c r="J1095">
        <v>0</v>
      </c>
      <c r="K1095">
        <v>0</v>
      </c>
      <c r="L1095" t="s">
        <v>654</v>
      </c>
      <c r="M1095" t="s">
        <v>652</v>
      </c>
      <c r="N1095" t="str">
        <f t="shared" si="142"/>
        <v>left guard</v>
      </c>
      <c r="P1095">
        <v>0</v>
      </c>
      <c r="Q1095">
        <v>1.3003131999999999</v>
      </c>
      <c r="R1095">
        <v>0</v>
      </c>
      <c r="S1095">
        <v>0</v>
      </c>
      <c r="T1095">
        <f t="shared" si="143"/>
        <v>0</v>
      </c>
      <c r="U1095">
        <f t="shared" si="144"/>
        <v>0</v>
      </c>
      <c r="V1095">
        <f t="shared" si="145"/>
        <v>0</v>
      </c>
      <c r="X1095">
        <f t="shared" si="140"/>
        <v>0.31755497483977807</v>
      </c>
    </row>
    <row r="1096" spans="1:24" x14ac:dyDescent="0.35">
      <c r="A1096" t="s">
        <v>361</v>
      </c>
      <c r="B1096" t="s">
        <v>667</v>
      </c>
      <c r="C1096" t="s">
        <v>696</v>
      </c>
      <c r="D1096" t="s">
        <v>695</v>
      </c>
      <c r="E1096">
        <v>0.75578577927242496</v>
      </c>
      <c r="F1096">
        <v>7</v>
      </c>
      <c r="G1096">
        <v>0</v>
      </c>
      <c r="H1096">
        <v>0</v>
      </c>
      <c r="I1096">
        <f t="shared" si="141"/>
        <v>0</v>
      </c>
      <c r="J1096">
        <v>0</v>
      </c>
      <c r="K1096">
        <v>0</v>
      </c>
      <c r="L1096" t="s">
        <v>654</v>
      </c>
      <c r="M1096" t="s">
        <v>652</v>
      </c>
      <c r="N1096" t="str">
        <f t="shared" si="142"/>
        <v>left guard</v>
      </c>
      <c r="P1096">
        <v>0</v>
      </c>
      <c r="Q1096">
        <v>1.3003131999999999</v>
      </c>
      <c r="R1096">
        <v>0</v>
      </c>
      <c r="S1096">
        <v>0</v>
      </c>
      <c r="T1096">
        <f t="shared" si="143"/>
        <v>0</v>
      </c>
      <c r="U1096">
        <f t="shared" si="144"/>
        <v>0</v>
      </c>
      <c r="V1096">
        <f t="shared" si="145"/>
        <v>0</v>
      </c>
      <c r="X1096">
        <f t="shared" si="140"/>
        <v>0.98275822516022049</v>
      </c>
    </row>
    <row r="1097" spans="1:24" x14ac:dyDescent="0.35">
      <c r="A1097" t="s">
        <v>348</v>
      </c>
      <c r="B1097" t="s">
        <v>667</v>
      </c>
      <c r="C1097" t="s">
        <v>696</v>
      </c>
      <c r="D1097" t="s">
        <v>695</v>
      </c>
      <c r="E1097">
        <v>1</v>
      </c>
      <c r="F1097">
        <v>7</v>
      </c>
      <c r="G1097">
        <v>0</v>
      </c>
      <c r="H1097">
        <v>0</v>
      </c>
      <c r="I1097">
        <f t="shared" si="141"/>
        <v>0</v>
      </c>
      <c r="J1097">
        <v>1</v>
      </c>
      <c r="K1097">
        <v>0</v>
      </c>
      <c r="L1097" t="s">
        <v>3</v>
      </c>
      <c r="M1097" t="s">
        <v>652</v>
      </c>
      <c r="N1097" t="str">
        <f t="shared" si="142"/>
        <v>left tackle</v>
      </c>
      <c r="P1097">
        <v>0</v>
      </c>
      <c r="Q1097">
        <v>0.40058120000000003</v>
      </c>
      <c r="R1097">
        <v>0</v>
      </c>
      <c r="S1097">
        <v>0</v>
      </c>
      <c r="T1097">
        <f t="shared" si="143"/>
        <v>0</v>
      </c>
      <c r="U1097">
        <f t="shared" si="144"/>
        <v>1</v>
      </c>
      <c r="V1097">
        <f t="shared" si="145"/>
        <v>0</v>
      </c>
      <c r="X1097">
        <f t="shared" si="140"/>
        <v>0.40058120000000003</v>
      </c>
    </row>
    <row r="1098" spans="1:24" x14ac:dyDescent="0.35">
      <c r="A1098" t="s">
        <v>354</v>
      </c>
      <c r="B1098" t="s">
        <v>667</v>
      </c>
      <c r="C1098" t="s">
        <v>695</v>
      </c>
      <c r="D1098" t="s">
        <v>696</v>
      </c>
      <c r="E1098">
        <v>0.53354629995006098</v>
      </c>
      <c r="F1098">
        <v>7</v>
      </c>
      <c r="G1098">
        <v>0</v>
      </c>
      <c r="H1098">
        <v>0</v>
      </c>
      <c r="I1098">
        <f t="shared" si="141"/>
        <v>0</v>
      </c>
      <c r="J1098">
        <v>0</v>
      </c>
      <c r="K1098">
        <v>0</v>
      </c>
      <c r="M1098" t="s">
        <v>650</v>
      </c>
      <c r="N1098" t="str">
        <f t="shared" si="142"/>
        <v>middle</v>
      </c>
      <c r="P1098">
        <v>0</v>
      </c>
      <c r="Q1098">
        <v>4.1317596999999998E-2</v>
      </c>
      <c r="R1098">
        <v>0</v>
      </c>
      <c r="S1098">
        <v>0</v>
      </c>
      <c r="T1098">
        <f t="shared" si="143"/>
        <v>0</v>
      </c>
      <c r="U1098">
        <f t="shared" si="144"/>
        <v>0</v>
      </c>
      <c r="V1098">
        <f t="shared" si="145"/>
        <v>0</v>
      </c>
      <c r="X1098">
        <f t="shared" si="140"/>
        <v>2.2044851002177738E-2</v>
      </c>
    </row>
    <row r="1099" spans="1:24" x14ac:dyDescent="0.35">
      <c r="A1099" t="s">
        <v>359</v>
      </c>
      <c r="B1099" t="s">
        <v>667</v>
      </c>
      <c r="C1099" t="s">
        <v>695</v>
      </c>
      <c r="D1099" t="s">
        <v>696</v>
      </c>
      <c r="E1099">
        <v>0.46645370004993802</v>
      </c>
      <c r="F1099">
        <v>7</v>
      </c>
      <c r="G1099">
        <v>0</v>
      </c>
      <c r="H1099">
        <v>0</v>
      </c>
      <c r="I1099">
        <f t="shared" si="141"/>
        <v>0</v>
      </c>
      <c r="J1099">
        <v>0</v>
      </c>
      <c r="K1099">
        <v>0</v>
      </c>
      <c r="M1099" t="s">
        <v>650</v>
      </c>
      <c r="N1099" t="str">
        <f t="shared" si="142"/>
        <v>middle</v>
      </c>
      <c r="P1099">
        <v>0</v>
      </c>
      <c r="Q1099">
        <v>4.1317596999999998E-2</v>
      </c>
      <c r="R1099">
        <v>0</v>
      </c>
      <c r="S1099">
        <v>0</v>
      </c>
      <c r="T1099">
        <f t="shared" si="143"/>
        <v>0</v>
      </c>
      <c r="U1099">
        <f t="shared" si="144"/>
        <v>0</v>
      </c>
      <c r="V1099">
        <f t="shared" si="145"/>
        <v>0</v>
      </c>
      <c r="X1099">
        <f t="shared" si="140"/>
        <v>1.9272745997822218E-2</v>
      </c>
    </row>
    <row r="1100" spans="1:24" x14ac:dyDescent="0.35">
      <c r="A1100" t="s">
        <v>354</v>
      </c>
      <c r="B1100" t="s">
        <v>667</v>
      </c>
      <c r="C1100" t="s">
        <v>695</v>
      </c>
      <c r="D1100" t="s">
        <v>696</v>
      </c>
      <c r="E1100">
        <v>0.39975954118360402</v>
      </c>
      <c r="F1100">
        <v>7</v>
      </c>
      <c r="G1100">
        <v>0</v>
      </c>
      <c r="H1100">
        <v>0</v>
      </c>
      <c r="I1100">
        <f t="shared" si="141"/>
        <v>0</v>
      </c>
      <c r="J1100">
        <v>0</v>
      </c>
      <c r="K1100">
        <v>0</v>
      </c>
      <c r="M1100" t="s">
        <v>650</v>
      </c>
      <c r="N1100" t="str">
        <f t="shared" si="142"/>
        <v>middle</v>
      </c>
      <c r="P1100">
        <v>0</v>
      </c>
      <c r="Q1100">
        <v>-4.0812540000000001E-2</v>
      </c>
      <c r="R1100">
        <v>1</v>
      </c>
      <c r="S1100">
        <v>0.39975954118360402</v>
      </c>
      <c r="T1100">
        <f t="shared" si="143"/>
        <v>0</v>
      </c>
      <c r="U1100">
        <f t="shared" si="144"/>
        <v>0</v>
      </c>
      <c r="V1100">
        <f t="shared" si="145"/>
        <v>0</v>
      </c>
      <c r="X1100">
        <f t="shared" si="140"/>
        <v>-1.6315202264937486E-2</v>
      </c>
    </row>
    <row r="1101" spans="1:24" x14ac:dyDescent="0.35">
      <c r="A1101" t="s">
        <v>368</v>
      </c>
      <c r="B1101" t="s">
        <v>666</v>
      </c>
      <c r="C1101" t="s">
        <v>695</v>
      </c>
      <c r="D1101" t="s">
        <v>696</v>
      </c>
      <c r="E1101">
        <v>0.60024045881639498</v>
      </c>
      <c r="F1101">
        <v>7</v>
      </c>
      <c r="G1101">
        <v>0</v>
      </c>
      <c r="H1101">
        <v>0</v>
      </c>
      <c r="I1101">
        <f t="shared" si="141"/>
        <v>0</v>
      </c>
      <c r="J1101">
        <v>0</v>
      </c>
      <c r="K1101">
        <v>0</v>
      </c>
      <c r="M1101" t="s">
        <v>650</v>
      </c>
      <c r="N1101" t="str">
        <f t="shared" si="142"/>
        <v>middle</v>
      </c>
      <c r="P1101">
        <v>0</v>
      </c>
      <c r="Q1101">
        <v>-4.0812540000000001E-2</v>
      </c>
      <c r="R1101">
        <v>1</v>
      </c>
      <c r="S1101">
        <v>0.60024045881639498</v>
      </c>
      <c r="T1101">
        <f t="shared" si="143"/>
        <v>0</v>
      </c>
      <c r="U1101">
        <f t="shared" si="144"/>
        <v>0</v>
      </c>
      <c r="V1101">
        <f t="shared" si="145"/>
        <v>0</v>
      </c>
      <c r="X1101">
        <f t="shared" si="140"/>
        <v>-2.4497337735062474E-2</v>
      </c>
    </row>
    <row r="1102" spans="1:24" x14ac:dyDescent="0.35">
      <c r="A1102" t="s">
        <v>364</v>
      </c>
      <c r="B1102" t="s">
        <v>665</v>
      </c>
      <c r="C1102" t="s">
        <v>696</v>
      </c>
      <c r="D1102" t="s">
        <v>695</v>
      </c>
      <c r="E1102">
        <v>1</v>
      </c>
      <c r="F1102">
        <v>7</v>
      </c>
      <c r="G1102">
        <v>0</v>
      </c>
      <c r="H1102">
        <v>0</v>
      </c>
      <c r="I1102">
        <f t="shared" si="141"/>
        <v>0</v>
      </c>
      <c r="J1102">
        <v>0</v>
      </c>
      <c r="K1102">
        <v>0</v>
      </c>
      <c r="L1102" t="s">
        <v>654</v>
      </c>
      <c r="M1102" t="s">
        <v>652</v>
      </c>
      <c r="N1102" t="str">
        <f t="shared" si="142"/>
        <v>left guard</v>
      </c>
      <c r="P1102">
        <v>0</v>
      </c>
      <c r="Q1102">
        <v>0.76925295999999999</v>
      </c>
      <c r="R1102">
        <v>0</v>
      </c>
      <c r="S1102">
        <v>0</v>
      </c>
      <c r="T1102">
        <f t="shared" si="143"/>
        <v>0</v>
      </c>
      <c r="U1102">
        <f t="shared" si="144"/>
        <v>0</v>
      </c>
      <c r="V1102">
        <f t="shared" si="145"/>
        <v>0</v>
      </c>
      <c r="X1102">
        <f t="shared" si="140"/>
        <v>0.76925295999999999</v>
      </c>
    </row>
    <row r="1103" spans="1:24" x14ac:dyDescent="0.35">
      <c r="A1103" t="s">
        <v>348</v>
      </c>
      <c r="B1103" t="s">
        <v>667</v>
      </c>
      <c r="C1103" t="s">
        <v>696</v>
      </c>
      <c r="D1103" t="s">
        <v>695</v>
      </c>
      <c r="E1103">
        <v>0.195433829172558</v>
      </c>
      <c r="F1103">
        <v>7</v>
      </c>
      <c r="G1103">
        <v>0</v>
      </c>
      <c r="H1103">
        <v>0</v>
      </c>
      <c r="I1103">
        <f t="shared" si="141"/>
        <v>0</v>
      </c>
      <c r="J1103">
        <v>0</v>
      </c>
      <c r="K1103">
        <v>0</v>
      </c>
      <c r="L1103" t="s">
        <v>654</v>
      </c>
      <c r="M1103" t="s">
        <v>652</v>
      </c>
      <c r="N1103" t="str">
        <f t="shared" si="142"/>
        <v>left guard</v>
      </c>
      <c r="P1103">
        <v>0</v>
      </c>
      <c r="Q1103">
        <v>-8.2757189999999994E-2</v>
      </c>
      <c r="R1103">
        <v>1</v>
      </c>
      <c r="S1103">
        <v>0.195433829172558</v>
      </c>
      <c r="T1103">
        <f t="shared" si="143"/>
        <v>0</v>
      </c>
      <c r="U1103">
        <f t="shared" si="144"/>
        <v>0</v>
      </c>
      <c r="V1103">
        <f t="shared" si="145"/>
        <v>0</v>
      </c>
      <c r="X1103">
        <f t="shared" si="140"/>
        <v>-1.6173554533260925E-2</v>
      </c>
    </row>
    <row r="1104" spans="1:24" x14ac:dyDescent="0.35">
      <c r="A1104" t="s">
        <v>349</v>
      </c>
      <c r="B1104" t="s">
        <v>667</v>
      </c>
      <c r="C1104" t="s">
        <v>696</v>
      </c>
      <c r="D1104" t="s">
        <v>695</v>
      </c>
      <c r="E1104">
        <v>0.80456617082744097</v>
      </c>
      <c r="F1104">
        <v>7</v>
      </c>
      <c r="G1104">
        <v>0</v>
      </c>
      <c r="H1104">
        <v>0</v>
      </c>
      <c r="I1104">
        <f t="shared" si="141"/>
        <v>0</v>
      </c>
      <c r="J1104">
        <v>0</v>
      </c>
      <c r="K1104">
        <v>0</v>
      </c>
      <c r="L1104" t="s">
        <v>654</v>
      </c>
      <c r="M1104" t="s">
        <v>652</v>
      </c>
      <c r="N1104" t="str">
        <f t="shared" si="142"/>
        <v>left guard</v>
      </c>
      <c r="P1104">
        <v>0</v>
      </c>
      <c r="Q1104">
        <v>-8.2757189999999994E-2</v>
      </c>
      <c r="R1104">
        <v>1</v>
      </c>
      <c r="S1104">
        <v>0.80456617082744097</v>
      </c>
      <c r="T1104">
        <f t="shared" si="143"/>
        <v>0</v>
      </c>
      <c r="U1104">
        <f t="shared" si="144"/>
        <v>0</v>
      </c>
      <c r="V1104">
        <f t="shared" si="145"/>
        <v>0</v>
      </c>
      <c r="X1104">
        <f t="shared" si="140"/>
        <v>-6.6583635466738983E-2</v>
      </c>
    </row>
    <row r="1105" spans="1:24" x14ac:dyDescent="0.35">
      <c r="A1105" t="s">
        <v>367</v>
      </c>
      <c r="B1105" t="s">
        <v>666</v>
      </c>
      <c r="C1105" t="s">
        <v>696</v>
      </c>
      <c r="D1105" t="s">
        <v>695</v>
      </c>
      <c r="E1105">
        <v>1</v>
      </c>
      <c r="F1105">
        <v>7</v>
      </c>
      <c r="G1105">
        <v>0</v>
      </c>
      <c r="H1105">
        <v>0</v>
      </c>
      <c r="I1105">
        <f t="shared" si="141"/>
        <v>0</v>
      </c>
      <c r="J1105">
        <v>0</v>
      </c>
      <c r="K1105">
        <v>0</v>
      </c>
      <c r="M1105" t="s">
        <v>650</v>
      </c>
      <c r="N1105" t="str">
        <f t="shared" si="142"/>
        <v>middle</v>
      </c>
      <c r="P1105">
        <v>0</v>
      </c>
      <c r="Q1105">
        <v>-0.44335553</v>
      </c>
      <c r="R1105">
        <v>1</v>
      </c>
      <c r="S1105">
        <v>1</v>
      </c>
      <c r="T1105">
        <f t="shared" si="143"/>
        <v>0</v>
      </c>
      <c r="U1105">
        <f t="shared" si="144"/>
        <v>0</v>
      </c>
      <c r="V1105">
        <f t="shared" si="145"/>
        <v>0</v>
      </c>
      <c r="X1105">
        <f t="shared" si="140"/>
        <v>-0.44335553</v>
      </c>
    </row>
    <row r="1106" spans="1:24" x14ac:dyDescent="0.35">
      <c r="A1106" t="s">
        <v>367</v>
      </c>
      <c r="B1106" t="s">
        <v>666</v>
      </c>
      <c r="C1106" t="s">
        <v>696</v>
      </c>
      <c r="D1106" t="s">
        <v>695</v>
      </c>
      <c r="E1106">
        <v>0.88339280349591098</v>
      </c>
      <c r="F1106">
        <v>7</v>
      </c>
      <c r="G1106">
        <v>1</v>
      </c>
      <c r="H1106">
        <v>0</v>
      </c>
      <c r="I1106">
        <f t="shared" si="141"/>
        <v>1</v>
      </c>
      <c r="J1106">
        <v>0</v>
      </c>
      <c r="K1106">
        <v>0</v>
      </c>
      <c r="L1106" t="s">
        <v>654</v>
      </c>
      <c r="M1106" t="s">
        <v>652</v>
      </c>
      <c r="N1106" t="str">
        <f t="shared" si="142"/>
        <v>left guard</v>
      </c>
      <c r="P1106">
        <v>1</v>
      </c>
      <c r="Q1106">
        <v>-0.70825280000000002</v>
      </c>
      <c r="R1106">
        <v>1</v>
      </c>
      <c r="S1106">
        <v>0.88339280349591098</v>
      </c>
      <c r="T1106">
        <f t="shared" si="143"/>
        <v>0.88339280349591098</v>
      </c>
      <c r="U1106">
        <f t="shared" si="144"/>
        <v>0</v>
      </c>
      <c r="V1106">
        <f t="shared" si="145"/>
        <v>0</v>
      </c>
      <c r="X1106">
        <f t="shared" si="140"/>
        <v>-0.6256654265758288</v>
      </c>
    </row>
    <row r="1107" spans="1:24" x14ac:dyDescent="0.35">
      <c r="A1107" t="s">
        <v>350</v>
      </c>
      <c r="B1107" t="s">
        <v>666</v>
      </c>
      <c r="C1107" t="s">
        <v>696</v>
      </c>
      <c r="D1107" t="s">
        <v>695</v>
      </c>
      <c r="E1107">
        <v>0.116607196504088</v>
      </c>
      <c r="F1107">
        <v>7</v>
      </c>
      <c r="G1107">
        <v>1</v>
      </c>
      <c r="H1107">
        <v>0</v>
      </c>
      <c r="I1107">
        <f t="shared" si="141"/>
        <v>1</v>
      </c>
      <c r="J1107">
        <v>0</v>
      </c>
      <c r="K1107">
        <v>0</v>
      </c>
      <c r="L1107" t="s">
        <v>654</v>
      </c>
      <c r="M1107" t="s">
        <v>652</v>
      </c>
      <c r="N1107" t="str">
        <f t="shared" si="142"/>
        <v>left guard</v>
      </c>
      <c r="P1107">
        <v>1</v>
      </c>
      <c r="Q1107">
        <v>-0.70825280000000002</v>
      </c>
      <c r="R1107">
        <v>1</v>
      </c>
      <c r="S1107">
        <v>0.116607196504088</v>
      </c>
      <c r="T1107">
        <f t="shared" si="143"/>
        <v>0.116607196504088</v>
      </c>
      <c r="U1107">
        <f t="shared" si="144"/>
        <v>0</v>
      </c>
      <c r="V1107">
        <f t="shared" si="145"/>
        <v>0</v>
      </c>
      <c r="X1107">
        <f t="shared" si="140"/>
        <v>-8.2587373424170538E-2</v>
      </c>
    </row>
    <row r="1108" spans="1:24" x14ac:dyDescent="0.35">
      <c r="A1108" t="s">
        <v>359</v>
      </c>
      <c r="B1108" t="s">
        <v>667</v>
      </c>
      <c r="C1108" t="s">
        <v>695</v>
      </c>
      <c r="D1108" t="s">
        <v>696</v>
      </c>
      <c r="E1108">
        <v>0.123281510525657</v>
      </c>
      <c r="F1108">
        <v>7</v>
      </c>
      <c r="G1108">
        <v>0</v>
      </c>
      <c r="H1108">
        <v>0</v>
      </c>
      <c r="I1108">
        <f t="shared" si="141"/>
        <v>0</v>
      </c>
      <c r="J1108">
        <v>0</v>
      </c>
      <c r="K1108">
        <v>0</v>
      </c>
      <c r="M1108" t="s">
        <v>650</v>
      </c>
      <c r="N1108" t="str">
        <f t="shared" si="142"/>
        <v>middle</v>
      </c>
      <c r="P1108">
        <v>0</v>
      </c>
      <c r="Q1108">
        <v>0.52840279999999995</v>
      </c>
      <c r="R1108">
        <v>0</v>
      </c>
      <c r="S1108">
        <v>0</v>
      </c>
      <c r="T1108">
        <f t="shared" si="143"/>
        <v>0</v>
      </c>
      <c r="U1108">
        <f t="shared" si="144"/>
        <v>0</v>
      </c>
      <c r="V1108">
        <f t="shared" si="145"/>
        <v>0</v>
      </c>
      <c r="X1108">
        <f t="shared" si="140"/>
        <v>6.5142295349986626E-2</v>
      </c>
    </row>
    <row r="1109" spans="1:24" x14ac:dyDescent="0.35">
      <c r="A1109" t="s">
        <v>368</v>
      </c>
      <c r="B1109" t="s">
        <v>666</v>
      </c>
      <c r="C1109" t="s">
        <v>695</v>
      </c>
      <c r="D1109" t="s">
        <v>696</v>
      </c>
      <c r="E1109">
        <v>0.87671848947434206</v>
      </c>
      <c r="F1109">
        <v>7</v>
      </c>
      <c r="G1109">
        <v>0</v>
      </c>
      <c r="H1109">
        <v>0</v>
      </c>
      <c r="I1109">
        <f t="shared" si="141"/>
        <v>0</v>
      </c>
      <c r="J1109">
        <v>0</v>
      </c>
      <c r="K1109">
        <v>0</v>
      </c>
      <c r="M1109" t="s">
        <v>650</v>
      </c>
      <c r="N1109" t="str">
        <f t="shared" si="142"/>
        <v>middle</v>
      </c>
      <c r="P1109">
        <v>0</v>
      </c>
      <c r="Q1109">
        <v>0.52840279999999995</v>
      </c>
      <c r="R1109">
        <v>0</v>
      </c>
      <c r="S1109">
        <v>0</v>
      </c>
      <c r="T1109">
        <f t="shared" si="143"/>
        <v>0</v>
      </c>
      <c r="U1109">
        <f t="shared" si="144"/>
        <v>0</v>
      </c>
      <c r="V1109">
        <f t="shared" si="145"/>
        <v>0</v>
      </c>
      <c r="X1109">
        <f t="shared" si="140"/>
        <v>0.46326050465001284</v>
      </c>
    </row>
    <row r="1110" spans="1:24" x14ac:dyDescent="0.35">
      <c r="A1110" t="s">
        <v>350</v>
      </c>
      <c r="B1110" t="s">
        <v>666</v>
      </c>
      <c r="C1110" t="s">
        <v>696</v>
      </c>
      <c r="D1110" t="s">
        <v>695</v>
      </c>
      <c r="E1110">
        <v>0.54893885054740599</v>
      </c>
      <c r="F1110">
        <v>7</v>
      </c>
      <c r="G1110">
        <v>0</v>
      </c>
      <c r="H1110">
        <v>0</v>
      </c>
      <c r="I1110">
        <f t="shared" si="141"/>
        <v>0</v>
      </c>
      <c r="J1110">
        <v>1</v>
      </c>
      <c r="K1110">
        <v>0</v>
      </c>
      <c r="M1110" t="s">
        <v>650</v>
      </c>
      <c r="N1110" t="str">
        <f t="shared" si="142"/>
        <v>middle</v>
      </c>
      <c r="P1110">
        <v>0</v>
      </c>
      <c r="Q1110">
        <v>0.41735640000000002</v>
      </c>
      <c r="R1110">
        <v>0</v>
      </c>
      <c r="S1110">
        <v>0</v>
      </c>
      <c r="T1110">
        <f t="shared" si="143"/>
        <v>0</v>
      </c>
      <c r="U1110">
        <f t="shared" si="144"/>
        <v>0.54893885054740599</v>
      </c>
      <c r="V1110">
        <f t="shared" si="145"/>
        <v>0</v>
      </c>
      <c r="X1110">
        <f t="shared" si="140"/>
        <v>0.22910314248460339</v>
      </c>
    </row>
    <row r="1111" spans="1:24" x14ac:dyDescent="0.35">
      <c r="A1111" t="s">
        <v>351</v>
      </c>
      <c r="B1111" t="s">
        <v>666</v>
      </c>
      <c r="C1111" t="s">
        <v>696</v>
      </c>
      <c r="D1111" t="s">
        <v>695</v>
      </c>
      <c r="E1111">
        <v>0.115665205683375</v>
      </c>
      <c r="F1111">
        <v>7</v>
      </c>
      <c r="G1111">
        <v>0</v>
      </c>
      <c r="H1111">
        <v>0</v>
      </c>
      <c r="I1111">
        <f t="shared" si="141"/>
        <v>0</v>
      </c>
      <c r="J1111">
        <v>1</v>
      </c>
      <c r="K1111">
        <v>0</v>
      </c>
      <c r="M1111" t="s">
        <v>650</v>
      </c>
      <c r="N1111" t="str">
        <f t="shared" si="142"/>
        <v>middle</v>
      </c>
      <c r="P1111">
        <v>0</v>
      </c>
      <c r="Q1111">
        <v>0.41735640000000002</v>
      </c>
      <c r="R1111">
        <v>0</v>
      </c>
      <c r="S1111">
        <v>0</v>
      </c>
      <c r="T1111">
        <f t="shared" si="143"/>
        <v>0</v>
      </c>
      <c r="U1111">
        <f t="shared" si="144"/>
        <v>0.115665205683375</v>
      </c>
      <c r="V1111">
        <f t="shared" si="145"/>
        <v>0</v>
      </c>
      <c r="X1111">
        <f t="shared" si="140"/>
        <v>4.827361384927293E-2</v>
      </c>
    </row>
    <row r="1112" spans="1:24" x14ac:dyDescent="0.35">
      <c r="A1112" t="s">
        <v>349</v>
      </c>
      <c r="B1112" t="s">
        <v>667</v>
      </c>
      <c r="C1112" t="s">
        <v>696</v>
      </c>
      <c r="D1112" t="s">
        <v>695</v>
      </c>
      <c r="E1112">
        <v>0.335395943769217</v>
      </c>
      <c r="F1112">
        <v>7</v>
      </c>
      <c r="G1112">
        <v>0</v>
      </c>
      <c r="H1112">
        <v>0</v>
      </c>
      <c r="I1112">
        <f t="shared" si="141"/>
        <v>0</v>
      </c>
      <c r="J1112">
        <v>1</v>
      </c>
      <c r="K1112">
        <v>0</v>
      </c>
      <c r="M1112" t="s">
        <v>650</v>
      </c>
      <c r="N1112" t="str">
        <f t="shared" si="142"/>
        <v>middle</v>
      </c>
      <c r="P1112">
        <v>0</v>
      </c>
      <c r="Q1112">
        <v>0.41735640000000002</v>
      </c>
      <c r="R1112">
        <v>0</v>
      </c>
      <c r="S1112">
        <v>0</v>
      </c>
      <c r="T1112">
        <f t="shared" si="143"/>
        <v>0</v>
      </c>
      <c r="U1112">
        <f t="shared" si="144"/>
        <v>0.335395943769217</v>
      </c>
      <c r="V1112">
        <f t="shared" si="145"/>
        <v>0</v>
      </c>
      <c r="X1112">
        <f t="shared" si="140"/>
        <v>0.13997964366612284</v>
      </c>
    </row>
    <row r="1113" spans="1:24" x14ac:dyDescent="0.35">
      <c r="A1113" t="s">
        <v>367</v>
      </c>
      <c r="B1113" t="s">
        <v>666</v>
      </c>
      <c r="C1113" t="s">
        <v>696</v>
      </c>
      <c r="D1113" t="s">
        <v>695</v>
      </c>
      <c r="E1113">
        <v>1</v>
      </c>
      <c r="F1113">
        <v>7</v>
      </c>
      <c r="G1113">
        <v>0</v>
      </c>
      <c r="H1113">
        <v>0</v>
      </c>
      <c r="I1113">
        <f t="shared" si="141"/>
        <v>0</v>
      </c>
      <c r="J1113">
        <v>1</v>
      </c>
      <c r="K1113">
        <v>0</v>
      </c>
      <c r="M1113" t="s">
        <v>650</v>
      </c>
      <c r="N1113" t="str">
        <f t="shared" si="142"/>
        <v>middle</v>
      </c>
      <c r="P1113">
        <v>0</v>
      </c>
      <c r="Q1113">
        <v>-0.51346809999999998</v>
      </c>
      <c r="R1113">
        <v>1</v>
      </c>
      <c r="S1113">
        <v>1</v>
      </c>
      <c r="T1113">
        <f t="shared" si="143"/>
        <v>0</v>
      </c>
      <c r="U1113">
        <f t="shared" si="144"/>
        <v>1</v>
      </c>
      <c r="V1113">
        <f t="shared" si="145"/>
        <v>0</v>
      </c>
      <c r="X1113">
        <f t="shared" si="140"/>
        <v>-0.51346809999999998</v>
      </c>
    </row>
    <row r="1114" spans="1:24" x14ac:dyDescent="0.35">
      <c r="A1114" t="s">
        <v>352</v>
      </c>
      <c r="B1114" t="s">
        <v>665</v>
      </c>
      <c r="C1114" t="s">
        <v>696</v>
      </c>
      <c r="D1114" t="s">
        <v>695</v>
      </c>
      <c r="E1114">
        <v>0.163027794654651</v>
      </c>
      <c r="F1114">
        <v>7</v>
      </c>
      <c r="G1114">
        <v>1</v>
      </c>
      <c r="H1114">
        <v>0</v>
      </c>
      <c r="I1114">
        <f t="shared" si="141"/>
        <v>1</v>
      </c>
      <c r="J1114">
        <v>1</v>
      </c>
      <c r="K1114">
        <v>0</v>
      </c>
      <c r="L1114" t="s">
        <v>654</v>
      </c>
      <c r="M1114" t="s">
        <v>652</v>
      </c>
      <c r="N1114" t="str">
        <f t="shared" si="142"/>
        <v>left guard</v>
      </c>
      <c r="P1114">
        <v>1</v>
      </c>
      <c r="Q1114">
        <v>-1.6999629000000001</v>
      </c>
      <c r="R1114">
        <v>1</v>
      </c>
      <c r="S1114">
        <v>0.163027794654651</v>
      </c>
      <c r="T1114">
        <f t="shared" si="143"/>
        <v>0.163027794654651</v>
      </c>
      <c r="U1114">
        <f t="shared" si="144"/>
        <v>0.163027794654651</v>
      </c>
      <c r="V1114">
        <f t="shared" si="145"/>
        <v>0</v>
      </c>
      <c r="X1114">
        <f t="shared" si="140"/>
        <v>-0.27714120258172503</v>
      </c>
    </row>
    <row r="1115" spans="1:24" x14ac:dyDescent="0.35">
      <c r="A1115" t="s">
        <v>351</v>
      </c>
      <c r="B1115" t="s">
        <v>666</v>
      </c>
      <c r="C1115" t="s">
        <v>696</v>
      </c>
      <c r="D1115" t="s">
        <v>695</v>
      </c>
      <c r="E1115">
        <v>0.53222384217272101</v>
      </c>
      <c r="F1115">
        <v>7</v>
      </c>
      <c r="G1115">
        <v>1</v>
      </c>
      <c r="H1115">
        <v>0</v>
      </c>
      <c r="I1115">
        <f t="shared" si="141"/>
        <v>1</v>
      </c>
      <c r="J1115">
        <v>1</v>
      </c>
      <c r="K1115">
        <v>0</v>
      </c>
      <c r="L1115" t="s">
        <v>654</v>
      </c>
      <c r="M1115" t="s">
        <v>652</v>
      </c>
      <c r="N1115" t="str">
        <f t="shared" si="142"/>
        <v>left guard</v>
      </c>
      <c r="P1115">
        <v>1</v>
      </c>
      <c r="Q1115">
        <v>-1.6999629000000001</v>
      </c>
      <c r="R1115">
        <v>1</v>
      </c>
      <c r="S1115">
        <v>0.53222384217272101</v>
      </c>
      <c r="T1115">
        <f t="shared" si="143"/>
        <v>0.53222384217272101</v>
      </c>
      <c r="U1115">
        <f t="shared" si="144"/>
        <v>0.53222384217272101</v>
      </c>
      <c r="V1115">
        <f t="shared" si="145"/>
        <v>0</v>
      </c>
      <c r="X1115">
        <f t="shared" si="140"/>
        <v>-0.90476078618908118</v>
      </c>
    </row>
    <row r="1116" spans="1:24" x14ac:dyDescent="0.35">
      <c r="A1116" t="s">
        <v>349</v>
      </c>
      <c r="B1116" t="s">
        <v>667</v>
      </c>
      <c r="C1116" t="s">
        <v>696</v>
      </c>
      <c r="D1116" t="s">
        <v>695</v>
      </c>
      <c r="E1116">
        <v>0.30474836317262599</v>
      </c>
      <c r="F1116">
        <v>7</v>
      </c>
      <c r="G1116">
        <v>1</v>
      </c>
      <c r="H1116">
        <v>0</v>
      </c>
      <c r="I1116">
        <f t="shared" si="141"/>
        <v>1</v>
      </c>
      <c r="J1116">
        <v>1</v>
      </c>
      <c r="K1116">
        <v>0</v>
      </c>
      <c r="L1116" t="s">
        <v>654</v>
      </c>
      <c r="M1116" t="s">
        <v>652</v>
      </c>
      <c r="N1116" t="str">
        <f t="shared" si="142"/>
        <v>left guard</v>
      </c>
      <c r="P1116">
        <v>1</v>
      </c>
      <c r="Q1116">
        <v>-1.6999629000000001</v>
      </c>
      <c r="R1116">
        <v>1</v>
      </c>
      <c r="S1116">
        <v>0.30474836317262599</v>
      </c>
      <c r="T1116">
        <f t="shared" si="143"/>
        <v>0.30474836317262599</v>
      </c>
      <c r="U1116">
        <f t="shared" si="144"/>
        <v>0.30474836317262599</v>
      </c>
      <c r="V1116">
        <f t="shared" si="145"/>
        <v>0</v>
      </c>
      <c r="X1116">
        <f t="shared" si="140"/>
        <v>-0.51806091122919051</v>
      </c>
    </row>
    <row r="1117" spans="1:24" x14ac:dyDescent="0.35">
      <c r="A1117" t="s">
        <v>53</v>
      </c>
      <c r="B1117" t="s">
        <v>666</v>
      </c>
      <c r="C1117" t="s">
        <v>671</v>
      </c>
      <c r="D1117" t="s">
        <v>674</v>
      </c>
      <c r="E1117">
        <v>0.63680620782313702</v>
      </c>
      <c r="F1117">
        <v>8</v>
      </c>
      <c r="G1117">
        <v>0</v>
      </c>
      <c r="H1117">
        <v>0</v>
      </c>
      <c r="I1117">
        <f t="shared" si="141"/>
        <v>0</v>
      </c>
      <c r="J1117">
        <v>0</v>
      </c>
      <c r="K1117">
        <v>0</v>
      </c>
      <c r="L1117" t="s">
        <v>3</v>
      </c>
      <c r="M1117" t="s">
        <v>651</v>
      </c>
      <c r="N1117" t="str">
        <f t="shared" si="142"/>
        <v>right tackle</v>
      </c>
      <c r="P1117">
        <v>0</v>
      </c>
      <c r="Q1117">
        <v>0.85325280000000003</v>
      </c>
      <c r="R1117">
        <v>0</v>
      </c>
      <c r="S1117">
        <v>0</v>
      </c>
      <c r="T1117">
        <f t="shared" si="143"/>
        <v>0</v>
      </c>
      <c r="U1117">
        <f t="shared" si="144"/>
        <v>0</v>
      </c>
      <c r="V1117">
        <f t="shared" si="145"/>
        <v>0</v>
      </c>
      <c r="X1117">
        <f t="shared" si="140"/>
        <v>0.5433566798824736</v>
      </c>
    </row>
    <row r="1118" spans="1:24" x14ac:dyDescent="0.35">
      <c r="A1118" t="s">
        <v>58</v>
      </c>
      <c r="B1118" t="s">
        <v>665</v>
      </c>
      <c r="C1118" t="s">
        <v>671</v>
      </c>
      <c r="D1118" t="s">
        <v>674</v>
      </c>
      <c r="E1118">
        <v>0.36319379217686198</v>
      </c>
      <c r="F1118">
        <v>8</v>
      </c>
      <c r="G1118">
        <v>0</v>
      </c>
      <c r="H1118">
        <v>0</v>
      </c>
      <c r="I1118">
        <f t="shared" si="141"/>
        <v>0</v>
      </c>
      <c r="J1118">
        <v>0</v>
      </c>
      <c r="K1118">
        <v>0</v>
      </c>
      <c r="L1118" t="s">
        <v>3</v>
      </c>
      <c r="M1118" t="s">
        <v>651</v>
      </c>
      <c r="N1118" t="str">
        <f t="shared" si="142"/>
        <v>right tackle</v>
      </c>
      <c r="P1118">
        <v>0</v>
      </c>
      <c r="Q1118">
        <v>0.85325280000000003</v>
      </c>
      <c r="R1118">
        <v>0</v>
      </c>
      <c r="S1118">
        <v>0</v>
      </c>
      <c r="T1118">
        <f t="shared" si="143"/>
        <v>0</v>
      </c>
      <c r="U1118">
        <f t="shared" si="144"/>
        <v>0</v>
      </c>
      <c r="V1118">
        <f t="shared" si="145"/>
        <v>0</v>
      </c>
      <c r="X1118">
        <f t="shared" si="140"/>
        <v>0.3098961201175256</v>
      </c>
    </row>
    <row r="1119" spans="1:24" x14ac:dyDescent="0.35">
      <c r="A1119" t="s">
        <v>51</v>
      </c>
      <c r="B1119" t="s">
        <v>665</v>
      </c>
      <c r="C1119" t="s">
        <v>671</v>
      </c>
      <c r="D1119" t="s">
        <v>674</v>
      </c>
      <c r="E1119">
        <v>0.122585109517467</v>
      </c>
      <c r="F1119">
        <v>8</v>
      </c>
      <c r="G1119">
        <v>0</v>
      </c>
      <c r="H1119">
        <v>0</v>
      </c>
      <c r="I1119">
        <f t="shared" si="141"/>
        <v>0</v>
      </c>
      <c r="J1119">
        <v>0</v>
      </c>
      <c r="K1119">
        <v>0</v>
      </c>
      <c r="L1119" t="s">
        <v>3</v>
      </c>
      <c r="M1119" t="s">
        <v>651</v>
      </c>
      <c r="N1119" t="str">
        <f t="shared" si="142"/>
        <v>right tackle</v>
      </c>
      <c r="P1119">
        <v>0</v>
      </c>
      <c r="Q1119">
        <v>0.62472594000000004</v>
      </c>
      <c r="R1119">
        <v>0</v>
      </c>
      <c r="S1119">
        <v>0</v>
      </c>
      <c r="T1119">
        <f t="shared" si="143"/>
        <v>0</v>
      </c>
      <c r="U1119">
        <f t="shared" si="144"/>
        <v>0</v>
      </c>
      <c r="V1119">
        <f t="shared" si="145"/>
        <v>0</v>
      </c>
      <c r="X1119">
        <f t="shared" si="140"/>
        <v>7.6582097773302521E-2</v>
      </c>
    </row>
    <row r="1120" spans="1:24" x14ac:dyDescent="0.35">
      <c r="A1120" t="s">
        <v>54</v>
      </c>
      <c r="B1120" t="s">
        <v>666</v>
      </c>
      <c r="C1120" t="s">
        <v>671</v>
      </c>
      <c r="D1120" t="s">
        <v>674</v>
      </c>
      <c r="E1120">
        <v>0.477307862415698</v>
      </c>
      <c r="F1120">
        <v>8</v>
      </c>
      <c r="G1120">
        <v>0</v>
      </c>
      <c r="H1120">
        <v>0</v>
      </c>
      <c r="I1120">
        <f t="shared" si="141"/>
        <v>0</v>
      </c>
      <c r="J1120">
        <v>0</v>
      </c>
      <c r="K1120">
        <v>0</v>
      </c>
      <c r="L1120" t="s">
        <v>3</v>
      </c>
      <c r="M1120" t="s">
        <v>651</v>
      </c>
      <c r="N1120" t="str">
        <f t="shared" si="142"/>
        <v>right tackle</v>
      </c>
      <c r="P1120">
        <v>0</v>
      </c>
      <c r="Q1120">
        <v>0.62472594000000004</v>
      </c>
      <c r="R1120">
        <v>0</v>
      </c>
      <c r="S1120">
        <v>0</v>
      </c>
      <c r="T1120">
        <f t="shared" si="143"/>
        <v>0</v>
      </c>
      <c r="U1120">
        <f t="shared" si="144"/>
        <v>0</v>
      </c>
      <c r="V1120">
        <f t="shared" si="145"/>
        <v>0</v>
      </c>
      <c r="X1120">
        <f t="shared" si="140"/>
        <v>0.29818660301703764</v>
      </c>
    </row>
    <row r="1121" spans="1:24" x14ac:dyDescent="0.35">
      <c r="A1121" t="s">
        <v>58</v>
      </c>
      <c r="B1121" t="s">
        <v>665</v>
      </c>
      <c r="C1121" t="s">
        <v>671</v>
      </c>
      <c r="D1121" t="s">
        <v>674</v>
      </c>
      <c r="E1121">
        <v>0.40010702806683301</v>
      </c>
      <c r="F1121">
        <v>8</v>
      </c>
      <c r="G1121">
        <v>0</v>
      </c>
      <c r="H1121">
        <v>0</v>
      </c>
      <c r="I1121">
        <f t="shared" si="141"/>
        <v>0</v>
      </c>
      <c r="J1121">
        <v>0</v>
      </c>
      <c r="K1121">
        <v>0</v>
      </c>
      <c r="L1121" t="s">
        <v>3</v>
      </c>
      <c r="M1121" t="s">
        <v>651</v>
      </c>
      <c r="N1121" t="str">
        <f t="shared" si="142"/>
        <v>right tackle</v>
      </c>
      <c r="P1121">
        <v>0</v>
      </c>
      <c r="Q1121">
        <v>0.62472594000000004</v>
      </c>
      <c r="R1121">
        <v>0</v>
      </c>
      <c r="S1121">
        <v>0</v>
      </c>
      <c r="T1121">
        <f t="shared" si="143"/>
        <v>0</v>
      </c>
      <c r="U1121">
        <f t="shared" si="144"/>
        <v>0</v>
      </c>
      <c r="V1121">
        <f t="shared" si="145"/>
        <v>0</v>
      </c>
      <c r="X1121">
        <f t="shared" si="140"/>
        <v>0.24995723920965865</v>
      </c>
    </row>
    <row r="1122" spans="1:24" x14ac:dyDescent="0.35">
      <c r="A1122" t="s">
        <v>52</v>
      </c>
      <c r="B1122" t="s">
        <v>666</v>
      </c>
      <c r="C1122" t="s">
        <v>671</v>
      </c>
      <c r="D1122" t="s">
        <v>674</v>
      </c>
      <c r="E1122">
        <v>0.31315368330765597</v>
      </c>
      <c r="F1122">
        <v>8</v>
      </c>
      <c r="G1122">
        <v>0</v>
      </c>
      <c r="H1122">
        <v>0</v>
      </c>
      <c r="I1122">
        <f t="shared" si="141"/>
        <v>0</v>
      </c>
      <c r="J1122">
        <v>1</v>
      </c>
      <c r="K1122">
        <v>1</v>
      </c>
      <c r="L1122" t="s">
        <v>3</v>
      </c>
      <c r="M1122" t="s">
        <v>651</v>
      </c>
      <c r="N1122" t="str">
        <f t="shared" si="142"/>
        <v>right tackle</v>
      </c>
      <c r="P1122">
        <v>0</v>
      </c>
      <c r="Q1122">
        <v>-0.75878520000000005</v>
      </c>
      <c r="R1122">
        <v>1</v>
      </c>
      <c r="S1122">
        <v>0.31315368330765597</v>
      </c>
      <c r="T1122">
        <f t="shared" si="143"/>
        <v>0</v>
      </c>
      <c r="U1122">
        <f t="shared" si="144"/>
        <v>0.31315368330765597</v>
      </c>
      <c r="V1122">
        <f t="shared" si="145"/>
        <v>0.31315368330765597</v>
      </c>
      <c r="X1122">
        <f t="shared" si="140"/>
        <v>-0.23761638021933643</v>
      </c>
    </row>
    <row r="1123" spans="1:24" x14ac:dyDescent="0.35">
      <c r="A1123" t="s">
        <v>35</v>
      </c>
      <c r="B1123" t="s">
        <v>667</v>
      </c>
      <c r="C1123" t="s">
        <v>671</v>
      </c>
      <c r="D1123" t="s">
        <v>674</v>
      </c>
      <c r="E1123">
        <v>0.68684631669234397</v>
      </c>
      <c r="F1123">
        <v>8</v>
      </c>
      <c r="G1123">
        <v>0</v>
      </c>
      <c r="H1123">
        <v>0</v>
      </c>
      <c r="I1123">
        <f t="shared" si="141"/>
        <v>0</v>
      </c>
      <c r="J1123">
        <v>1</v>
      </c>
      <c r="K1123">
        <v>1</v>
      </c>
      <c r="L1123" t="s">
        <v>3</v>
      </c>
      <c r="M1123" t="s">
        <v>651</v>
      </c>
      <c r="N1123" t="str">
        <f t="shared" si="142"/>
        <v>right tackle</v>
      </c>
      <c r="P1123">
        <v>0</v>
      </c>
      <c r="Q1123">
        <v>-0.75878520000000005</v>
      </c>
      <c r="R1123">
        <v>1</v>
      </c>
      <c r="S1123">
        <v>0.68684631669234397</v>
      </c>
      <c r="T1123">
        <f t="shared" si="143"/>
        <v>0</v>
      </c>
      <c r="U1123">
        <f t="shared" si="144"/>
        <v>0.68684631669234397</v>
      </c>
      <c r="V1123">
        <f t="shared" si="145"/>
        <v>0.68684631669234397</v>
      </c>
      <c r="X1123">
        <f t="shared" si="140"/>
        <v>-0.52116881978066354</v>
      </c>
    </row>
    <row r="1124" spans="1:24" x14ac:dyDescent="0.35">
      <c r="A1124" t="s">
        <v>37</v>
      </c>
      <c r="B1124" t="s">
        <v>667</v>
      </c>
      <c r="C1124" t="s">
        <v>671</v>
      </c>
      <c r="D1124" t="s">
        <v>674</v>
      </c>
      <c r="E1124">
        <v>0.233125269150604</v>
      </c>
      <c r="F1124">
        <v>8</v>
      </c>
      <c r="G1124">
        <v>0</v>
      </c>
      <c r="H1124">
        <v>0</v>
      </c>
      <c r="I1124">
        <f t="shared" si="141"/>
        <v>0</v>
      </c>
      <c r="J1124">
        <v>1</v>
      </c>
      <c r="K1124">
        <v>0</v>
      </c>
      <c r="M1124" t="s">
        <v>650</v>
      </c>
      <c r="N1124" t="str">
        <f t="shared" si="142"/>
        <v>middle</v>
      </c>
      <c r="P1124">
        <v>0</v>
      </c>
      <c r="Q1124">
        <v>0.35527556999999998</v>
      </c>
      <c r="R1124">
        <v>0</v>
      </c>
      <c r="S1124">
        <v>0</v>
      </c>
      <c r="T1124">
        <f t="shared" si="143"/>
        <v>0</v>
      </c>
      <c r="U1124">
        <f t="shared" si="144"/>
        <v>0.233125269150604</v>
      </c>
      <c r="V1124">
        <f t="shared" si="145"/>
        <v>0</v>
      </c>
      <c r="X1124">
        <f t="shared" si="140"/>
        <v>8.2823712878884251E-2</v>
      </c>
    </row>
    <row r="1125" spans="1:24" x14ac:dyDescent="0.35">
      <c r="A1125" t="s">
        <v>32</v>
      </c>
      <c r="B1125" t="s">
        <v>666</v>
      </c>
      <c r="C1125" t="s">
        <v>671</v>
      </c>
      <c r="D1125" t="s">
        <v>674</v>
      </c>
      <c r="E1125">
        <v>0.54996279728379205</v>
      </c>
      <c r="F1125">
        <v>8</v>
      </c>
      <c r="G1125">
        <v>0</v>
      </c>
      <c r="H1125">
        <v>0</v>
      </c>
      <c r="I1125">
        <f t="shared" si="141"/>
        <v>0</v>
      </c>
      <c r="J1125">
        <v>1</v>
      </c>
      <c r="K1125">
        <v>0</v>
      </c>
      <c r="M1125" t="s">
        <v>650</v>
      </c>
      <c r="N1125" t="str">
        <f t="shared" si="142"/>
        <v>middle</v>
      </c>
      <c r="P1125">
        <v>0</v>
      </c>
      <c r="Q1125">
        <v>0.35527556999999998</v>
      </c>
      <c r="R1125">
        <v>0</v>
      </c>
      <c r="S1125">
        <v>0</v>
      </c>
      <c r="T1125">
        <f t="shared" si="143"/>
        <v>0</v>
      </c>
      <c r="U1125">
        <f t="shared" si="144"/>
        <v>0.54996279728379205</v>
      </c>
      <c r="V1125">
        <f t="shared" si="145"/>
        <v>0</v>
      </c>
      <c r="X1125">
        <f t="shared" si="140"/>
        <v>0.19538834628379367</v>
      </c>
    </row>
    <row r="1126" spans="1:24" x14ac:dyDescent="0.35">
      <c r="A1126" t="s">
        <v>58</v>
      </c>
      <c r="B1126" t="s">
        <v>665</v>
      </c>
      <c r="C1126" t="s">
        <v>671</v>
      </c>
      <c r="D1126" t="s">
        <v>674</v>
      </c>
      <c r="E1126">
        <v>0.21691193356560201</v>
      </c>
      <c r="F1126">
        <v>8</v>
      </c>
      <c r="G1126">
        <v>0</v>
      </c>
      <c r="H1126">
        <v>0</v>
      </c>
      <c r="I1126">
        <f t="shared" si="141"/>
        <v>0</v>
      </c>
      <c r="J1126">
        <v>1</v>
      </c>
      <c r="K1126">
        <v>0</v>
      </c>
      <c r="M1126" t="s">
        <v>650</v>
      </c>
      <c r="N1126" t="str">
        <f t="shared" si="142"/>
        <v>middle</v>
      </c>
      <c r="P1126">
        <v>0</v>
      </c>
      <c r="Q1126">
        <v>0.35527556999999998</v>
      </c>
      <c r="R1126">
        <v>0</v>
      </c>
      <c r="S1126">
        <v>0</v>
      </c>
      <c r="T1126">
        <f t="shared" si="143"/>
        <v>0</v>
      </c>
      <c r="U1126">
        <f t="shared" si="144"/>
        <v>0.21691193356560201</v>
      </c>
      <c r="V1126">
        <f t="shared" si="145"/>
        <v>0</v>
      </c>
      <c r="X1126">
        <f t="shared" si="140"/>
        <v>7.7063510837321381E-2</v>
      </c>
    </row>
    <row r="1127" spans="1:24" x14ac:dyDescent="0.35">
      <c r="A1127" t="s">
        <v>76</v>
      </c>
      <c r="B1127" t="s">
        <v>667</v>
      </c>
      <c r="C1127" t="s">
        <v>674</v>
      </c>
      <c r="D1127" t="s">
        <v>671</v>
      </c>
      <c r="E1127">
        <v>1</v>
      </c>
      <c r="F1127">
        <v>8</v>
      </c>
      <c r="G1127">
        <v>0</v>
      </c>
      <c r="H1127">
        <v>0</v>
      </c>
      <c r="I1127">
        <f t="shared" si="141"/>
        <v>0</v>
      </c>
      <c r="J1127">
        <v>0</v>
      </c>
      <c r="K1127">
        <v>1</v>
      </c>
      <c r="L1127" t="s">
        <v>654</v>
      </c>
      <c r="M1127" t="s">
        <v>652</v>
      </c>
      <c r="N1127" t="str">
        <f t="shared" si="142"/>
        <v>left guard</v>
      </c>
      <c r="P1127">
        <v>0</v>
      </c>
      <c r="Q1127">
        <v>-1.0908671999999999</v>
      </c>
      <c r="R1127">
        <v>1</v>
      </c>
      <c r="S1127">
        <v>1</v>
      </c>
      <c r="T1127">
        <f t="shared" si="143"/>
        <v>0</v>
      </c>
      <c r="U1127">
        <f t="shared" si="144"/>
        <v>0</v>
      </c>
      <c r="V1127">
        <f t="shared" si="145"/>
        <v>1</v>
      </c>
      <c r="X1127">
        <f t="shared" si="140"/>
        <v>-1.0908671999999999</v>
      </c>
    </row>
    <row r="1128" spans="1:24" x14ac:dyDescent="0.35">
      <c r="A1128" t="s">
        <v>52</v>
      </c>
      <c r="B1128" t="s">
        <v>666</v>
      </c>
      <c r="C1128" t="s">
        <v>671</v>
      </c>
      <c r="D1128" t="s">
        <v>674</v>
      </c>
      <c r="E1128">
        <v>0.35241308664608501</v>
      </c>
      <c r="F1128">
        <v>8</v>
      </c>
      <c r="G1128">
        <v>0</v>
      </c>
      <c r="H1128">
        <v>0</v>
      </c>
      <c r="I1128">
        <f t="shared" si="141"/>
        <v>0</v>
      </c>
      <c r="J1128">
        <v>0</v>
      </c>
      <c r="K1128">
        <v>0</v>
      </c>
      <c r="L1128" t="s">
        <v>3</v>
      </c>
      <c r="M1128" t="s">
        <v>651</v>
      </c>
      <c r="N1128" t="str">
        <f t="shared" si="142"/>
        <v>right tackle</v>
      </c>
      <c r="P1128">
        <v>0</v>
      </c>
      <c r="Q1128">
        <v>-0.51217520000000005</v>
      </c>
      <c r="R1128">
        <v>1</v>
      </c>
      <c r="S1128">
        <v>0.35241308664608501</v>
      </c>
      <c r="T1128">
        <f t="shared" si="143"/>
        <v>0</v>
      </c>
      <c r="U1128">
        <f t="shared" si="144"/>
        <v>0</v>
      </c>
      <c r="V1128">
        <f t="shared" si="145"/>
        <v>0</v>
      </c>
      <c r="X1128">
        <f t="shared" si="140"/>
        <v>-0.18049724313557594</v>
      </c>
    </row>
    <row r="1129" spans="1:24" x14ac:dyDescent="0.35">
      <c r="A1129" t="s">
        <v>37</v>
      </c>
      <c r="B1129" t="s">
        <v>667</v>
      </c>
      <c r="C1129" t="s">
        <v>671</v>
      </c>
      <c r="D1129" t="s">
        <v>674</v>
      </c>
      <c r="E1129">
        <v>0.64758691335391405</v>
      </c>
      <c r="F1129">
        <v>8</v>
      </c>
      <c r="G1129">
        <v>0</v>
      </c>
      <c r="H1129">
        <v>0</v>
      </c>
      <c r="I1129">
        <f t="shared" si="141"/>
        <v>0</v>
      </c>
      <c r="J1129">
        <v>0</v>
      </c>
      <c r="K1129">
        <v>0</v>
      </c>
      <c r="L1129" t="s">
        <v>3</v>
      </c>
      <c r="M1129" t="s">
        <v>651</v>
      </c>
      <c r="N1129" t="str">
        <f t="shared" si="142"/>
        <v>right tackle</v>
      </c>
      <c r="P1129">
        <v>0</v>
      </c>
      <c r="Q1129">
        <v>-0.51217520000000005</v>
      </c>
      <c r="R1129">
        <v>1</v>
      </c>
      <c r="S1129">
        <v>0.64758691335391405</v>
      </c>
      <c r="T1129">
        <f t="shared" si="143"/>
        <v>0</v>
      </c>
      <c r="U1129">
        <f t="shared" si="144"/>
        <v>0</v>
      </c>
      <c r="V1129">
        <f t="shared" si="145"/>
        <v>0</v>
      </c>
      <c r="X1129">
        <f t="shared" si="140"/>
        <v>-0.33167795686442364</v>
      </c>
    </row>
    <row r="1130" spans="1:24" x14ac:dyDescent="0.35">
      <c r="A1130" t="s">
        <v>46</v>
      </c>
      <c r="B1130" t="s">
        <v>667</v>
      </c>
      <c r="C1130" t="s">
        <v>671</v>
      </c>
      <c r="D1130" t="s">
        <v>674</v>
      </c>
      <c r="E1130">
        <v>1</v>
      </c>
      <c r="F1130">
        <v>8</v>
      </c>
      <c r="G1130">
        <v>0</v>
      </c>
      <c r="H1130">
        <v>0</v>
      </c>
      <c r="I1130">
        <f t="shared" si="141"/>
        <v>0</v>
      </c>
      <c r="J1130">
        <v>0</v>
      </c>
      <c r="K1130">
        <v>0</v>
      </c>
      <c r="L1130" t="s">
        <v>653</v>
      </c>
      <c r="M1130" t="s">
        <v>651</v>
      </c>
      <c r="N1130" t="str">
        <f t="shared" si="142"/>
        <v>right end</v>
      </c>
      <c r="P1130">
        <v>0</v>
      </c>
      <c r="Q1130">
        <v>-9.4550944999999997E-2</v>
      </c>
      <c r="R1130">
        <v>1</v>
      </c>
      <c r="S1130">
        <v>1</v>
      </c>
      <c r="T1130">
        <f t="shared" si="143"/>
        <v>0</v>
      </c>
      <c r="U1130">
        <f t="shared" si="144"/>
        <v>0</v>
      </c>
      <c r="V1130">
        <f t="shared" si="145"/>
        <v>0</v>
      </c>
      <c r="X1130">
        <f t="shared" si="140"/>
        <v>-9.4550944999999997E-2</v>
      </c>
    </row>
    <row r="1131" spans="1:24" x14ac:dyDescent="0.35">
      <c r="A1131" t="s">
        <v>369</v>
      </c>
      <c r="B1131" t="s">
        <v>667</v>
      </c>
      <c r="C1131" t="s">
        <v>671</v>
      </c>
      <c r="D1131" t="s">
        <v>674</v>
      </c>
      <c r="E1131">
        <v>0.43836965708807102</v>
      </c>
      <c r="F1131">
        <v>8</v>
      </c>
      <c r="G1131">
        <v>0</v>
      </c>
      <c r="H1131">
        <v>0</v>
      </c>
      <c r="I1131">
        <f t="shared" si="141"/>
        <v>0</v>
      </c>
      <c r="J1131">
        <v>0</v>
      </c>
      <c r="K1131">
        <v>0</v>
      </c>
      <c r="M1131" t="s">
        <v>650</v>
      </c>
      <c r="N1131" t="str">
        <f t="shared" si="142"/>
        <v>middle</v>
      </c>
      <c r="P1131">
        <v>0</v>
      </c>
      <c r="Q1131">
        <v>-0.24855265000000001</v>
      </c>
      <c r="R1131">
        <v>1</v>
      </c>
      <c r="S1131">
        <v>0.43836965708807102</v>
      </c>
      <c r="T1131">
        <f t="shared" si="143"/>
        <v>0</v>
      </c>
      <c r="U1131">
        <f t="shared" si="144"/>
        <v>0</v>
      </c>
      <c r="V1131">
        <f t="shared" si="145"/>
        <v>0</v>
      </c>
      <c r="X1131">
        <f t="shared" si="140"/>
        <v>-0.10895793994883134</v>
      </c>
    </row>
    <row r="1132" spans="1:24" x14ac:dyDescent="0.35">
      <c r="A1132" t="s">
        <v>52</v>
      </c>
      <c r="B1132" t="s">
        <v>666</v>
      </c>
      <c r="C1132" t="s">
        <v>671</v>
      </c>
      <c r="D1132" t="s">
        <v>674</v>
      </c>
      <c r="E1132">
        <v>0.56163034291192804</v>
      </c>
      <c r="F1132">
        <v>8</v>
      </c>
      <c r="G1132">
        <v>0</v>
      </c>
      <c r="H1132">
        <v>0</v>
      </c>
      <c r="I1132">
        <f t="shared" si="141"/>
        <v>0</v>
      </c>
      <c r="J1132">
        <v>0</v>
      </c>
      <c r="K1132">
        <v>0</v>
      </c>
      <c r="M1132" t="s">
        <v>650</v>
      </c>
      <c r="N1132" t="str">
        <f t="shared" si="142"/>
        <v>middle</v>
      </c>
      <c r="P1132">
        <v>0</v>
      </c>
      <c r="Q1132">
        <v>-0.24855265000000001</v>
      </c>
      <c r="R1132">
        <v>1</v>
      </c>
      <c r="S1132">
        <v>0.56163034291192804</v>
      </c>
      <c r="T1132">
        <f t="shared" si="143"/>
        <v>0</v>
      </c>
      <c r="U1132">
        <f t="shared" si="144"/>
        <v>0</v>
      </c>
      <c r="V1132">
        <f t="shared" si="145"/>
        <v>0</v>
      </c>
      <c r="X1132">
        <f t="shared" si="140"/>
        <v>-0.13959471005116844</v>
      </c>
    </row>
    <row r="1133" spans="1:24" x14ac:dyDescent="0.35">
      <c r="A1133" t="s">
        <v>620</v>
      </c>
      <c r="B1133" t="s">
        <v>666</v>
      </c>
      <c r="C1133" t="s">
        <v>671</v>
      </c>
      <c r="D1133" t="s">
        <v>674</v>
      </c>
      <c r="E1133">
        <v>0.34199454894446302</v>
      </c>
      <c r="F1133">
        <v>8</v>
      </c>
      <c r="G1133">
        <v>0</v>
      </c>
      <c r="H1133">
        <v>0</v>
      </c>
      <c r="I1133">
        <f t="shared" si="141"/>
        <v>0</v>
      </c>
      <c r="J1133">
        <v>0</v>
      </c>
      <c r="K1133">
        <v>0</v>
      </c>
      <c r="M1133" t="s">
        <v>650</v>
      </c>
      <c r="N1133" t="str">
        <f t="shared" si="142"/>
        <v>middle</v>
      </c>
      <c r="P1133">
        <v>0</v>
      </c>
      <c r="Q1133">
        <v>-0.36865621999999998</v>
      </c>
      <c r="R1133">
        <v>1</v>
      </c>
      <c r="S1133">
        <v>0.34199454894446302</v>
      </c>
      <c r="T1133">
        <f t="shared" si="143"/>
        <v>0</v>
      </c>
      <c r="U1133">
        <f t="shared" si="144"/>
        <v>0</v>
      </c>
      <c r="V1133">
        <f t="shared" si="145"/>
        <v>0</v>
      </c>
      <c r="X1133">
        <f t="shared" si="140"/>
        <v>-0.12607841767447073</v>
      </c>
    </row>
    <row r="1134" spans="1:24" x14ac:dyDescent="0.35">
      <c r="A1134" t="s">
        <v>51</v>
      </c>
      <c r="B1134" t="s">
        <v>665</v>
      </c>
      <c r="C1134" t="s">
        <v>671</v>
      </c>
      <c r="D1134" t="s">
        <v>674</v>
      </c>
      <c r="E1134">
        <v>0.30243559830487599</v>
      </c>
      <c r="F1134">
        <v>8</v>
      </c>
      <c r="G1134">
        <v>0</v>
      </c>
      <c r="H1134">
        <v>0</v>
      </c>
      <c r="I1134">
        <f t="shared" si="141"/>
        <v>0</v>
      </c>
      <c r="J1134">
        <v>0</v>
      </c>
      <c r="K1134">
        <v>0</v>
      </c>
      <c r="M1134" t="s">
        <v>650</v>
      </c>
      <c r="N1134" t="str">
        <f t="shared" si="142"/>
        <v>middle</v>
      </c>
      <c r="P1134">
        <v>0</v>
      </c>
      <c r="Q1134">
        <v>-0.36865621999999998</v>
      </c>
      <c r="R1134">
        <v>1</v>
      </c>
      <c r="S1134">
        <v>0.30243559830487599</v>
      </c>
      <c r="T1134">
        <f t="shared" si="143"/>
        <v>0</v>
      </c>
      <c r="U1134">
        <f t="shared" si="144"/>
        <v>0</v>
      </c>
      <c r="V1134">
        <f t="shared" si="145"/>
        <v>0</v>
      </c>
      <c r="X1134">
        <f t="shared" si="140"/>
        <v>-0.11149476446451398</v>
      </c>
    </row>
    <row r="1135" spans="1:24" x14ac:dyDescent="0.35">
      <c r="A1135" t="s">
        <v>53</v>
      </c>
      <c r="B1135" t="s">
        <v>666</v>
      </c>
      <c r="C1135" t="s">
        <v>671</v>
      </c>
      <c r="D1135" t="s">
        <v>674</v>
      </c>
      <c r="E1135">
        <v>0.355569852750659</v>
      </c>
      <c r="F1135">
        <v>8</v>
      </c>
      <c r="G1135">
        <v>0</v>
      </c>
      <c r="H1135">
        <v>0</v>
      </c>
      <c r="I1135">
        <f t="shared" si="141"/>
        <v>0</v>
      </c>
      <c r="J1135">
        <v>0</v>
      </c>
      <c r="K1135">
        <v>0</v>
      </c>
      <c r="M1135" t="s">
        <v>650</v>
      </c>
      <c r="N1135" t="str">
        <f t="shared" si="142"/>
        <v>middle</v>
      </c>
      <c r="P1135">
        <v>0</v>
      </c>
      <c r="Q1135">
        <v>-0.36865621999999998</v>
      </c>
      <c r="R1135">
        <v>1</v>
      </c>
      <c r="S1135">
        <v>0.355569852750659</v>
      </c>
      <c r="T1135">
        <f t="shared" si="143"/>
        <v>0</v>
      </c>
      <c r="U1135">
        <f t="shared" si="144"/>
        <v>0</v>
      </c>
      <c r="V1135">
        <f t="shared" si="145"/>
        <v>0</v>
      </c>
      <c r="X1135">
        <f t="shared" si="140"/>
        <v>-0.13108303786101455</v>
      </c>
    </row>
    <row r="1136" spans="1:24" x14ac:dyDescent="0.35">
      <c r="A1136" t="s">
        <v>66</v>
      </c>
      <c r="B1136" t="s">
        <v>665</v>
      </c>
      <c r="C1136" t="s">
        <v>674</v>
      </c>
      <c r="D1136" t="s">
        <v>671</v>
      </c>
      <c r="E1136">
        <v>1</v>
      </c>
      <c r="F1136">
        <v>8</v>
      </c>
      <c r="G1136">
        <v>0</v>
      </c>
      <c r="H1136">
        <v>0</v>
      </c>
      <c r="I1136">
        <f t="shared" si="141"/>
        <v>0</v>
      </c>
      <c r="J1136">
        <v>0</v>
      </c>
      <c r="K1136">
        <v>0</v>
      </c>
      <c r="M1136" t="s">
        <v>650</v>
      </c>
      <c r="N1136" t="str">
        <f t="shared" si="142"/>
        <v>middle</v>
      </c>
      <c r="P1136">
        <v>0</v>
      </c>
      <c r="Q1136">
        <v>0.60712639999999995</v>
      </c>
      <c r="R1136">
        <v>0</v>
      </c>
      <c r="S1136">
        <v>0</v>
      </c>
      <c r="T1136">
        <f t="shared" si="143"/>
        <v>0</v>
      </c>
      <c r="U1136">
        <f t="shared" si="144"/>
        <v>0</v>
      </c>
      <c r="V1136">
        <f t="shared" si="145"/>
        <v>0</v>
      </c>
      <c r="X1136">
        <f t="shared" si="140"/>
        <v>0.60712639999999995</v>
      </c>
    </row>
    <row r="1137" spans="1:24" x14ac:dyDescent="0.35">
      <c r="A1137" t="s">
        <v>64</v>
      </c>
      <c r="B1137" t="s">
        <v>666</v>
      </c>
      <c r="C1137" t="s">
        <v>674</v>
      </c>
      <c r="D1137" t="s">
        <v>671</v>
      </c>
      <c r="E1137">
        <v>0.53384686656913605</v>
      </c>
      <c r="F1137">
        <v>8</v>
      </c>
      <c r="G1137">
        <v>0</v>
      </c>
      <c r="H1137">
        <v>0</v>
      </c>
      <c r="I1137">
        <f t="shared" si="141"/>
        <v>0</v>
      </c>
      <c r="J1137">
        <v>0</v>
      </c>
      <c r="K1137">
        <v>0</v>
      </c>
      <c r="M1137" t="s">
        <v>650</v>
      </c>
      <c r="N1137" t="str">
        <f t="shared" si="142"/>
        <v>middle</v>
      </c>
      <c r="P1137">
        <v>0</v>
      </c>
      <c r="Q1137">
        <v>-0.39306669999999999</v>
      </c>
      <c r="R1137">
        <v>1</v>
      </c>
      <c r="S1137">
        <v>0.53384686656913605</v>
      </c>
      <c r="T1137">
        <f t="shared" si="143"/>
        <v>0</v>
      </c>
      <c r="U1137">
        <f t="shared" si="144"/>
        <v>0</v>
      </c>
      <c r="V1137">
        <f t="shared" si="145"/>
        <v>0</v>
      </c>
      <c r="X1137">
        <f t="shared" si="140"/>
        <v>-0.20983742614767062</v>
      </c>
    </row>
    <row r="1138" spans="1:24" x14ac:dyDescent="0.35">
      <c r="A1138" t="s">
        <v>75</v>
      </c>
      <c r="B1138" t="s">
        <v>667</v>
      </c>
      <c r="C1138" t="s">
        <v>674</v>
      </c>
      <c r="D1138" t="s">
        <v>671</v>
      </c>
      <c r="E1138">
        <v>0.46615313343086301</v>
      </c>
      <c r="F1138">
        <v>8</v>
      </c>
      <c r="G1138">
        <v>0</v>
      </c>
      <c r="H1138">
        <v>0</v>
      </c>
      <c r="I1138">
        <f t="shared" si="141"/>
        <v>0</v>
      </c>
      <c r="J1138">
        <v>0</v>
      </c>
      <c r="K1138">
        <v>0</v>
      </c>
      <c r="M1138" t="s">
        <v>650</v>
      </c>
      <c r="N1138" t="str">
        <f t="shared" si="142"/>
        <v>middle</v>
      </c>
      <c r="P1138">
        <v>0</v>
      </c>
      <c r="Q1138">
        <v>-0.39306669999999999</v>
      </c>
      <c r="R1138">
        <v>1</v>
      </c>
      <c r="S1138">
        <v>0.46615313343086301</v>
      </c>
      <c r="T1138">
        <f t="shared" si="143"/>
        <v>0</v>
      </c>
      <c r="U1138">
        <f t="shared" si="144"/>
        <v>0</v>
      </c>
      <c r="V1138">
        <f t="shared" si="145"/>
        <v>0</v>
      </c>
      <c r="X1138">
        <f t="shared" si="140"/>
        <v>-0.18322927385232898</v>
      </c>
    </row>
    <row r="1139" spans="1:24" x14ac:dyDescent="0.35">
      <c r="A1139" t="s">
        <v>64</v>
      </c>
      <c r="B1139" t="s">
        <v>666</v>
      </c>
      <c r="C1139" t="s">
        <v>674</v>
      </c>
      <c r="D1139" t="s">
        <v>671</v>
      </c>
      <c r="E1139">
        <v>1</v>
      </c>
      <c r="F1139">
        <v>8</v>
      </c>
      <c r="G1139">
        <v>0</v>
      </c>
      <c r="H1139">
        <v>0</v>
      </c>
      <c r="I1139">
        <f t="shared" si="141"/>
        <v>0</v>
      </c>
      <c r="J1139">
        <v>0</v>
      </c>
      <c r="K1139">
        <v>0</v>
      </c>
      <c r="L1139" t="s">
        <v>654</v>
      </c>
      <c r="M1139" t="s">
        <v>651</v>
      </c>
      <c r="N1139" t="str">
        <f t="shared" si="142"/>
        <v>right guard</v>
      </c>
      <c r="P1139">
        <v>0</v>
      </c>
      <c r="Q1139">
        <v>0.99487539999999997</v>
      </c>
      <c r="R1139">
        <v>0</v>
      </c>
      <c r="S1139">
        <v>0</v>
      </c>
      <c r="T1139">
        <f t="shared" si="143"/>
        <v>0</v>
      </c>
      <c r="U1139">
        <f t="shared" si="144"/>
        <v>0</v>
      </c>
      <c r="V1139">
        <f t="shared" si="145"/>
        <v>0</v>
      </c>
      <c r="X1139">
        <f t="shared" si="140"/>
        <v>0.99487539999999997</v>
      </c>
    </row>
    <row r="1140" spans="1:24" x14ac:dyDescent="0.35">
      <c r="A1140" t="s">
        <v>66</v>
      </c>
      <c r="B1140" t="s">
        <v>665</v>
      </c>
      <c r="C1140" t="s">
        <v>674</v>
      </c>
      <c r="D1140" t="s">
        <v>671</v>
      </c>
      <c r="E1140">
        <v>0.29708104899847199</v>
      </c>
      <c r="F1140">
        <v>8</v>
      </c>
      <c r="G1140">
        <v>1</v>
      </c>
      <c r="H1140">
        <v>0</v>
      </c>
      <c r="I1140">
        <f t="shared" si="141"/>
        <v>1</v>
      </c>
      <c r="J1140">
        <v>0</v>
      </c>
      <c r="K1140">
        <v>0</v>
      </c>
      <c r="M1140" t="s">
        <v>650</v>
      </c>
      <c r="N1140" t="str">
        <f t="shared" si="142"/>
        <v>middle</v>
      </c>
      <c r="P1140">
        <v>1</v>
      </c>
      <c r="Q1140">
        <v>0.10837062</v>
      </c>
      <c r="R1140">
        <v>0</v>
      </c>
      <c r="S1140">
        <v>0</v>
      </c>
      <c r="T1140">
        <f t="shared" si="143"/>
        <v>0.29708104899847199</v>
      </c>
      <c r="U1140">
        <f t="shared" si="144"/>
        <v>0</v>
      </c>
      <c r="V1140">
        <f t="shared" si="145"/>
        <v>0</v>
      </c>
      <c r="X1140">
        <f t="shared" si="140"/>
        <v>3.2194857470214791E-2</v>
      </c>
    </row>
    <row r="1141" spans="1:24" x14ac:dyDescent="0.35">
      <c r="A1141" t="s">
        <v>65</v>
      </c>
      <c r="B1141" t="s">
        <v>667</v>
      </c>
      <c r="C1141" t="s">
        <v>674</v>
      </c>
      <c r="D1141" t="s">
        <v>671</v>
      </c>
      <c r="E1141">
        <v>0.70291895100152701</v>
      </c>
      <c r="F1141">
        <v>8</v>
      </c>
      <c r="G1141">
        <v>1</v>
      </c>
      <c r="H1141">
        <v>0</v>
      </c>
      <c r="I1141">
        <f t="shared" si="141"/>
        <v>1</v>
      </c>
      <c r="J1141">
        <v>0</v>
      </c>
      <c r="K1141">
        <v>0</v>
      </c>
      <c r="M1141" t="s">
        <v>650</v>
      </c>
      <c r="N1141" t="str">
        <f t="shared" si="142"/>
        <v>middle</v>
      </c>
      <c r="P1141">
        <v>1</v>
      </c>
      <c r="Q1141">
        <v>0.10837062</v>
      </c>
      <c r="R1141">
        <v>0</v>
      </c>
      <c r="S1141">
        <v>0</v>
      </c>
      <c r="T1141">
        <f t="shared" si="143"/>
        <v>0.70291895100152701</v>
      </c>
      <c r="U1141">
        <f t="shared" si="144"/>
        <v>0</v>
      </c>
      <c r="V1141">
        <f t="shared" si="145"/>
        <v>0</v>
      </c>
      <c r="X1141">
        <f t="shared" si="140"/>
        <v>7.6175762529785099E-2</v>
      </c>
    </row>
    <row r="1142" spans="1:24" x14ac:dyDescent="0.35">
      <c r="A1142" t="s">
        <v>51</v>
      </c>
      <c r="B1142" t="s">
        <v>665</v>
      </c>
      <c r="C1142" t="s">
        <v>671</v>
      </c>
      <c r="D1142" t="s">
        <v>674</v>
      </c>
      <c r="E1142">
        <v>1</v>
      </c>
      <c r="F1142">
        <v>8</v>
      </c>
      <c r="G1142">
        <v>0</v>
      </c>
      <c r="H1142">
        <v>0</v>
      </c>
      <c r="I1142">
        <f t="shared" si="141"/>
        <v>0</v>
      </c>
      <c r="J1142">
        <v>0</v>
      </c>
      <c r="K1142">
        <v>0</v>
      </c>
      <c r="L1142" t="s">
        <v>3</v>
      </c>
      <c r="M1142" t="s">
        <v>652</v>
      </c>
      <c r="N1142" t="str">
        <f t="shared" si="142"/>
        <v>left tackle</v>
      </c>
      <c r="P1142">
        <v>0</v>
      </c>
      <c r="Q1142">
        <v>-0.4094798</v>
      </c>
      <c r="R1142">
        <v>1</v>
      </c>
      <c r="S1142">
        <v>1</v>
      </c>
      <c r="T1142">
        <f t="shared" si="143"/>
        <v>0</v>
      </c>
      <c r="U1142">
        <f t="shared" si="144"/>
        <v>0</v>
      </c>
      <c r="V1142">
        <f t="shared" si="145"/>
        <v>0</v>
      </c>
      <c r="X1142">
        <f t="shared" si="140"/>
        <v>-0.4094798</v>
      </c>
    </row>
    <row r="1143" spans="1:24" x14ac:dyDescent="0.35">
      <c r="A1143" t="s">
        <v>37</v>
      </c>
      <c r="B1143" t="s">
        <v>667</v>
      </c>
      <c r="C1143" t="s">
        <v>671</v>
      </c>
      <c r="D1143" t="s">
        <v>674</v>
      </c>
      <c r="E1143">
        <v>0.24624406011319</v>
      </c>
      <c r="F1143">
        <v>8</v>
      </c>
      <c r="G1143">
        <v>0</v>
      </c>
      <c r="H1143">
        <v>0</v>
      </c>
      <c r="I1143">
        <f t="shared" si="141"/>
        <v>0</v>
      </c>
      <c r="J1143">
        <v>0</v>
      </c>
      <c r="K1143">
        <v>0</v>
      </c>
      <c r="L1143" t="s">
        <v>654</v>
      </c>
      <c r="M1143" t="s">
        <v>652</v>
      </c>
      <c r="N1143" t="str">
        <f t="shared" si="142"/>
        <v>left guard</v>
      </c>
      <c r="P1143">
        <v>0</v>
      </c>
      <c r="Q1143">
        <v>-4.8028330000000001E-2</v>
      </c>
      <c r="R1143">
        <v>1</v>
      </c>
      <c r="S1143">
        <v>0.24624406011319</v>
      </c>
      <c r="T1143">
        <f t="shared" si="143"/>
        <v>0</v>
      </c>
      <c r="U1143">
        <f t="shared" si="144"/>
        <v>0</v>
      </c>
      <c r="V1143">
        <f t="shared" si="145"/>
        <v>0</v>
      </c>
      <c r="X1143">
        <f t="shared" si="140"/>
        <v>-1.1826690979656126E-2</v>
      </c>
    </row>
    <row r="1144" spans="1:24" x14ac:dyDescent="0.35">
      <c r="A1144" t="s">
        <v>54</v>
      </c>
      <c r="B1144" t="s">
        <v>666</v>
      </c>
      <c r="C1144" t="s">
        <v>671</v>
      </c>
      <c r="D1144" t="s">
        <v>674</v>
      </c>
      <c r="E1144">
        <v>0.753755939886809</v>
      </c>
      <c r="F1144">
        <v>8</v>
      </c>
      <c r="G1144">
        <v>0</v>
      </c>
      <c r="H1144">
        <v>0</v>
      </c>
      <c r="I1144">
        <f t="shared" si="141"/>
        <v>0</v>
      </c>
      <c r="J1144">
        <v>0</v>
      </c>
      <c r="K1144">
        <v>0</v>
      </c>
      <c r="L1144" t="s">
        <v>654</v>
      </c>
      <c r="M1144" t="s">
        <v>652</v>
      </c>
      <c r="N1144" t="str">
        <f t="shared" si="142"/>
        <v>left guard</v>
      </c>
      <c r="P1144">
        <v>0</v>
      </c>
      <c r="Q1144">
        <v>-4.8028330000000001E-2</v>
      </c>
      <c r="R1144">
        <v>1</v>
      </c>
      <c r="S1144">
        <v>0.753755939886809</v>
      </c>
      <c r="T1144">
        <f t="shared" si="143"/>
        <v>0</v>
      </c>
      <c r="U1144">
        <f t="shared" si="144"/>
        <v>0</v>
      </c>
      <c r="V1144">
        <f t="shared" si="145"/>
        <v>0</v>
      </c>
      <c r="X1144">
        <f t="shared" si="140"/>
        <v>-3.6201639020343825E-2</v>
      </c>
    </row>
    <row r="1145" spans="1:24" x14ac:dyDescent="0.35">
      <c r="A1145" t="s">
        <v>76</v>
      </c>
      <c r="B1145" t="s">
        <v>667</v>
      </c>
      <c r="C1145" t="s">
        <v>674</v>
      </c>
      <c r="D1145" t="s">
        <v>671</v>
      </c>
      <c r="E1145">
        <v>0.34855054497614502</v>
      </c>
      <c r="F1145">
        <v>8</v>
      </c>
      <c r="G1145">
        <v>0</v>
      </c>
      <c r="H1145">
        <v>0</v>
      </c>
      <c r="I1145">
        <f t="shared" si="141"/>
        <v>0</v>
      </c>
      <c r="J1145">
        <v>0</v>
      </c>
      <c r="K1145">
        <v>0</v>
      </c>
      <c r="L1145" t="s">
        <v>654</v>
      </c>
      <c r="M1145" t="s">
        <v>651</v>
      </c>
      <c r="N1145" t="str">
        <f t="shared" si="142"/>
        <v>right guard</v>
      </c>
      <c r="P1145">
        <v>0</v>
      </c>
      <c r="Q1145">
        <v>-0.43876946</v>
      </c>
      <c r="R1145">
        <v>1</v>
      </c>
      <c r="S1145">
        <v>0.34855054497614502</v>
      </c>
      <c r="T1145">
        <f t="shared" si="143"/>
        <v>0</v>
      </c>
      <c r="U1145">
        <f t="shared" si="144"/>
        <v>0</v>
      </c>
      <c r="V1145">
        <f t="shared" si="145"/>
        <v>0</v>
      </c>
      <c r="X1145">
        <f t="shared" si="140"/>
        <v>-0.15293333440188886</v>
      </c>
    </row>
    <row r="1146" spans="1:24" x14ac:dyDescent="0.35">
      <c r="A1146" t="s">
        <v>72</v>
      </c>
      <c r="B1146" t="s">
        <v>667</v>
      </c>
      <c r="C1146" t="s">
        <v>674</v>
      </c>
      <c r="D1146" t="s">
        <v>671</v>
      </c>
      <c r="E1146">
        <v>0.65144945502385398</v>
      </c>
      <c r="F1146">
        <v>8</v>
      </c>
      <c r="G1146">
        <v>0</v>
      </c>
      <c r="H1146">
        <v>0</v>
      </c>
      <c r="I1146">
        <f t="shared" si="141"/>
        <v>0</v>
      </c>
      <c r="J1146">
        <v>0</v>
      </c>
      <c r="K1146">
        <v>0</v>
      </c>
      <c r="L1146" t="s">
        <v>654</v>
      </c>
      <c r="M1146" t="s">
        <v>651</v>
      </c>
      <c r="N1146" t="str">
        <f t="shared" si="142"/>
        <v>right guard</v>
      </c>
      <c r="P1146">
        <v>0</v>
      </c>
      <c r="Q1146">
        <v>-0.43876946</v>
      </c>
      <c r="R1146">
        <v>1</v>
      </c>
      <c r="S1146">
        <v>0.65144945502385398</v>
      </c>
      <c r="T1146">
        <f t="shared" si="143"/>
        <v>0</v>
      </c>
      <c r="U1146">
        <f t="shared" si="144"/>
        <v>0</v>
      </c>
      <c r="V1146">
        <f t="shared" si="145"/>
        <v>0</v>
      </c>
      <c r="X1146">
        <f t="shared" si="140"/>
        <v>-0.28583612559811072</v>
      </c>
    </row>
    <row r="1147" spans="1:24" x14ac:dyDescent="0.35">
      <c r="A1147" t="s">
        <v>83</v>
      </c>
      <c r="B1147" t="s">
        <v>666</v>
      </c>
      <c r="C1147" t="s">
        <v>674</v>
      </c>
      <c r="D1147" t="s">
        <v>671</v>
      </c>
      <c r="E1147">
        <v>0.71721620990753598</v>
      </c>
      <c r="F1147">
        <v>8</v>
      </c>
      <c r="G1147">
        <v>0</v>
      </c>
      <c r="H1147">
        <v>0</v>
      </c>
      <c r="I1147">
        <f t="shared" si="141"/>
        <v>0</v>
      </c>
      <c r="J1147">
        <v>0</v>
      </c>
      <c r="K1147">
        <v>0</v>
      </c>
      <c r="L1147" t="s">
        <v>654</v>
      </c>
      <c r="M1147" t="s">
        <v>651</v>
      </c>
      <c r="N1147" t="str">
        <f t="shared" si="142"/>
        <v>right guard</v>
      </c>
      <c r="P1147">
        <v>0</v>
      </c>
      <c r="Q1147">
        <v>0.50655320000000004</v>
      </c>
      <c r="R1147">
        <v>0</v>
      </c>
      <c r="S1147">
        <v>0</v>
      </c>
      <c r="T1147">
        <f t="shared" si="143"/>
        <v>0</v>
      </c>
      <c r="U1147">
        <f t="shared" si="144"/>
        <v>0</v>
      </c>
      <c r="V1147">
        <f t="shared" si="145"/>
        <v>0</v>
      </c>
      <c r="X1147">
        <f t="shared" si="140"/>
        <v>0.36330816622053408</v>
      </c>
    </row>
    <row r="1148" spans="1:24" x14ac:dyDescent="0.35">
      <c r="A1148" t="s">
        <v>72</v>
      </c>
      <c r="B1148" t="s">
        <v>667</v>
      </c>
      <c r="C1148" t="s">
        <v>674</v>
      </c>
      <c r="D1148" t="s">
        <v>671</v>
      </c>
      <c r="E1148">
        <v>0.28278379009246302</v>
      </c>
      <c r="F1148">
        <v>8</v>
      </c>
      <c r="G1148">
        <v>0</v>
      </c>
      <c r="H1148">
        <v>0</v>
      </c>
      <c r="I1148">
        <f t="shared" si="141"/>
        <v>0</v>
      </c>
      <c r="J1148">
        <v>0</v>
      </c>
      <c r="K1148">
        <v>0</v>
      </c>
      <c r="L1148" t="s">
        <v>654</v>
      </c>
      <c r="M1148" t="s">
        <v>651</v>
      </c>
      <c r="N1148" t="str">
        <f t="shared" si="142"/>
        <v>right guard</v>
      </c>
      <c r="P1148">
        <v>0</v>
      </c>
      <c r="Q1148">
        <v>0.50655320000000004</v>
      </c>
      <c r="R1148">
        <v>0</v>
      </c>
      <c r="S1148">
        <v>0</v>
      </c>
      <c r="T1148">
        <f t="shared" si="143"/>
        <v>0</v>
      </c>
      <c r="U1148">
        <f t="shared" si="144"/>
        <v>0</v>
      </c>
      <c r="V1148">
        <f t="shared" si="145"/>
        <v>0</v>
      </c>
      <c r="X1148">
        <f t="shared" si="140"/>
        <v>0.14324503377946546</v>
      </c>
    </row>
    <row r="1149" spans="1:24" x14ac:dyDescent="0.35">
      <c r="A1149" t="s">
        <v>372</v>
      </c>
      <c r="B1149" t="s">
        <v>665</v>
      </c>
      <c r="C1149" t="s">
        <v>674</v>
      </c>
      <c r="D1149" t="s">
        <v>671</v>
      </c>
      <c r="E1149">
        <v>1</v>
      </c>
      <c r="F1149">
        <v>8</v>
      </c>
      <c r="G1149">
        <v>0</v>
      </c>
      <c r="H1149">
        <v>0</v>
      </c>
      <c r="I1149">
        <f t="shared" si="141"/>
        <v>0</v>
      </c>
      <c r="J1149">
        <v>0</v>
      </c>
      <c r="K1149">
        <v>0</v>
      </c>
      <c r="L1149" t="s">
        <v>3</v>
      </c>
      <c r="M1149" t="s">
        <v>651</v>
      </c>
      <c r="N1149" t="str">
        <f t="shared" si="142"/>
        <v>right tackle</v>
      </c>
      <c r="P1149">
        <v>0</v>
      </c>
      <c r="Q1149">
        <v>1.2876571000000001</v>
      </c>
      <c r="R1149">
        <v>0</v>
      </c>
      <c r="S1149">
        <v>0</v>
      </c>
      <c r="T1149">
        <f t="shared" si="143"/>
        <v>0</v>
      </c>
      <c r="U1149">
        <f t="shared" si="144"/>
        <v>0</v>
      </c>
      <c r="V1149">
        <f t="shared" si="145"/>
        <v>0</v>
      </c>
      <c r="X1149">
        <f t="shared" si="140"/>
        <v>1.2876571000000001</v>
      </c>
    </row>
    <row r="1150" spans="1:24" x14ac:dyDescent="0.35">
      <c r="A1150" t="s">
        <v>64</v>
      </c>
      <c r="B1150" t="s">
        <v>666</v>
      </c>
      <c r="C1150" t="s">
        <v>674</v>
      </c>
      <c r="D1150" t="s">
        <v>671</v>
      </c>
      <c r="E1150">
        <v>1</v>
      </c>
      <c r="F1150">
        <v>8</v>
      </c>
      <c r="G1150">
        <v>0</v>
      </c>
      <c r="H1150">
        <v>0</v>
      </c>
      <c r="I1150">
        <f t="shared" si="141"/>
        <v>0</v>
      </c>
      <c r="J1150">
        <v>0</v>
      </c>
      <c r="K1150">
        <v>0</v>
      </c>
      <c r="L1150" t="s">
        <v>3</v>
      </c>
      <c r="M1150" t="s">
        <v>651</v>
      </c>
      <c r="N1150" t="str">
        <f t="shared" si="142"/>
        <v>right tackle</v>
      </c>
      <c r="P1150">
        <v>0</v>
      </c>
      <c r="Q1150">
        <v>-0.45457419999999998</v>
      </c>
      <c r="R1150">
        <v>1</v>
      </c>
      <c r="S1150">
        <v>1</v>
      </c>
      <c r="T1150">
        <f t="shared" si="143"/>
        <v>0</v>
      </c>
      <c r="U1150">
        <f t="shared" si="144"/>
        <v>0</v>
      </c>
      <c r="V1150">
        <f t="shared" si="145"/>
        <v>0</v>
      </c>
      <c r="X1150">
        <f t="shared" si="140"/>
        <v>-0.45457419999999998</v>
      </c>
    </row>
    <row r="1151" spans="1:24" x14ac:dyDescent="0.35">
      <c r="A1151" t="s">
        <v>52</v>
      </c>
      <c r="B1151" t="s">
        <v>666</v>
      </c>
      <c r="C1151" t="s">
        <v>671</v>
      </c>
      <c r="D1151" t="s">
        <v>674</v>
      </c>
      <c r="E1151">
        <v>0.19461698932186899</v>
      </c>
      <c r="F1151">
        <v>8</v>
      </c>
      <c r="G1151">
        <v>0</v>
      </c>
      <c r="H1151">
        <v>0</v>
      </c>
      <c r="I1151">
        <f t="shared" si="141"/>
        <v>0</v>
      </c>
      <c r="J1151">
        <v>0</v>
      </c>
      <c r="K1151">
        <v>0</v>
      </c>
      <c r="M1151" t="s">
        <v>650</v>
      </c>
      <c r="N1151" t="str">
        <f t="shared" si="142"/>
        <v>middle</v>
      </c>
      <c r="P1151">
        <v>0</v>
      </c>
      <c r="Q1151">
        <v>0.52069960000000004</v>
      </c>
      <c r="R1151">
        <v>0</v>
      </c>
      <c r="S1151">
        <v>0</v>
      </c>
      <c r="T1151">
        <f t="shared" si="143"/>
        <v>0</v>
      </c>
      <c r="U1151">
        <f t="shared" si="144"/>
        <v>0</v>
      </c>
      <c r="V1151">
        <f t="shared" si="145"/>
        <v>0</v>
      </c>
      <c r="X1151">
        <f t="shared" si="140"/>
        <v>0.10133698849310147</v>
      </c>
    </row>
    <row r="1152" spans="1:24" x14ac:dyDescent="0.35">
      <c r="A1152" t="s">
        <v>37</v>
      </c>
      <c r="B1152" t="s">
        <v>667</v>
      </c>
      <c r="C1152" t="s">
        <v>671</v>
      </c>
      <c r="D1152" t="s">
        <v>674</v>
      </c>
      <c r="E1152">
        <v>0.80538301067813001</v>
      </c>
      <c r="F1152">
        <v>8</v>
      </c>
      <c r="G1152">
        <v>0</v>
      </c>
      <c r="H1152">
        <v>0</v>
      </c>
      <c r="I1152">
        <f t="shared" si="141"/>
        <v>0</v>
      </c>
      <c r="J1152">
        <v>0</v>
      </c>
      <c r="K1152">
        <v>0</v>
      </c>
      <c r="M1152" t="s">
        <v>650</v>
      </c>
      <c r="N1152" t="str">
        <f t="shared" si="142"/>
        <v>middle</v>
      </c>
      <c r="P1152">
        <v>0</v>
      </c>
      <c r="Q1152">
        <v>0.52069960000000004</v>
      </c>
      <c r="R1152">
        <v>0</v>
      </c>
      <c r="S1152">
        <v>0</v>
      </c>
      <c r="T1152">
        <f t="shared" si="143"/>
        <v>0</v>
      </c>
      <c r="U1152">
        <f t="shared" si="144"/>
        <v>0</v>
      </c>
      <c r="V1152">
        <f t="shared" si="145"/>
        <v>0</v>
      </c>
      <c r="X1152">
        <f t="shared" si="140"/>
        <v>0.41936261150689808</v>
      </c>
    </row>
    <row r="1153" spans="1:24" x14ac:dyDescent="0.35">
      <c r="A1153" t="s">
        <v>369</v>
      </c>
      <c r="B1153" t="s">
        <v>667</v>
      </c>
      <c r="C1153" t="s">
        <v>671</v>
      </c>
      <c r="D1153" t="s">
        <v>674</v>
      </c>
      <c r="E1153">
        <v>1</v>
      </c>
      <c r="F1153">
        <v>8</v>
      </c>
      <c r="G1153">
        <v>0</v>
      </c>
      <c r="H1153">
        <v>0</v>
      </c>
      <c r="I1153">
        <f t="shared" si="141"/>
        <v>0</v>
      </c>
      <c r="J1153">
        <v>0</v>
      </c>
      <c r="K1153">
        <v>0</v>
      </c>
      <c r="L1153" t="s">
        <v>653</v>
      </c>
      <c r="M1153" t="s">
        <v>651</v>
      </c>
      <c r="N1153" t="str">
        <f t="shared" si="142"/>
        <v>right end</v>
      </c>
      <c r="P1153">
        <v>0</v>
      </c>
      <c r="Q1153">
        <v>-0.73278200000000004</v>
      </c>
      <c r="R1153">
        <v>1</v>
      </c>
      <c r="S1153">
        <v>1</v>
      </c>
      <c r="T1153">
        <f t="shared" si="143"/>
        <v>0</v>
      </c>
      <c r="U1153">
        <f t="shared" si="144"/>
        <v>0</v>
      </c>
      <c r="V1153">
        <f t="shared" si="145"/>
        <v>0</v>
      </c>
      <c r="X1153">
        <f t="shared" si="140"/>
        <v>-0.73278200000000004</v>
      </c>
    </row>
    <row r="1154" spans="1:24" x14ac:dyDescent="0.35">
      <c r="A1154" t="s">
        <v>69</v>
      </c>
      <c r="B1154" t="s">
        <v>667</v>
      </c>
      <c r="C1154" t="s">
        <v>674</v>
      </c>
      <c r="D1154" t="s">
        <v>671</v>
      </c>
      <c r="E1154">
        <v>0.53771149748219305</v>
      </c>
      <c r="F1154">
        <v>8</v>
      </c>
      <c r="G1154">
        <v>0</v>
      </c>
      <c r="H1154">
        <v>0</v>
      </c>
      <c r="I1154">
        <f t="shared" si="141"/>
        <v>0</v>
      </c>
      <c r="J1154">
        <v>0</v>
      </c>
      <c r="K1154">
        <v>0</v>
      </c>
      <c r="L1154" t="s">
        <v>653</v>
      </c>
      <c r="M1154" t="s">
        <v>652</v>
      </c>
      <c r="N1154" t="str">
        <f t="shared" si="142"/>
        <v>left end</v>
      </c>
      <c r="P1154">
        <v>0</v>
      </c>
      <c r="Q1154">
        <v>1.2007642000000001</v>
      </c>
      <c r="R1154">
        <v>0</v>
      </c>
      <c r="S1154">
        <v>0</v>
      </c>
      <c r="T1154">
        <f t="shared" si="143"/>
        <v>0</v>
      </c>
      <c r="U1154">
        <f t="shared" si="144"/>
        <v>0</v>
      </c>
      <c r="V1154">
        <f t="shared" si="145"/>
        <v>0</v>
      </c>
      <c r="X1154">
        <f t="shared" ref="X1154:X1217" si="146">Q1154*E1154</f>
        <v>0.64566471610500753</v>
      </c>
    </row>
    <row r="1155" spans="1:24" x14ac:dyDescent="0.35">
      <c r="A1155" t="s">
        <v>580</v>
      </c>
      <c r="B1155" t="s">
        <v>665</v>
      </c>
      <c r="C1155" t="s">
        <v>674</v>
      </c>
      <c r="D1155" t="s">
        <v>671</v>
      </c>
      <c r="E1155">
        <v>0.46228850251780601</v>
      </c>
      <c r="F1155">
        <v>8</v>
      </c>
      <c r="G1155">
        <v>0</v>
      </c>
      <c r="H1155">
        <v>0</v>
      </c>
      <c r="I1155">
        <f t="shared" ref="I1155:I1218" si="147">SUM(G1155:H1155)</f>
        <v>0</v>
      </c>
      <c r="J1155">
        <v>0</v>
      </c>
      <c r="K1155">
        <v>0</v>
      </c>
      <c r="L1155" t="s">
        <v>653</v>
      </c>
      <c r="M1155" t="s">
        <v>652</v>
      </c>
      <c r="N1155" t="str">
        <f t="shared" ref="N1155:N1218" si="148">IF(M1155="middle",M1155,_xlfn.CONCAT(M1155," ",L1155))</f>
        <v>left end</v>
      </c>
      <c r="P1155">
        <v>0</v>
      </c>
      <c r="Q1155">
        <v>1.2007642000000001</v>
      </c>
      <c r="R1155">
        <v>0</v>
      </c>
      <c r="S1155">
        <v>0</v>
      </c>
      <c r="T1155">
        <f t="shared" ref="T1155:T1218" si="149">P1155*E1155</f>
        <v>0</v>
      </c>
      <c r="U1155">
        <f t="shared" ref="U1155:U1218" si="150">J1155*E1155</f>
        <v>0</v>
      </c>
      <c r="V1155">
        <f t="shared" ref="V1155:V1218" si="151">K1155*E1155</f>
        <v>0</v>
      </c>
      <c r="X1155">
        <f t="shared" si="146"/>
        <v>0.55509948389499131</v>
      </c>
    </row>
    <row r="1156" spans="1:24" x14ac:dyDescent="0.35">
      <c r="A1156" t="s">
        <v>69</v>
      </c>
      <c r="B1156" t="s">
        <v>667</v>
      </c>
      <c r="C1156" t="s">
        <v>674</v>
      </c>
      <c r="D1156" t="s">
        <v>671</v>
      </c>
      <c r="E1156">
        <v>0.22418626203234901</v>
      </c>
      <c r="F1156">
        <v>8</v>
      </c>
      <c r="G1156">
        <v>0</v>
      </c>
      <c r="H1156">
        <v>0</v>
      </c>
      <c r="I1156">
        <f t="shared" si="147"/>
        <v>0</v>
      </c>
      <c r="J1156">
        <v>0</v>
      </c>
      <c r="K1156">
        <v>0</v>
      </c>
      <c r="M1156" t="s">
        <v>650</v>
      </c>
      <c r="N1156" t="str">
        <f t="shared" si="148"/>
        <v>middle</v>
      </c>
      <c r="P1156">
        <v>0</v>
      </c>
      <c r="Q1156">
        <v>-0.41088888000000001</v>
      </c>
      <c r="R1156">
        <v>1</v>
      </c>
      <c r="S1156">
        <v>0.22418626203234901</v>
      </c>
      <c r="T1156">
        <f t="shared" si="149"/>
        <v>0</v>
      </c>
      <c r="U1156">
        <f t="shared" si="150"/>
        <v>0</v>
      </c>
      <c r="V1156">
        <f t="shared" si="151"/>
        <v>0</v>
      </c>
      <c r="X1156">
        <f t="shared" si="146"/>
        <v>-9.2115642117858415E-2</v>
      </c>
    </row>
    <row r="1157" spans="1:24" x14ac:dyDescent="0.35">
      <c r="A1157" t="s">
        <v>64</v>
      </c>
      <c r="B1157" t="s">
        <v>666</v>
      </c>
      <c r="C1157" t="s">
        <v>674</v>
      </c>
      <c r="D1157" t="s">
        <v>671</v>
      </c>
      <c r="E1157">
        <v>0.144830424197056</v>
      </c>
      <c r="F1157">
        <v>8</v>
      </c>
      <c r="G1157">
        <v>0</v>
      </c>
      <c r="H1157">
        <v>0</v>
      </c>
      <c r="I1157">
        <f t="shared" si="147"/>
        <v>0</v>
      </c>
      <c r="J1157">
        <v>0</v>
      </c>
      <c r="K1157">
        <v>0</v>
      </c>
      <c r="M1157" t="s">
        <v>650</v>
      </c>
      <c r="N1157" t="str">
        <f t="shared" si="148"/>
        <v>middle</v>
      </c>
      <c r="P1157">
        <v>0</v>
      </c>
      <c r="Q1157">
        <v>-0.41088888000000001</v>
      </c>
      <c r="R1157">
        <v>1</v>
      </c>
      <c r="S1157">
        <v>0.144830424197056</v>
      </c>
      <c r="T1157">
        <f t="shared" si="149"/>
        <v>0</v>
      </c>
      <c r="U1157">
        <f t="shared" si="150"/>
        <v>0</v>
      </c>
      <c r="V1157">
        <f t="shared" si="151"/>
        <v>0</v>
      </c>
      <c r="X1157">
        <f t="shared" si="146"/>
        <v>-5.950921078825324E-2</v>
      </c>
    </row>
    <row r="1158" spans="1:24" x14ac:dyDescent="0.35">
      <c r="A1158" t="s">
        <v>72</v>
      </c>
      <c r="B1158" t="s">
        <v>667</v>
      </c>
      <c r="C1158" t="s">
        <v>674</v>
      </c>
      <c r="D1158" t="s">
        <v>671</v>
      </c>
      <c r="E1158">
        <v>0.34103816135999698</v>
      </c>
      <c r="F1158">
        <v>8</v>
      </c>
      <c r="G1158">
        <v>0</v>
      </c>
      <c r="H1158">
        <v>0</v>
      </c>
      <c r="I1158">
        <f t="shared" si="147"/>
        <v>0</v>
      </c>
      <c r="J1158">
        <v>0</v>
      </c>
      <c r="K1158">
        <v>0</v>
      </c>
      <c r="M1158" t="s">
        <v>650</v>
      </c>
      <c r="N1158" t="str">
        <f t="shared" si="148"/>
        <v>middle</v>
      </c>
      <c r="P1158">
        <v>0</v>
      </c>
      <c r="Q1158">
        <v>-0.41088888000000001</v>
      </c>
      <c r="R1158">
        <v>1</v>
      </c>
      <c r="S1158">
        <v>0.34103816135999698</v>
      </c>
      <c r="T1158">
        <f t="shared" si="149"/>
        <v>0</v>
      </c>
      <c r="U1158">
        <f t="shared" si="150"/>
        <v>0</v>
      </c>
      <c r="V1158">
        <f t="shared" si="151"/>
        <v>0</v>
      </c>
      <c r="X1158">
        <f t="shared" si="146"/>
        <v>-0.14012878815846844</v>
      </c>
    </row>
    <row r="1159" spans="1:24" x14ac:dyDescent="0.35">
      <c r="A1159" t="s">
        <v>65</v>
      </c>
      <c r="B1159" t="s">
        <v>667</v>
      </c>
      <c r="C1159" t="s">
        <v>674</v>
      </c>
      <c r="D1159" t="s">
        <v>671</v>
      </c>
      <c r="E1159">
        <v>0.28994515241059698</v>
      </c>
      <c r="F1159">
        <v>8</v>
      </c>
      <c r="G1159">
        <v>0</v>
      </c>
      <c r="H1159">
        <v>0</v>
      </c>
      <c r="I1159">
        <f t="shared" si="147"/>
        <v>0</v>
      </c>
      <c r="J1159">
        <v>0</v>
      </c>
      <c r="K1159">
        <v>0</v>
      </c>
      <c r="M1159" t="s">
        <v>650</v>
      </c>
      <c r="N1159" t="str">
        <f t="shared" si="148"/>
        <v>middle</v>
      </c>
      <c r="P1159">
        <v>0</v>
      </c>
      <c r="Q1159">
        <v>-0.41088888000000001</v>
      </c>
      <c r="R1159">
        <v>1</v>
      </c>
      <c r="S1159">
        <v>0.28994515241059698</v>
      </c>
      <c r="T1159">
        <f t="shared" si="149"/>
        <v>0</v>
      </c>
      <c r="U1159">
        <f t="shared" si="150"/>
        <v>0</v>
      </c>
      <c r="V1159">
        <f t="shared" si="151"/>
        <v>0</v>
      </c>
      <c r="X1159">
        <f t="shared" si="146"/>
        <v>-0.1191352389354195</v>
      </c>
    </row>
    <row r="1160" spans="1:24" x14ac:dyDescent="0.35">
      <c r="A1160" t="s">
        <v>83</v>
      </c>
      <c r="B1160" t="s">
        <v>666</v>
      </c>
      <c r="C1160" t="s">
        <v>674</v>
      </c>
      <c r="D1160" t="s">
        <v>671</v>
      </c>
      <c r="E1160">
        <v>0.25346262255584401</v>
      </c>
      <c r="F1160">
        <v>8</v>
      </c>
      <c r="G1160">
        <v>0</v>
      </c>
      <c r="H1160">
        <v>0</v>
      </c>
      <c r="I1160">
        <f t="shared" si="147"/>
        <v>0</v>
      </c>
      <c r="J1160">
        <v>0</v>
      </c>
      <c r="K1160">
        <v>0</v>
      </c>
      <c r="L1160" t="s">
        <v>3</v>
      </c>
      <c r="M1160" t="s">
        <v>651</v>
      </c>
      <c r="N1160" t="str">
        <f t="shared" si="148"/>
        <v>right tackle</v>
      </c>
      <c r="P1160">
        <v>0</v>
      </c>
      <c r="Q1160">
        <v>-0.31138900000000003</v>
      </c>
      <c r="R1160">
        <v>1</v>
      </c>
      <c r="S1160">
        <v>0.25346262255584401</v>
      </c>
      <c r="T1160">
        <f t="shared" si="149"/>
        <v>0</v>
      </c>
      <c r="U1160">
        <f t="shared" si="150"/>
        <v>0</v>
      </c>
      <c r="V1160">
        <f t="shared" si="151"/>
        <v>0</v>
      </c>
      <c r="X1160">
        <f t="shared" si="146"/>
        <v>-7.8925472575041719E-2</v>
      </c>
    </row>
    <row r="1161" spans="1:24" x14ac:dyDescent="0.35">
      <c r="A1161" t="s">
        <v>79</v>
      </c>
      <c r="B1161" t="s">
        <v>666</v>
      </c>
      <c r="C1161" t="s">
        <v>674</v>
      </c>
      <c r="D1161" t="s">
        <v>671</v>
      </c>
      <c r="E1161">
        <v>0.48213646522526599</v>
      </c>
      <c r="F1161">
        <v>8</v>
      </c>
      <c r="G1161">
        <v>0</v>
      </c>
      <c r="H1161">
        <v>0</v>
      </c>
      <c r="I1161">
        <f t="shared" si="147"/>
        <v>0</v>
      </c>
      <c r="J1161">
        <v>0</v>
      </c>
      <c r="K1161">
        <v>0</v>
      </c>
      <c r="L1161" t="s">
        <v>3</v>
      </c>
      <c r="M1161" t="s">
        <v>651</v>
      </c>
      <c r="N1161" t="str">
        <f t="shared" si="148"/>
        <v>right tackle</v>
      </c>
      <c r="P1161">
        <v>0</v>
      </c>
      <c r="Q1161">
        <v>-0.31138900000000003</v>
      </c>
      <c r="R1161">
        <v>1</v>
      </c>
      <c r="S1161">
        <v>0.48213646522526599</v>
      </c>
      <c r="T1161">
        <f t="shared" si="149"/>
        <v>0</v>
      </c>
      <c r="U1161">
        <f t="shared" si="150"/>
        <v>0</v>
      </c>
      <c r="V1161">
        <f t="shared" si="151"/>
        <v>0</v>
      </c>
      <c r="X1161">
        <f t="shared" si="146"/>
        <v>-0.15013199177003037</v>
      </c>
    </row>
    <row r="1162" spans="1:24" x14ac:dyDescent="0.35">
      <c r="A1162" t="s">
        <v>75</v>
      </c>
      <c r="B1162" t="s">
        <v>667</v>
      </c>
      <c r="C1162" t="s">
        <v>674</v>
      </c>
      <c r="D1162" t="s">
        <v>671</v>
      </c>
      <c r="E1162">
        <v>0.26440091221888901</v>
      </c>
      <c r="F1162">
        <v>8</v>
      </c>
      <c r="G1162">
        <v>0</v>
      </c>
      <c r="H1162">
        <v>0</v>
      </c>
      <c r="I1162">
        <f t="shared" si="147"/>
        <v>0</v>
      </c>
      <c r="J1162">
        <v>0</v>
      </c>
      <c r="K1162">
        <v>0</v>
      </c>
      <c r="L1162" t="s">
        <v>3</v>
      </c>
      <c r="M1162" t="s">
        <v>651</v>
      </c>
      <c r="N1162" t="str">
        <f t="shared" si="148"/>
        <v>right tackle</v>
      </c>
      <c r="P1162">
        <v>0</v>
      </c>
      <c r="Q1162">
        <v>-0.31138900000000003</v>
      </c>
      <c r="R1162">
        <v>1</v>
      </c>
      <c r="S1162">
        <v>0.26440091221888901</v>
      </c>
      <c r="T1162">
        <f t="shared" si="149"/>
        <v>0</v>
      </c>
      <c r="U1162">
        <f t="shared" si="150"/>
        <v>0</v>
      </c>
      <c r="V1162">
        <f t="shared" si="151"/>
        <v>0</v>
      </c>
      <c r="X1162">
        <f t="shared" si="146"/>
        <v>-8.2331535654927637E-2</v>
      </c>
    </row>
    <row r="1163" spans="1:24" x14ac:dyDescent="0.35">
      <c r="A1163" t="s">
        <v>370</v>
      </c>
      <c r="B1163" t="s">
        <v>667</v>
      </c>
      <c r="C1163" t="s">
        <v>674</v>
      </c>
      <c r="D1163" t="s">
        <v>671</v>
      </c>
      <c r="E1163">
        <v>0.69889657810924</v>
      </c>
      <c r="F1163">
        <v>8</v>
      </c>
      <c r="G1163">
        <v>0</v>
      </c>
      <c r="H1163">
        <v>0</v>
      </c>
      <c r="I1163">
        <f t="shared" si="147"/>
        <v>0</v>
      </c>
      <c r="J1163">
        <v>0</v>
      </c>
      <c r="K1163">
        <v>0</v>
      </c>
      <c r="L1163" t="s">
        <v>3</v>
      </c>
      <c r="M1163" t="s">
        <v>651</v>
      </c>
      <c r="N1163" t="str">
        <f t="shared" si="148"/>
        <v>right tackle</v>
      </c>
      <c r="P1163">
        <v>0</v>
      </c>
      <c r="Q1163">
        <v>1.6612667999999999</v>
      </c>
      <c r="R1163">
        <v>0</v>
      </c>
      <c r="S1163">
        <v>0</v>
      </c>
      <c r="T1163">
        <f t="shared" si="149"/>
        <v>0</v>
      </c>
      <c r="U1163">
        <f t="shared" si="150"/>
        <v>0</v>
      </c>
      <c r="V1163">
        <f t="shared" si="151"/>
        <v>0</v>
      </c>
      <c r="X1163">
        <f t="shared" si="146"/>
        <v>1.1610536818464872</v>
      </c>
    </row>
    <row r="1164" spans="1:24" x14ac:dyDescent="0.35">
      <c r="A1164" t="s">
        <v>66</v>
      </c>
      <c r="B1164" t="s">
        <v>665</v>
      </c>
      <c r="C1164" t="s">
        <v>674</v>
      </c>
      <c r="D1164" t="s">
        <v>671</v>
      </c>
      <c r="E1164">
        <v>0.301103421890759</v>
      </c>
      <c r="F1164">
        <v>8</v>
      </c>
      <c r="G1164">
        <v>0</v>
      </c>
      <c r="H1164">
        <v>0</v>
      </c>
      <c r="I1164">
        <f t="shared" si="147"/>
        <v>0</v>
      </c>
      <c r="J1164">
        <v>0</v>
      </c>
      <c r="K1164">
        <v>0</v>
      </c>
      <c r="L1164" t="s">
        <v>3</v>
      </c>
      <c r="M1164" t="s">
        <v>651</v>
      </c>
      <c r="N1164" t="str">
        <f t="shared" si="148"/>
        <v>right tackle</v>
      </c>
      <c r="P1164">
        <v>0</v>
      </c>
      <c r="Q1164">
        <v>1.6612667999999999</v>
      </c>
      <c r="R1164">
        <v>0</v>
      </c>
      <c r="S1164">
        <v>0</v>
      </c>
      <c r="T1164">
        <f t="shared" si="149"/>
        <v>0</v>
      </c>
      <c r="U1164">
        <f t="shared" si="150"/>
        <v>0</v>
      </c>
      <c r="V1164">
        <f t="shared" si="151"/>
        <v>0</v>
      </c>
      <c r="X1164">
        <f t="shared" si="146"/>
        <v>0.5002131181535111</v>
      </c>
    </row>
    <row r="1165" spans="1:24" x14ac:dyDescent="0.35">
      <c r="A1165" t="s">
        <v>74</v>
      </c>
      <c r="B1165" t="s">
        <v>665</v>
      </c>
      <c r="C1165" t="s">
        <v>674</v>
      </c>
      <c r="D1165" t="s">
        <v>671</v>
      </c>
      <c r="E1165">
        <v>0.316813429585657</v>
      </c>
      <c r="F1165">
        <v>8</v>
      </c>
      <c r="G1165">
        <v>0</v>
      </c>
      <c r="H1165">
        <v>0</v>
      </c>
      <c r="I1165">
        <f t="shared" si="147"/>
        <v>0</v>
      </c>
      <c r="J1165">
        <v>0</v>
      </c>
      <c r="K1165">
        <v>0</v>
      </c>
      <c r="L1165" t="s">
        <v>3</v>
      </c>
      <c r="M1165" t="s">
        <v>651</v>
      </c>
      <c r="N1165" t="str">
        <f t="shared" si="148"/>
        <v>right tackle</v>
      </c>
      <c r="P1165">
        <v>0</v>
      </c>
      <c r="Q1165">
        <v>-0.33321777000000002</v>
      </c>
      <c r="R1165">
        <v>1</v>
      </c>
      <c r="S1165">
        <v>0.316813429585657</v>
      </c>
      <c r="T1165">
        <f t="shared" si="149"/>
        <v>0</v>
      </c>
      <c r="U1165">
        <f t="shared" si="150"/>
        <v>0</v>
      </c>
      <c r="V1165">
        <f t="shared" si="151"/>
        <v>0</v>
      </c>
      <c r="X1165">
        <f t="shared" si="146"/>
        <v>-0.10556786451258465</v>
      </c>
    </row>
    <row r="1166" spans="1:24" x14ac:dyDescent="0.35">
      <c r="A1166" t="s">
        <v>371</v>
      </c>
      <c r="B1166" t="s">
        <v>666</v>
      </c>
      <c r="C1166" t="s">
        <v>674</v>
      </c>
      <c r="D1166" t="s">
        <v>671</v>
      </c>
      <c r="E1166">
        <v>0.33362676279138997</v>
      </c>
      <c r="F1166">
        <v>8</v>
      </c>
      <c r="G1166">
        <v>0</v>
      </c>
      <c r="H1166">
        <v>0</v>
      </c>
      <c r="I1166">
        <f t="shared" si="147"/>
        <v>0</v>
      </c>
      <c r="J1166">
        <v>0</v>
      </c>
      <c r="K1166">
        <v>0</v>
      </c>
      <c r="L1166" t="s">
        <v>3</v>
      </c>
      <c r="M1166" t="s">
        <v>651</v>
      </c>
      <c r="N1166" t="str">
        <f t="shared" si="148"/>
        <v>right tackle</v>
      </c>
      <c r="P1166">
        <v>0</v>
      </c>
      <c r="Q1166">
        <v>-0.33321777000000002</v>
      </c>
      <c r="R1166">
        <v>1</v>
      </c>
      <c r="S1166">
        <v>0.33362676279138997</v>
      </c>
      <c r="T1166">
        <f t="shared" si="149"/>
        <v>0</v>
      </c>
      <c r="U1166">
        <f t="shared" si="150"/>
        <v>0</v>
      </c>
      <c r="V1166">
        <f t="shared" si="151"/>
        <v>0</v>
      </c>
      <c r="X1166">
        <f t="shared" si="146"/>
        <v>-0.11117036590966595</v>
      </c>
    </row>
    <row r="1167" spans="1:24" x14ac:dyDescent="0.35">
      <c r="A1167" t="s">
        <v>82</v>
      </c>
      <c r="B1167" t="s">
        <v>665</v>
      </c>
      <c r="C1167" t="s">
        <v>674</v>
      </c>
      <c r="D1167" t="s">
        <v>671</v>
      </c>
      <c r="E1167">
        <v>0.34955980762295102</v>
      </c>
      <c r="F1167">
        <v>8</v>
      </c>
      <c r="G1167">
        <v>0</v>
      </c>
      <c r="H1167">
        <v>0</v>
      </c>
      <c r="I1167">
        <f t="shared" si="147"/>
        <v>0</v>
      </c>
      <c r="J1167">
        <v>0</v>
      </c>
      <c r="K1167">
        <v>0</v>
      </c>
      <c r="L1167" t="s">
        <v>3</v>
      </c>
      <c r="M1167" t="s">
        <v>651</v>
      </c>
      <c r="N1167" t="str">
        <f t="shared" si="148"/>
        <v>right tackle</v>
      </c>
      <c r="P1167">
        <v>0</v>
      </c>
      <c r="Q1167">
        <v>-0.33321777000000002</v>
      </c>
      <c r="R1167">
        <v>1</v>
      </c>
      <c r="S1167">
        <v>0.34955980762295102</v>
      </c>
      <c r="T1167">
        <f t="shared" si="149"/>
        <v>0</v>
      </c>
      <c r="U1167">
        <f t="shared" si="150"/>
        <v>0</v>
      </c>
      <c r="V1167">
        <f t="shared" si="151"/>
        <v>0</v>
      </c>
      <c r="X1167">
        <f t="shared" si="146"/>
        <v>-0.11647953957774874</v>
      </c>
    </row>
    <row r="1168" spans="1:24" x14ac:dyDescent="0.35">
      <c r="A1168" t="s">
        <v>79</v>
      </c>
      <c r="B1168" t="s">
        <v>666</v>
      </c>
      <c r="C1168" t="s">
        <v>674</v>
      </c>
      <c r="D1168" t="s">
        <v>671</v>
      </c>
      <c r="E1168">
        <v>0.85198605402612804</v>
      </c>
      <c r="F1168">
        <v>8</v>
      </c>
      <c r="G1168">
        <v>0</v>
      </c>
      <c r="H1168">
        <v>0</v>
      </c>
      <c r="I1168">
        <f t="shared" si="147"/>
        <v>0</v>
      </c>
      <c r="J1168">
        <v>0</v>
      </c>
      <c r="K1168">
        <v>0</v>
      </c>
      <c r="L1168" t="s">
        <v>654</v>
      </c>
      <c r="M1168" t="s">
        <v>651</v>
      </c>
      <c r="N1168" t="str">
        <f t="shared" si="148"/>
        <v>right guard</v>
      </c>
      <c r="P1168">
        <v>0</v>
      </c>
      <c r="Q1168">
        <v>-0.32420083999999999</v>
      </c>
      <c r="R1168">
        <v>1</v>
      </c>
      <c r="S1168">
        <v>0.85198605402612804</v>
      </c>
      <c r="T1168">
        <f t="shared" si="149"/>
        <v>0</v>
      </c>
      <c r="U1168">
        <f t="shared" si="150"/>
        <v>0</v>
      </c>
      <c r="V1168">
        <f t="shared" si="151"/>
        <v>0</v>
      </c>
      <c r="X1168">
        <f t="shared" si="146"/>
        <v>-0.27621459438355606</v>
      </c>
    </row>
    <row r="1169" spans="1:24" x14ac:dyDescent="0.35">
      <c r="A1169" t="s">
        <v>75</v>
      </c>
      <c r="B1169" t="s">
        <v>667</v>
      </c>
      <c r="C1169" t="s">
        <v>674</v>
      </c>
      <c r="D1169" t="s">
        <v>671</v>
      </c>
      <c r="E1169">
        <v>0.14801394597387099</v>
      </c>
      <c r="F1169">
        <v>8</v>
      </c>
      <c r="G1169">
        <v>0</v>
      </c>
      <c r="H1169">
        <v>0</v>
      </c>
      <c r="I1169">
        <f t="shared" si="147"/>
        <v>0</v>
      </c>
      <c r="J1169">
        <v>0</v>
      </c>
      <c r="K1169">
        <v>0</v>
      </c>
      <c r="L1169" t="s">
        <v>654</v>
      </c>
      <c r="M1169" t="s">
        <v>651</v>
      </c>
      <c r="N1169" t="str">
        <f t="shared" si="148"/>
        <v>right guard</v>
      </c>
      <c r="P1169">
        <v>0</v>
      </c>
      <c r="Q1169">
        <v>-0.32420083999999999</v>
      </c>
      <c r="R1169">
        <v>1</v>
      </c>
      <c r="S1169">
        <v>0.14801394597387099</v>
      </c>
      <c r="T1169">
        <f t="shared" si="149"/>
        <v>0</v>
      </c>
      <c r="U1169">
        <f t="shared" si="150"/>
        <v>0</v>
      </c>
      <c r="V1169">
        <f t="shared" si="151"/>
        <v>0</v>
      </c>
      <c r="X1169">
        <f t="shared" si="146"/>
        <v>-4.7986245616443594E-2</v>
      </c>
    </row>
    <row r="1170" spans="1:24" x14ac:dyDescent="0.35">
      <c r="A1170" t="s">
        <v>74</v>
      </c>
      <c r="B1170" t="s">
        <v>665</v>
      </c>
      <c r="C1170" t="s">
        <v>674</v>
      </c>
      <c r="D1170" t="s">
        <v>671</v>
      </c>
      <c r="E1170">
        <v>0.62631237669914297</v>
      </c>
      <c r="F1170">
        <v>8</v>
      </c>
      <c r="G1170">
        <v>0</v>
      </c>
      <c r="H1170">
        <v>0</v>
      </c>
      <c r="I1170">
        <f t="shared" si="147"/>
        <v>0</v>
      </c>
      <c r="J1170">
        <v>0</v>
      </c>
      <c r="K1170">
        <v>0</v>
      </c>
      <c r="L1170" t="s">
        <v>3</v>
      </c>
      <c r="M1170" t="s">
        <v>651</v>
      </c>
      <c r="N1170" t="str">
        <f t="shared" si="148"/>
        <v>right tackle</v>
      </c>
      <c r="P1170">
        <v>0</v>
      </c>
      <c r="Q1170">
        <v>1.4497663999999999</v>
      </c>
      <c r="R1170">
        <v>0</v>
      </c>
      <c r="S1170">
        <v>0</v>
      </c>
      <c r="T1170">
        <f t="shared" si="149"/>
        <v>0</v>
      </c>
      <c r="U1170">
        <f t="shared" si="150"/>
        <v>0</v>
      </c>
      <c r="V1170">
        <f t="shared" si="151"/>
        <v>0</v>
      </c>
      <c r="X1170">
        <f t="shared" si="146"/>
        <v>0.90800663964256034</v>
      </c>
    </row>
    <row r="1171" spans="1:24" x14ac:dyDescent="0.35">
      <c r="A1171" t="s">
        <v>82</v>
      </c>
      <c r="B1171" t="s">
        <v>665</v>
      </c>
      <c r="C1171" t="s">
        <v>674</v>
      </c>
      <c r="D1171" t="s">
        <v>671</v>
      </c>
      <c r="E1171">
        <v>0.37368762330085598</v>
      </c>
      <c r="F1171">
        <v>8</v>
      </c>
      <c r="G1171">
        <v>0</v>
      </c>
      <c r="H1171">
        <v>0</v>
      </c>
      <c r="I1171">
        <f t="shared" si="147"/>
        <v>0</v>
      </c>
      <c r="J1171">
        <v>0</v>
      </c>
      <c r="K1171">
        <v>0</v>
      </c>
      <c r="L1171" t="s">
        <v>3</v>
      </c>
      <c r="M1171" t="s">
        <v>651</v>
      </c>
      <c r="N1171" t="str">
        <f t="shared" si="148"/>
        <v>right tackle</v>
      </c>
      <c r="P1171">
        <v>0</v>
      </c>
      <c r="Q1171">
        <v>1.4497663999999999</v>
      </c>
      <c r="R1171">
        <v>0</v>
      </c>
      <c r="S1171">
        <v>0</v>
      </c>
      <c r="T1171">
        <f t="shared" si="149"/>
        <v>0</v>
      </c>
      <c r="U1171">
        <f t="shared" si="150"/>
        <v>0</v>
      </c>
      <c r="V1171">
        <f t="shared" si="151"/>
        <v>0</v>
      </c>
      <c r="X1171">
        <f t="shared" si="146"/>
        <v>0.541759760357438</v>
      </c>
    </row>
    <row r="1172" spans="1:24" x14ac:dyDescent="0.35">
      <c r="A1172" t="s">
        <v>64</v>
      </c>
      <c r="B1172" t="s">
        <v>666</v>
      </c>
      <c r="C1172" t="s">
        <v>674</v>
      </c>
      <c r="D1172" t="s">
        <v>671</v>
      </c>
      <c r="E1172">
        <v>0.63380961108189804</v>
      </c>
      <c r="F1172">
        <v>8</v>
      </c>
      <c r="G1172">
        <v>0</v>
      </c>
      <c r="H1172">
        <v>0</v>
      </c>
      <c r="I1172">
        <f t="shared" si="147"/>
        <v>0</v>
      </c>
      <c r="J1172">
        <v>0</v>
      </c>
      <c r="K1172">
        <v>0</v>
      </c>
      <c r="L1172" t="s">
        <v>654</v>
      </c>
      <c r="M1172" t="s">
        <v>651</v>
      </c>
      <c r="N1172" t="str">
        <f t="shared" si="148"/>
        <v>right guard</v>
      </c>
      <c r="P1172">
        <v>0</v>
      </c>
      <c r="Q1172">
        <v>0.43210920000000003</v>
      </c>
      <c r="R1172">
        <v>0</v>
      </c>
      <c r="S1172">
        <v>0</v>
      </c>
      <c r="T1172">
        <f t="shared" si="149"/>
        <v>0</v>
      </c>
      <c r="U1172">
        <f t="shared" si="150"/>
        <v>0</v>
      </c>
      <c r="V1172">
        <f t="shared" si="151"/>
        <v>0</v>
      </c>
      <c r="X1172">
        <f t="shared" si="146"/>
        <v>0.27387496399691014</v>
      </c>
    </row>
    <row r="1173" spans="1:24" x14ac:dyDescent="0.35">
      <c r="A1173" t="s">
        <v>75</v>
      </c>
      <c r="B1173" t="s">
        <v>667</v>
      </c>
      <c r="C1173" t="s">
        <v>674</v>
      </c>
      <c r="D1173" t="s">
        <v>671</v>
      </c>
      <c r="E1173">
        <v>0.36619038891810102</v>
      </c>
      <c r="F1173">
        <v>8</v>
      </c>
      <c r="G1173">
        <v>0</v>
      </c>
      <c r="H1173">
        <v>0</v>
      </c>
      <c r="I1173">
        <f t="shared" si="147"/>
        <v>0</v>
      </c>
      <c r="J1173">
        <v>0</v>
      </c>
      <c r="K1173">
        <v>0</v>
      </c>
      <c r="L1173" t="s">
        <v>654</v>
      </c>
      <c r="M1173" t="s">
        <v>651</v>
      </c>
      <c r="N1173" t="str">
        <f t="shared" si="148"/>
        <v>right guard</v>
      </c>
      <c r="P1173">
        <v>0</v>
      </c>
      <c r="Q1173">
        <v>0.43210920000000003</v>
      </c>
      <c r="R1173">
        <v>0</v>
      </c>
      <c r="S1173">
        <v>0</v>
      </c>
      <c r="T1173">
        <f t="shared" si="149"/>
        <v>0</v>
      </c>
      <c r="U1173">
        <f t="shared" si="150"/>
        <v>0</v>
      </c>
      <c r="V1173">
        <f t="shared" si="151"/>
        <v>0</v>
      </c>
      <c r="X1173">
        <f t="shared" si="146"/>
        <v>0.1582342360030895</v>
      </c>
    </row>
    <row r="1174" spans="1:24" x14ac:dyDescent="0.35">
      <c r="A1174" t="s">
        <v>372</v>
      </c>
      <c r="B1174" t="s">
        <v>665</v>
      </c>
      <c r="C1174" t="s">
        <v>674</v>
      </c>
      <c r="D1174" t="s">
        <v>671</v>
      </c>
      <c r="E1174">
        <v>0.53647086536966004</v>
      </c>
      <c r="F1174">
        <v>8</v>
      </c>
      <c r="G1174">
        <v>0</v>
      </c>
      <c r="H1174">
        <v>0</v>
      </c>
      <c r="I1174">
        <f t="shared" si="147"/>
        <v>0</v>
      </c>
      <c r="J1174">
        <v>0</v>
      </c>
      <c r="K1174">
        <v>0</v>
      </c>
      <c r="M1174" t="s">
        <v>650</v>
      </c>
      <c r="N1174" t="str">
        <f t="shared" si="148"/>
        <v>middle</v>
      </c>
      <c r="P1174">
        <v>0</v>
      </c>
      <c r="Q1174">
        <v>0.22611619999999999</v>
      </c>
      <c r="R1174">
        <v>0</v>
      </c>
      <c r="S1174">
        <v>0</v>
      </c>
      <c r="T1174">
        <f t="shared" si="149"/>
        <v>0</v>
      </c>
      <c r="U1174">
        <f t="shared" si="150"/>
        <v>0</v>
      </c>
      <c r="V1174">
        <f t="shared" si="151"/>
        <v>0</v>
      </c>
      <c r="X1174">
        <f t="shared" si="146"/>
        <v>0.12130475348809912</v>
      </c>
    </row>
    <row r="1175" spans="1:24" x14ac:dyDescent="0.35">
      <c r="A1175" t="s">
        <v>72</v>
      </c>
      <c r="B1175" t="s">
        <v>667</v>
      </c>
      <c r="C1175" t="s">
        <v>674</v>
      </c>
      <c r="D1175" t="s">
        <v>671</v>
      </c>
      <c r="E1175">
        <v>0.29928963372172301</v>
      </c>
      <c r="F1175">
        <v>8</v>
      </c>
      <c r="G1175">
        <v>0</v>
      </c>
      <c r="H1175">
        <v>0</v>
      </c>
      <c r="I1175">
        <f t="shared" si="147"/>
        <v>0</v>
      </c>
      <c r="J1175">
        <v>0</v>
      </c>
      <c r="K1175">
        <v>0</v>
      </c>
      <c r="M1175" t="s">
        <v>650</v>
      </c>
      <c r="N1175" t="str">
        <f t="shared" si="148"/>
        <v>middle</v>
      </c>
      <c r="P1175">
        <v>0</v>
      </c>
      <c r="Q1175">
        <v>0.22611619999999999</v>
      </c>
      <c r="R1175">
        <v>0</v>
      </c>
      <c r="S1175">
        <v>0</v>
      </c>
      <c r="T1175">
        <f t="shared" si="149"/>
        <v>0</v>
      </c>
      <c r="U1175">
        <f t="shared" si="150"/>
        <v>0</v>
      </c>
      <c r="V1175">
        <f t="shared" si="151"/>
        <v>0</v>
      </c>
      <c r="X1175">
        <f t="shared" si="146"/>
        <v>6.7674234676547859E-2</v>
      </c>
    </row>
    <row r="1176" spans="1:24" x14ac:dyDescent="0.35">
      <c r="A1176" t="s">
        <v>65</v>
      </c>
      <c r="B1176" t="s">
        <v>667</v>
      </c>
      <c r="C1176" t="s">
        <v>674</v>
      </c>
      <c r="D1176" t="s">
        <v>671</v>
      </c>
      <c r="E1176">
        <v>0.164239500908616</v>
      </c>
      <c r="F1176">
        <v>8</v>
      </c>
      <c r="G1176">
        <v>0</v>
      </c>
      <c r="H1176">
        <v>0</v>
      </c>
      <c r="I1176">
        <f t="shared" si="147"/>
        <v>0</v>
      </c>
      <c r="J1176">
        <v>0</v>
      </c>
      <c r="K1176">
        <v>0</v>
      </c>
      <c r="M1176" t="s">
        <v>650</v>
      </c>
      <c r="N1176" t="str">
        <f t="shared" si="148"/>
        <v>middle</v>
      </c>
      <c r="P1176">
        <v>0</v>
      </c>
      <c r="Q1176">
        <v>0.22611619999999999</v>
      </c>
      <c r="R1176">
        <v>0</v>
      </c>
      <c r="S1176">
        <v>0</v>
      </c>
      <c r="T1176">
        <f t="shared" si="149"/>
        <v>0</v>
      </c>
      <c r="U1176">
        <f t="shared" si="150"/>
        <v>0</v>
      </c>
      <c r="V1176">
        <f t="shared" si="151"/>
        <v>0</v>
      </c>
      <c r="X1176">
        <f t="shared" si="146"/>
        <v>3.7137211835352797E-2</v>
      </c>
    </row>
    <row r="1177" spans="1:24" x14ac:dyDescent="0.35">
      <c r="A1177" t="s">
        <v>72</v>
      </c>
      <c r="B1177" t="s">
        <v>667</v>
      </c>
      <c r="C1177" t="s">
        <v>674</v>
      </c>
      <c r="D1177" t="s">
        <v>671</v>
      </c>
      <c r="E1177">
        <v>0.68835396774895896</v>
      </c>
      <c r="F1177">
        <v>8</v>
      </c>
      <c r="G1177">
        <v>0</v>
      </c>
      <c r="H1177">
        <v>0</v>
      </c>
      <c r="I1177">
        <f t="shared" si="147"/>
        <v>0</v>
      </c>
      <c r="J1177">
        <v>0</v>
      </c>
      <c r="K1177">
        <v>0</v>
      </c>
      <c r="L1177" t="s">
        <v>3</v>
      </c>
      <c r="M1177" t="s">
        <v>652</v>
      </c>
      <c r="N1177" t="str">
        <f t="shared" si="148"/>
        <v>left tackle</v>
      </c>
      <c r="P1177">
        <v>0</v>
      </c>
      <c r="Q1177">
        <v>-0.25988470000000002</v>
      </c>
      <c r="R1177">
        <v>1</v>
      </c>
      <c r="S1177">
        <v>0.68835396774895896</v>
      </c>
      <c r="T1177">
        <f t="shared" si="149"/>
        <v>0</v>
      </c>
      <c r="U1177">
        <f t="shared" si="150"/>
        <v>0</v>
      </c>
      <c r="V1177">
        <f t="shared" si="151"/>
        <v>0</v>
      </c>
      <c r="X1177">
        <f t="shared" si="146"/>
        <v>-0.17889266440224788</v>
      </c>
    </row>
    <row r="1178" spans="1:24" x14ac:dyDescent="0.35">
      <c r="A1178" t="s">
        <v>84</v>
      </c>
      <c r="B1178" t="s">
        <v>666</v>
      </c>
      <c r="C1178" t="s">
        <v>674</v>
      </c>
      <c r="D1178" t="s">
        <v>671</v>
      </c>
      <c r="E1178">
        <v>0.31164603225103998</v>
      </c>
      <c r="F1178">
        <v>8</v>
      </c>
      <c r="G1178">
        <v>0</v>
      </c>
      <c r="H1178">
        <v>0</v>
      </c>
      <c r="I1178">
        <f t="shared" si="147"/>
        <v>0</v>
      </c>
      <c r="J1178">
        <v>0</v>
      </c>
      <c r="K1178">
        <v>0</v>
      </c>
      <c r="L1178" t="s">
        <v>3</v>
      </c>
      <c r="M1178" t="s">
        <v>652</v>
      </c>
      <c r="N1178" t="str">
        <f t="shared" si="148"/>
        <v>left tackle</v>
      </c>
      <c r="P1178">
        <v>0</v>
      </c>
      <c r="Q1178">
        <v>-0.25988470000000002</v>
      </c>
      <c r="R1178">
        <v>1</v>
      </c>
      <c r="S1178">
        <v>0.31164603225103998</v>
      </c>
      <c r="T1178">
        <f t="shared" si="149"/>
        <v>0</v>
      </c>
      <c r="U1178">
        <f t="shared" si="150"/>
        <v>0</v>
      </c>
      <c r="V1178">
        <f t="shared" si="151"/>
        <v>0</v>
      </c>
      <c r="X1178">
        <f t="shared" si="146"/>
        <v>-8.0992035597751852E-2</v>
      </c>
    </row>
    <row r="1179" spans="1:24" x14ac:dyDescent="0.35">
      <c r="A1179" t="s">
        <v>33</v>
      </c>
      <c r="B1179" t="s">
        <v>667</v>
      </c>
      <c r="C1179" t="s">
        <v>671</v>
      </c>
      <c r="D1179" t="s">
        <v>674</v>
      </c>
      <c r="E1179">
        <v>0.11323607220368199</v>
      </c>
      <c r="F1179">
        <v>8</v>
      </c>
      <c r="G1179">
        <v>0</v>
      </c>
      <c r="H1179">
        <v>0</v>
      </c>
      <c r="I1179">
        <f t="shared" si="147"/>
        <v>0</v>
      </c>
      <c r="J1179">
        <v>0</v>
      </c>
      <c r="K1179">
        <v>0</v>
      </c>
      <c r="M1179" t="s">
        <v>650</v>
      </c>
      <c r="N1179" t="str">
        <f t="shared" si="148"/>
        <v>middle</v>
      </c>
      <c r="P1179">
        <v>0</v>
      </c>
      <c r="Q1179">
        <v>0.85735209999999995</v>
      </c>
      <c r="R1179">
        <v>0</v>
      </c>
      <c r="S1179">
        <v>0</v>
      </c>
      <c r="T1179">
        <f t="shared" si="149"/>
        <v>0</v>
      </c>
      <c r="U1179">
        <f t="shared" si="150"/>
        <v>0</v>
      </c>
      <c r="V1179">
        <f t="shared" si="151"/>
        <v>0</v>
      </c>
      <c r="X1179">
        <f t="shared" si="146"/>
        <v>9.7083184299578379E-2</v>
      </c>
    </row>
    <row r="1180" spans="1:24" x14ac:dyDescent="0.35">
      <c r="A1180" t="s">
        <v>36</v>
      </c>
      <c r="B1180" t="s">
        <v>665</v>
      </c>
      <c r="C1180" t="s">
        <v>671</v>
      </c>
      <c r="D1180" t="s">
        <v>674</v>
      </c>
      <c r="E1180">
        <v>0.60510362157942099</v>
      </c>
      <c r="F1180">
        <v>8</v>
      </c>
      <c r="G1180">
        <v>0</v>
      </c>
      <c r="H1180">
        <v>0</v>
      </c>
      <c r="I1180">
        <f t="shared" si="147"/>
        <v>0</v>
      </c>
      <c r="J1180">
        <v>0</v>
      </c>
      <c r="K1180">
        <v>0</v>
      </c>
      <c r="M1180" t="s">
        <v>650</v>
      </c>
      <c r="N1180" t="str">
        <f t="shared" si="148"/>
        <v>middle</v>
      </c>
      <c r="P1180">
        <v>0</v>
      </c>
      <c r="Q1180">
        <v>0.85735209999999995</v>
      </c>
      <c r="R1180">
        <v>0</v>
      </c>
      <c r="S1180">
        <v>0</v>
      </c>
      <c r="T1180">
        <f t="shared" si="149"/>
        <v>0</v>
      </c>
      <c r="U1180">
        <f t="shared" si="150"/>
        <v>0</v>
      </c>
      <c r="V1180">
        <f t="shared" si="151"/>
        <v>0</v>
      </c>
      <c r="X1180">
        <f t="shared" si="146"/>
        <v>0.51878686067872193</v>
      </c>
    </row>
    <row r="1181" spans="1:24" x14ac:dyDescent="0.35">
      <c r="A1181" t="s">
        <v>592</v>
      </c>
      <c r="B1181" t="s">
        <v>665</v>
      </c>
      <c r="C1181" t="s">
        <v>671</v>
      </c>
      <c r="D1181" t="s">
        <v>674</v>
      </c>
      <c r="E1181">
        <v>0.28166030621689597</v>
      </c>
      <c r="F1181">
        <v>8</v>
      </c>
      <c r="G1181">
        <v>0</v>
      </c>
      <c r="H1181">
        <v>0</v>
      </c>
      <c r="I1181">
        <f t="shared" si="147"/>
        <v>0</v>
      </c>
      <c r="J1181">
        <v>0</v>
      </c>
      <c r="K1181">
        <v>0</v>
      </c>
      <c r="M1181" t="s">
        <v>650</v>
      </c>
      <c r="N1181" t="str">
        <f t="shared" si="148"/>
        <v>middle</v>
      </c>
      <c r="P1181">
        <v>0</v>
      </c>
      <c r="Q1181">
        <v>0.85735209999999995</v>
      </c>
      <c r="R1181">
        <v>0</v>
      </c>
      <c r="S1181">
        <v>0</v>
      </c>
      <c r="T1181">
        <f t="shared" si="149"/>
        <v>0</v>
      </c>
      <c r="U1181">
        <f t="shared" si="150"/>
        <v>0</v>
      </c>
      <c r="V1181">
        <f t="shared" si="151"/>
        <v>0</v>
      </c>
      <c r="X1181">
        <f t="shared" si="146"/>
        <v>0.24148205502169881</v>
      </c>
    </row>
    <row r="1182" spans="1:24" x14ac:dyDescent="0.35">
      <c r="A1182" t="s">
        <v>66</v>
      </c>
      <c r="B1182" t="s">
        <v>665</v>
      </c>
      <c r="C1182" t="s">
        <v>674</v>
      </c>
      <c r="D1182" t="s">
        <v>671</v>
      </c>
      <c r="E1182">
        <v>1</v>
      </c>
      <c r="F1182">
        <v>8</v>
      </c>
      <c r="G1182">
        <v>0</v>
      </c>
      <c r="H1182">
        <v>0</v>
      </c>
      <c r="I1182">
        <f t="shared" si="147"/>
        <v>0</v>
      </c>
      <c r="J1182">
        <v>0</v>
      </c>
      <c r="K1182">
        <v>0</v>
      </c>
      <c r="L1182" t="s">
        <v>3</v>
      </c>
      <c r="M1182" t="s">
        <v>651</v>
      </c>
      <c r="N1182" t="str">
        <f t="shared" si="148"/>
        <v>right tackle</v>
      </c>
      <c r="P1182">
        <v>0</v>
      </c>
      <c r="Q1182">
        <v>2.559631</v>
      </c>
      <c r="R1182">
        <v>0</v>
      </c>
      <c r="S1182">
        <v>0</v>
      </c>
      <c r="T1182">
        <f t="shared" si="149"/>
        <v>0</v>
      </c>
      <c r="U1182">
        <f t="shared" si="150"/>
        <v>0</v>
      </c>
      <c r="V1182">
        <f t="shared" si="151"/>
        <v>0</v>
      </c>
      <c r="X1182">
        <f t="shared" si="146"/>
        <v>2.559631</v>
      </c>
    </row>
    <row r="1183" spans="1:24" x14ac:dyDescent="0.35">
      <c r="A1183" t="s">
        <v>74</v>
      </c>
      <c r="B1183" t="s">
        <v>665</v>
      </c>
      <c r="C1183" t="s">
        <v>674</v>
      </c>
      <c r="D1183" t="s">
        <v>671</v>
      </c>
      <c r="E1183">
        <v>0.13087929809274601</v>
      </c>
      <c r="F1183">
        <v>8</v>
      </c>
      <c r="G1183">
        <v>0</v>
      </c>
      <c r="H1183">
        <v>0</v>
      </c>
      <c r="I1183">
        <f t="shared" si="147"/>
        <v>0</v>
      </c>
      <c r="J1183">
        <v>0</v>
      </c>
      <c r="K1183">
        <v>0</v>
      </c>
      <c r="L1183" t="s">
        <v>653</v>
      </c>
      <c r="M1183" t="s">
        <v>651</v>
      </c>
      <c r="N1183" t="str">
        <f t="shared" si="148"/>
        <v>right end</v>
      </c>
      <c r="P1183">
        <v>0</v>
      </c>
      <c r="Q1183">
        <v>0.31216630000000001</v>
      </c>
      <c r="R1183">
        <v>0</v>
      </c>
      <c r="S1183">
        <v>0</v>
      </c>
      <c r="T1183">
        <f t="shared" si="149"/>
        <v>0</v>
      </c>
      <c r="U1183">
        <f t="shared" si="150"/>
        <v>0</v>
      </c>
      <c r="V1183">
        <f t="shared" si="151"/>
        <v>0</v>
      </c>
      <c r="X1183">
        <f t="shared" si="146"/>
        <v>4.0856106232209581E-2</v>
      </c>
    </row>
    <row r="1184" spans="1:24" x14ac:dyDescent="0.35">
      <c r="A1184" t="s">
        <v>79</v>
      </c>
      <c r="B1184" t="s">
        <v>666</v>
      </c>
      <c r="C1184" t="s">
        <v>674</v>
      </c>
      <c r="D1184" t="s">
        <v>671</v>
      </c>
      <c r="E1184">
        <v>0.86912070190725299</v>
      </c>
      <c r="F1184">
        <v>8</v>
      </c>
      <c r="G1184">
        <v>0</v>
      </c>
      <c r="H1184">
        <v>0</v>
      </c>
      <c r="I1184">
        <f t="shared" si="147"/>
        <v>0</v>
      </c>
      <c r="J1184">
        <v>0</v>
      </c>
      <c r="K1184">
        <v>0</v>
      </c>
      <c r="L1184" t="s">
        <v>653</v>
      </c>
      <c r="M1184" t="s">
        <v>651</v>
      </c>
      <c r="N1184" t="str">
        <f t="shared" si="148"/>
        <v>right end</v>
      </c>
      <c r="P1184">
        <v>0</v>
      </c>
      <c r="Q1184">
        <v>0.31216630000000001</v>
      </c>
      <c r="R1184">
        <v>0</v>
      </c>
      <c r="S1184">
        <v>0</v>
      </c>
      <c r="T1184">
        <f t="shared" si="149"/>
        <v>0</v>
      </c>
      <c r="U1184">
        <f t="shared" si="150"/>
        <v>0</v>
      </c>
      <c r="V1184">
        <f t="shared" si="151"/>
        <v>0</v>
      </c>
      <c r="X1184">
        <f t="shared" si="146"/>
        <v>0.27131019376779014</v>
      </c>
    </row>
    <row r="1185" spans="1:24" x14ac:dyDescent="0.35">
      <c r="A1185" t="s">
        <v>64</v>
      </c>
      <c r="B1185" t="s">
        <v>666</v>
      </c>
      <c r="C1185" t="s">
        <v>674</v>
      </c>
      <c r="D1185" t="s">
        <v>671</v>
      </c>
      <c r="E1185">
        <v>0.55975147715140094</v>
      </c>
      <c r="F1185">
        <v>8</v>
      </c>
      <c r="G1185">
        <v>1</v>
      </c>
      <c r="H1185">
        <v>0</v>
      </c>
      <c r="I1185">
        <f t="shared" si="147"/>
        <v>1</v>
      </c>
      <c r="J1185">
        <v>0</v>
      </c>
      <c r="K1185">
        <v>0</v>
      </c>
      <c r="M1185" t="s">
        <v>650</v>
      </c>
      <c r="N1185" t="str">
        <f t="shared" si="148"/>
        <v>middle</v>
      </c>
      <c r="P1185">
        <v>1</v>
      </c>
      <c r="Q1185">
        <v>-1.7257598999999999</v>
      </c>
      <c r="R1185">
        <v>1</v>
      </c>
      <c r="S1185">
        <v>0.55975147715140094</v>
      </c>
      <c r="T1185">
        <f t="shared" si="149"/>
        <v>0.55975147715140094</v>
      </c>
      <c r="U1185">
        <f t="shared" si="150"/>
        <v>0</v>
      </c>
      <c r="V1185">
        <f t="shared" si="151"/>
        <v>0</v>
      </c>
      <c r="X1185">
        <f t="shared" si="146"/>
        <v>-0.96599665323365391</v>
      </c>
    </row>
    <row r="1186" spans="1:24" x14ac:dyDescent="0.35">
      <c r="A1186" t="s">
        <v>72</v>
      </c>
      <c r="B1186" t="s">
        <v>667</v>
      </c>
      <c r="C1186" t="s">
        <v>674</v>
      </c>
      <c r="D1186" t="s">
        <v>671</v>
      </c>
      <c r="E1186">
        <v>0.440248522848598</v>
      </c>
      <c r="F1186">
        <v>8</v>
      </c>
      <c r="G1186">
        <v>1</v>
      </c>
      <c r="H1186">
        <v>0</v>
      </c>
      <c r="I1186">
        <f t="shared" si="147"/>
        <v>1</v>
      </c>
      <c r="J1186">
        <v>0</v>
      </c>
      <c r="K1186">
        <v>0</v>
      </c>
      <c r="M1186" t="s">
        <v>650</v>
      </c>
      <c r="N1186" t="str">
        <f t="shared" si="148"/>
        <v>middle</v>
      </c>
      <c r="P1186">
        <v>1</v>
      </c>
      <c r="Q1186">
        <v>-1.7257598999999999</v>
      </c>
      <c r="R1186">
        <v>1</v>
      </c>
      <c r="S1186">
        <v>0.440248522848598</v>
      </c>
      <c r="T1186">
        <f t="shared" si="149"/>
        <v>0.440248522848598</v>
      </c>
      <c r="U1186">
        <f t="shared" si="150"/>
        <v>0</v>
      </c>
      <c r="V1186">
        <f t="shared" si="151"/>
        <v>0</v>
      </c>
      <c r="X1186">
        <f t="shared" si="146"/>
        <v>-0.7597632467663441</v>
      </c>
    </row>
    <row r="1187" spans="1:24" x14ac:dyDescent="0.35">
      <c r="A1187" t="s">
        <v>137</v>
      </c>
      <c r="B1187" t="s">
        <v>667</v>
      </c>
      <c r="C1187" t="s">
        <v>679</v>
      </c>
      <c r="D1187" t="s">
        <v>686</v>
      </c>
      <c r="E1187">
        <v>1</v>
      </c>
      <c r="F1187">
        <v>8</v>
      </c>
      <c r="G1187">
        <v>0</v>
      </c>
      <c r="H1187">
        <v>0</v>
      </c>
      <c r="I1187">
        <f t="shared" si="147"/>
        <v>0</v>
      </c>
      <c r="J1187">
        <v>0</v>
      </c>
      <c r="K1187">
        <v>0</v>
      </c>
      <c r="L1187" t="s">
        <v>653</v>
      </c>
      <c r="M1187" t="s">
        <v>652</v>
      </c>
      <c r="N1187" t="str">
        <f t="shared" si="148"/>
        <v>left end</v>
      </c>
      <c r="P1187">
        <v>0</v>
      </c>
      <c r="Q1187">
        <v>-0.15369060000000001</v>
      </c>
      <c r="R1187">
        <v>1</v>
      </c>
      <c r="S1187">
        <v>1</v>
      </c>
      <c r="T1187">
        <f t="shared" si="149"/>
        <v>0</v>
      </c>
      <c r="U1187">
        <f t="shared" si="150"/>
        <v>0</v>
      </c>
      <c r="V1187">
        <f t="shared" si="151"/>
        <v>0</v>
      </c>
      <c r="X1187">
        <f t="shared" si="146"/>
        <v>-0.15369060000000001</v>
      </c>
    </row>
    <row r="1188" spans="1:24" x14ac:dyDescent="0.35">
      <c r="A1188" t="s">
        <v>238</v>
      </c>
      <c r="B1188" t="s">
        <v>665</v>
      </c>
      <c r="C1188" t="s">
        <v>686</v>
      </c>
      <c r="D1188" t="s">
        <v>679</v>
      </c>
      <c r="E1188">
        <v>0.59333601724195595</v>
      </c>
      <c r="F1188">
        <v>8</v>
      </c>
      <c r="G1188">
        <v>0</v>
      </c>
      <c r="H1188">
        <v>0</v>
      </c>
      <c r="I1188">
        <f t="shared" si="147"/>
        <v>0</v>
      </c>
      <c r="J1188">
        <v>0</v>
      </c>
      <c r="K1188">
        <v>0</v>
      </c>
      <c r="M1188" t="s">
        <v>650</v>
      </c>
      <c r="N1188" t="str">
        <f t="shared" si="148"/>
        <v>middle</v>
      </c>
      <c r="P1188">
        <v>0</v>
      </c>
      <c r="Q1188">
        <v>-0.84030985999999996</v>
      </c>
      <c r="R1188">
        <v>1</v>
      </c>
      <c r="S1188">
        <v>0.59333601724195595</v>
      </c>
      <c r="T1188">
        <f t="shared" si="149"/>
        <v>0</v>
      </c>
      <c r="U1188">
        <f t="shared" si="150"/>
        <v>0</v>
      </c>
      <c r="V1188">
        <f t="shared" si="151"/>
        <v>0</v>
      </c>
      <c r="X1188">
        <f t="shared" si="146"/>
        <v>-0.49858610558154559</v>
      </c>
    </row>
    <row r="1189" spans="1:24" x14ac:dyDescent="0.35">
      <c r="A1189" t="s">
        <v>222</v>
      </c>
      <c r="B1189" t="s">
        <v>666</v>
      </c>
      <c r="C1189" t="s">
        <v>686</v>
      </c>
      <c r="D1189" t="s">
        <v>679</v>
      </c>
      <c r="E1189">
        <v>0.406663982758043</v>
      </c>
      <c r="F1189">
        <v>8</v>
      </c>
      <c r="G1189">
        <v>0</v>
      </c>
      <c r="H1189">
        <v>0</v>
      </c>
      <c r="I1189">
        <f t="shared" si="147"/>
        <v>0</v>
      </c>
      <c r="J1189">
        <v>0</v>
      </c>
      <c r="K1189">
        <v>0</v>
      </c>
      <c r="M1189" t="s">
        <v>650</v>
      </c>
      <c r="N1189" t="str">
        <f t="shared" si="148"/>
        <v>middle</v>
      </c>
      <c r="P1189">
        <v>0</v>
      </c>
      <c r="Q1189">
        <v>-0.84030985999999996</v>
      </c>
      <c r="R1189">
        <v>1</v>
      </c>
      <c r="S1189">
        <v>0.406663982758043</v>
      </c>
      <c r="T1189">
        <f t="shared" si="149"/>
        <v>0</v>
      </c>
      <c r="U1189">
        <f t="shared" si="150"/>
        <v>0</v>
      </c>
      <c r="V1189">
        <f t="shared" si="151"/>
        <v>0</v>
      </c>
      <c r="X1189">
        <f t="shared" si="146"/>
        <v>-0.34172375441845348</v>
      </c>
    </row>
    <row r="1190" spans="1:24" x14ac:dyDescent="0.35">
      <c r="A1190" t="s">
        <v>148</v>
      </c>
      <c r="B1190" t="s">
        <v>665</v>
      </c>
      <c r="C1190" t="s">
        <v>679</v>
      </c>
      <c r="D1190" t="s">
        <v>686</v>
      </c>
      <c r="E1190">
        <v>0.60176490424197504</v>
      </c>
      <c r="F1190">
        <v>8</v>
      </c>
      <c r="G1190">
        <v>0</v>
      </c>
      <c r="H1190">
        <v>0</v>
      </c>
      <c r="I1190">
        <f t="shared" si="147"/>
        <v>0</v>
      </c>
      <c r="J1190">
        <v>0</v>
      </c>
      <c r="K1190">
        <v>0</v>
      </c>
      <c r="L1190" t="s">
        <v>654</v>
      </c>
      <c r="M1190" t="s">
        <v>651</v>
      </c>
      <c r="N1190" t="str">
        <f t="shared" si="148"/>
        <v>right guard</v>
      </c>
      <c r="P1190">
        <v>0</v>
      </c>
      <c r="Q1190">
        <v>-0.53422742999999995</v>
      </c>
      <c r="R1190">
        <v>1</v>
      </c>
      <c r="S1190">
        <v>0.60176490424197504</v>
      </c>
      <c r="T1190">
        <f t="shared" si="149"/>
        <v>0</v>
      </c>
      <c r="U1190">
        <f t="shared" si="150"/>
        <v>0</v>
      </c>
      <c r="V1190">
        <f t="shared" si="151"/>
        <v>0</v>
      </c>
      <c r="X1190">
        <f t="shared" si="146"/>
        <v>-0.3214793182573864</v>
      </c>
    </row>
    <row r="1191" spans="1:24" x14ac:dyDescent="0.35">
      <c r="A1191" t="s">
        <v>137</v>
      </c>
      <c r="B1191" t="s">
        <v>667</v>
      </c>
      <c r="C1191" t="s">
        <v>679</v>
      </c>
      <c r="D1191" t="s">
        <v>686</v>
      </c>
      <c r="E1191">
        <v>0.39823509575802402</v>
      </c>
      <c r="F1191">
        <v>8</v>
      </c>
      <c r="G1191">
        <v>0</v>
      </c>
      <c r="H1191">
        <v>0</v>
      </c>
      <c r="I1191">
        <f t="shared" si="147"/>
        <v>0</v>
      </c>
      <c r="J1191">
        <v>0</v>
      </c>
      <c r="K1191">
        <v>0</v>
      </c>
      <c r="L1191" t="s">
        <v>654</v>
      </c>
      <c r="M1191" t="s">
        <v>651</v>
      </c>
      <c r="N1191" t="str">
        <f t="shared" si="148"/>
        <v>right guard</v>
      </c>
      <c r="P1191">
        <v>0</v>
      </c>
      <c r="Q1191">
        <v>-0.53422742999999995</v>
      </c>
      <c r="R1191">
        <v>1</v>
      </c>
      <c r="S1191">
        <v>0.39823509575802402</v>
      </c>
      <c r="T1191">
        <f t="shared" si="149"/>
        <v>0</v>
      </c>
      <c r="U1191">
        <f t="shared" si="150"/>
        <v>0</v>
      </c>
      <c r="V1191">
        <f t="shared" si="151"/>
        <v>0</v>
      </c>
      <c r="X1191">
        <f t="shared" si="146"/>
        <v>-0.21274811174261304</v>
      </c>
    </row>
    <row r="1192" spans="1:24" x14ac:dyDescent="0.35">
      <c r="A1192" t="s">
        <v>241</v>
      </c>
      <c r="B1192" t="s">
        <v>666</v>
      </c>
      <c r="C1192" t="s">
        <v>686</v>
      </c>
      <c r="D1192" t="s">
        <v>679</v>
      </c>
      <c r="E1192">
        <v>0.52384442744780002</v>
      </c>
      <c r="F1192">
        <v>8</v>
      </c>
      <c r="G1192">
        <v>0</v>
      </c>
      <c r="H1192">
        <v>0</v>
      </c>
      <c r="I1192">
        <f t="shared" si="147"/>
        <v>0</v>
      </c>
      <c r="J1192">
        <v>0</v>
      </c>
      <c r="K1192">
        <v>0</v>
      </c>
      <c r="L1192" t="s">
        <v>653</v>
      </c>
      <c r="M1192" t="s">
        <v>651</v>
      </c>
      <c r="N1192" t="str">
        <f t="shared" si="148"/>
        <v>right end</v>
      </c>
      <c r="P1192">
        <v>0</v>
      </c>
      <c r="Q1192">
        <v>2.0253942</v>
      </c>
      <c r="R1192">
        <v>0</v>
      </c>
      <c r="S1192">
        <v>0</v>
      </c>
      <c r="T1192">
        <f t="shared" si="149"/>
        <v>0</v>
      </c>
      <c r="U1192">
        <f t="shared" si="150"/>
        <v>0</v>
      </c>
      <c r="V1192">
        <f t="shared" si="151"/>
        <v>0</v>
      </c>
      <c r="X1192">
        <f t="shared" si="146"/>
        <v>1.0609914650550949</v>
      </c>
    </row>
    <row r="1193" spans="1:24" x14ac:dyDescent="0.35">
      <c r="A1193" t="s">
        <v>374</v>
      </c>
      <c r="B1193" t="s">
        <v>666</v>
      </c>
      <c r="C1193" t="s">
        <v>686</v>
      </c>
      <c r="D1193" t="s">
        <v>679</v>
      </c>
      <c r="E1193">
        <v>0.160646787105509</v>
      </c>
      <c r="F1193">
        <v>8</v>
      </c>
      <c r="G1193">
        <v>0</v>
      </c>
      <c r="H1193">
        <v>0</v>
      </c>
      <c r="I1193">
        <f t="shared" si="147"/>
        <v>0</v>
      </c>
      <c r="J1193">
        <v>0</v>
      </c>
      <c r="K1193">
        <v>0</v>
      </c>
      <c r="L1193" t="s">
        <v>653</v>
      </c>
      <c r="M1193" t="s">
        <v>651</v>
      </c>
      <c r="N1193" t="str">
        <f t="shared" si="148"/>
        <v>right end</v>
      </c>
      <c r="P1193">
        <v>0</v>
      </c>
      <c r="Q1193">
        <v>2.0253942</v>
      </c>
      <c r="R1193">
        <v>0</v>
      </c>
      <c r="S1193">
        <v>0</v>
      </c>
      <c r="T1193">
        <f t="shared" si="149"/>
        <v>0</v>
      </c>
      <c r="U1193">
        <f t="shared" si="150"/>
        <v>0</v>
      </c>
      <c r="V1193">
        <f t="shared" si="151"/>
        <v>0</v>
      </c>
      <c r="X1193">
        <f t="shared" si="146"/>
        <v>0.32537307085213274</v>
      </c>
    </row>
    <row r="1194" spans="1:24" x14ac:dyDescent="0.35">
      <c r="A1194" t="s">
        <v>235</v>
      </c>
      <c r="B1194" t="s">
        <v>665</v>
      </c>
      <c r="C1194" t="s">
        <v>686</v>
      </c>
      <c r="D1194" t="s">
        <v>679</v>
      </c>
      <c r="E1194">
        <v>0.31550878544668898</v>
      </c>
      <c r="F1194">
        <v>8</v>
      </c>
      <c r="G1194">
        <v>0</v>
      </c>
      <c r="H1194">
        <v>0</v>
      </c>
      <c r="I1194">
        <f t="shared" si="147"/>
        <v>0</v>
      </c>
      <c r="J1194">
        <v>0</v>
      </c>
      <c r="K1194">
        <v>0</v>
      </c>
      <c r="L1194" t="s">
        <v>653</v>
      </c>
      <c r="M1194" t="s">
        <v>651</v>
      </c>
      <c r="N1194" t="str">
        <f t="shared" si="148"/>
        <v>right end</v>
      </c>
      <c r="P1194">
        <v>0</v>
      </c>
      <c r="Q1194">
        <v>2.0253942</v>
      </c>
      <c r="R1194">
        <v>0</v>
      </c>
      <c r="S1194">
        <v>0</v>
      </c>
      <c r="T1194">
        <f t="shared" si="149"/>
        <v>0</v>
      </c>
      <c r="U1194">
        <f t="shared" si="150"/>
        <v>0</v>
      </c>
      <c r="V1194">
        <f t="shared" si="151"/>
        <v>0</v>
      </c>
      <c r="X1194">
        <f t="shared" si="146"/>
        <v>0.63902966409276829</v>
      </c>
    </row>
    <row r="1195" spans="1:24" x14ac:dyDescent="0.35">
      <c r="A1195" t="s">
        <v>239</v>
      </c>
      <c r="B1195" t="s">
        <v>666</v>
      </c>
      <c r="C1195" t="s">
        <v>686</v>
      </c>
      <c r="D1195" t="s">
        <v>679</v>
      </c>
      <c r="E1195">
        <v>0.71762045214280201</v>
      </c>
      <c r="F1195">
        <v>8</v>
      </c>
      <c r="G1195">
        <v>0</v>
      </c>
      <c r="H1195">
        <v>0</v>
      </c>
      <c r="I1195">
        <f t="shared" si="147"/>
        <v>0</v>
      </c>
      <c r="J1195">
        <v>0</v>
      </c>
      <c r="K1195">
        <v>0</v>
      </c>
      <c r="M1195" t="s">
        <v>650</v>
      </c>
      <c r="N1195" t="str">
        <f t="shared" si="148"/>
        <v>middle</v>
      </c>
      <c r="P1195">
        <v>0</v>
      </c>
      <c r="Q1195">
        <v>-0.47156756999999999</v>
      </c>
      <c r="R1195">
        <v>1</v>
      </c>
      <c r="S1195">
        <v>0.71762045214280201</v>
      </c>
      <c r="T1195">
        <f t="shared" si="149"/>
        <v>0</v>
      </c>
      <c r="U1195">
        <f t="shared" si="150"/>
        <v>0</v>
      </c>
      <c r="V1195">
        <f t="shared" si="151"/>
        <v>0</v>
      </c>
      <c r="X1195">
        <f t="shared" si="146"/>
        <v>-0.33840653279928246</v>
      </c>
    </row>
    <row r="1196" spans="1:24" x14ac:dyDescent="0.35">
      <c r="A1196" t="s">
        <v>221</v>
      </c>
      <c r="B1196" t="s">
        <v>667</v>
      </c>
      <c r="C1196" t="s">
        <v>686</v>
      </c>
      <c r="D1196" t="s">
        <v>679</v>
      </c>
      <c r="E1196">
        <v>0.28237954785719699</v>
      </c>
      <c r="F1196">
        <v>8</v>
      </c>
      <c r="G1196">
        <v>0</v>
      </c>
      <c r="H1196">
        <v>0</v>
      </c>
      <c r="I1196">
        <f t="shared" si="147"/>
        <v>0</v>
      </c>
      <c r="J1196">
        <v>0</v>
      </c>
      <c r="K1196">
        <v>0</v>
      </c>
      <c r="M1196" t="s">
        <v>650</v>
      </c>
      <c r="N1196" t="str">
        <f t="shared" si="148"/>
        <v>middle</v>
      </c>
      <c r="P1196">
        <v>0</v>
      </c>
      <c r="Q1196">
        <v>-0.47156756999999999</v>
      </c>
      <c r="R1196">
        <v>1</v>
      </c>
      <c r="S1196">
        <v>0.28237954785719699</v>
      </c>
      <c r="T1196">
        <f t="shared" si="149"/>
        <v>0</v>
      </c>
      <c r="U1196">
        <f t="shared" si="150"/>
        <v>0</v>
      </c>
      <c r="V1196">
        <f t="shared" si="151"/>
        <v>0</v>
      </c>
      <c r="X1196">
        <f t="shared" si="146"/>
        <v>-0.13316103720071709</v>
      </c>
    </row>
    <row r="1197" spans="1:24" x14ac:dyDescent="0.35">
      <c r="A1197" t="s">
        <v>373</v>
      </c>
      <c r="B1197" t="s">
        <v>667</v>
      </c>
      <c r="C1197" t="s">
        <v>679</v>
      </c>
      <c r="D1197" t="s">
        <v>686</v>
      </c>
      <c r="E1197">
        <v>0.65565325749576697</v>
      </c>
      <c r="F1197">
        <v>8</v>
      </c>
      <c r="G1197">
        <v>0</v>
      </c>
      <c r="H1197">
        <v>0</v>
      </c>
      <c r="I1197">
        <f t="shared" si="147"/>
        <v>0</v>
      </c>
      <c r="J1197">
        <v>0</v>
      </c>
      <c r="K1197">
        <v>0</v>
      </c>
      <c r="L1197" t="s">
        <v>3</v>
      </c>
      <c r="M1197" t="s">
        <v>651</v>
      </c>
      <c r="N1197" t="str">
        <f t="shared" si="148"/>
        <v>right tackle</v>
      </c>
      <c r="P1197">
        <v>0</v>
      </c>
      <c r="Q1197">
        <v>-0.58532770000000001</v>
      </c>
      <c r="R1197">
        <v>1</v>
      </c>
      <c r="S1197">
        <v>0.65565325749576697</v>
      </c>
      <c r="T1197">
        <f t="shared" si="149"/>
        <v>0</v>
      </c>
      <c r="U1197">
        <f t="shared" si="150"/>
        <v>0</v>
      </c>
      <c r="V1197">
        <f t="shared" si="151"/>
        <v>0</v>
      </c>
      <c r="X1197">
        <f t="shared" si="146"/>
        <v>-0.38377201320750504</v>
      </c>
    </row>
    <row r="1198" spans="1:24" x14ac:dyDescent="0.35">
      <c r="A1198" t="s">
        <v>142</v>
      </c>
      <c r="B1198" t="s">
        <v>667</v>
      </c>
      <c r="C1198" t="s">
        <v>679</v>
      </c>
      <c r="D1198" t="s">
        <v>686</v>
      </c>
      <c r="E1198">
        <v>0.34434674250423197</v>
      </c>
      <c r="F1198">
        <v>8</v>
      </c>
      <c r="G1198">
        <v>0</v>
      </c>
      <c r="H1198">
        <v>0</v>
      </c>
      <c r="I1198">
        <f t="shared" si="147"/>
        <v>0</v>
      </c>
      <c r="J1198">
        <v>0</v>
      </c>
      <c r="K1198">
        <v>0</v>
      </c>
      <c r="L1198" t="s">
        <v>3</v>
      </c>
      <c r="M1198" t="s">
        <v>651</v>
      </c>
      <c r="N1198" t="str">
        <f t="shared" si="148"/>
        <v>right tackle</v>
      </c>
      <c r="P1198">
        <v>0</v>
      </c>
      <c r="Q1198">
        <v>-0.58532770000000001</v>
      </c>
      <c r="R1198">
        <v>1</v>
      </c>
      <c r="S1198">
        <v>0.34434674250423197</v>
      </c>
      <c r="T1198">
        <f t="shared" si="149"/>
        <v>0</v>
      </c>
      <c r="U1198">
        <f t="shared" si="150"/>
        <v>0</v>
      </c>
      <c r="V1198">
        <f t="shared" si="151"/>
        <v>0</v>
      </c>
      <c r="X1198">
        <f t="shared" si="146"/>
        <v>-0.20155568679249433</v>
      </c>
    </row>
    <row r="1199" spans="1:24" x14ac:dyDescent="0.35">
      <c r="A1199" t="s">
        <v>141</v>
      </c>
      <c r="B1199" t="s">
        <v>667</v>
      </c>
      <c r="C1199" t="s">
        <v>679</v>
      </c>
      <c r="D1199" t="s">
        <v>686</v>
      </c>
      <c r="E1199">
        <v>0.13533853508751501</v>
      </c>
      <c r="F1199">
        <v>8</v>
      </c>
      <c r="G1199">
        <v>0</v>
      </c>
      <c r="H1199">
        <v>0</v>
      </c>
      <c r="I1199">
        <f t="shared" si="147"/>
        <v>0</v>
      </c>
      <c r="J1199">
        <v>0</v>
      </c>
      <c r="K1199">
        <v>0</v>
      </c>
      <c r="L1199" t="s">
        <v>654</v>
      </c>
      <c r="M1199" t="s">
        <v>651</v>
      </c>
      <c r="N1199" t="str">
        <f t="shared" si="148"/>
        <v>right guard</v>
      </c>
      <c r="P1199">
        <v>0</v>
      </c>
      <c r="Q1199">
        <v>-0.94042590000000004</v>
      </c>
      <c r="R1199">
        <v>1</v>
      </c>
      <c r="S1199">
        <v>0.13533853508751501</v>
      </c>
      <c r="T1199">
        <f t="shared" si="149"/>
        <v>0</v>
      </c>
      <c r="U1199">
        <f t="shared" si="150"/>
        <v>0</v>
      </c>
      <c r="V1199">
        <f t="shared" si="151"/>
        <v>0</v>
      </c>
      <c r="X1199">
        <f t="shared" si="146"/>
        <v>-0.12727586366435789</v>
      </c>
    </row>
    <row r="1200" spans="1:24" x14ac:dyDescent="0.35">
      <c r="A1200" t="s">
        <v>151</v>
      </c>
      <c r="B1200" t="s">
        <v>666</v>
      </c>
      <c r="C1200" t="s">
        <v>679</v>
      </c>
      <c r="D1200" t="s">
        <v>686</v>
      </c>
      <c r="E1200">
        <v>0.86466146491248397</v>
      </c>
      <c r="F1200">
        <v>8</v>
      </c>
      <c r="G1200">
        <v>0</v>
      </c>
      <c r="H1200">
        <v>0</v>
      </c>
      <c r="I1200">
        <f t="shared" si="147"/>
        <v>0</v>
      </c>
      <c r="J1200">
        <v>0</v>
      </c>
      <c r="K1200">
        <v>0</v>
      </c>
      <c r="L1200" t="s">
        <v>654</v>
      </c>
      <c r="M1200" t="s">
        <v>651</v>
      </c>
      <c r="N1200" t="str">
        <f t="shared" si="148"/>
        <v>right guard</v>
      </c>
      <c r="P1200">
        <v>0</v>
      </c>
      <c r="Q1200">
        <v>-0.94042590000000004</v>
      </c>
      <c r="R1200">
        <v>1</v>
      </c>
      <c r="S1200">
        <v>0.86466146491248397</v>
      </c>
      <c r="T1200">
        <f t="shared" si="149"/>
        <v>0</v>
      </c>
      <c r="U1200">
        <f t="shared" si="150"/>
        <v>0</v>
      </c>
      <c r="V1200">
        <f t="shared" si="151"/>
        <v>0</v>
      </c>
      <c r="X1200">
        <f t="shared" si="146"/>
        <v>-0.8131500363356412</v>
      </c>
    </row>
    <row r="1201" spans="1:24" x14ac:dyDescent="0.35">
      <c r="A1201" t="s">
        <v>221</v>
      </c>
      <c r="B1201" t="s">
        <v>667</v>
      </c>
      <c r="C1201" t="s">
        <v>686</v>
      </c>
      <c r="D1201" t="s">
        <v>679</v>
      </c>
      <c r="E1201">
        <v>0.83404243265432598</v>
      </c>
      <c r="F1201">
        <v>8</v>
      </c>
      <c r="G1201">
        <v>0</v>
      </c>
      <c r="H1201">
        <v>0</v>
      </c>
      <c r="I1201">
        <f t="shared" si="147"/>
        <v>0</v>
      </c>
      <c r="J1201">
        <v>0</v>
      </c>
      <c r="K1201">
        <v>0</v>
      </c>
      <c r="L1201" t="s">
        <v>653</v>
      </c>
      <c r="M1201" t="s">
        <v>651</v>
      </c>
      <c r="N1201" t="str">
        <f t="shared" si="148"/>
        <v>right end</v>
      </c>
      <c r="P1201">
        <v>0</v>
      </c>
      <c r="Q1201">
        <v>-0.47681572999999999</v>
      </c>
      <c r="R1201">
        <v>1</v>
      </c>
      <c r="S1201">
        <v>0.83404243265432598</v>
      </c>
      <c r="T1201">
        <f t="shared" si="149"/>
        <v>0</v>
      </c>
      <c r="U1201">
        <f t="shared" si="150"/>
        <v>0</v>
      </c>
      <c r="V1201">
        <f t="shared" si="151"/>
        <v>0</v>
      </c>
      <c r="X1201">
        <f t="shared" si="146"/>
        <v>-0.39768455137704828</v>
      </c>
    </row>
    <row r="1202" spans="1:24" x14ac:dyDescent="0.35">
      <c r="A1202" t="s">
        <v>237</v>
      </c>
      <c r="B1202" t="s">
        <v>667</v>
      </c>
      <c r="C1202" t="s">
        <v>686</v>
      </c>
      <c r="D1202" t="s">
        <v>679</v>
      </c>
      <c r="E1202">
        <v>0.16595756734567299</v>
      </c>
      <c r="F1202">
        <v>8</v>
      </c>
      <c r="G1202">
        <v>0</v>
      </c>
      <c r="H1202">
        <v>0</v>
      </c>
      <c r="I1202">
        <f t="shared" si="147"/>
        <v>0</v>
      </c>
      <c r="J1202">
        <v>0</v>
      </c>
      <c r="K1202">
        <v>0</v>
      </c>
      <c r="L1202" t="s">
        <v>653</v>
      </c>
      <c r="M1202" t="s">
        <v>651</v>
      </c>
      <c r="N1202" t="str">
        <f t="shared" si="148"/>
        <v>right end</v>
      </c>
      <c r="P1202">
        <v>0</v>
      </c>
      <c r="Q1202">
        <v>-0.47681572999999999</v>
      </c>
      <c r="R1202">
        <v>1</v>
      </c>
      <c r="S1202">
        <v>0.16595756734567299</v>
      </c>
      <c r="T1202">
        <f t="shared" si="149"/>
        <v>0</v>
      </c>
      <c r="U1202">
        <f t="shared" si="150"/>
        <v>0</v>
      </c>
      <c r="V1202">
        <f t="shared" si="151"/>
        <v>0</v>
      </c>
      <c r="X1202">
        <f t="shared" si="146"/>
        <v>-7.9131178622951229E-2</v>
      </c>
    </row>
    <row r="1203" spans="1:24" x14ac:dyDescent="0.35">
      <c r="A1203" t="s">
        <v>240</v>
      </c>
      <c r="B1203" t="s">
        <v>665</v>
      </c>
      <c r="C1203" t="s">
        <v>686</v>
      </c>
      <c r="D1203" t="s">
        <v>679</v>
      </c>
      <c r="E1203">
        <v>0.58340156348202898</v>
      </c>
      <c r="F1203">
        <v>8</v>
      </c>
      <c r="G1203">
        <v>0</v>
      </c>
      <c r="H1203">
        <v>0</v>
      </c>
      <c r="I1203">
        <f t="shared" si="147"/>
        <v>0</v>
      </c>
      <c r="J1203">
        <v>0</v>
      </c>
      <c r="K1203">
        <v>0</v>
      </c>
      <c r="L1203" t="s">
        <v>653</v>
      </c>
      <c r="M1203" t="s">
        <v>652</v>
      </c>
      <c r="N1203" t="str">
        <f t="shared" si="148"/>
        <v>left end</v>
      </c>
      <c r="P1203">
        <v>0</v>
      </c>
      <c r="Q1203">
        <v>0.69934430000000003</v>
      </c>
      <c r="R1203">
        <v>0</v>
      </c>
      <c r="S1203">
        <v>0</v>
      </c>
      <c r="T1203">
        <f t="shared" si="149"/>
        <v>0</v>
      </c>
      <c r="U1203">
        <f t="shared" si="150"/>
        <v>0</v>
      </c>
      <c r="V1203">
        <f t="shared" si="151"/>
        <v>0</v>
      </c>
      <c r="X1203">
        <f t="shared" si="146"/>
        <v>0.40799855803224516</v>
      </c>
    </row>
    <row r="1204" spans="1:24" x14ac:dyDescent="0.35">
      <c r="A1204" t="s">
        <v>379</v>
      </c>
      <c r="B1204" t="s">
        <v>667</v>
      </c>
      <c r="C1204" t="s">
        <v>686</v>
      </c>
      <c r="D1204" t="s">
        <v>679</v>
      </c>
      <c r="E1204">
        <v>0.41659843651797002</v>
      </c>
      <c r="F1204">
        <v>8</v>
      </c>
      <c r="G1204">
        <v>0</v>
      </c>
      <c r="H1204">
        <v>0</v>
      </c>
      <c r="I1204">
        <f t="shared" si="147"/>
        <v>0</v>
      </c>
      <c r="J1204">
        <v>0</v>
      </c>
      <c r="K1204">
        <v>0</v>
      </c>
      <c r="L1204" t="s">
        <v>653</v>
      </c>
      <c r="M1204" t="s">
        <v>652</v>
      </c>
      <c r="N1204" t="str">
        <f t="shared" si="148"/>
        <v>left end</v>
      </c>
      <c r="P1204">
        <v>0</v>
      </c>
      <c r="Q1204">
        <v>0.69934430000000003</v>
      </c>
      <c r="R1204">
        <v>0</v>
      </c>
      <c r="S1204">
        <v>0</v>
      </c>
      <c r="T1204">
        <f t="shared" si="149"/>
        <v>0</v>
      </c>
      <c r="U1204">
        <f t="shared" si="150"/>
        <v>0</v>
      </c>
      <c r="V1204">
        <f t="shared" si="151"/>
        <v>0</v>
      </c>
      <c r="X1204">
        <f t="shared" si="146"/>
        <v>0.2913457419677542</v>
      </c>
    </row>
    <row r="1205" spans="1:24" x14ac:dyDescent="0.35">
      <c r="A1205" t="s">
        <v>374</v>
      </c>
      <c r="B1205" t="s">
        <v>666</v>
      </c>
      <c r="C1205" t="s">
        <v>686</v>
      </c>
      <c r="D1205" t="s">
        <v>679</v>
      </c>
      <c r="E1205">
        <v>0.64421026766648604</v>
      </c>
      <c r="F1205">
        <v>8</v>
      </c>
      <c r="G1205">
        <v>0</v>
      </c>
      <c r="H1205">
        <v>0</v>
      </c>
      <c r="I1205">
        <f t="shared" si="147"/>
        <v>0</v>
      </c>
      <c r="J1205">
        <v>0</v>
      </c>
      <c r="K1205">
        <v>0</v>
      </c>
      <c r="M1205" t="s">
        <v>650</v>
      </c>
      <c r="N1205" t="str">
        <f t="shared" si="148"/>
        <v>middle</v>
      </c>
      <c r="P1205">
        <v>0</v>
      </c>
      <c r="Q1205">
        <v>0.12062494</v>
      </c>
      <c r="R1205">
        <v>0</v>
      </c>
      <c r="S1205">
        <v>0</v>
      </c>
      <c r="T1205">
        <f t="shared" si="149"/>
        <v>0</v>
      </c>
      <c r="U1205">
        <f t="shared" si="150"/>
        <v>0</v>
      </c>
      <c r="V1205">
        <f t="shared" si="151"/>
        <v>0</v>
      </c>
      <c r="X1205">
        <f t="shared" si="146"/>
        <v>7.7707824884653817E-2</v>
      </c>
    </row>
    <row r="1206" spans="1:24" x14ac:dyDescent="0.35">
      <c r="A1206" t="s">
        <v>376</v>
      </c>
      <c r="B1206" t="s">
        <v>667</v>
      </c>
      <c r="C1206" t="s">
        <v>686</v>
      </c>
      <c r="D1206" t="s">
        <v>679</v>
      </c>
      <c r="E1206">
        <v>0.35578973233351302</v>
      </c>
      <c r="F1206">
        <v>8</v>
      </c>
      <c r="G1206">
        <v>0</v>
      </c>
      <c r="H1206">
        <v>0</v>
      </c>
      <c r="I1206">
        <f t="shared" si="147"/>
        <v>0</v>
      </c>
      <c r="J1206">
        <v>0</v>
      </c>
      <c r="K1206">
        <v>0</v>
      </c>
      <c r="M1206" t="s">
        <v>650</v>
      </c>
      <c r="N1206" t="str">
        <f t="shared" si="148"/>
        <v>middle</v>
      </c>
      <c r="P1206">
        <v>0</v>
      </c>
      <c r="Q1206">
        <v>0.12062494</v>
      </c>
      <c r="R1206">
        <v>0</v>
      </c>
      <c r="S1206">
        <v>0</v>
      </c>
      <c r="T1206">
        <f t="shared" si="149"/>
        <v>0</v>
      </c>
      <c r="U1206">
        <f t="shared" si="150"/>
        <v>0</v>
      </c>
      <c r="V1206">
        <f t="shared" si="151"/>
        <v>0</v>
      </c>
      <c r="X1206">
        <f t="shared" si="146"/>
        <v>4.2917115115346065E-2</v>
      </c>
    </row>
    <row r="1207" spans="1:24" x14ac:dyDescent="0.35">
      <c r="A1207" t="s">
        <v>375</v>
      </c>
      <c r="B1207" t="s">
        <v>667</v>
      </c>
      <c r="C1207" t="s">
        <v>686</v>
      </c>
      <c r="D1207" t="s">
        <v>679</v>
      </c>
      <c r="E1207">
        <v>1</v>
      </c>
      <c r="F1207">
        <v>8</v>
      </c>
      <c r="G1207">
        <v>0</v>
      </c>
      <c r="H1207">
        <v>0</v>
      </c>
      <c r="I1207">
        <f t="shared" si="147"/>
        <v>0</v>
      </c>
      <c r="J1207">
        <v>0</v>
      </c>
      <c r="K1207">
        <v>0</v>
      </c>
      <c r="L1207" t="s">
        <v>654</v>
      </c>
      <c r="M1207" t="s">
        <v>652</v>
      </c>
      <c r="N1207" t="str">
        <f t="shared" si="148"/>
        <v>left guard</v>
      </c>
      <c r="P1207">
        <v>0</v>
      </c>
      <c r="Q1207">
        <v>-0.46589538000000003</v>
      </c>
      <c r="R1207">
        <v>1</v>
      </c>
      <c r="S1207">
        <v>1</v>
      </c>
      <c r="T1207">
        <f t="shared" si="149"/>
        <v>0</v>
      </c>
      <c r="U1207">
        <f t="shared" si="150"/>
        <v>0</v>
      </c>
      <c r="V1207">
        <f t="shared" si="151"/>
        <v>0</v>
      </c>
      <c r="X1207">
        <f t="shared" si="146"/>
        <v>-0.46589538000000003</v>
      </c>
    </row>
    <row r="1208" spans="1:24" x14ac:dyDescent="0.35">
      <c r="A1208" t="s">
        <v>379</v>
      </c>
      <c r="B1208" t="s">
        <v>667</v>
      </c>
      <c r="C1208" t="s">
        <v>686</v>
      </c>
      <c r="D1208" t="s">
        <v>679</v>
      </c>
      <c r="E1208">
        <v>0.24887593988732401</v>
      </c>
      <c r="F1208">
        <v>8</v>
      </c>
      <c r="G1208">
        <v>0</v>
      </c>
      <c r="H1208">
        <v>0</v>
      </c>
      <c r="I1208">
        <f t="shared" si="147"/>
        <v>0</v>
      </c>
      <c r="J1208">
        <v>0</v>
      </c>
      <c r="K1208">
        <v>0</v>
      </c>
      <c r="L1208" t="s">
        <v>654</v>
      </c>
      <c r="M1208" t="s">
        <v>651</v>
      </c>
      <c r="N1208" t="str">
        <f t="shared" si="148"/>
        <v>right guard</v>
      </c>
      <c r="P1208">
        <v>0</v>
      </c>
      <c r="Q1208">
        <v>0.94569590000000003</v>
      </c>
      <c r="R1208">
        <v>0</v>
      </c>
      <c r="S1208">
        <v>0</v>
      </c>
      <c r="T1208">
        <f t="shared" si="149"/>
        <v>0</v>
      </c>
      <c r="U1208">
        <f t="shared" si="150"/>
        <v>0</v>
      </c>
      <c r="V1208">
        <f t="shared" si="151"/>
        <v>0</v>
      </c>
      <c r="X1208">
        <f t="shared" si="146"/>
        <v>0.2353609559600888</v>
      </c>
    </row>
    <row r="1209" spans="1:24" x14ac:dyDescent="0.35">
      <c r="A1209" t="s">
        <v>376</v>
      </c>
      <c r="B1209" t="s">
        <v>667</v>
      </c>
      <c r="C1209" t="s">
        <v>686</v>
      </c>
      <c r="D1209" t="s">
        <v>679</v>
      </c>
      <c r="E1209">
        <v>0.55690263798012296</v>
      </c>
      <c r="F1209">
        <v>8</v>
      </c>
      <c r="G1209">
        <v>0</v>
      </c>
      <c r="H1209">
        <v>0</v>
      </c>
      <c r="I1209">
        <f t="shared" si="147"/>
        <v>0</v>
      </c>
      <c r="J1209">
        <v>0</v>
      </c>
      <c r="K1209">
        <v>0</v>
      </c>
      <c r="L1209" t="s">
        <v>654</v>
      </c>
      <c r="M1209" t="s">
        <v>651</v>
      </c>
      <c r="N1209" t="str">
        <f t="shared" si="148"/>
        <v>right guard</v>
      </c>
      <c r="P1209">
        <v>0</v>
      </c>
      <c r="Q1209">
        <v>0.94569590000000003</v>
      </c>
      <c r="R1209">
        <v>0</v>
      </c>
      <c r="S1209">
        <v>0</v>
      </c>
      <c r="T1209">
        <f t="shared" si="149"/>
        <v>0</v>
      </c>
      <c r="U1209">
        <f t="shared" si="150"/>
        <v>0</v>
      </c>
      <c r="V1209">
        <f t="shared" si="151"/>
        <v>0</v>
      </c>
      <c r="X1209">
        <f t="shared" si="146"/>
        <v>0.5266605414369866</v>
      </c>
    </row>
    <row r="1210" spans="1:24" x14ac:dyDescent="0.35">
      <c r="A1210" t="s">
        <v>377</v>
      </c>
      <c r="B1210" t="s">
        <v>665</v>
      </c>
      <c r="C1210" t="s">
        <v>686</v>
      </c>
      <c r="D1210" t="s">
        <v>679</v>
      </c>
      <c r="E1210">
        <v>0.194221422132552</v>
      </c>
      <c r="F1210">
        <v>8</v>
      </c>
      <c r="G1210">
        <v>0</v>
      </c>
      <c r="H1210">
        <v>0</v>
      </c>
      <c r="I1210">
        <f t="shared" si="147"/>
        <v>0</v>
      </c>
      <c r="J1210">
        <v>0</v>
      </c>
      <c r="K1210">
        <v>0</v>
      </c>
      <c r="L1210" t="s">
        <v>654</v>
      </c>
      <c r="M1210" t="s">
        <v>651</v>
      </c>
      <c r="N1210" t="str">
        <f t="shared" si="148"/>
        <v>right guard</v>
      </c>
      <c r="P1210">
        <v>0</v>
      </c>
      <c r="Q1210">
        <v>0.94569590000000003</v>
      </c>
      <c r="R1210">
        <v>0</v>
      </c>
      <c r="S1210">
        <v>0</v>
      </c>
      <c r="T1210">
        <f t="shared" si="149"/>
        <v>0</v>
      </c>
      <c r="U1210">
        <f t="shared" si="150"/>
        <v>0</v>
      </c>
      <c r="V1210">
        <f t="shared" si="151"/>
        <v>0</v>
      </c>
      <c r="X1210">
        <f t="shared" si="146"/>
        <v>0.1836744026029237</v>
      </c>
    </row>
    <row r="1211" spans="1:24" x14ac:dyDescent="0.35">
      <c r="A1211" t="s">
        <v>241</v>
      </c>
      <c r="B1211" t="s">
        <v>666</v>
      </c>
      <c r="C1211" t="s">
        <v>686</v>
      </c>
      <c r="D1211" t="s">
        <v>679</v>
      </c>
      <c r="E1211">
        <v>1</v>
      </c>
      <c r="F1211">
        <v>8</v>
      </c>
      <c r="G1211">
        <v>0</v>
      </c>
      <c r="H1211">
        <v>0</v>
      </c>
      <c r="I1211">
        <f t="shared" si="147"/>
        <v>0</v>
      </c>
      <c r="J1211">
        <v>1</v>
      </c>
      <c r="K1211">
        <v>1</v>
      </c>
      <c r="L1211" t="s">
        <v>654</v>
      </c>
      <c r="M1211" t="s">
        <v>652</v>
      </c>
      <c r="N1211" t="str">
        <f t="shared" si="148"/>
        <v>left guard</v>
      </c>
      <c r="P1211">
        <v>0</v>
      </c>
      <c r="Q1211">
        <v>-0.79381409999999997</v>
      </c>
      <c r="R1211">
        <v>1</v>
      </c>
      <c r="S1211">
        <v>1</v>
      </c>
      <c r="T1211">
        <f t="shared" si="149"/>
        <v>0</v>
      </c>
      <c r="U1211">
        <f t="shared" si="150"/>
        <v>1</v>
      </c>
      <c r="V1211">
        <f t="shared" si="151"/>
        <v>1</v>
      </c>
      <c r="X1211">
        <f t="shared" si="146"/>
        <v>-0.79381409999999997</v>
      </c>
    </row>
    <row r="1212" spans="1:24" x14ac:dyDescent="0.35">
      <c r="A1212" t="s">
        <v>158</v>
      </c>
      <c r="B1212" t="s">
        <v>665</v>
      </c>
      <c r="C1212" t="s">
        <v>679</v>
      </c>
      <c r="D1212" t="s">
        <v>686</v>
      </c>
      <c r="E1212">
        <v>0.71194744628763496</v>
      </c>
      <c r="F1212">
        <v>8</v>
      </c>
      <c r="G1212">
        <v>0</v>
      </c>
      <c r="H1212">
        <v>0</v>
      </c>
      <c r="I1212">
        <f t="shared" si="147"/>
        <v>0</v>
      </c>
      <c r="J1212">
        <v>0</v>
      </c>
      <c r="K1212">
        <v>0</v>
      </c>
      <c r="M1212" t="s">
        <v>650</v>
      </c>
      <c r="N1212" t="str">
        <f t="shared" si="148"/>
        <v>middle</v>
      </c>
      <c r="P1212">
        <v>0</v>
      </c>
      <c r="Q1212">
        <v>0.88755150000000005</v>
      </c>
      <c r="R1212">
        <v>0</v>
      </c>
      <c r="S1212">
        <v>0</v>
      </c>
      <c r="T1212">
        <f t="shared" si="149"/>
        <v>0</v>
      </c>
      <c r="U1212">
        <f t="shared" si="150"/>
        <v>0</v>
      </c>
      <c r="V1212">
        <f t="shared" si="151"/>
        <v>0</v>
      </c>
      <c r="X1212">
        <f t="shared" si="146"/>
        <v>0.63189002387375992</v>
      </c>
    </row>
    <row r="1213" spans="1:24" x14ac:dyDescent="0.35">
      <c r="A1213" t="s">
        <v>378</v>
      </c>
      <c r="B1213" t="s">
        <v>665</v>
      </c>
      <c r="C1213" t="s">
        <v>679</v>
      </c>
      <c r="D1213" t="s">
        <v>686</v>
      </c>
      <c r="E1213">
        <v>0.28805255371236499</v>
      </c>
      <c r="F1213">
        <v>8</v>
      </c>
      <c r="G1213">
        <v>0</v>
      </c>
      <c r="H1213">
        <v>0</v>
      </c>
      <c r="I1213">
        <f t="shared" si="147"/>
        <v>0</v>
      </c>
      <c r="J1213">
        <v>0</v>
      </c>
      <c r="K1213">
        <v>0</v>
      </c>
      <c r="M1213" t="s">
        <v>650</v>
      </c>
      <c r="N1213" t="str">
        <f t="shared" si="148"/>
        <v>middle</v>
      </c>
      <c r="P1213">
        <v>0</v>
      </c>
      <c r="Q1213">
        <v>0.88755150000000005</v>
      </c>
      <c r="R1213">
        <v>0</v>
      </c>
      <c r="S1213">
        <v>0</v>
      </c>
      <c r="T1213">
        <f t="shared" si="149"/>
        <v>0</v>
      </c>
      <c r="U1213">
        <f t="shared" si="150"/>
        <v>0</v>
      </c>
      <c r="V1213">
        <f t="shared" si="151"/>
        <v>0</v>
      </c>
      <c r="X1213">
        <f t="shared" si="146"/>
        <v>0.25566147612624013</v>
      </c>
    </row>
    <row r="1214" spans="1:24" x14ac:dyDescent="0.35">
      <c r="A1214" t="s">
        <v>159</v>
      </c>
      <c r="B1214" t="s">
        <v>666</v>
      </c>
      <c r="C1214" t="s">
        <v>679</v>
      </c>
      <c r="D1214" t="s">
        <v>686</v>
      </c>
      <c r="E1214">
        <v>0.23281220027765301</v>
      </c>
      <c r="F1214">
        <v>8</v>
      </c>
      <c r="G1214">
        <v>1</v>
      </c>
      <c r="H1214">
        <v>0</v>
      </c>
      <c r="I1214">
        <f t="shared" si="147"/>
        <v>1</v>
      </c>
      <c r="J1214">
        <v>0</v>
      </c>
      <c r="K1214">
        <v>0</v>
      </c>
      <c r="M1214" t="s">
        <v>650</v>
      </c>
      <c r="N1214" t="str">
        <f t="shared" si="148"/>
        <v>middle</v>
      </c>
      <c r="P1214">
        <v>1</v>
      </c>
      <c r="Q1214">
        <v>-1.5556220000000001</v>
      </c>
      <c r="R1214">
        <v>1</v>
      </c>
      <c r="S1214">
        <v>0.23281220027765301</v>
      </c>
      <c r="T1214">
        <f t="shared" si="149"/>
        <v>0.23281220027765301</v>
      </c>
      <c r="U1214">
        <f t="shared" si="150"/>
        <v>0</v>
      </c>
      <c r="V1214">
        <f t="shared" si="151"/>
        <v>0</v>
      </c>
      <c r="X1214">
        <f t="shared" si="146"/>
        <v>-0.36216778062032312</v>
      </c>
    </row>
    <row r="1215" spans="1:24" x14ac:dyDescent="0.35">
      <c r="A1215" t="s">
        <v>141</v>
      </c>
      <c r="B1215" t="s">
        <v>667</v>
      </c>
      <c r="C1215" t="s">
        <v>679</v>
      </c>
      <c r="D1215" t="s">
        <v>686</v>
      </c>
      <c r="E1215">
        <v>0.15882500333594499</v>
      </c>
      <c r="F1215">
        <v>8</v>
      </c>
      <c r="G1215">
        <v>1</v>
      </c>
      <c r="H1215">
        <v>0</v>
      </c>
      <c r="I1215">
        <f t="shared" si="147"/>
        <v>1</v>
      </c>
      <c r="J1215">
        <v>0</v>
      </c>
      <c r="K1215">
        <v>0</v>
      </c>
      <c r="M1215" t="s">
        <v>650</v>
      </c>
      <c r="N1215" t="str">
        <f t="shared" si="148"/>
        <v>middle</v>
      </c>
      <c r="P1215">
        <v>1</v>
      </c>
      <c r="Q1215">
        <v>-1.5556220000000001</v>
      </c>
      <c r="R1215">
        <v>1</v>
      </c>
      <c r="S1215">
        <v>0.15882500333594499</v>
      </c>
      <c r="T1215">
        <f t="shared" si="149"/>
        <v>0.15882500333594499</v>
      </c>
      <c r="U1215">
        <f t="shared" si="150"/>
        <v>0</v>
      </c>
      <c r="V1215">
        <f t="shared" si="151"/>
        <v>0</v>
      </c>
      <c r="X1215">
        <f t="shared" si="146"/>
        <v>-0.24707166933946942</v>
      </c>
    </row>
    <row r="1216" spans="1:24" x14ac:dyDescent="0.35">
      <c r="A1216" t="s">
        <v>158</v>
      </c>
      <c r="B1216" t="s">
        <v>665</v>
      </c>
      <c r="C1216" t="s">
        <v>679</v>
      </c>
      <c r="D1216" t="s">
        <v>686</v>
      </c>
      <c r="E1216">
        <v>0.42313986095962303</v>
      </c>
      <c r="F1216">
        <v>8</v>
      </c>
      <c r="G1216">
        <v>1</v>
      </c>
      <c r="H1216">
        <v>0</v>
      </c>
      <c r="I1216">
        <f t="shared" si="147"/>
        <v>1</v>
      </c>
      <c r="J1216">
        <v>0</v>
      </c>
      <c r="K1216">
        <v>0</v>
      </c>
      <c r="M1216" t="s">
        <v>650</v>
      </c>
      <c r="N1216" t="str">
        <f t="shared" si="148"/>
        <v>middle</v>
      </c>
      <c r="P1216">
        <v>1</v>
      </c>
      <c r="Q1216">
        <v>-1.5556220000000001</v>
      </c>
      <c r="R1216">
        <v>1</v>
      </c>
      <c r="S1216">
        <v>0.42313986095962303</v>
      </c>
      <c r="T1216">
        <f t="shared" si="149"/>
        <v>0.42313986095962303</v>
      </c>
      <c r="U1216">
        <f t="shared" si="150"/>
        <v>0</v>
      </c>
      <c r="V1216">
        <f t="shared" si="151"/>
        <v>0</v>
      </c>
      <c r="X1216">
        <f t="shared" si="146"/>
        <v>-0.65824567678573076</v>
      </c>
    </row>
    <row r="1217" spans="1:24" x14ac:dyDescent="0.35">
      <c r="A1217" t="s">
        <v>150</v>
      </c>
      <c r="B1217" t="s">
        <v>667</v>
      </c>
      <c r="C1217" t="s">
        <v>679</v>
      </c>
      <c r="D1217" t="s">
        <v>686</v>
      </c>
      <c r="E1217">
        <v>0.18522293542677701</v>
      </c>
      <c r="F1217">
        <v>8</v>
      </c>
      <c r="G1217">
        <v>1</v>
      </c>
      <c r="H1217">
        <v>0</v>
      </c>
      <c r="I1217">
        <f t="shared" si="147"/>
        <v>1</v>
      </c>
      <c r="J1217">
        <v>0</v>
      </c>
      <c r="K1217">
        <v>0</v>
      </c>
      <c r="M1217" t="s">
        <v>650</v>
      </c>
      <c r="N1217" t="str">
        <f t="shared" si="148"/>
        <v>middle</v>
      </c>
      <c r="P1217">
        <v>1</v>
      </c>
      <c r="Q1217">
        <v>-1.5556220000000001</v>
      </c>
      <c r="R1217">
        <v>1</v>
      </c>
      <c r="S1217">
        <v>0.18522293542677701</v>
      </c>
      <c r="T1217">
        <f t="shared" si="149"/>
        <v>0.18522293542677701</v>
      </c>
      <c r="U1217">
        <f t="shared" si="150"/>
        <v>0</v>
      </c>
      <c r="V1217">
        <f t="shared" si="151"/>
        <v>0</v>
      </c>
      <c r="X1217">
        <f t="shared" si="146"/>
        <v>-0.28813687325447374</v>
      </c>
    </row>
    <row r="1218" spans="1:24" x14ac:dyDescent="0.35">
      <c r="A1218" t="s">
        <v>238</v>
      </c>
      <c r="B1218" t="s">
        <v>665</v>
      </c>
      <c r="C1218" t="s">
        <v>686</v>
      </c>
      <c r="D1218" t="s">
        <v>679</v>
      </c>
      <c r="E1218">
        <v>1</v>
      </c>
      <c r="F1218">
        <v>8</v>
      </c>
      <c r="G1218">
        <v>0</v>
      </c>
      <c r="H1218">
        <v>0</v>
      </c>
      <c r="I1218">
        <f t="shared" si="147"/>
        <v>0</v>
      </c>
      <c r="J1218">
        <v>0</v>
      </c>
      <c r="K1218">
        <v>0</v>
      </c>
      <c r="L1218" t="s">
        <v>653</v>
      </c>
      <c r="M1218" t="s">
        <v>652</v>
      </c>
      <c r="N1218" t="str">
        <f t="shared" si="148"/>
        <v>left end</v>
      </c>
      <c r="P1218">
        <v>0</v>
      </c>
      <c r="Q1218">
        <v>3.7492182000000001</v>
      </c>
      <c r="R1218">
        <v>0</v>
      </c>
      <c r="S1218">
        <v>0</v>
      </c>
      <c r="T1218">
        <f t="shared" si="149"/>
        <v>0</v>
      </c>
      <c r="U1218">
        <f t="shared" si="150"/>
        <v>0</v>
      </c>
      <c r="V1218">
        <f t="shared" si="151"/>
        <v>0</v>
      </c>
      <c r="X1218">
        <f t="shared" ref="X1218:X1281" si="152">Q1218*E1218</f>
        <v>3.7492182000000001</v>
      </c>
    </row>
    <row r="1219" spans="1:24" x14ac:dyDescent="0.35">
      <c r="A1219" t="s">
        <v>241</v>
      </c>
      <c r="B1219" t="s">
        <v>666</v>
      </c>
      <c r="C1219" t="s">
        <v>686</v>
      </c>
      <c r="D1219" t="s">
        <v>679</v>
      </c>
      <c r="E1219">
        <v>1</v>
      </c>
      <c r="F1219">
        <v>8</v>
      </c>
      <c r="G1219">
        <v>0</v>
      </c>
      <c r="H1219">
        <v>0</v>
      </c>
      <c r="I1219">
        <f t="shared" ref="I1219:I1282" si="153">SUM(G1219:H1219)</f>
        <v>0</v>
      </c>
      <c r="J1219">
        <v>0</v>
      </c>
      <c r="K1219">
        <v>1</v>
      </c>
      <c r="L1219" t="s">
        <v>653</v>
      </c>
      <c r="M1219" t="s">
        <v>652</v>
      </c>
      <c r="N1219" t="str">
        <f t="shared" ref="N1219:N1282" si="154">IF(M1219="middle",M1219,_xlfn.CONCAT(M1219," ",L1219))</f>
        <v>left end</v>
      </c>
      <c r="P1219">
        <v>0</v>
      </c>
      <c r="Q1219">
        <v>-0.86941402999999995</v>
      </c>
      <c r="R1219">
        <v>1</v>
      </c>
      <c r="S1219">
        <v>1</v>
      </c>
      <c r="T1219">
        <f t="shared" ref="T1219:T1282" si="155">P1219*E1219</f>
        <v>0</v>
      </c>
      <c r="U1219">
        <f t="shared" ref="U1219:U1282" si="156">J1219*E1219</f>
        <v>0</v>
      </c>
      <c r="V1219">
        <f t="shared" ref="V1219:V1282" si="157">K1219*E1219</f>
        <v>1</v>
      </c>
      <c r="X1219">
        <f t="shared" si="152"/>
        <v>-0.86941402999999995</v>
      </c>
    </row>
    <row r="1220" spans="1:24" x14ac:dyDescent="0.35">
      <c r="A1220" t="s">
        <v>141</v>
      </c>
      <c r="B1220" t="s">
        <v>667</v>
      </c>
      <c r="C1220" t="s">
        <v>679</v>
      </c>
      <c r="D1220" t="s">
        <v>686</v>
      </c>
      <c r="E1220">
        <v>0.38873300459907001</v>
      </c>
      <c r="F1220">
        <v>8</v>
      </c>
      <c r="G1220">
        <v>0</v>
      </c>
      <c r="H1220">
        <v>0</v>
      </c>
      <c r="I1220">
        <f t="shared" si="153"/>
        <v>0</v>
      </c>
      <c r="J1220">
        <v>0</v>
      </c>
      <c r="K1220">
        <v>0</v>
      </c>
      <c r="L1220" t="s">
        <v>653</v>
      </c>
      <c r="M1220" t="s">
        <v>651</v>
      </c>
      <c r="N1220" t="str">
        <f t="shared" si="154"/>
        <v>right end</v>
      </c>
      <c r="P1220">
        <v>0</v>
      </c>
      <c r="Q1220">
        <v>0.41987160000000001</v>
      </c>
      <c r="R1220">
        <v>0</v>
      </c>
      <c r="S1220">
        <v>0</v>
      </c>
      <c r="T1220">
        <f t="shared" si="155"/>
        <v>0</v>
      </c>
      <c r="U1220">
        <f t="shared" si="156"/>
        <v>0</v>
      </c>
      <c r="V1220">
        <f t="shared" si="157"/>
        <v>0</v>
      </c>
      <c r="X1220">
        <f t="shared" si="152"/>
        <v>0.16321794861381889</v>
      </c>
    </row>
    <row r="1221" spans="1:24" x14ac:dyDescent="0.35">
      <c r="A1221" t="s">
        <v>137</v>
      </c>
      <c r="B1221" t="s">
        <v>667</v>
      </c>
      <c r="C1221" t="s">
        <v>679</v>
      </c>
      <c r="D1221" t="s">
        <v>686</v>
      </c>
      <c r="E1221">
        <v>0.11599086981885599</v>
      </c>
      <c r="F1221">
        <v>8</v>
      </c>
      <c r="G1221">
        <v>0</v>
      </c>
      <c r="H1221">
        <v>0</v>
      </c>
      <c r="I1221">
        <f t="shared" si="153"/>
        <v>0</v>
      </c>
      <c r="J1221">
        <v>0</v>
      </c>
      <c r="K1221">
        <v>0</v>
      </c>
      <c r="L1221" t="s">
        <v>653</v>
      </c>
      <c r="M1221" t="s">
        <v>651</v>
      </c>
      <c r="N1221" t="str">
        <f t="shared" si="154"/>
        <v>right end</v>
      </c>
      <c r="P1221">
        <v>0</v>
      </c>
      <c r="Q1221">
        <v>0.41987160000000001</v>
      </c>
      <c r="R1221">
        <v>0</v>
      </c>
      <c r="S1221">
        <v>0</v>
      </c>
      <c r="T1221">
        <f t="shared" si="155"/>
        <v>0</v>
      </c>
      <c r="U1221">
        <f t="shared" si="156"/>
        <v>0</v>
      </c>
      <c r="V1221">
        <f t="shared" si="157"/>
        <v>0</v>
      </c>
      <c r="X1221">
        <f t="shared" si="152"/>
        <v>4.8701272096234781E-2</v>
      </c>
    </row>
    <row r="1222" spans="1:24" x14ac:dyDescent="0.35">
      <c r="A1222" t="s">
        <v>153</v>
      </c>
      <c r="B1222" t="s">
        <v>665</v>
      </c>
      <c r="C1222" t="s">
        <v>679</v>
      </c>
      <c r="D1222" t="s">
        <v>686</v>
      </c>
      <c r="E1222">
        <v>0.49527612558207301</v>
      </c>
      <c r="F1222">
        <v>8</v>
      </c>
      <c r="G1222">
        <v>0</v>
      </c>
      <c r="H1222">
        <v>0</v>
      </c>
      <c r="I1222">
        <f t="shared" si="153"/>
        <v>0</v>
      </c>
      <c r="J1222">
        <v>0</v>
      </c>
      <c r="K1222">
        <v>0</v>
      </c>
      <c r="L1222" t="s">
        <v>653</v>
      </c>
      <c r="M1222" t="s">
        <v>651</v>
      </c>
      <c r="N1222" t="str">
        <f t="shared" si="154"/>
        <v>right end</v>
      </c>
      <c r="P1222">
        <v>0</v>
      </c>
      <c r="Q1222">
        <v>0.41987160000000001</v>
      </c>
      <c r="R1222">
        <v>0</v>
      </c>
      <c r="S1222">
        <v>0</v>
      </c>
      <c r="T1222">
        <f t="shared" si="155"/>
        <v>0</v>
      </c>
      <c r="U1222">
        <f t="shared" si="156"/>
        <v>0</v>
      </c>
      <c r="V1222">
        <f t="shared" si="157"/>
        <v>0</v>
      </c>
      <c r="X1222">
        <f t="shared" si="152"/>
        <v>0.20795237928994592</v>
      </c>
    </row>
    <row r="1223" spans="1:24" x14ac:dyDescent="0.35">
      <c r="A1223" t="s">
        <v>150</v>
      </c>
      <c r="B1223" t="s">
        <v>667</v>
      </c>
      <c r="C1223" t="s">
        <v>679</v>
      </c>
      <c r="D1223" t="s">
        <v>686</v>
      </c>
      <c r="E1223">
        <v>0.67662487488421497</v>
      </c>
      <c r="F1223">
        <v>8</v>
      </c>
      <c r="G1223">
        <v>0</v>
      </c>
      <c r="H1223">
        <v>0</v>
      </c>
      <c r="I1223">
        <f t="shared" si="153"/>
        <v>0</v>
      </c>
      <c r="J1223">
        <v>0</v>
      </c>
      <c r="K1223">
        <v>0</v>
      </c>
      <c r="M1223" t="s">
        <v>650</v>
      </c>
      <c r="N1223" t="str">
        <f t="shared" si="154"/>
        <v>middle</v>
      </c>
      <c r="P1223">
        <v>0</v>
      </c>
      <c r="Q1223">
        <v>-0.24610035</v>
      </c>
      <c r="R1223">
        <v>1</v>
      </c>
      <c r="S1223">
        <v>0.67662487488421497</v>
      </c>
      <c r="T1223">
        <f t="shared" si="155"/>
        <v>0</v>
      </c>
      <c r="U1223">
        <f t="shared" si="156"/>
        <v>0</v>
      </c>
      <c r="V1223">
        <f t="shared" si="157"/>
        <v>0</v>
      </c>
      <c r="X1223">
        <f t="shared" si="152"/>
        <v>-0.16651761852771152</v>
      </c>
    </row>
    <row r="1224" spans="1:24" x14ac:dyDescent="0.35">
      <c r="A1224" t="s">
        <v>142</v>
      </c>
      <c r="B1224" t="s">
        <v>667</v>
      </c>
      <c r="C1224" t="s">
        <v>679</v>
      </c>
      <c r="D1224" t="s">
        <v>686</v>
      </c>
      <c r="E1224">
        <v>0.32337512511578498</v>
      </c>
      <c r="F1224">
        <v>8</v>
      </c>
      <c r="G1224">
        <v>0</v>
      </c>
      <c r="H1224">
        <v>0</v>
      </c>
      <c r="I1224">
        <f t="shared" si="153"/>
        <v>0</v>
      </c>
      <c r="J1224">
        <v>0</v>
      </c>
      <c r="K1224">
        <v>0</v>
      </c>
      <c r="M1224" t="s">
        <v>650</v>
      </c>
      <c r="N1224" t="str">
        <f t="shared" si="154"/>
        <v>middle</v>
      </c>
      <c r="P1224">
        <v>0</v>
      </c>
      <c r="Q1224">
        <v>-0.24610035</v>
      </c>
      <c r="R1224">
        <v>1</v>
      </c>
      <c r="S1224">
        <v>0.32337512511578498</v>
      </c>
      <c r="T1224">
        <f t="shared" si="155"/>
        <v>0</v>
      </c>
      <c r="U1224">
        <f t="shared" si="156"/>
        <v>0</v>
      </c>
      <c r="V1224">
        <f t="shared" si="157"/>
        <v>0</v>
      </c>
      <c r="X1224">
        <f t="shared" si="152"/>
        <v>-7.9582731472288476E-2</v>
      </c>
    </row>
    <row r="1225" spans="1:24" x14ac:dyDescent="0.35">
      <c r="A1225" t="s">
        <v>150</v>
      </c>
      <c r="B1225" t="s">
        <v>667</v>
      </c>
      <c r="C1225" t="s">
        <v>679</v>
      </c>
      <c r="D1225" t="s">
        <v>686</v>
      </c>
      <c r="E1225">
        <v>1</v>
      </c>
      <c r="F1225">
        <v>8</v>
      </c>
      <c r="G1225">
        <v>0</v>
      </c>
      <c r="H1225">
        <v>0</v>
      </c>
      <c r="I1225">
        <f t="shared" si="153"/>
        <v>0</v>
      </c>
      <c r="J1225">
        <v>0</v>
      </c>
      <c r="K1225">
        <v>0</v>
      </c>
      <c r="M1225" t="s">
        <v>650</v>
      </c>
      <c r="N1225" t="str">
        <f t="shared" si="154"/>
        <v>middle</v>
      </c>
      <c r="P1225">
        <v>0</v>
      </c>
      <c r="Q1225">
        <v>0.41066697000000002</v>
      </c>
      <c r="R1225">
        <v>0</v>
      </c>
      <c r="S1225">
        <v>0</v>
      </c>
      <c r="T1225">
        <f t="shared" si="155"/>
        <v>0</v>
      </c>
      <c r="U1225">
        <f t="shared" si="156"/>
        <v>0</v>
      </c>
      <c r="V1225">
        <f t="shared" si="157"/>
        <v>0</v>
      </c>
      <c r="X1225">
        <f t="shared" si="152"/>
        <v>0.41066697000000002</v>
      </c>
    </row>
    <row r="1226" spans="1:24" x14ac:dyDescent="0.35">
      <c r="A1226" t="s">
        <v>159</v>
      </c>
      <c r="B1226" t="s">
        <v>666</v>
      </c>
      <c r="C1226" t="s">
        <v>679</v>
      </c>
      <c r="D1226" t="s">
        <v>686</v>
      </c>
      <c r="E1226">
        <v>1</v>
      </c>
      <c r="F1226">
        <v>8</v>
      </c>
      <c r="G1226">
        <v>1</v>
      </c>
      <c r="H1226">
        <v>0</v>
      </c>
      <c r="I1226">
        <f t="shared" si="153"/>
        <v>1</v>
      </c>
      <c r="J1226">
        <v>0</v>
      </c>
      <c r="K1226">
        <v>0</v>
      </c>
      <c r="M1226" t="s">
        <v>650</v>
      </c>
      <c r="N1226" t="str">
        <f t="shared" si="154"/>
        <v>middle</v>
      </c>
      <c r="P1226">
        <v>1</v>
      </c>
      <c r="Q1226">
        <v>-1.1625042999999999</v>
      </c>
      <c r="R1226">
        <v>1</v>
      </c>
      <c r="S1226">
        <v>1</v>
      </c>
      <c r="T1226">
        <f t="shared" si="155"/>
        <v>1</v>
      </c>
      <c r="U1226">
        <f t="shared" si="156"/>
        <v>0</v>
      </c>
      <c r="V1226">
        <f t="shared" si="157"/>
        <v>0</v>
      </c>
      <c r="X1226">
        <f t="shared" si="152"/>
        <v>-1.1625042999999999</v>
      </c>
    </row>
    <row r="1227" spans="1:24" x14ac:dyDescent="0.35">
      <c r="A1227" t="s">
        <v>379</v>
      </c>
      <c r="B1227" t="s">
        <v>667</v>
      </c>
      <c r="C1227" t="s">
        <v>686</v>
      </c>
      <c r="D1227" t="s">
        <v>679</v>
      </c>
      <c r="E1227">
        <v>1</v>
      </c>
      <c r="F1227">
        <v>8</v>
      </c>
      <c r="G1227">
        <v>0</v>
      </c>
      <c r="H1227">
        <v>0</v>
      </c>
      <c r="I1227">
        <f t="shared" si="153"/>
        <v>0</v>
      </c>
      <c r="J1227">
        <v>0</v>
      </c>
      <c r="K1227">
        <v>0</v>
      </c>
      <c r="L1227" t="s">
        <v>654</v>
      </c>
      <c r="M1227" t="s">
        <v>651</v>
      </c>
      <c r="N1227" t="str">
        <f t="shared" si="154"/>
        <v>right guard</v>
      </c>
      <c r="P1227">
        <v>0</v>
      </c>
      <c r="Q1227">
        <v>0.38473531999999999</v>
      </c>
      <c r="R1227">
        <v>0</v>
      </c>
      <c r="S1227">
        <v>0</v>
      </c>
      <c r="T1227">
        <f t="shared" si="155"/>
        <v>0</v>
      </c>
      <c r="U1227">
        <f t="shared" si="156"/>
        <v>0</v>
      </c>
      <c r="V1227">
        <f t="shared" si="157"/>
        <v>0</v>
      </c>
      <c r="X1227">
        <f t="shared" si="152"/>
        <v>0.38473531999999999</v>
      </c>
    </row>
    <row r="1228" spans="1:24" x14ac:dyDescent="0.35">
      <c r="A1228" t="s">
        <v>241</v>
      </c>
      <c r="B1228" t="s">
        <v>666</v>
      </c>
      <c r="C1228" t="s">
        <v>686</v>
      </c>
      <c r="D1228" t="s">
        <v>679</v>
      </c>
      <c r="E1228">
        <v>0.52942986790334301</v>
      </c>
      <c r="F1228">
        <v>8</v>
      </c>
      <c r="G1228">
        <v>0</v>
      </c>
      <c r="H1228">
        <v>0</v>
      </c>
      <c r="I1228">
        <f t="shared" si="153"/>
        <v>0</v>
      </c>
      <c r="J1228">
        <v>0</v>
      </c>
      <c r="K1228">
        <v>0</v>
      </c>
      <c r="M1228" t="s">
        <v>650</v>
      </c>
      <c r="N1228" t="str">
        <f t="shared" si="154"/>
        <v>middle</v>
      </c>
      <c r="P1228">
        <v>0</v>
      </c>
      <c r="Q1228">
        <v>-0.45288566000000002</v>
      </c>
      <c r="R1228">
        <v>1</v>
      </c>
      <c r="S1228">
        <v>0.52942986790334301</v>
      </c>
      <c r="T1228">
        <f t="shared" si="155"/>
        <v>0</v>
      </c>
      <c r="U1228">
        <f t="shared" si="156"/>
        <v>0</v>
      </c>
      <c r="V1228">
        <f t="shared" si="157"/>
        <v>0</v>
      </c>
      <c r="X1228">
        <f t="shared" si="152"/>
        <v>-0.23977119514911832</v>
      </c>
    </row>
    <row r="1229" spans="1:24" x14ac:dyDescent="0.35">
      <c r="A1229" t="s">
        <v>376</v>
      </c>
      <c r="B1229" t="s">
        <v>667</v>
      </c>
      <c r="C1229" t="s">
        <v>686</v>
      </c>
      <c r="D1229" t="s">
        <v>679</v>
      </c>
      <c r="E1229">
        <v>0.47057013209665599</v>
      </c>
      <c r="F1229">
        <v>8</v>
      </c>
      <c r="G1229">
        <v>0</v>
      </c>
      <c r="H1229">
        <v>0</v>
      </c>
      <c r="I1229">
        <f t="shared" si="153"/>
        <v>0</v>
      </c>
      <c r="J1229">
        <v>0</v>
      </c>
      <c r="K1229">
        <v>0</v>
      </c>
      <c r="M1229" t="s">
        <v>650</v>
      </c>
      <c r="N1229" t="str">
        <f t="shared" si="154"/>
        <v>middle</v>
      </c>
      <c r="P1229">
        <v>0</v>
      </c>
      <c r="Q1229">
        <v>-0.45288566000000002</v>
      </c>
      <c r="R1229">
        <v>1</v>
      </c>
      <c r="S1229">
        <v>0.47057013209665599</v>
      </c>
      <c r="T1229">
        <f t="shared" si="155"/>
        <v>0</v>
      </c>
      <c r="U1229">
        <f t="shared" si="156"/>
        <v>0</v>
      </c>
      <c r="V1229">
        <f t="shared" si="157"/>
        <v>0</v>
      </c>
      <c r="X1229">
        <f t="shared" si="152"/>
        <v>-0.21311446485088123</v>
      </c>
    </row>
    <row r="1230" spans="1:24" x14ac:dyDescent="0.35">
      <c r="A1230" t="s">
        <v>222</v>
      </c>
      <c r="B1230" t="s">
        <v>666</v>
      </c>
      <c r="C1230" t="s">
        <v>686</v>
      </c>
      <c r="D1230" t="s">
        <v>679</v>
      </c>
      <c r="E1230">
        <v>1</v>
      </c>
      <c r="F1230">
        <v>8</v>
      </c>
      <c r="G1230">
        <v>0</v>
      </c>
      <c r="H1230">
        <v>0</v>
      </c>
      <c r="I1230">
        <f t="shared" si="153"/>
        <v>0</v>
      </c>
      <c r="J1230">
        <v>0</v>
      </c>
      <c r="K1230">
        <v>0</v>
      </c>
      <c r="L1230" t="s">
        <v>653</v>
      </c>
      <c r="M1230" t="s">
        <v>651</v>
      </c>
      <c r="N1230" t="str">
        <f t="shared" si="154"/>
        <v>right end</v>
      </c>
      <c r="P1230">
        <v>0</v>
      </c>
      <c r="Q1230">
        <v>-0.35699403000000002</v>
      </c>
      <c r="R1230">
        <v>1</v>
      </c>
      <c r="S1230">
        <v>1</v>
      </c>
      <c r="T1230">
        <f t="shared" si="155"/>
        <v>0</v>
      </c>
      <c r="U1230">
        <f t="shared" si="156"/>
        <v>0</v>
      </c>
      <c r="V1230">
        <f t="shared" si="157"/>
        <v>0</v>
      </c>
      <c r="X1230">
        <f t="shared" si="152"/>
        <v>-0.35699403000000002</v>
      </c>
    </row>
    <row r="1231" spans="1:24" x14ac:dyDescent="0.35">
      <c r="A1231" t="s">
        <v>379</v>
      </c>
      <c r="B1231" t="s">
        <v>667</v>
      </c>
      <c r="C1231" t="s">
        <v>686</v>
      </c>
      <c r="D1231" t="s">
        <v>679</v>
      </c>
      <c r="E1231">
        <v>0.37502900173197001</v>
      </c>
      <c r="F1231">
        <v>8</v>
      </c>
      <c r="G1231">
        <v>0</v>
      </c>
      <c r="H1231">
        <v>0</v>
      </c>
      <c r="I1231">
        <f t="shared" si="153"/>
        <v>0</v>
      </c>
      <c r="J1231">
        <v>0</v>
      </c>
      <c r="K1231">
        <v>0</v>
      </c>
      <c r="L1231" t="s">
        <v>3</v>
      </c>
      <c r="M1231" t="s">
        <v>652</v>
      </c>
      <c r="N1231" t="str">
        <f t="shared" si="154"/>
        <v>left tackle</v>
      </c>
      <c r="P1231">
        <v>0</v>
      </c>
      <c r="Q1231">
        <v>0.17935474000000001</v>
      </c>
      <c r="R1231">
        <v>0</v>
      </c>
      <c r="S1231">
        <v>0</v>
      </c>
      <c r="T1231">
        <f t="shared" si="155"/>
        <v>0</v>
      </c>
      <c r="U1231">
        <f t="shared" si="156"/>
        <v>0</v>
      </c>
      <c r="V1231">
        <f t="shared" si="157"/>
        <v>0</v>
      </c>
      <c r="X1231">
        <f t="shared" si="152"/>
        <v>6.7263229098097038E-2</v>
      </c>
    </row>
    <row r="1232" spans="1:24" x14ac:dyDescent="0.35">
      <c r="A1232" t="s">
        <v>235</v>
      </c>
      <c r="B1232" t="s">
        <v>665</v>
      </c>
      <c r="C1232" t="s">
        <v>686</v>
      </c>
      <c r="D1232" t="s">
        <v>679</v>
      </c>
      <c r="E1232">
        <v>0.62497099826802904</v>
      </c>
      <c r="F1232">
        <v>8</v>
      </c>
      <c r="G1232">
        <v>0</v>
      </c>
      <c r="H1232">
        <v>0</v>
      </c>
      <c r="I1232">
        <f t="shared" si="153"/>
        <v>0</v>
      </c>
      <c r="J1232">
        <v>0</v>
      </c>
      <c r="K1232">
        <v>0</v>
      </c>
      <c r="L1232" t="s">
        <v>3</v>
      </c>
      <c r="M1232" t="s">
        <v>652</v>
      </c>
      <c r="N1232" t="str">
        <f t="shared" si="154"/>
        <v>left tackle</v>
      </c>
      <c r="P1232">
        <v>0</v>
      </c>
      <c r="Q1232">
        <v>0.17935474000000001</v>
      </c>
      <c r="R1232">
        <v>0</v>
      </c>
      <c r="S1232">
        <v>0</v>
      </c>
      <c r="T1232">
        <f t="shared" si="155"/>
        <v>0</v>
      </c>
      <c r="U1232">
        <f t="shared" si="156"/>
        <v>0</v>
      </c>
      <c r="V1232">
        <f t="shared" si="157"/>
        <v>0</v>
      </c>
      <c r="X1232">
        <f t="shared" si="152"/>
        <v>0.11209151090190281</v>
      </c>
    </row>
    <row r="1233" spans="1:24" x14ac:dyDescent="0.35">
      <c r="A1233" t="s">
        <v>240</v>
      </c>
      <c r="B1233" t="s">
        <v>665</v>
      </c>
      <c r="C1233" t="s">
        <v>686</v>
      </c>
      <c r="D1233" t="s">
        <v>679</v>
      </c>
      <c r="E1233">
        <v>1</v>
      </c>
      <c r="F1233">
        <v>8</v>
      </c>
      <c r="G1233">
        <v>0</v>
      </c>
      <c r="H1233">
        <v>0</v>
      </c>
      <c r="I1233">
        <f t="shared" si="153"/>
        <v>0</v>
      </c>
      <c r="J1233">
        <v>0</v>
      </c>
      <c r="K1233">
        <v>0</v>
      </c>
      <c r="M1233" t="s">
        <v>650</v>
      </c>
      <c r="N1233" t="str">
        <f t="shared" si="154"/>
        <v>middle</v>
      </c>
      <c r="P1233">
        <v>0</v>
      </c>
      <c r="Q1233">
        <v>0.95809597000000002</v>
      </c>
      <c r="R1233">
        <v>0</v>
      </c>
      <c r="S1233">
        <v>0</v>
      </c>
      <c r="T1233">
        <f t="shared" si="155"/>
        <v>0</v>
      </c>
      <c r="U1233">
        <f t="shared" si="156"/>
        <v>0</v>
      </c>
      <c r="V1233">
        <f t="shared" si="157"/>
        <v>0</v>
      </c>
      <c r="X1233">
        <f t="shared" si="152"/>
        <v>0.95809597000000002</v>
      </c>
    </row>
    <row r="1234" spans="1:24" x14ac:dyDescent="0.35">
      <c r="A1234" t="s">
        <v>237</v>
      </c>
      <c r="B1234" t="s">
        <v>667</v>
      </c>
      <c r="C1234" t="s">
        <v>686</v>
      </c>
      <c r="D1234" t="s">
        <v>679</v>
      </c>
      <c r="E1234">
        <v>0.59124270716542005</v>
      </c>
      <c r="F1234">
        <v>8</v>
      </c>
      <c r="G1234">
        <v>1</v>
      </c>
      <c r="H1234">
        <v>0</v>
      </c>
      <c r="I1234">
        <f t="shared" si="153"/>
        <v>1</v>
      </c>
      <c r="J1234">
        <v>0</v>
      </c>
      <c r="K1234">
        <v>0</v>
      </c>
      <c r="L1234" t="s">
        <v>654</v>
      </c>
      <c r="M1234" t="s">
        <v>651</v>
      </c>
      <c r="N1234" t="str">
        <f t="shared" si="154"/>
        <v>right guard</v>
      </c>
      <c r="P1234">
        <v>1</v>
      </c>
      <c r="Q1234">
        <v>-0.60519533999999997</v>
      </c>
      <c r="R1234">
        <v>1</v>
      </c>
      <c r="S1234">
        <v>0.59124270716542005</v>
      </c>
      <c r="T1234">
        <f t="shared" si="155"/>
        <v>0.59124270716542005</v>
      </c>
      <c r="U1234">
        <f t="shared" si="156"/>
        <v>0</v>
      </c>
      <c r="V1234">
        <f t="shared" si="157"/>
        <v>0</v>
      </c>
      <c r="X1234">
        <f t="shared" si="152"/>
        <v>-0.3578173311854968</v>
      </c>
    </row>
    <row r="1235" spans="1:24" x14ac:dyDescent="0.35">
      <c r="A1235" t="s">
        <v>379</v>
      </c>
      <c r="B1235" t="s">
        <v>667</v>
      </c>
      <c r="C1235" t="s">
        <v>686</v>
      </c>
      <c r="D1235" t="s">
        <v>679</v>
      </c>
      <c r="E1235">
        <v>0.40875729283457901</v>
      </c>
      <c r="F1235">
        <v>8</v>
      </c>
      <c r="G1235">
        <v>1</v>
      </c>
      <c r="H1235">
        <v>0</v>
      </c>
      <c r="I1235">
        <f t="shared" si="153"/>
        <v>1</v>
      </c>
      <c r="J1235">
        <v>0</v>
      </c>
      <c r="K1235">
        <v>0</v>
      </c>
      <c r="L1235" t="s">
        <v>654</v>
      </c>
      <c r="M1235" t="s">
        <v>651</v>
      </c>
      <c r="N1235" t="str">
        <f t="shared" si="154"/>
        <v>right guard</v>
      </c>
      <c r="P1235">
        <v>1</v>
      </c>
      <c r="Q1235">
        <v>-0.60519533999999997</v>
      </c>
      <c r="R1235">
        <v>1</v>
      </c>
      <c r="S1235">
        <v>0.40875729283457901</v>
      </c>
      <c r="T1235">
        <f t="shared" si="155"/>
        <v>0.40875729283457901</v>
      </c>
      <c r="U1235">
        <f t="shared" si="156"/>
        <v>0</v>
      </c>
      <c r="V1235">
        <f t="shared" si="157"/>
        <v>0</v>
      </c>
      <c r="X1235">
        <f t="shared" si="152"/>
        <v>-0.24737800881450259</v>
      </c>
    </row>
    <row r="1236" spans="1:24" x14ac:dyDescent="0.35">
      <c r="A1236" t="s">
        <v>137</v>
      </c>
      <c r="B1236" t="s">
        <v>667</v>
      </c>
      <c r="C1236" t="s">
        <v>679</v>
      </c>
      <c r="D1236" t="s">
        <v>686</v>
      </c>
      <c r="E1236">
        <v>0.76306355915717705</v>
      </c>
      <c r="F1236">
        <v>8</v>
      </c>
      <c r="G1236">
        <v>0</v>
      </c>
      <c r="H1236">
        <v>0</v>
      </c>
      <c r="I1236">
        <f t="shared" si="153"/>
        <v>0</v>
      </c>
      <c r="J1236">
        <v>0</v>
      </c>
      <c r="K1236">
        <v>0</v>
      </c>
      <c r="L1236" t="s">
        <v>3</v>
      </c>
      <c r="M1236" t="s">
        <v>651</v>
      </c>
      <c r="N1236" t="str">
        <f t="shared" si="154"/>
        <v>right tackle</v>
      </c>
      <c r="P1236">
        <v>0</v>
      </c>
      <c r="Q1236">
        <v>-0.17117338000000001</v>
      </c>
      <c r="R1236">
        <v>1</v>
      </c>
      <c r="S1236">
        <v>0.76306355915717705</v>
      </c>
      <c r="T1236">
        <f t="shared" si="155"/>
        <v>0</v>
      </c>
      <c r="U1236">
        <f t="shared" si="156"/>
        <v>0</v>
      </c>
      <c r="V1236">
        <f t="shared" si="157"/>
        <v>0</v>
      </c>
      <c r="X1236">
        <f t="shared" si="152"/>
        <v>-0.13061616857576397</v>
      </c>
    </row>
    <row r="1237" spans="1:24" x14ac:dyDescent="0.35">
      <c r="A1237" t="s">
        <v>142</v>
      </c>
      <c r="B1237" t="s">
        <v>667</v>
      </c>
      <c r="C1237" t="s">
        <v>679</v>
      </c>
      <c r="D1237" t="s">
        <v>686</v>
      </c>
      <c r="E1237">
        <v>0.236936440842822</v>
      </c>
      <c r="F1237">
        <v>8</v>
      </c>
      <c r="G1237">
        <v>0</v>
      </c>
      <c r="H1237">
        <v>0</v>
      </c>
      <c r="I1237">
        <f t="shared" si="153"/>
        <v>0</v>
      </c>
      <c r="J1237">
        <v>0</v>
      </c>
      <c r="K1237">
        <v>0</v>
      </c>
      <c r="L1237" t="s">
        <v>3</v>
      </c>
      <c r="M1237" t="s">
        <v>651</v>
      </c>
      <c r="N1237" t="str">
        <f t="shared" si="154"/>
        <v>right tackle</v>
      </c>
      <c r="P1237">
        <v>0</v>
      </c>
      <c r="Q1237">
        <v>-0.17117338000000001</v>
      </c>
      <c r="R1237">
        <v>1</v>
      </c>
      <c r="S1237">
        <v>0.236936440842822</v>
      </c>
      <c r="T1237">
        <f t="shared" si="155"/>
        <v>0</v>
      </c>
      <c r="U1237">
        <f t="shared" si="156"/>
        <v>0</v>
      </c>
      <c r="V1237">
        <f t="shared" si="157"/>
        <v>0</v>
      </c>
      <c r="X1237">
        <f t="shared" si="152"/>
        <v>-4.0557211424235892E-2</v>
      </c>
    </row>
    <row r="1238" spans="1:24" x14ac:dyDescent="0.35">
      <c r="A1238" t="s">
        <v>141</v>
      </c>
      <c r="B1238" t="s">
        <v>667</v>
      </c>
      <c r="C1238" t="s">
        <v>679</v>
      </c>
      <c r="D1238" t="s">
        <v>686</v>
      </c>
      <c r="E1238">
        <v>0.15466468253402399</v>
      </c>
      <c r="F1238">
        <v>8</v>
      </c>
      <c r="G1238">
        <v>0</v>
      </c>
      <c r="H1238">
        <v>0</v>
      </c>
      <c r="I1238">
        <f t="shared" si="153"/>
        <v>0</v>
      </c>
      <c r="J1238">
        <v>0</v>
      </c>
      <c r="K1238">
        <v>0</v>
      </c>
      <c r="M1238" t="s">
        <v>650</v>
      </c>
      <c r="N1238" t="str">
        <f t="shared" si="154"/>
        <v>middle</v>
      </c>
      <c r="P1238">
        <v>0</v>
      </c>
      <c r="Q1238">
        <v>2.0157234999999999E-2</v>
      </c>
      <c r="R1238">
        <v>0</v>
      </c>
      <c r="S1238">
        <v>0</v>
      </c>
      <c r="T1238">
        <f t="shared" si="155"/>
        <v>0</v>
      </c>
      <c r="U1238">
        <f t="shared" si="156"/>
        <v>0</v>
      </c>
      <c r="V1238">
        <f t="shared" si="157"/>
        <v>0</v>
      </c>
      <c r="X1238">
        <f t="shared" si="152"/>
        <v>3.1176123520387168E-3</v>
      </c>
    </row>
    <row r="1239" spans="1:24" x14ac:dyDescent="0.35">
      <c r="A1239" t="s">
        <v>151</v>
      </c>
      <c r="B1239" t="s">
        <v>666</v>
      </c>
      <c r="C1239" t="s">
        <v>679</v>
      </c>
      <c r="D1239" t="s">
        <v>686</v>
      </c>
      <c r="E1239">
        <v>0.46988423547395303</v>
      </c>
      <c r="F1239">
        <v>8</v>
      </c>
      <c r="G1239">
        <v>0</v>
      </c>
      <c r="H1239">
        <v>0</v>
      </c>
      <c r="I1239">
        <f t="shared" si="153"/>
        <v>0</v>
      </c>
      <c r="J1239">
        <v>0</v>
      </c>
      <c r="K1239">
        <v>0</v>
      </c>
      <c r="M1239" t="s">
        <v>650</v>
      </c>
      <c r="N1239" t="str">
        <f t="shared" si="154"/>
        <v>middle</v>
      </c>
      <c r="P1239">
        <v>0</v>
      </c>
      <c r="Q1239">
        <v>2.0157234999999999E-2</v>
      </c>
      <c r="R1239">
        <v>0</v>
      </c>
      <c r="S1239">
        <v>0</v>
      </c>
      <c r="T1239">
        <f t="shared" si="155"/>
        <v>0</v>
      </c>
      <c r="U1239">
        <f t="shared" si="156"/>
        <v>0</v>
      </c>
      <c r="V1239">
        <f t="shared" si="157"/>
        <v>0</v>
      </c>
      <c r="X1239">
        <f t="shared" si="152"/>
        <v>9.4715669572438075E-3</v>
      </c>
    </row>
    <row r="1240" spans="1:24" x14ac:dyDescent="0.35">
      <c r="A1240" t="s">
        <v>150</v>
      </c>
      <c r="B1240" t="s">
        <v>667</v>
      </c>
      <c r="C1240" t="s">
        <v>679</v>
      </c>
      <c r="D1240" t="s">
        <v>686</v>
      </c>
      <c r="E1240">
        <v>0.37545108199202198</v>
      </c>
      <c r="F1240">
        <v>8</v>
      </c>
      <c r="G1240">
        <v>0</v>
      </c>
      <c r="H1240">
        <v>0</v>
      </c>
      <c r="I1240">
        <f t="shared" si="153"/>
        <v>0</v>
      </c>
      <c r="J1240">
        <v>0</v>
      </c>
      <c r="K1240">
        <v>0</v>
      </c>
      <c r="M1240" t="s">
        <v>650</v>
      </c>
      <c r="N1240" t="str">
        <f t="shared" si="154"/>
        <v>middle</v>
      </c>
      <c r="P1240">
        <v>0</v>
      </c>
      <c r="Q1240">
        <v>2.0157234999999999E-2</v>
      </c>
      <c r="R1240">
        <v>0</v>
      </c>
      <c r="S1240">
        <v>0</v>
      </c>
      <c r="T1240">
        <f t="shared" si="155"/>
        <v>0</v>
      </c>
      <c r="U1240">
        <f t="shared" si="156"/>
        <v>0</v>
      </c>
      <c r="V1240">
        <f t="shared" si="157"/>
        <v>0</v>
      </c>
      <c r="X1240">
        <f t="shared" si="152"/>
        <v>7.5680556907174552E-3</v>
      </c>
    </row>
    <row r="1241" spans="1:24" x14ac:dyDescent="0.35">
      <c r="A1241" t="s">
        <v>146</v>
      </c>
      <c r="B1241" t="s">
        <v>666</v>
      </c>
      <c r="C1241" t="s">
        <v>679</v>
      </c>
      <c r="D1241" t="s">
        <v>686</v>
      </c>
      <c r="E1241">
        <v>0.63974722968785802</v>
      </c>
      <c r="F1241">
        <v>8</v>
      </c>
      <c r="G1241">
        <v>0</v>
      </c>
      <c r="H1241">
        <v>0</v>
      </c>
      <c r="I1241">
        <f t="shared" si="153"/>
        <v>0</v>
      </c>
      <c r="J1241">
        <v>1</v>
      </c>
      <c r="K1241">
        <v>0</v>
      </c>
      <c r="M1241" t="s">
        <v>650</v>
      </c>
      <c r="N1241" t="str">
        <f t="shared" si="154"/>
        <v>middle</v>
      </c>
      <c r="P1241">
        <v>0</v>
      </c>
      <c r="Q1241">
        <v>-0.26769942000000002</v>
      </c>
      <c r="R1241">
        <v>1</v>
      </c>
      <c r="S1241">
        <v>0.63974722968785802</v>
      </c>
      <c r="T1241">
        <f t="shared" si="155"/>
        <v>0</v>
      </c>
      <c r="U1241">
        <f t="shared" si="156"/>
        <v>0.63974722968785802</v>
      </c>
      <c r="V1241">
        <f t="shared" si="157"/>
        <v>0</v>
      </c>
      <c r="X1241">
        <f t="shared" si="152"/>
        <v>-0.17125996233404639</v>
      </c>
    </row>
    <row r="1242" spans="1:24" x14ac:dyDescent="0.35">
      <c r="A1242" t="s">
        <v>150</v>
      </c>
      <c r="B1242" t="s">
        <v>667</v>
      </c>
      <c r="C1242" t="s">
        <v>679</v>
      </c>
      <c r="D1242" t="s">
        <v>686</v>
      </c>
      <c r="E1242">
        <v>0.36025277031214098</v>
      </c>
      <c r="F1242">
        <v>8</v>
      </c>
      <c r="G1242">
        <v>0</v>
      </c>
      <c r="H1242">
        <v>0</v>
      </c>
      <c r="I1242">
        <f t="shared" si="153"/>
        <v>0</v>
      </c>
      <c r="J1242">
        <v>1</v>
      </c>
      <c r="K1242">
        <v>0</v>
      </c>
      <c r="M1242" t="s">
        <v>650</v>
      </c>
      <c r="N1242" t="str">
        <f t="shared" si="154"/>
        <v>middle</v>
      </c>
      <c r="P1242">
        <v>0</v>
      </c>
      <c r="Q1242">
        <v>-0.26769942000000002</v>
      </c>
      <c r="R1242">
        <v>1</v>
      </c>
      <c r="S1242">
        <v>0.36025277031214098</v>
      </c>
      <c r="T1242">
        <f t="shared" si="155"/>
        <v>0</v>
      </c>
      <c r="U1242">
        <f t="shared" si="156"/>
        <v>0.36025277031214098</v>
      </c>
      <c r="V1242">
        <f t="shared" si="157"/>
        <v>0</v>
      </c>
      <c r="X1242">
        <f t="shared" si="152"/>
        <v>-9.6439457665953368E-2</v>
      </c>
    </row>
    <row r="1243" spans="1:24" x14ac:dyDescent="0.35">
      <c r="A1243" t="s">
        <v>240</v>
      </c>
      <c r="B1243" t="s">
        <v>665</v>
      </c>
      <c r="C1243" t="s">
        <v>686</v>
      </c>
      <c r="D1243" t="s">
        <v>679</v>
      </c>
      <c r="E1243">
        <v>0.42128523964606701</v>
      </c>
      <c r="F1243">
        <v>8</v>
      </c>
      <c r="G1243">
        <v>0</v>
      </c>
      <c r="H1243">
        <v>0</v>
      </c>
      <c r="I1243">
        <f t="shared" si="153"/>
        <v>0</v>
      </c>
      <c r="J1243">
        <v>0</v>
      </c>
      <c r="K1243">
        <v>0</v>
      </c>
      <c r="L1243" t="s">
        <v>654</v>
      </c>
      <c r="M1243" t="s">
        <v>652</v>
      </c>
      <c r="N1243" t="str">
        <f t="shared" si="154"/>
        <v>left guard</v>
      </c>
      <c r="P1243">
        <v>0</v>
      </c>
      <c r="Q1243">
        <v>0.85441029999999996</v>
      </c>
      <c r="R1243">
        <v>0</v>
      </c>
      <c r="S1243">
        <v>0</v>
      </c>
      <c r="T1243">
        <f t="shared" si="155"/>
        <v>0</v>
      </c>
      <c r="U1243">
        <f t="shared" si="156"/>
        <v>0</v>
      </c>
      <c r="V1243">
        <f t="shared" si="157"/>
        <v>0</v>
      </c>
      <c r="X1243">
        <f t="shared" si="152"/>
        <v>0.359950447991568</v>
      </c>
    </row>
    <row r="1244" spans="1:24" x14ac:dyDescent="0.35">
      <c r="A1244" t="s">
        <v>239</v>
      </c>
      <c r="B1244" t="s">
        <v>666</v>
      </c>
      <c r="C1244" t="s">
        <v>686</v>
      </c>
      <c r="D1244" t="s">
        <v>679</v>
      </c>
      <c r="E1244">
        <v>0.18396118488586799</v>
      </c>
      <c r="F1244">
        <v>8</v>
      </c>
      <c r="G1244">
        <v>0</v>
      </c>
      <c r="H1244">
        <v>0</v>
      </c>
      <c r="I1244">
        <f t="shared" si="153"/>
        <v>0</v>
      </c>
      <c r="J1244">
        <v>0</v>
      </c>
      <c r="K1244">
        <v>0</v>
      </c>
      <c r="L1244" t="s">
        <v>654</v>
      </c>
      <c r="M1244" t="s">
        <v>652</v>
      </c>
      <c r="N1244" t="str">
        <f t="shared" si="154"/>
        <v>left guard</v>
      </c>
      <c r="P1244">
        <v>0</v>
      </c>
      <c r="Q1244">
        <v>0.85441029999999996</v>
      </c>
      <c r="R1244">
        <v>0</v>
      </c>
      <c r="S1244">
        <v>0</v>
      </c>
      <c r="T1244">
        <f t="shared" si="155"/>
        <v>0</v>
      </c>
      <c r="U1244">
        <f t="shared" si="156"/>
        <v>0</v>
      </c>
      <c r="V1244">
        <f t="shared" si="157"/>
        <v>0</v>
      </c>
      <c r="X1244">
        <f t="shared" si="152"/>
        <v>0.15717833116668992</v>
      </c>
    </row>
    <row r="1245" spans="1:24" x14ac:dyDescent="0.35">
      <c r="A1245" t="s">
        <v>380</v>
      </c>
      <c r="B1245" t="s">
        <v>665</v>
      </c>
      <c r="C1245" t="s">
        <v>686</v>
      </c>
      <c r="D1245" t="s">
        <v>679</v>
      </c>
      <c r="E1245">
        <v>0.394753575468063</v>
      </c>
      <c r="F1245">
        <v>8</v>
      </c>
      <c r="G1245">
        <v>0</v>
      </c>
      <c r="H1245">
        <v>0</v>
      </c>
      <c r="I1245">
        <f t="shared" si="153"/>
        <v>0</v>
      </c>
      <c r="J1245">
        <v>0</v>
      </c>
      <c r="K1245">
        <v>0</v>
      </c>
      <c r="L1245" t="s">
        <v>654</v>
      </c>
      <c r="M1245" t="s">
        <v>652</v>
      </c>
      <c r="N1245" t="str">
        <f t="shared" si="154"/>
        <v>left guard</v>
      </c>
      <c r="P1245">
        <v>0</v>
      </c>
      <c r="Q1245">
        <v>0.85441029999999996</v>
      </c>
      <c r="R1245">
        <v>0</v>
      </c>
      <c r="S1245">
        <v>0</v>
      </c>
      <c r="T1245">
        <f t="shared" si="155"/>
        <v>0</v>
      </c>
      <c r="U1245">
        <f t="shared" si="156"/>
        <v>0</v>
      </c>
      <c r="V1245">
        <f t="shared" si="157"/>
        <v>0</v>
      </c>
      <c r="X1245">
        <f t="shared" si="152"/>
        <v>0.33728152084174035</v>
      </c>
    </row>
    <row r="1246" spans="1:24" x14ac:dyDescent="0.35">
      <c r="A1246" t="s">
        <v>240</v>
      </c>
      <c r="B1246" t="s">
        <v>665</v>
      </c>
      <c r="C1246" t="s">
        <v>686</v>
      </c>
      <c r="D1246" t="s">
        <v>679</v>
      </c>
      <c r="E1246">
        <v>0.13792631873514599</v>
      </c>
      <c r="F1246">
        <v>8</v>
      </c>
      <c r="G1246">
        <v>0</v>
      </c>
      <c r="H1246">
        <v>0</v>
      </c>
      <c r="I1246">
        <f t="shared" si="153"/>
        <v>0</v>
      </c>
      <c r="J1246">
        <v>0</v>
      </c>
      <c r="K1246">
        <v>0</v>
      </c>
      <c r="L1246" t="s">
        <v>3</v>
      </c>
      <c r="M1246" t="s">
        <v>652</v>
      </c>
      <c r="N1246" t="str">
        <f t="shared" si="154"/>
        <v>left tackle</v>
      </c>
      <c r="P1246">
        <v>0</v>
      </c>
      <c r="Q1246">
        <v>-8.723504E-2</v>
      </c>
      <c r="R1246">
        <v>1</v>
      </c>
      <c r="S1246">
        <v>0.13792631873514599</v>
      </c>
      <c r="T1246">
        <f t="shared" si="155"/>
        <v>0</v>
      </c>
      <c r="U1246">
        <f t="shared" si="156"/>
        <v>0</v>
      </c>
      <c r="V1246">
        <f t="shared" si="157"/>
        <v>0</v>
      </c>
      <c r="X1246">
        <f t="shared" si="152"/>
        <v>-1.2032007931913211E-2</v>
      </c>
    </row>
    <row r="1247" spans="1:24" x14ac:dyDescent="0.35">
      <c r="A1247" t="s">
        <v>221</v>
      </c>
      <c r="B1247" t="s">
        <v>667</v>
      </c>
      <c r="C1247" t="s">
        <v>686</v>
      </c>
      <c r="D1247" t="s">
        <v>679</v>
      </c>
      <c r="E1247">
        <v>0.32480552905531401</v>
      </c>
      <c r="F1247">
        <v>8</v>
      </c>
      <c r="G1247">
        <v>0</v>
      </c>
      <c r="H1247">
        <v>0</v>
      </c>
      <c r="I1247">
        <f t="shared" si="153"/>
        <v>0</v>
      </c>
      <c r="J1247">
        <v>0</v>
      </c>
      <c r="K1247">
        <v>0</v>
      </c>
      <c r="L1247" t="s">
        <v>3</v>
      </c>
      <c r="M1247" t="s">
        <v>652</v>
      </c>
      <c r="N1247" t="str">
        <f t="shared" si="154"/>
        <v>left tackle</v>
      </c>
      <c r="P1247">
        <v>0</v>
      </c>
      <c r="Q1247">
        <v>-8.723504E-2</v>
      </c>
      <c r="R1247">
        <v>1</v>
      </c>
      <c r="S1247">
        <v>0.32480552905531401</v>
      </c>
      <c r="T1247">
        <f t="shared" si="155"/>
        <v>0</v>
      </c>
      <c r="U1247">
        <f t="shared" si="156"/>
        <v>0</v>
      </c>
      <c r="V1247">
        <f t="shared" si="157"/>
        <v>0</v>
      </c>
      <c r="X1247">
        <f t="shared" si="152"/>
        <v>-2.8334423319361479E-2</v>
      </c>
    </row>
    <row r="1248" spans="1:24" x14ac:dyDescent="0.35">
      <c r="A1248" t="s">
        <v>230</v>
      </c>
      <c r="B1248" t="s">
        <v>666</v>
      </c>
      <c r="C1248" t="s">
        <v>686</v>
      </c>
      <c r="D1248" t="s">
        <v>679</v>
      </c>
      <c r="E1248">
        <v>0.53726815220953805</v>
      </c>
      <c r="F1248">
        <v>8</v>
      </c>
      <c r="G1248">
        <v>0</v>
      </c>
      <c r="H1248">
        <v>0</v>
      </c>
      <c r="I1248">
        <f t="shared" si="153"/>
        <v>0</v>
      </c>
      <c r="J1248">
        <v>0</v>
      </c>
      <c r="K1248">
        <v>0</v>
      </c>
      <c r="L1248" t="s">
        <v>3</v>
      </c>
      <c r="M1248" t="s">
        <v>652</v>
      </c>
      <c r="N1248" t="str">
        <f t="shared" si="154"/>
        <v>left tackle</v>
      </c>
      <c r="P1248">
        <v>0</v>
      </c>
      <c r="Q1248">
        <v>-8.723504E-2</v>
      </c>
      <c r="R1248">
        <v>1</v>
      </c>
      <c r="S1248">
        <v>0.53726815220953805</v>
      </c>
      <c r="T1248">
        <f t="shared" si="155"/>
        <v>0</v>
      </c>
      <c r="U1248">
        <f t="shared" si="156"/>
        <v>0</v>
      </c>
      <c r="V1248">
        <f t="shared" si="157"/>
        <v>0</v>
      </c>
      <c r="X1248">
        <f t="shared" si="152"/>
        <v>-4.6868608748725143E-2</v>
      </c>
    </row>
    <row r="1249" spans="1:24" x14ac:dyDescent="0.35">
      <c r="A1249" t="s">
        <v>221</v>
      </c>
      <c r="B1249" t="s">
        <v>667</v>
      </c>
      <c r="C1249" t="s">
        <v>686</v>
      </c>
      <c r="D1249" t="s">
        <v>679</v>
      </c>
      <c r="E1249">
        <v>0.495405508674571</v>
      </c>
      <c r="F1249">
        <v>8</v>
      </c>
      <c r="G1249">
        <v>0</v>
      </c>
      <c r="H1249">
        <v>0</v>
      </c>
      <c r="I1249">
        <f t="shared" si="153"/>
        <v>0</v>
      </c>
      <c r="J1249">
        <v>0</v>
      </c>
      <c r="K1249">
        <v>0</v>
      </c>
      <c r="M1249" t="s">
        <v>650</v>
      </c>
      <c r="N1249" t="str">
        <f t="shared" si="154"/>
        <v>middle</v>
      </c>
      <c r="P1249">
        <v>0</v>
      </c>
      <c r="Q1249">
        <v>-0.23640114000000001</v>
      </c>
      <c r="R1249">
        <v>1</v>
      </c>
      <c r="S1249">
        <v>0.495405508674571</v>
      </c>
      <c r="T1249">
        <f t="shared" si="155"/>
        <v>0</v>
      </c>
      <c r="U1249">
        <f t="shared" si="156"/>
        <v>0</v>
      </c>
      <c r="V1249">
        <f t="shared" si="157"/>
        <v>0</v>
      </c>
      <c r="X1249">
        <f t="shared" si="152"/>
        <v>-0.11711442701294848</v>
      </c>
    </row>
    <row r="1250" spans="1:24" x14ac:dyDescent="0.35">
      <c r="A1250" t="s">
        <v>241</v>
      </c>
      <c r="B1250" t="s">
        <v>666</v>
      </c>
      <c r="C1250" t="s">
        <v>686</v>
      </c>
      <c r="D1250" t="s">
        <v>679</v>
      </c>
      <c r="E1250">
        <v>0.504594491325428</v>
      </c>
      <c r="F1250">
        <v>8</v>
      </c>
      <c r="G1250">
        <v>0</v>
      </c>
      <c r="H1250">
        <v>0</v>
      </c>
      <c r="I1250">
        <f t="shared" si="153"/>
        <v>0</v>
      </c>
      <c r="J1250">
        <v>0</v>
      </c>
      <c r="K1250">
        <v>0</v>
      </c>
      <c r="M1250" t="s">
        <v>650</v>
      </c>
      <c r="N1250" t="str">
        <f t="shared" si="154"/>
        <v>middle</v>
      </c>
      <c r="P1250">
        <v>0</v>
      </c>
      <c r="Q1250">
        <v>-0.23640114000000001</v>
      </c>
      <c r="R1250">
        <v>1</v>
      </c>
      <c r="S1250">
        <v>0.504594491325428</v>
      </c>
      <c r="T1250">
        <f t="shared" si="155"/>
        <v>0</v>
      </c>
      <c r="U1250">
        <f t="shared" si="156"/>
        <v>0</v>
      </c>
      <c r="V1250">
        <f t="shared" si="157"/>
        <v>0</v>
      </c>
      <c r="X1250">
        <f t="shared" si="152"/>
        <v>-0.11928671298705129</v>
      </c>
    </row>
    <row r="1251" spans="1:24" x14ac:dyDescent="0.35">
      <c r="A1251" t="s">
        <v>151</v>
      </c>
      <c r="B1251" t="s">
        <v>666</v>
      </c>
      <c r="C1251" t="s">
        <v>679</v>
      </c>
      <c r="D1251" t="s">
        <v>686</v>
      </c>
      <c r="E1251">
        <v>1</v>
      </c>
      <c r="F1251">
        <v>8</v>
      </c>
      <c r="G1251">
        <v>0</v>
      </c>
      <c r="H1251">
        <v>0</v>
      </c>
      <c r="I1251">
        <f t="shared" si="153"/>
        <v>0</v>
      </c>
      <c r="J1251">
        <v>0</v>
      </c>
      <c r="K1251">
        <v>0</v>
      </c>
      <c r="M1251" t="s">
        <v>650</v>
      </c>
      <c r="N1251" t="str">
        <f t="shared" si="154"/>
        <v>middle</v>
      </c>
      <c r="P1251">
        <v>0</v>
      </c>
      <c r="Q1251">
        <v>-0.6008405</v>
      </c>
      <c r="R1251">
        <v>1</v>
      </c>
      <c r="S1251">
        <v>1</v>
      </c>
      <c r="T1251">
        <f t="shared" si="155"/>
        <v>0</v>
      </c>
      <c r="U1251">
        <f t="shared" si="156"/>
        <v>0</v>
      </c>
      <c r="V1251">
        <f t="shared" si="157"/>
        <v>0</v>
      </c>
      <c r="X1251">
        <f t="shared" si="152"/>
        <v>-0.6008405</v>
      </c>
    </row>
    <row r="1252" spans="1:24" x14ac:dyDescent="0.35">
      <c r="A1252" t="s">
        <v>136</v>
      </c>
      <c r="B1252" t="s">
        <v>666</v>
      </c>
      <c r="C1252" t="s">
        <v>679</v>
      </c>
      <c r="D1252" t="s">
        <v>686</v>
      </c>
      <c r="E1252">
        <v>0.64918499742117797</v>
      </c>
      <c r="F1252">
        <v>8</v>
      </c>
      <c r="G1252">
        <v>0</v>
      </c>
      <c r="H1252">
        <v>0</v>
      </c>
      <c r="I1252">
        <f t="shared" si="153"/>
        <v>0</v>
      </c>
      <c r="J1252">
        <v>0</v>
      </c>
      <c r="K1252">
        <v>0</v>
      </c>
      <c r="M1252" t="s">
        <v>650</v>
      </c>
      <c r="N1252" t="str">
        <f t="shared" si="154"/>
        <v>middle</v>
      </c>
      <c r="P1252">
        <v>0</v>
      </c>
      <c r="Q1252">
        <v>-0.16899049999999999</v>
      </c>
      <c r="R1252">
        <v>1</v>
      </c>
      <c r="S1252">
        <v>0.64918499742117797</v>
      </c>
      <c r="T1252">
        <f t="shared" si="155"/>
        <v>0</v>
      </c>
      <c r="U1252">
        <f t="shared" si="156"/>
        <v>0</v>
      </c>
      <c r="V1252">
        <f t="shared" si="157"/>
        <v>0</v>
      </c>
      <c r="X1252">
        <f t="shared" si="152"/>
        <v>-0.10970609730670357</v>
      </c>
    </row>
    <row r="1253" spans="1:24" x14ac:dyDescent="0.35">
      <c r="A1253" t="s">
        <v>146</v>
      </c>
      <c r="B1253" t="s">
        <v>666</v>
      </c>
      <c r="C1253" t="s">
        <v>679</v>
      </c>
      <c r="D1253" t="s">
        <v>686</v>
      </c>
      <c r="E1253">
        <v>0.35081500257882098</v>
      </c>
      <c r="F1253">
        <v>8</v>
      </c>
      <c r="G1253">
        <v>0</v>
      </c>
      <c r="H1253">
        <v>0</v>
      </c>
      <c r="I1253">
        <f t="shared" si="153"/>
        <v>0</v>
      </c>
      <c r="J1253">
        <v>0</v>
      </c>
      <c r="K1253">
        <v>0</v>
      </c>
      <c r="M1253" t="s">
        <v>650</v>
      </c>
      <c r="N1253" t="str">
        <f t="shared" si="154"/>
        <v>middle</v>
      </c>
      <c r="P1253">
        <v>0</v>
      </c>
      <c r="Q1253">
        <v>-0.16899049999999999</v>
      </c>
      <c r="R1253">
        <v>1</v>
      </c>
      <c r="S1253">
        <v>0.35081500257882098</v>
      </c>
      <c r="T1253">
        <f t="shared" si="155"/>
        <v>0</v>
      </c>
      <c r="U1253">
        <f t="shared" si="156"/>
        <v>0</v>
      </c>
      <c r="V1253">
        <f t="shared" si="157"/>
        <v>0</v>
      </c>
      <c r="X1253">
        <f t="shared" si="152"/>
        <v>-5.928440269329624E-2</v>
      </c>
    </row>
    <row r="1254" spans="1:24" x14ac:dyDescent="0.35">
      <c r="A1254" t="s">
        <v>237</v>
      </c>
      <c r="B1254" t="s">
        <v>667</v>
      </c>
      <c r="C1254" t="s">
        <v>686</v>
      </c>
      <c r="D1254" t="s">
        <v>679</v>
      </c>
      <c r="E1254">
        <v>0.314720909994057</v>
      </c>
      <c r="F1254">
        <v>8</v>
      </c>
      <c r="G1254">
        <v>0</v>
      </c>
      <c r="H1254">
        <v>0</v>
      </c>
      <c r="I1254">
        <f t="shared" si="153"/>
        <v>0</v>
      </c>
      <c r="J1254">
        <v>0</v>
      </c>
      <c r="K1254">
        <v>0</v>
      </c>
      <c r="L1254" t="s">
        <v>3</v>
      </c>
      <c r="M1254" t="s">
        <v>651</v>
      </c>
      <c r="N1254" t="str">
        <f t="shared" si="154"/>
        <v>right tackle</v>
      </c>
      <c r="P1254">
        <v>0</v>
      </c>
      <c r="Q1254">
        <v>0.52981054999999999</v>
      </c>
      <c r="R1254">
        <v>0</v>
      </c>
      <c r="S1254">
        <v>0</v>
      </c>
      <c r="T1254">
        <f t="shared" si="155"/>
        <v>0</v>
      </c>
      <c r="U1254">
        <f t="shared" si="156"/>
        <v>0</v>
      </c>
      <c r="V1254">
        <f t="shared" si="157"/>
        <v>0</v>
      </c>
      <c r="X1254">
        <f t="shared" si="152"/>
        <v>0.16674245842045182</v>
      </c>
    </row>
    <row r="1255" spans="1:24" x14ac:dyDescent="0.35">
      <c r="A1255" t="s">
        <v>235</v>
      </c>
      <c r="B1255" t="s">
        <v>665</v>
      </c>
      <c r="C1255" t="s">
        <v>686</v>
      </c>
      <c r="D1255" t="s">
        <v>679</v>
      </c>
      <c r="E1255">
        <v>0.685279090005942</v>
      </c>
      <c r="F1255">
        <v>8</v>
      </c>
      <c r="G1255">
        <v>0</v>
      </c>
      <c r="H1255">
        <v>0</v>
      </c>
      <c r="I1255">
        <f t="shared" si="153"/>
        <v>0</v>
      </c>
      <c r="J1255">
        <v>0</v>
      </c>
      <c r="K1255">
        <v>0</v>
      </c>
      <c r="L1255" t="s">
        <v>3</v>
      </c>
      <c r="M1255" t="s">
        <v>651</v>
      </c>
      <c r="N1255" t="str">
        <f t="shared" si="154"/>
        <v>right tackle</v>
      </c>
      <c r="P1255">
        <v>0</v>
      </c>
      <c r="Q1255">
        <v>0.52981054999999999</v>
      </c>
      <c r="R1255">
        <v>0</v>
      </c>
      <c r="S1255">
        <v>0</v>
      </c>
      <c r="T1255">
        <f t="shared" si="155"/>
        <v>0</v>
      </c>
      <c r="U1255">
        <f t="shared" si="156"/>
        <v>0</v>
      </c>
      <c r="V1255">
        <f t="shared" si="157"/>
        <v>0</v>
      </c>
      <c r="X1255">
        <f t="shared" si="152"/>
        <v>0.36306809157954761</v>
      </c>
    </row>
    <row r="1256" spans="1:24" x14ac:dyDescent="0.35">
      <c r="A1256" t="s">
        <v>240</v>
      </c>
      <c r="B1256" t="s">
        <v>665</v>
      </c>
      <c r="C1256" t="s">
        <v>686</v>
      </c>
      <c r="D1256" t="s">
        <v>679</v>
      </c>
      <c r="E1256">
        <v>0.24093088556490999</v>
      </c>
      <c r="F1256">
        <v>8</v>
      </c>
      <c r="G1256">
        <v>0</v>
      </c>
      <c r="H1256">
        <v>0</v>
      </c>
      <c r="I1256">
        <f t="shared" si="153"/>
        <v>0</v>
      </c>
      <c r="J1256">
        <v>0</v>
      </c>
      <c r="K1256">
        <v>0</v>
      </c>
      <c r="L1256" t="s">
        <v>3</v>
      </c>
      <c r="M1256" t="s">
        <v>652</v>
      </c>
      <c r="N1256" t="str">
        <f t="shared" si="154"/>
        <v>left tackle</v>
      </c>
      <c r="P1256">
        <v>0</v>
      </c>
      <c r="Q1256">
        <v>0.71713199999999999</v>
      </c>
      <c r="R1256">
        <v>0</v>
      </c>
      <c r="S1256">
        <v>0</v>
      </c>
      <c r="T1256">
        <f t="shared" si="155"/>
        <v>0</v>
      </c>
      <c r="U1256">
        <f t="shared" si="156"/>
        <v>0</v>
      </c>
      <c r="V1256">
        <f t="shared" si="157"/>
        <v>0</v>
      </c>
      <c r="X1256">
        <f t="shared" si="152"/>
        <v>0.17277924782693502</v>
      </c>
    </row>
    <row r="1257" spans="1:24" x14ac:dyDescent="0.35">
      <c r="A1257" t="s">
        <v>241</v>
      </c>
      <c r="B1257" t="s">
        <v>666</v>
      </c>
      <c r="C1257" t="s">
        <v>686</v>
      </c>
      <c r="D1257" t="s">
        <v>679</v>
      </c>
      <c r="E1257">
        <v>0.138263072268626</v>
      </c>
      <c r="F1257">
        <v>8</v>
      </c>
      <c r="G1257">
        <v>0</v>
      </c>
      <c r="H1257">
        <v>0</v>
      </c>
      <c r="I1257">
        <f t="shared" si="153"/>
        <v>0</v>
      </c>
      <c r="J1257">
        <v>0</v>
      </c>
      <c r="K1257">
        <v>0</v>
      </c>
      <c r="L1257" t="s">
        <v>3</v>
      </c>
      <c r="M1257" t="s">
        <v>652</v>
      </c>
      <c r="N1257" t="str">
        <f t="shared" si="154"/>
        <v>left tackle</v>
      </c>
      <c r="P1257">
        <v>0</v>
      </c>
      <c r="Q1257">
        <v>0.71713199999999999</v>
      </c>
      <c r="R1257">
        <v>0</v>
      </c>
      <c r="S1257">
        <v>0</v>
      </c>
      <c r="T1257">
        <f t="shared" si="155"/>
        <v>0</v>
      </c>
      <c r="U1257">
        <f t="shared" si="156"/>
        <v>0</v>
      </c>
      <c r="V1257">
        <f t="shared" si="157"/>
        <v>0</v>
      </c>
      <c r="X1257">
        <f t="shared" si="152"/>
        <v>9.9152873542144304E-2</v>
      </c>
    </row>
    <row r="1258" spans="1:24" x14ac:dyDescent="0.35">
      <c r="A1258" t="s">
        <v>236</v>
      </c>
      <c r="B1258" t="s">
        <v>667</v>
      </c>
      <c r="C1258" t="s">
        <v>686</v>
      </c>
      <c r="D1258" t="s">
        <v>679</v>
      </c>
      <c r="E1258">
        <v>0.62080604216646296</v>
      </c>
      <c r="F1258">
        <v>8</v>
      </c>
      <c r="G1258">
        <v>0</v>
      </c>
      <c r="H1258">
        <v>0</v>
      </c>
      <c r="I1258">
        <f t="shared" si="153"/>
        <v>0</v>
      </c>
      <c r="J1258">
        <v>0</v>
      </c>
      <c r="K1258">
        <v>0</v>
      </c>
      <c r="L1258" t="s">
        <v>3</v>
      </c>
      <c r="M1258" t="s">
        <v>652</v>
      </c>
      <c r="N1258" t="str">
        <f t="shared" si="154"/>
        <v>left tackle</v>
      </c>
      <c r="P1258">
        <v>0</v>
      </c>
      <c r="Q1258">
        <v>0.71713199999999999</v>
      </c>
      <c r="R1258">
        <v>0</v>
      </c>
      <c r="S1258">
        <v>0</v>
      </c>
      <c r="T1258">
        <f t="shared" si="155"/>
        <v>0</v>
      </c>
      <c r="U1258">
        <f t="shared" si="156"/>
        <v>0</v>
      </c>
      <c r="V1258">
        <f t="shared" si="157"/>
        <v>0</v>
      </c>
      <c r="X1258">
        <f t="shared" si="152"/>
        <v>0.44519987863091992</v>
      </c>
    </row>
    <row r="1259" spans="1:24" x14ac:dyDescent="0.35">
      <c r="A1259" t="s">
        <v>222</v>
      </c>
      <c r="B1259" t="s">
        <v>666</v>
      </c>
      <c r="C1259" t="s">
        <v>686</v>
      </c>
      <c r="D1259" t="s">
        <v>679</v>
      </c>
      <c r="E1259">
        <v>0.47250453406682602</v>
      </c>
      <c r="F1259">
        <v>8</v>
      </c>
      <c r="G1259">
        <v>0</v>
      </c>
      <c r="H1259">
        <v>0</v>
      </c>
      <c r="I1259">
        <f t="shared" si="153"/>
        <v>0</v>
      </c>
      <c r="J1259">
        <v>0</v>
      </c>
      <c r="K1259">
        <v>0</v>
      </c>
      <c r="L1259" t="s">
        <v>3</v>
      </c>
      <c r="M1259" t="s">
        <v>652</v>
      </c>
      <c r="N1259" t="str">
        <f t="shared" si="154"/>
        <v>left tackle</v>
      </c>
      <c r="P1259">
        <v>0</v>
      </c>
      <c r="Q1259">
        <v>-0.3878723</v>
      </c>
      <c r="R1259">
        <v>1</v>
      </c>
      <c r="S1259">
        <v>0.47250453406682602</v>
      </c>
      <c r="T1259">
        <f t="shared" si="155"/>
        <v>0</v>
      </c>
      <c r="U1259">
        <f t="shared" si="156"/>
        <v>0</v>
      </c>
      <c r="V1259">
        <f t="shared" si="157"/>
        <v>0</v>
      </c>
      <c r="X1259">
        <f t="shared" si="152"/>
        <v>-0.18327142038892816</v>
      </c>
    </row>
    <row r="1260" spans="1:24" x14ac:dyDescent="0.35">
      <c r="A1260" t="s">
        <v>379</v>
      </c>
      <c r="B1260" t="s">
        <v>667</v>
      </c>
      <c r="C1260" t="s">
        <v>686</v>
      </c>
      <c r="D1260" t="s">
        <v>679</v>
      </c>
      <c r="E1260">
        <v>0.17921070081675899</v>
      </c>
      <c r="F1260">
        <v>8</v>
      </c>
      <c r="G1260">
        <v>0</v>
      </c>
      <c r="H1260">
        <v>0</v>
      </c>
      <c r="I1260">
        <f t="shared" si="153"/>
        <v>0</v>
      </c>
      <c r="J1260">
        <v>0</v>
      </c>
      <c r="K1260">
        <v>0</v>
      </c>
      <c r="L1260" t="s">
        <v>3</v>
      </c>
      <c r="M1260" t="s">
        <v>652</v>
      </c>
      <c r="N1260" t="str">
        <f t="shared" si="154"/>
        <v>left tackle</v>
      </c>
      <c r="P1260">
        <v>0</v>
      </c>
      <c r="Q1260">
        <v>-0.3878723</v>
      </c>
      <c r="R1260">
        <v>1</v>
      </c>
      <c r="S1260">
        <v>0.17921070081675899</v>
      </c>
      <c r="T1260">
        <f t="shared" si="155"/>
        <v>0</v>
      </c>
      <c r="U1260">
        <f t="shared" si="156"/>
        <v>0</v>
      </c>
      <c r="V1260">
        <f t="shared" si="157"/>
        <v>0</v>
      </c>
      <c r="X1260">
        <f t="shared" si="152"/>
        <v>-6.9510866710408195E-2</v>
      </c>
    </row>
    <row r="1261" spans="1:24" x14ac:dyDescent="0.35">
      <c r="A1261" t="s">
        <v>230</v>
      </c>
      <c r="B1261" t="s">
        <v>666</v>
      </c>
      <c r="C1261" t="s">
        <v>686</v>
      </c>
      <c r="D1261" t="s">
        <v>679</v>
      </c>
      <c r="E1261">
        <v>0.34828476511641299</v>
      </c>
      <c r="F1261">
        <v>8</v>
      </c>
      <c r="G1261">
        <v>0</v>
      </c>
      <c r="H1261">
        <v>0</v>
      </c>
      <c r="I1261">
        <f t="shared" si="153"/>
        <v>0</v>
      </c>
      <c r="J1261">
        <v>0</v>
      </c>
      <c r="K1261">
        <v>0</v>
      </c>
      <c r="L1261" t="s">
        <v>3</v>
      </c>
      <c r="M1261" t="s">
        <v>652</v>
      </c>
      <c r="N1261" t="str">
        <f t="shared" si="154"/>
        <v>left tackle</v>
      </c>
      <c r="P1261">
        <v>0</v>
      </c>
      <c r="Q1261">
        <v>-0.3878723</v>
      </c>
      <c r="R1261">
        <v>1</v>
      </c>
      <c r="S1261">
        <v>0.34828476511641299</v>
      </c>
      <c r="T1261">
        <f t="shared" si="155"/>
        <v>0</v>
      </c>
      <c r="U1261">
        <f t="shared" si="156"/>
        <v>0</v>
      </c>
      <c r="V1261">
        <f t="shared" si="157"/>
        <v>0</v>
      </c>
      <c r="X1261">
        <f t="shared" si="152"/>
        <v>-0.13509001290066289</v>
      </c>
    </row>
    <row r="1262" spans="1:24" x14ac:dyDescent="0.35">
      <c r="A1262" t="s">
        <v>159</v>
      </c>
      <c r="B1262" t="s">
        <v>666</v>
      </c>
      <c r="C1262" t="s">
        <v>679</v>
      </c>
      <c r="D1262" t="s">
        <v>686</v>
      </c>
      <c r="E1262">
        <v>0.17209058023344101</v>
      </c>
      <c r="F1262">
        <v>8</v>
      </c>
      <c r="G1262">
        <v>0</v>
      </c>
      <c r="H1262">
        <v>0</v>
      </c>
      <c r="I1262">
        <f t="shared" si="153"/>
        <v>0</v>
      </c>
      <c r="J1262">
        <v>0</v>
      </c>
      <c r="K1262">
        <v>0</v>
      </c>
      <c r="L1262" t="s">
        <v>654</v>
      </c>
      <c r="M1262" t="s">
        <v>651</v>
      </c>
      <c r="N1262" t="str">
        <f t="shared" si="154"/>
        <v>right guard</v>
      </c>
      <c r="P1262">
        <v>0</v>
      </c>
      <c r="Q1262">
        <v>-0.47867179999999998</v>
      </c>
      <c r="R1262">
        <v>1</v>
      </c>
      <c r="S1262">
        <v>0.17209058023344101</v>
      </c>
      <c r="T1262">
        <f t="shared" si="155"/>
        <v>0</v>
      </c>
      <c r="U1262">
        <f t="shared" si="156"/>
        <v>0</v>
      </c>
      <c r="V1262">
        <f t="shared" si="157"/>
        <v>0</v>
      </c>
      <c r="X1262">
        <f t="shared" si="152"/>
        <v>-8.2374907803385619E-2</v>
      </c>
    </row>
    <row r="1263" spans="1:24" x14ac:dyDescent="0.35">
      <c r="A1263" t="s">
        <v>146</v>
      </c>
      <c r="B1263" t="s">
        <v>666</v>
      </c>
      <c r="C1263" t="s">
        <v>679</v>
      </c>
      <c r="D1263" t="s">
        <v>686</v>
      </c>
      <c r="E1263">
        <v>0.23764816721104701</v>
      </c>
      <c r="F1263">
        <v>8</v>
      </c>
      <c r="G1263">
        <v>0</v>
      </c>
      <c r="H1263">
        <v>0</v>
      </c>
      <c r="I1263">
        <f t="shared" si="153"/>
        <v>0</v>
      </c>
      <c r="J1263">
        <v>0</v>
      </c>
      <c r="K1263">
        <v>0</v>
      </c>
      <c r="L1263" t="s">
        <v>654</v>
      </c>
      <c r="M1263" t="s">
        <v>651</v>
      </c>
      <c r="N1263" t="str">
        <f t="shared" si="154"/>
        <v>right guard</v>
      </c>
      <c r="P1263">
        <v>0</v>
      </c>
      <c r="Q1263">
        <v>-0.47867179999999998</v>
      </c>
      <c r="R1263">
        <v>1</v>
      </c>
      <c r="S1263">
        <v>0.23764816721104701</v>
      </c>
      <c r="T1263">
        <f t="shared" si="155"/>
        <v>0</v>
      </c>
      <c r="U1263">
        <f t="shared" si="156"/>
        <v>0</v>
      </c>
      <c r="V1263">
        <f t="shared" si="157"/>
        <v>0</v>
      </c>
      <c r="X1263">
        <f t="shared" si="152"/>
        <v>-0.11375547596561285</v>
      </c>
    </row>
    <row r="1264" spans="1:24" x14ac:dyDescent="0.35">
      <c r="A1264" t="s">
        <v>141</v>
      </c>
      <c r="B1264" t="s">
        <v>667</v>
      </c>
      <c r="C1264" t="s">
        <v>679</v>
      </c>
      <c r="D1264" t="s">
        <v>686</v>
      </c>
      <c r="E1264">
        <v>0.59026125255551098</v>
      </c>
      <c r="F1264">
        <v>8</v>
      </c>
      <c r="G1264">
        <v>0</v>
      </c>
      <c r="H1264">
        <v>0</v>
      </c>
      <c r="I1264">
        <f t="shared" si="153"/>
        <v>0</v>
      </c>
      <c r="J1264">
        <v>0</v>
      </c>
      <c r="K1264">
        <v>0</v>
      </c>
      <c r="L1264" t="s">
        <v>654</v>
      </c>
      <c r="M1264" t="s">
        <v>651</v>
      </c>
      <c r="N1264" t="str">
        <f t="shared" si="154"/>
        <v>right guard</v>
      </c>
      <c r="P1264">
        <v>0</v>
      </c>
      <c r="Q1264">
        <v>-0.47867179999999998</v>
      </c>
      <c r="R1264">
        <v>1</v>
      </c>
      <c r="S1264">
        <v>0.59026125255551098</v>
      </c>
      <c r="T1264">
        <f t="shared" si="155"/>
        <v>0</v>
      </c>
      <c r="U1264">
        <f t="shared" si="156"/>
        <v>0</v>
      </c>
      <c r="V1264">
        <f t="shared" si="157"/>
        <v>0</v>
      </c>
      <c r="X1264">
        <f t="shared" si="152"/>
        <v>-0.28254141623100104</v>
      </c>
    </row>
    <row r="1265" spans="1:24" x14ac:dyDescent="0.35">
      <c r="A1265" t="s">
        <v>240</v>
      </c>
      <c r="B1265" t="s">
        <v>665</v>
      </c>
      <c r="C1265" t="s">
        <v>686</v>
      </c>
      <c r="D1265" t="s">
        <v>679</v>
      </c>
      <c r="E1265">
        <v>0.30670026362327302</v>
      </c>
      <c r="F1265">
        <v>8</v>
      </c>
      <c r="G1265">
        <v>0</v>
      </c>
      <c r="H1265">
        <v>0</v>
      </c>
      <c r="I1265">
        <f t="shared" si="153"/>
        <v>0</v>
      </c>
      <c r="J1265">
        <v>0</v>
      </c>
      <c r="K1265">
        <v>0</v>
      </c>
      <c r="L1265" t="s">
        <v>3</v>
      </c>
      <c r="M1265" t="s">
        <v>651</v>
      </c>
      <c r="N1265" t="str">
        <f t="shared" si="154"/>
        <v>right tackle</v>
      </c>
      <c r="P1265">
        <v>0</v>
      </c>
      <c r="Q1265">
        <v>0.53899103000000004</v>
      </c>
      <c r="R1265">
        <v>0</v>
      </c>
      <c r="S1265">
        <v>0</v>
      </c>
      <c r="T1265">
        <f t="shared" si="155"/>
        <v>0</v>
      </c>
      <c r="U1265">
        <f t="shared" si="156"/>
        <v>0</v>
      </c>
      <c r="V1265">
        <f t="shared" si="157"/>
        <v>0</v>
      </c>
      <c r="X1265">
        <f t="shared" si="152"/>
        <v>0.16530869099157947</v>
      </c>
    </row>
    <row r="1266" spans="1:24" x14ac:dyDescent="0.35">
      <c r="A1266" t="s">
        <v>238</v>
      </c>
      <c r="B1266" t="s">
        <v>665</v>
      </c>
      <c r="C1266" t="s">
        <v>686</v>
      </c>
      <c r="D1266" t="s">
        <v>679</v>
      </c>
      <c r="E1266">
        <v>0.123596953935492</v>
      </c>
      <c r="F1266">
        <v>8</v>
      </c>
      <c r="G1266">
        <v>0</v>
      </c>
      <c r="H1266">
        <v>0</v>
      </c>
      <c r="I1266">
        <f t="shared" si="153"/>
        <v>0</v>
      </c>
      <c r="J1266">
        <v>0</v>
      </c>
      <c r="K1266">
        <v>0</v>
      </c>
      <c r="L1266" t="s">
        <v>3</v>
      </c>
      <c r="M1266" t="s">
        <v>651</v>
      </c>
      <c r="N1266" t="str">
        <f t="shared" si="154"/>
        <v>right tackle</v>
      </c>
      <c r="P1266">
        <v>0</v>
      </c>
      <c r="Q1266">
        <v>0.53899103000000004</v>
      </c>
      <c r="R1266">
        <v>0</v>
      </c>
      <c r="S1266">
        <v>0</v>
      </c>
      <c r="T1266">
        <f t="shared" si="155"/>
        <v>0</v>
      </c>
      <c r="U1266">
        <f t="shared" si="156"/>
        <v>0</v>
      </c>
      <c r="V1266">
        <f t="shared" si="157"/>
        <v>0</v>
      </c>
      <c r="X1266">
        <f t="shared" si="152"/>
        <v>6.6617649506553397E-2</v>
      </c>
    </row>
    <row r="1267" spans="1:24" x14ac:dyDescent="0.35">
      <c r="A1267" t="s">
        <v>230</v>
      </c>
      <c r="B1267" t="s">
        <v>666</v>
      </c>
      <c r="C1267" t="s">
        <v>686</v>
      </c>
      <c r="D1267" t="s">
        <v>679</v>
      </c>
      <c r="E1267">
        <v>0.56970278244123396</v>
      </c>
      <c r="F1267">
        <v>8</v>
      </c>
      <c r="G1267">
        <v>0</v>
      </c>
      <c r="H1267">
        <v>0</v>
      </c>
      <c r="I1267">
        <f t="shared" si="153"/>
        <v>0</v>
      </c>
      <c r="J1267">
        <v>0</v>
      </c>
      <c r="K1267">
        <v>0</v>
      </c>
      <c r="L1267" t="s">
        <v>3</v>
      </c>
      <c r="M1267" t="s">
        <v>651</v>
      </c>
      <c r="N1267" t="str">
        <f t="shared" si="154"/>
        <v>right tackle</v>
      </c>
      <c r="P1267">
        <v>0</v>
      </c>
      <c r="Q1267">
        <v>0.53899103000000004</v>
      </c>
      <c r="R1267">
        <v>0</v>
      </c>
      <c r="S1267">
        <v>0</v>
      </c>
      <c r="T1267">
        <f t="shared" si="155"/>
        <v>0</v>
      </c>
      <c r="U1267">
        <f t="shared" si="156"/>
        <v>0</v>
      </c>
      <c r="V1267">
        <f t="shared" si="157"/>
        <v>0</v>
      </c>
      <c r="X1267">
        <f t="shared" si="152"/>
        <v>0.30706468950186661</v>
      </c>
    </row>
    <row r="1268" spans="1:24" x14ac:dyDescent="0.35">
      <c r="A1268" t="s">
        <v>240</v>
      </c>
      <c r="B1268" t="s">
        <v>665</v>
      </c>
      <c r="C1268" t="s">
        <v>686</v>
      </c>
      <c r="D1268" t="s">
        <v>679</v>
      </c>
      <c r="E1268">
        <v>1</v>
      </c>
      <c r="F1268">
        <v>8</v>
      </c>
      <c r="G1268">
        <v>0</v>
      </c>
      <c r="H1268">
        <v>0</v>
      </c>
      <c r="I1268">
        <f t="shared" si="153"/>
        <v>0</v>
      </c>
      <c r="J1268">
        <v>0</v>
      </c>
      <c r="K1268">
        <v>0</v>
      </c>
      <c r="L1268" t="s">
        <v>653</v>
      </c>
      <c r="M1268" t="s">
        <v>651</v>
      </c>
      <c r="N1268" t="str">
        <f t="shared" si="154"/>
        <v>right end</v>
      </c>
      <c r="P1268">
        <v>0</v>
      </c>
      <c r="Q1268">
        <v>0.57760929999999999</v>
      </c>
      <c r="R1268">
        <v>0</v>
      </c>
      <c r="S1268">
        <v>0</v>
      </c>
      <c r="T1268">
        <f t="shared" si="155"/>
        <v>0</v>
      </c>
      <c r="U1268">
        <f t="shared" si="156"/>
        <v>0</v>
      </c>
      <c r="V1268">
        <f t="shared" si="157"/>
        <v>0</v>
      </c>
      <c r="X1268">
        <f t="shared" si="152"/>
        <v>0.57760929999999999</v>
      </c>
    </row>
    <row r="1269" spans="1:24" x14ac:dyDescent="0.35">
      <c r="A1269" t="s">
        <v>239</v>
      </c>
      <c r="B1269" t="s">
        <v>666</v>
      </c>
      <c r="C1269" t="s">
        <v>686</v>
      </c>
      <c r="D1269" t="s">
        <v>679</v>
      </c>
      <c r="E1269">
        <v>1</v>
      </c>
      <c r="F1269">
        <v>8</v>
      </c>
      <c r="G1269">
        <v>0</v>
      </c>
      <c r="H1269">
        <v>0</v>
      </c>
      <c r="I1269">
        <f t="shared" si="153"/>
        <v>0</v>
      </c>
      <c r="J1269">
        <v>0</v>
      </c>
      <c r="K1269">
        <v>0</v>
      </c>
      <c r="M1269" t="s">
        <v>650</v>
      </c>
      <c r="N1269" t="str">
        <f t="shared" si="154"/>
        <v>middle</v>
      </c>
      <c r="P1269">
        <v>0</v>
      </c>
      <c r="Q1269">
        <v>0.88465154000000001</v>
      </c>
      <c r="R1269">
        <v>0</v>
      </c>
      <c r="S1269">
        <v>0</v>
      </c>
      <c r="T1269">
        <f t="shared" si="155"/>
        <v>0</v>
      </c>
      <c r="U1269">
        <f t="shared" si="156"/>
        <v>0</v>
      </c>
      <c r="V1269">
        <f t="shared" si="157"/>
        <v>0</v>
      </c>
      <c r="X1269">
        <f t="shared" si="152"/>
        <v>0.88465154000000001</v>
      </c>
    </row>
    <row r="1270" spans="1:24" x14ac:dyDescent="0.35">
      <c r="A1270" t="s">
        <v>239</v>
      </c>
      <c r="B1270" t="s">
        <v>666</v>
      </c>
      <c r="C1270" t="s">
        <v>686</v>
      </c>
      <c r="D1270" t="s">
        <v>679</v>
      </c>
      <c r="E1270">
        <v>1</v>
      </c>
      <c r="F1270">
        <v>8</v>
      </c>
      <c r="G1270">
        <v>0</v>
      </c>
      <c r="H1270">
        <v>0</v>
      </c>
      <c r="I1270">
        <f t="shared" si="153"/>
        <v>0</v>
      </c>
      <c r="J1270">
        <v>1</v>
      </c>
      <c r="K1270">
        <v>0</v>
      </c>
      <c r="L1270" t="s">
        <v>654</v>
      </c>
      <c r="M1270" t="s">
        <v>651</v>
      </c>
      <c r="N1270" t="str">
        <f t="shared" si="154"/>
        <v>right guard</v>
      </c>
      <c r="P1270">
        <v>0</v>
      </c>
      <c r="Q1270">
        <v>-0.2542526</v>
      </c>
      <c r="R1270">
        <v>1</v>
      </c>
      <c r="S1270">
        <v>1</v>
      </c>
      <c r="T1270">
        <f t="shared" si="155"/>
        <v>0</v>
      </c>
      <c r="U1270">
        <f t="shared" si="156"/>
        <v>1</v>
      </c>
      <c r="V1270">
        <f t="shared" si="157"/>
        <v>0</v>
      </c>
      <c r="X1270">
        <f t="shared" si="152"/>
        <v>-0.2542526</v>
      </c>
    </row>
    <row r="1271" spans="1:24" x14ac:dyDescent="0.35">
      <c r="A1271" t="s">
        <v>141</v>
      </c>
      <c r="B1271" t="s">
        <v>667</v>
      </c>
      <c r="C1271" t="s">
        <v>679</v>
      </c>
      <c r="D1271" t="s">
        <v>686</v>
      </c>
      <c r="E1271">
        <v>0.50177268939231701</v>
      </c>
      <c r="F1271">
        <v>8</v>
      </c>
      <c r="G1271">
        <v>0</v>
      </c>
      <c r="H1271">
        <v>0</v>
      </c>
      <c r="I1271">
        <f t="shared" si="153"/>
        <v>0</v>
      </c>
      <c r="J1271">
        <v>0</v>
      </c>
      <c r="K1271">
        <v>0</v>
      </c>
      <c r="L1271" t="s">
        <v>654</v>
      </c>
      <c r="M1271" t="s">
        <v>651</v>
      </c>
      <c r="N1271" t="str">
        <f t="shared" si="154"/>
        <v>right guard</v>
      </c>
      <c r="P1271">
        <v>0</v>
      </c>
      <c r="Q1271">
        <v>2.7019244000000001E-2</v>
      </c>
      <c r="R1271">
        <v>0</v>
      </c>
      <c r="S1271">
        <v>0</v>
      </c>
      <c r="T1271">
        <f t="shared" si="155"/>
        <v>0</v>
      </c>
      <c r="U1271">
        <f t="shared" si="156"/>
        <v>0</v>
      </c>
      <c r="V1271">
        <f t="shared" si="157"/>
        <v>0</v>
      </c>
      <c r="X1271">
        <f t="shared" si="152"/>
        <v>1.3557518727227226E-2</v>
      </c>
    </row>
    <row r="1272" spans="1:24" x14ac:dyDescent="0.35">
      <c r="A1272" t="s">
        <v>153</v>
      </c>
      <c r="B1272" t="s">
        <v>665</v>
      </c>
      <c r="C1272" t="s">
        <v>679</v>
      </c>
      <c r="D1272" t="s">
        <v>686</v>
      </c>
      <c r="E1272">
        <v>0.49822731060768199</v>
      </c>
      <c r="F1272">
        <v>8</v>
      </c>
      <c r="G1272">
        <v>0</v>
      </c>
      <c r="H1272">
        <v>0</v>
      </c>
      <c r="I1272">
        <f t="shared" si="153"/>
        <v>0</v>
      </c>
      <c r="J1272">
        <v>0</v>
      </c>
      <c r="K1272">
        <v>0</v>
      </c>
      <c r="L1272" t="s">
        <v>654</v>
      </c>
      <c r="M1272" t="s">
        <v>651</v>
      </c>
      <c r="N1272" t="str">
        <f t="shared" si="154"/>
        <v>right guard</v>
      </c>
      <c r="P1272">
        <v>0</v>
      </c>
      <c r="Q1272">
        <v>2.7019244000000001E-2</v>
      </c>
      <c r="R1272">
        <v>0</v>
      </c>
      <c r="S1272">
        <v>0</v>
      </c>
      <c r="T1272">
        <f t="shared" si="155"/>
        <v>0</v>
      </c>
      <c r="U1272">
        <f t="shared" si="156"/>
        <v>0</v>
      </c>
      <c r="V1272">
        <f t="shared" si="157"/>
        <v>0</v>
      </c>
      <c r="X1272">
        <f t="shared" si="152"/>
        <v>1.3461725272772748E-2</v>
      </c>
    </row>
    <row r="1273" spans="1:24" x14ac:dyDescent="0.35">
      <c r="A1273" t="s">
        <v>152</v>
      </c>
      <c r="B1273" t="s">
        <v>665</v>
      </c>
      <c r="C1273" t="s">
        <v>679</v>
      </c>
      <c r="D1273" t="s">
        <v>686</v>
      </c>
      <c r="E1273">
        <v>1</v>
      </c>
      <c r="F1273">
        <v>8</v>
      </c>
      <c r="G1273">
        <v>0</v>
      </c>
      <c r="H1273">
        <v>0</v>
      </c>
      <c r="I1273">
        <f t="shared" si="153"/>
        <v>0</v>
      </c>
      <c r="J1273">
        <v>0</v>
      </c>
      <c r="K1273">
        <v>0</v>
      </c>
      <c r="L1273" t="s">
        <v>653</v>
      </c>
      <c r="M1273" t="s">
        <v>651</v>
      </c>
      <c r="N1273" t="str">
        <f t="shared" si="154"/>
        <v>right end</v>
      </c>
      <c r="P1273">
        <v>0</v>
      </c>
      <c r="Q1273">
        <v>0.64033269999999998</v>
      </c>
      <c r="R1273">
        <v>0</v>
      </c>
      <c r="S1273">
        <v>0</v>
      </c>
      <c r="T1273">
        <f t="shared" si="155"/>
        <v>0</v>
      </c>
      <c r="U1273">
        <f t="shared" si="156"/>
        <v>0</v>
      </c>
      <c r="V1273">
        <f t="shared" si="157"/>
        <v>0</v>
      </c>
      <c r="X1273">
        <f t="shared" si="152"/>
        <v>0.64033269999999998</v>
      </c>
    </row>
    <row r="1274" spans="1:24" x14ac:dyDescent="0.35">
      <c r="A1274" t="s">
        <v>141</v>
      </c>
      <c r="B1274" t="s">
        <v>667</v>
      </c>
      <c r="C1274" t="s">
        <v>679</v>
      </c>
      <c r="D1274" t="s">
        <v>686</v>
      </c>
      <c r="E1274">
        <v>0.329004698045683</v>
      </c>
      <c r="F1274">
        <v>8</v>
      </c>
      <c r="G1274">
        <v>0</v>
      </c>
      <c r="H1274">
        <v>0</v>
      </c>
      <c r="I1274">
        <f t="shared" si="153"/>
        <v>0</v>
      </c>
      <c r="J1274">
        <v>0</v>
      </c>
      <c r="K1274">
        <v>0</v>
      </c>
      <c r="L1274" t="s">
        <v>3</v>
      </c>
      <c r="M1274" t="s">
        <v>651</v>
      </c>
      <c r="N1274" t="str">
        <f t="shared" si="154"/>
        <v>right tackle</v>
      </c>
      <c r="P1274">
        <v>0</v>
      </c>
      <c r="Q1274">
        <v>1.0008663</v>
      </c>
      <c r="R1274">
        <v>0</v>
      </c>
      <c r="S1274">
        <v>0</v>
      </c>
      <c r="T1274">
        <f t="shared" si="155"/>
        <v>0</v>
      </c>
      <c r="U1274">
        <f t="shared" si="156"/>
        <v>0</v>
      </c>
      <c r="V1274">
        <f t="shared" si="157"/>
        <v>0</v>
      </c>
      <c r="X1274">
        <f t="shared" si="152"/>
        <v>0.32928971481559999</v>
      </c>
    </row>
    <row r="1275" spans="1:24" x14ac:dyDescent="0.35">
      <c r="A1275" t="s">
        <v>158</v>
      </c>
      <c r="B1275" t="s">
        <v>665</v>
      </c>
      <c r="C1275" t="s">
        <v>679</v>
      </c>
      <c r="D1275" t="s">
        <v>686</v>
      </c>
      <c r="E1275">
        <v>0.17845873983918001</v>
      </c>
      <c r="F1275">
        <v>8</v>
      </c>
      <c r="G1275">
        <v>0</v>
      </c>
      <c r="H1275">
        <v>0</v>
      </c>
      <c r="I1275">
        <f t="shared" si="153"/>
        <v>0</v>
      </c>
      <c r="J1275">
        <v>0</v>
      </c>
      <c r="K1275">
        <v>0</v>
      </c>
      <c r="L1275" t="s">
        <v>3</v>
      </c>
      <c r="M1275" t="s">
        <v>651</v>
      </c>
      <c r="N1275" t="str">
        <f t="shared" si="154"/>
        <v>right tackle</v>
      </c>
      <c r="P1275">
        <v>0</v>
      </c>
      <c r="Q1275">
        <v>1.0008663</v>
      </c>
      <c r="R1275">
        <v>0</v>
      </c>
      <c r="S1275">
        <v>0</v>
      </c>
      <c r="T1275">
        <f t="shared" si="155"/>
        <v>0</v>
      </c>
      <c r="U1275">
        <f t="shared" si="156"/>
        <v>0</v>
      </c>
      <c r="V1275">
        <f t="shared" si="157"/>
        <v>0</v>
      </c>
      <c r="X1275">
        <f t="shared" si="152"/>
        <v>0.17861333864550269</v>
      </c>
    </row>
    <row r="1276" spans="1:24" x14ac:dyDescent="0.35">
      <c r="A1276" t="s">
        <v>153</v>
      </c>
      <c r="B1276" t="s">
        <v>665</v>
      </c>
      <c r="C1276" t="s">
        <v>679</v>
      </c>
      <c r="D1276" t="s">
        <v>686</v>
      </c>
      <c r="E1276">
        <v>0.49253656211513602</v>
      </c>
      <c r="F1276">
        <v>8</v>
      </c>
      <c r="G1276">
        <v>0</v>
      </c>
      <c r="H1276">
        <v>0</v>
      </c>
      <c r="I1276">
        <f t="shared" si="153"/>
        <v>0</v>
      </c>
      <c r="J1276">
        <v>0</v>
      </c>
      <c r="K1276">
        <v>0</v>
      </c>
      <c r="L1276" t="s">
        <v>3</v>
      </c>
      <c r="M1276" t="s">
        <v>651</v>
      </c>
      <c r="N1276" t="str">
        <f t="shared" si="154"/>
        <v>right tackle</v>
      </c>
      <c r="P1276">
        <v>0</v>
      </c>
      <c r="Q1276">
        <v>1.0008663</v>
      </c>
      <c r="R1276">
        <v>0</v>
      </c>
      <c r="S1276">
        <v>0</v>
      </c>
      <c r="T1276">
        <f t="shared" si="155"/>
        <v>0</v>
      </c>
      <c r="U1276">
        <f t="shared" si="156"/>
        <v>0</v>
      </c>
      <c r="V1276">
        <f t="shared" si="157"/>
        <v>0</v>
      </c>
      <c r="X1276">
        <f t="shared" si="152"/>
        <v>0.49296324653889634</v>
      </c>
    </row>
    <row r="1277" spans="1:24" x14ac:dyDescent="0.35">
      <c r="A1277" t="s">
        <v>136</v>
      </c>
      <c r="B1277" t="s">
        <v>666</v>
      </c>
      <c r="C1277" t="s">
        <v>679</v>
      </c>
      <c r="D1277" t="s">
        <v>686</v>
      </c>
      <c r="E1277">
        <v>0.72173832653979098</v>
      </c>
      <c r="F1277">
        <v>8</v>
      </c>
      <c r="G1277">
        <v>0</v>
      </c>
      <c r="H1277">
        <v>0</v>
      </c>
      <c r="I1277">
        <f t="shared" si="153"/>
        <v>0</v>
      </c>
      <c r="J1277">
        <v>0</v>
      </c>
      <c r="K1277">
        <v>0</v>
      </c>
      <c r="L1277" t="s">
        <v>654</v>
      </c>
      <c r="M1277" t="s">
        <v>652</v>
      </c>
      <c r="N1277" t="str">
        <f t="shared" si="154"/>
        <v>left guard</v>
      </c>
      <c r="P1277">
        <v>0</v>
      </c>
      <c r="Q1277">
        <v>-0.73709789999999997</v>
      </c>
      <c r="R1277">
        <v>1</v>
      </c>
      <c r="S1277">
        <v>0.72173832653979098</v>
      </c>
      <c r="T1277">
        <f t="shared" si="155"/>
        <v>0</v>
      </c>
      <c r="U1277">
        <f t="shared" si="156"/>
        <v>0</v>
      </c>
      <c r="V1277">
        <f t="shared" si="157"/>
        <v>0</v>
      </c>
      <c r="X1277">
        <f t="shared" si="152"/>
        <v>-0.53199180484199415</v>
      </c>
    </row>
    <row r="1278" spans="1:24" x14ac:dyDescent="0.35">
      <c r="A1278" t="s">
        <v>148</v>
      </c>
      <c r="B1278" t="s">
        <v>665</v>
      </c>
      <c r="C1278" t="s">
        <v>679</v>
      </c>
      <c r="D1278" t="s">
        <v>686</v>
      </c>
      <c r="E1278">
        <v>0.27826167346020803</v>
      </c>
      <c r="F1278">
        <v>8</v>
      </c>
      <c r="G1278">
        <v>0</v>
      </c>
      <c r="H1278">
        <v>0</v>
      </c>
      <c r="I1278">
        <f t="shared" si="153"/>
        <v>0</v>
      </c>
      <c r="J1278">
        <v>0</v>
      </c>
      <c r="K1278">
        <v>0</v>
      </c>
      <c r="L1278" t="s">
        <v>654</v>
      </c>
      <c r="M1278" t="s">
        <v>652</v>
      </c>
      <c r="N1278" t="str">
        <f t="shared" si="154"/>
        <v>left guard</v>
      </c>
      <c r="P1278">
        <v>0</v>
      </c>
      <c r="Q1278">
        <v>-0.73709789999999997</v>
      </c>
      <c r="R1278">
        <v>1</v>
      </c>
      <c r="S1278">
        <v>0.27826167346020803</v>
      </c>
      <c r="T1278">
        <f t="shared" si="155"/>
        <v>0</v>
      </c>
      <c r="U1278">
        <f t="shared" si="156"/>
        <v>0</v>
      </c>
      <c r="V1278">
        <f t="shared" si="157"/>
        <v>0</v>
      </c>
      <c r="X1278">
        <f t="shared" si="152"/>
        <v>-0.20510609515800507</v>
      </c>
    </row>
    <row r="1279" spans="1:24" x14ac:dyDescent="0.35">
      <c r="A1279" t="s">
        <v>141</v>
      </c>
      <c r="B1279" t="s">
        <v>667</v>
      </c>
      <c r="C1279" t="s">
        <v>679</v>
      </c>
      <c r="D1279" t="s">
        <v>686</v>
      </c>
      <c r="E1279">
        <v>0.406821706892118</v>
      </c>
      <c r="F1279">
        <v>8</v>
      </c>
      <c r="G1279">
        <v>0</v>
      </c>
      <c r="H1279">
        <v>0</v>
      </c>
      <c r="I1279">
        <f t="shared" si="153"/>
        <v>0</v>
      </c>
      <c r="J1279">
        <v>0</v>
      </c>
      <c r="K1279">
        <v>0</v>
      </c>
      <c r="L1279" t="s">
        <v>654</v>
      </c>
      <c r="M1279" t="s">
        <v>651</v>
      </c>
      <c r="N1279" t="str">
        <f t="shared" si="154"/>
        <v>right guard</v>
      </c>
      <c r="P1279">
        <v>0</v>
      </c>
      <c r="Q1279">
        <v>-0.87989740000000005</v>
      </c>
      <c r="R1279">
        <v>1</v>
      </c>
      <c r="S1279">
        <v>0.406821706892118</v>
      </c>
      <c r="T1279">
        <f t="shared" si="155"/>
        <v>0</v>
      </c>
      <c r="U1279">
        <f t="shared" si="156"/>
        <v>0</v>
      </c>
      <c r="V1279">
        <f t="shared" si="157"/>
        <v>0</v>
      </c>
      <c r="X1279">
        <f t="shared" si="152"/>
        <v>-0.35796136215793672</v>
      </c>
    </row>
    <row r="1280" spans="1:24" x14ac:dyDescent="0.35">
      <c r="A1280" t="s">
        <v>142</v>
      </c>
      <c r="B1280" t="s">
        <v>667</v>
      </c>
      <c r="C1280" t="s">
        <v>679</v>
      </c>
      <c r="D1280" t="s">
        <v>686</v>
      </c>
      <c r="E1280">
        <v>0.59317829310788095</v>
      </c>
      <c r="F1280">
        <v>8</v>
      </c>
      <c r="G1280">
        <v>0</v>
      </c>
      <c r="H1280">
        <v>0</v>
      </c>
      <c r="I1280">
        <f t="shared" si="153"/>
        <v>0</v>
      </c>
      <c r="J1280">
        <v>0</v>
      </c>
      <c r="K1280">
        <v>0</v>
      </c>
      <c r="L1280" t="s">
        <v>654</v>
      </c>
      <c r="M1280" t="s">
        <v>651</v>
      </c>
      <c r="N1280" t="str">
        <f t="shared" si="154"/>
        <v>right guard</v>
      </c>
      <c r="P1280">
        <v>0</v>
      </c>
      <c r="Q1280">
        <v>-0.87989740000000005</v>
      </c>
      <c r="R1280">
        <v>1</v>
      </c>
      <c r="S1280">
        <v>0.59317829310788095</v>
      </c>
      <c r="T1280">
        <f t="shared" si="155"/>
        <v>0</v>
      </c>
      <c r="U1280">
        <f t="shared" si="156"/>
        <v>0</v>
      </c>
      <c r="V1280">
        <f t="shared" si="157"/>
        <v>0</v>
      </c>
      <c r="X1280">
        <f t="shared" si="152"/>
        <v>-0.52193603784206244</v>
      </c>
    </row>
    <row r="1281" spans="1:24" x14ac:dyDescent="0.35">
      <c r="A1281" t="s">
        <v>152</v>
      </c>
      <c r="B1281" t="s">
        <v>665</v>
      </c>
      <c r="C1281" t="s">
        <v>679</v>
      </c>
      <c r="D1281" t="s">
        <v>686</v>
      </c>
      <c r="E1281">
        <v>0.72549333232648905</v>
      </c>
      <c r="F1281">
        <v>8</v>
      </c>
      <c r="G1281">
        <v>1</v>
      </c>
      <c r="H1281">
        <v>0</v>
      </c>
      <c r="I1281">
        <f t="shared" si="153"/>
        <v>1</v>
      </c>
      <c r="J1281">
        <v>0</v>
      </c>
      <c r="K1281">
        <v>0</v>
      </c>
      <c r="L1281" t="s">
        <v>654</v>
      </c>
      <c r="M1281" t="s">
        <v>652</v>
      </c>
      <c r="N1281" t="str">
        <f t="shared" si="154"/>
        <v>left guard</v>
      </c>
      <c r="P1281">
        <v>1</v>
      </c>
      <c r="Q1281">
        <v>-1.3208664E-2</v>
      </c>
      <c r="R1281">
        <v>1</v>
      </c>
      <c r="S1281">
        <v>0.72549333232648905</v>
      </c>
      <c r="T1281">
        <f t="shared" si="155"/>
        <v>0.72549333232648905</v>
      </c>
      <c r="U1281">
        <f t="shared" si="156"/>
        <v>0</v>
      </c>
      <c r="V1281">
        <f t="shared" si="157"/>
        <v>0</v>
      </c>
      <c r="X1281">
        <f t="shared" si="152"/>
        <v>-9.5827976609409327E-3</v>
      </c>
    </row>
    <row r="1282" spans="1:24" x14ac:dyDescent="0.35">
      <c r="A1282" t="s">
        <v>142</v>
      </c>
      <c r="B1282" t="s">
        <v>667</v>
      </c>
      <c r="C1282" t="s">
        <v>679</v>
      </c>
      <c r="D1282" t="s">
        <v>686</v>
      </c>
      <c r="E1282">
        <v>0.27450666767351001</v>
      </c>
      <c r="F1282">
        <v>8</v>
      </c>
      <c r="G1282">
        <v>1</v>
      </c>
      <c r="H1282">
        <v>0</v>
      </c>
      <c r="I1282">
        <f t="shared" si="153"/>
        <v>1</v>
      </c>
      <c r="J1282">
        <v>0</v>
      </c>
      <c r="K1282">
        <v>0</v>
      </c>
      <c r="L1282" t="s">
        <v>654</v>
      </c>
      <c r="M1282" t="s">
        <v>652</v>
      </c>
      <c r="N1282" t="str">
        <f t="shared" si="154"/>
        <v>left guard</v>
      </c>
      <c r="P1282">
        <v>1</v>
      </c>
      <c r="Q1282">
        <v>-1.3208664E-2</v>
      </c>
      <c r="R1282">
        <v>1</v>
      </c>
      <c r="S1282">
        <v>0.27450666767351001</v>
      </c>
      <c r="T1282">
        <f t="shared" si="155"/>
        <v>0.27450666767351001</v>
      </c>
      <c r="U1282">
        <f t="shared" si="156"/>
        <v>0</v>
      </c>
      <c r="V1282">
        <f t="shared" si="157"/>
        <v>0</v>
      </c>
      <c r="X1282">
        <f t="shared" ref="X1282:X1345" si="158">Q1282*E1282</f>
        <v>-3.6258663390590553E-3</v>
      </c>
    </row>
    <row r="1283" spans="1:24" x14ac:dyDescent="0.35">
      <c r="A1283" t="s">
        <v>86</v>
      </c>
      <c r="B1283" t="s">
        <v>667</v>
      </c>
      <c r="C1283" t="s">
        <v>675</v>
      </c>
      <c r="D1283" t="s">
        <v>673</v>
      </c>
      <c r="E1283">
        <v>1</v>
      </c>
      <c r="F1283">
        <v>8</v>
      </c>
      <c r="G1283">
        <v>0</v>
      </c>
      <c r="H1283">
        <v>0</v>
      </c>
      <c r="I1283">
        <f t="shared" ref="I1283:I1346" si="159">SUM(G1283:H1283)</f>
        <v>0</v>
      </c>
      <c r="J1283">
        <v>0</v>
      </c>
      <c r="K1283">
        <v>0</v>
      </c>
      <c r="L1283" t="s">
        <v>3</v>
      </c>
      <c r="M1283" t="s">
        <v>652</v>
      </c>
      <c r="N1283" t="str">
        <f t="shared" ref="N1283:N1346" si="160">IF(M1283="middle",M1283,_xlfn.CONCAT(M1283," ",L1283))</f>
        <v>left tackle</v>
      </c>
      <c r="P1283">
        <v>0</v>
      </c>
      <c r="Q1283">
        <v>0.35649950000000002</v>
      </c>
      <c r="R1283">
        <v>0</v>
      </c>
      <c r="S1283">
        <v>0</v>
      </c>
      <c r="T1283">
        <f t="shared" ref="T1283:T1346" si="161">P1283*E1283</f>
        <v>0</v>
      </c>
      <c r="U1283">
        <f t="shared" ref="U1283:U1346" si="162">J1283*E1283</f>
        <v>0</v>
      </c>
      <c r="V1283">
        <f t="shared" ref="V1283:V1346" si="163">K1283*E1283</f>
        <v>0</v>
      </c>
      <c r="X1283">
        <f t="shared" si="158"/>
        <v>0.35649950000000002</v>
      </c>
    </row>
    <row r="1284" spans="1:24" x14ac:dyDescent="0.35">
      <c r="A1284" t="s">
        <v>86</v>
      </c>
      <c r="B1284" t="s">
        <v>667</v>
      </c>
      <c r="C1284" t="s">
        <v>675</v>
      </c>
      <c r="D1284" t="s">
        <v>673</v>
      </c>
      <c r="E1284">
        <v>1</v>
      </c>
      <c r="F1284">
        <v>8</v>
      </c>
      <c r="G1284">
        <v>0</v>
      </c>
      <c r="H1284">
        <v>0</v>
      </c>
      <c r="I1284">
        <f t="shared" si="159"/>
        <v>0</v>
      </c>
      <c r="J1284">
        <v>0</v>
      </c>
      <c r="K1284">
        <v>0</v>
      </c>
      <c r="L1284" t="s">
        <v>3</v>
      </c>
      <c r="M1284" t="s">
        <v>651</v>
      </c>
      <c r="N1284" t="str">
        <f t="shared" si="160"/>
        <v>right tackle</v>
      </c>
      <c r="P1284">
        <v>0</v>
      </c>
      <c r="Q1284">
        <v>-0.21952598000000001</v>
      </c>
      <c r="R1284">
        <v>1</v>
      </c>
      <c r="S1284">
        <v>1</v>
      </c>
      <c r="T1284">
        <f t="shared" si="161"/>
        <v>0</v>
      </c>
      <c r="U1284">
        <f t="shared" si="162"/>
        <v>0</v>
      </c>
      <c r="V1284">
        <f t="shared" si="163"/>
        <v>0</v>
      </c>
      <c r="X1284">
        <f t="shared" si="158"/>
        <v>-0.21952598000000001</v>
      </c>
    </row>
    <row r="1285" spans="1:24" x14ac:dyDescent="0.35">
      <c r="A1285" t="s">
        <v>77</v>
      </c>
      <c r="B1285" t="s">
        <v>667</v>
      </c>
      <c r="C1285" t="s">
        <v>673</v>
      </c>
      <c r="D1285" t="s">
        <v>675</v>
      </c>
      <c r="E1285">
        <v>0.25360227288162501</v>
      </c>
      <c r="F1285">
        <v>8</v>
      </c>
      <c r="G1285">
        <v>0</v>
      </c>
      <c r="H1285">
        <v>0</v>
      </c>
      <c r="I1285">
        <f t="shared" si="159"/>
        <v>0</v>
      </c>
      <c r="J1285">
        <v>0</v>
      </c>
      <c r="K1285">
        <v>0</v>
      </c>
      <c r="L1285" t="s">
        <v>653</v>
      </c>
      <c r="M1285" t="s">
        <v>652</v>
      </c>
      <c r="N1285" t="str">
        <f t="shared" si="160"/>
        <v>left end</v>
      </c>
      <c r="P1285">
        <v>0</v>
      </c>
      <c r="Q1285">
        <v>0.91714114000000002</v>
      </c>
      <c r="R1285">
        <v>0</v>
      </c>
      <c r="S1285">
        <v>0</v>
      </c>
      <c r="T1285">
        <f t="shared" si="161"/>
        <v>0</v>
      </c>
      <c r="U1285">
        <f t="shared" si="162"/>
        <v>0</v>
      </c>
      <c r="V1285">
        <f t="shared" si="163"/>
        <v>0</v>
      </c>
      <c r="X1285">
        <f t="shared" si="158"/>
        <v>0.23258907765724465</v>
      </c>
    </row>
    <row r="1286" spans="1:24" x14ac:dyDescent="0.35">
      <c r="A1286" t="s">
        <v>70</v>
      </c>
      <c r="B1286" t="s">
        <v>665</v>
      </c>
      <c r="C1286" t="s">
        <v>673</v>
      </c>
      <c r="D1286" t="s">
        <v>675</v>
      </c>
      <c r="E1286">
        <v>0.74639772711837404</v>
      </c>
      <c r="F1286">
        <v>8</v>
      </c>
      <c r="G1286">
        <v>0</v>
      </c>
      <c r="H1286">
        <v>0</v>
      </c>
      <c r="I1286">
        <f t="shared" si="159"/>
        <v>0</v>
      </c>
      <c r="J1286">
        <v>0</v>
      </c>
      <c r="K1286">
        <v>0</v>
      </c>
      <c r="L1286" t="s">
        <v>653</v>
      </c>
      <c r="M1286" t="s">
        <v>652</v>
      </c>
      <c r="N1286" t="str">
        <f t="shared" si="160"/>
        <v>left end</v>
      </c>
      <c r="P1286">
        <v>0</v>
      </c>
      <c r="Q1286">
        <v>0.91714114000000002</v>
      </c>
      <c r="R1286">
        <v>0</v>
      </c>
      <c r="S1286">
        <v>0</v>
      </c>
      <c r="T1286">
        <f t="shared" si="161"/>
        <v>0</v>
      </c>
      <c r="U1286">
        <f t="shared" si="162"/>
        <v>0</v>
      </c>
      <c r="V1286">
        <f t="shared" si="163"/>
        <v>0</v>
      </c>
      <c r="X1286">
        <f t="shared" si="158"/>
        <v>0.68455206234275445</v>
      </c>
    </row>
    <row r="1287" spans="1:24" x14ac:dyDescent="0.35">
      <c r="A1287" t="s">
        <v>63</v>
      </c>
      <c r="B1287" t="s">
        <v>667</v>
      </c>
      <c r="C1287" t="s">
        <v>673</v>
      </c>
      <c r="D1287" t="s">
        <v>675</v>
      </c>
      <c r="E1287">
        <v>1</v>
      </c>
      <c r="F1287">
        <v>8</v>
      </c>
      <c r="G1287">
        <v>0</v>
      </c>
      <c r="H1287">
        <v>0</v>
      </c>
      <c r="I1287">
        <f t="shared" si="159"/>
        <v>0</v>
      </c>
      <c r="J1287">
        <v>0</v>
      </c>
      <c r="K1287">
        <v>0</v>
      </c>
      <c r="L1287" t="s">
        <v>3</v>
      </c>
      <c r="M1287" t="s">
        <v>651</v>
      </c>
      <c r="N1287" t="str">
        <f t="shared" si="160"/>
        <v>right tackle</v>
      </c>
      <c r="P1287">
        <v>0</v>
      </c>
      <c r="Q1287">
        <v>-0.60158944000000003</v>
      </c>
      <c r="R1287">
        <v>1</v>
      </c>
      <c r="S1287">
        <v>1</v>
      </c>
      <c r="T1287">
        <f t="shared" si="161"/>
        <v>0</v>
      </c>
      <c r="U1287">
        <f t="shared" si="162"/>
        <v>0</v>
      </c>
      <c r="V1287">
        <f t="shared" si="163"/>
        <v>0</v>
      </c>
      <c r="X1287">
        <f t="shared" si="158"/>
        <v>-0.60158944000000003</v>
      </c>
    </row>
    <row r="1288" spans="1:24" x14ac:dyDescent="0.35">
      <c r="A1288" t="s">
        <v>106</v>
      </c>
      <c r="B1288" t="s">
        <v>665</v>
      </c>
      <c r="C1288" t="s">
        <v>675</v>
      </c>
      <c r="D1288" t="s">
        <v>673</v>
      </c>
      <c r="E1288">
        <v>1</v>
      </c>
      <c r="F1288">
        <v>8</v>
      </c>
      <c r="G1288">
        <v>0</v>
      </c>
      <c r="H1288">
        <v>0</v>
      </c>
      <c r="I1288">
        <f t="shared" si="159"/>
        <v>0</v>
      </c>
      <c r="J1288">
        <v>0</v>
      </c>
      <c r="K1288">
        <v>0</v>
      </c>
      <c r="L1288" t="s">
        <v>654</v>
      </c>
      <c r="M1288" t="s">
        <v>652</v>
      </c>
      <c r="N1288" t="str">
        <f t="shared" si="160"/>
        <v>left guard</v>
      </c>
      <c r="P1288">
        <v>0</v>
      </c>
      <c r="Q1288">
        <v>0.84339059999999999</v>
      </c>
      <c r="R1288">
        <v>0</v>
      </c>
      <c r="S1288">
        <v>0</v>
      </c>
      <c r="T1288">
        <f t="shared" si="161"/>
        <v>0</v>
      </c>
      <c r="U1288">
        <f t="shared" si="162"/>
        <v>0</v>
      </c>
      <c r="V1288">
        <f t="shared" si="163"/>
        <v>0</v>
      </c>
      <c r="X1288">
        <f t="shared" si="158"/>
        <v>0.84339059999999999</v>
      </c>
    </row>
    <row r="1289" spans="1:24" x14ac:dyDescent="0.35">
      <c r="A1289" t="s">
        <v>110</v>
      </c>
      <c r="B1289" t="s">
        <v>666</v>
      </c>
      <c r="C1289" t="s">
        <v>675</v>
      </c>
      <c r="D1289" t="s">
        <v>673</v>
      </c>
      <c r="E1289">
        <v>1</v>
      </c>
      <c r="F1289">
        <v>8</v>
      </c>
      <c r="G1289">
        <v>0</v>
      </c>
      <c r="H1289">
        <v>0</v>
      </c>
      <c r="I1289">
        <f t="shared" si="159"/>
        <v>0</v>
      </c>
      <c r="J1289">
        <v>0</v>
      </c>
      <c r="K1289">
        <v>0</v>
      </c>
      <c r="L1289" t="s">
        <v>654</v>
      </c>
      <c r="M1289" t="s">
        <v>652</v>
      </c>
      <c r="N1289" t="str">
        <f t="shared" si="160"/>
        <v>left guard</v>
      </c>
      <c r="P1289">
        <v>0</v>
      </c>
      <c r="Q1289">
        <v>0.17987529999999999</v>
      </c>
      <c r="R1289">
        <v>0</v>
      </c>
      <c r="S1289">
        <v>0</v>
      </c>
      <c r="T1289">
        <f t="shared" si="161"/>
        <v>0</v>
      </c>
      <c r="U1289">
        <f t="shared" si="162"/>
        <v>0</v>
      </c>
      <c r="V1289">
        <f t="shared" si="163"/>
        <v>0</v>
      </c>
      <c r="X1289">
        <f t="shared" si="158"/>
        <v>0.17987529999999999</v>
      </c>
    </row>
    <row r="1290" spans="1:24" x14ac:dyDescent="0.35">
      <c r="A1290" t="s">
        <v>108</v>
      </c>
      <c r="B1290" t="s">
        <v>666</v>
      </c>
      <c r="C1290" t="s">
        <v>675</v>
      </c>
      <c r="D1290" t="s">
        <v>673</v>
      </c>
      <c r="E1290">
        <v>1</v>
      </c>
      <c r="F1290">
        <v>8</v>
      </c>
      <c r="G1290">
        <v>0</v>
      </c>
      <c r="H1290">
        <v>0</v>
      </c>
      <c r="I1290">
        <f t="shared" si="159"/>
        <v>0</v>
      </c>
      <c r="J1290">
        <v>0</v>
      </c>
      <c r="K1290">
        <v>1</v>
      </c>
      <c r="L1290" t="s">
        <v>3</v>
      </c>
      <c r="M1290" t="s">
        <v>652</v>
      </c>
      <c r="N1290" t="str">
        <f t="shared" si="160"/>
        <v>left tackle</v>
      </c>
      <c r="P1290">
        <v>0</v>
      </c>
      <c r="Q1290">
        <v>-1.1048205</v>
      </c>
      <c r="R1290">
        <v>1</v>
      </c>
      <c r="S1290">
        <v>1</v>
      </c>
      <c r="T1290">
        <f t="shared" si="161"/>
        <v>0</v>
      </c>
      <c r="U1290">
        <f t="shared" si="162"/>
        <v>0</v>
      </c>
      <c r="V1290">
        <f t="shared" si="163"/>
        <v>1</v>
      </c>
      <c r="X1290">
        <f t="shared" si="158"/>
        <v>-1.1048205</v>
      </c>
    </row>
    <row r="1291" spans="1:24" x14ac:dyDescent="0.35">
      <c r="A1291" t="s">
        <v>386</v>
      </c>
      <c r="B1291" t="s">
        <v>665</v>
      </c>
      <c r="C1291" t="s">
        <v>675</v>
      </c>
      <c r="D1291" t="s">
        <v>673</v>
      </c>
      <c r="E1291">
        <v>0.20758765240235399</v>
      </c>
      <c r="F1291">
        <v>8</v>
      </c>
      <c r="G1291">
        <v>1</v>
      </c>
      <c r="H1291">
        <v>0</v>
      </c>
      <c r="I1291">
        <f t="shared" si="159"/>
        <v>1</v>
      </c>
      <c r="J1291">
        <v>0</v>
      </c>
      <c r="K1291">
        <v>0</v>
      </c>
      <c r="L1291" t="s">
        <v>3</v>
      </c>
      <c r="M1291" t="s">
        <v>652</v>
      </c>
      <c r="N1291" t="str">
        <f t="shared" si="160"/>
        <v>left tackle</v>
      </c>
      <c r="P1291">
        <v>1</v>
      </c>
      <c r="Q1291">
        <v>-0.45499787000000003</v>
      </c>
      <c r="R1291">
        <v>1</v>
      </c>
      <c r="S1291">
        <v>0.20758765240235399</v>
      </c>
      <c r="T1291">
        <f t="shared" si="161"/>
        <v>0.20758765240235399</v>
      </c>
      <c r="U1291">
        <f t="shared" si="162"/>
        <v>0</v>
      </c>
      <c r="V1291">
        <f t="shared" si="163"/>
        <v>0</v>
      </c>
      <c r="X1291">
        <f t="shared" si="158"/>
        <v>-9.4451939681371458E-2</v>
      </c>
    </row>
    <row r="1292" spans="1:24" x14ac:dyDescent="0.35">
      <c r="A1292" t="s">
        <v>86</v>
      </c>
      <c r="B1292" t="s">
        <v>667</v>
      </c>
      <c r="C1292" t="s">
        <v>675</v>
      </c>
      <c r="D1292" t="s">
        <v>673</v>
      </c>
      <c r="E1292">
        <v>0.32016764382819601</v>
      </c>
      <c r="F1292">
        <v>8</v>
      </c>
      <c r="G1292">
        <v>1</v>
      </c>
      <c r="H1292">
        <v>0</v>
      </c>
      <c r="I1292">
        <f t="shared" si="159"/>
        <v>1</v>
      </c>
      <c r="J1292">
        <v>0</v>
      </c>
      <c r="K1292">
        <v>0</v>
      </c>
      <c r="L1292" t="s">
        <v>3</v>
      </c>
      <c r="M1292" t="s">
        <v>652</v>
      </c>
      <c r="N1292" t="str">
        <f t="shared" si="160"/>
        <v>left tackle</v>
      </c>
      <c r="P1292">
        <v>1</v>
      </c>
      <c r="Q1292">
        <v>-0.45499787000000003</v>
      </c>
      <c r="R1292">
        <v>1</v>
      </c>
      <c r="S1292">
        <v>0.32016764382819601</v>
      </c>
      <c r="T1292">
        <f t="shared" si="161"/>
        <v>0.32016764382819601</v>
      </c>
      <c r="U1292">
        <f t="shared" si="162"/>
        <v>0</v>
      </c>
      <c r="V1292">
        <f t="shared" si="163"/>
        <v>0</v>
      </c>
      <c r="X1292">
        <f t="shared" si="158"/>
        <v>-0.14567559598474783</v>
      </c>
    </row>
    <row r="1293" spans="1:24" x14ac:dyDescent="0.35">
      <c r="A1293" t="s">
        <v>105</v>
      </c>
      <c r="B1293" t="s">
        <v>666</v>
      </c>
      <c r="C1293" t="s">
        <v>675</v>
      </c>
      <c r="D1293" t="s">
        <v>673</v>
      </c>
      <c r="E1293">
        <v>0.47224470376944799</v>
      </c>
      <c r="F1293">
        <v>8</v>
      </c>
      <c r="G1293">
        <v>1</v>
      </c>
      <c r="H1293">
        <v>0</v>
      </c>
      <c r="I1293">
        <f t="shared" si="159"/>
        <v>1</v>
      </c>
      <c r="J1293">
        <v>0</v>
      </c>
      <c r="K1293">
        <v>0</v>
      </c>
      <c r="L1293" t="s">
        <v>3</v>
      </c>
      <c r="M1293" t="s">
        <v>652</v>
      </c>
      <c r="N1293" t="str">
        <f t="shared" si="160"/>
        <v>left tackle</v>
      </c>
      <c r="P1293">
        <v>1</v>
      </c>
      <c r="Q1293">
        <v>-0.45499787000000003</v>
      </c>
      <c r="R1293">
        <v>1</v>
      </c>
      <c r="S1293">
        <v>0.47224470376944799</v>
      </c>
      <c r="T1293">
        <f t="shared" si="161"/>
        <v>0.47224470376944799</v>
      </c>
      <c r="U1293">
        <f t="shared" si="162"/>
        <v>0</v>
      </c>
      <c r="V1293">
        <f t="shared" si="163"/>
        <v>0</v>
      </c>
      <c r="X1293">
        <f t="shared" si="158"/>
        <v>-0.21487033433387981</v>
      </c>
    </row>
    <row r="1294" spans="1:24" x14ac:dyDescent="0.35">
      <c r="A1294" t="s">
        <v>61</v>
      </c>
      <c r="B1294" t="s">
        <v>667</v>
      </c>
      <c r="C1294" t="s">
        <v>673</v>
      </c>
      <c r="D1294" t="s">
        <v>675</v>
      </c>
      <c r="E1294">
        <v>0.146781856377842</v>
      </c>
      <c r="F1294">
        <v>8</v>
      </c>
      <c r="G1294">
        <v>0</v>
      </c>
      <c r="H1294">
        <v>0</v>
      </c>
      <c r="I1294">
        <f t="shared" si="159"/>
        <v>0</v>
      </c>
      <c r="J1294">
        <v>0</v>
      </c>
      <c r="K1294">
        <v>0</v>
      </c>
      <c r="L1294" t="s">
        <v>3</v>
      </c>
      <c r="M1294" t="s">
        <v>652</v>
      </c>
      <c r="N1294" t="str">
        <f t="shared" si="160"/>
        <v>left tackle</v>
      </c>
      <c r="P1294">
        <v>0</v>
      </c>
      <c r="Q1294">
        <v>-0.23187669999999999</v>
      </c>
      <c r="R1294">
        <v>1</v>
      </c>
      <c r="S1294">
        <v>0.146781856377842</v>
      </c>
      <c r="T1294">
        <f t="shared" si="161"/>
        <v>0</v>
      </c>
      <c r="U1294">
        <f t="shared" si="162"/>
        <v>0</v>
      </c>
      <c r="V1294">
        <f t="shared" si="163"/>
        <v>0</v>
      </c>
      <c r="X1294">
        <f t="shared" si="158"/>
        <v>-3.4035292476767953E-2</v>
      </c>
    </row>
    <row r="1295" spans="1:24" x14ac:dyDescent="0.35">
      <c r="A1295" t="s">
        <v>63</v>
      </c>
      <c r="B1295" t="s">
        <v>667</v>
      </c>
      <c r="C1295" t="s">
        <v>673</v>
      </c>
      <c r="D1295" t="s">
        <v>675</v>
      </c>
      <c r="E1295">
        <v>0.85321814362215698</v>
      </c>
      <c r="F1295">
        <v>8</v>
      </c>
      <c r="G1295">
        <v>0</v>
      </c>
      <c r="H1295">
        <v>0</v>
      </c>
      <c r="I1295">
        <f t="shared" si="159"/>
        <v>0</v>
      </c>
      <c r="J1295">
        <v>0</v>
      </c>
      <c r="K1295">
        <v>0</v>
      </c>
      <c r="L1295" t="s">
        <v>3</v>
      </c>
      <c r="M1295" t="s">
        <v>652</v>
      </c>
      <c r="N1295" t="str">
        <f t="shared" si="160"/>
        <v>left tackle</v>
      </c>
      <c r="P1295">
        <v>0</v>
      </c>
      <c r="Q1295">
        <v>-0.23187669999999999</v>
      </c>
      <c r="R1295">
        <v>1</v>
      </c>
      <c r="S1295">
        <v>0.85321814362215698</v>
      </c>
      <c r="T1295">
        <f t="shared" si="161"/>
        <v>0</v>
      </c>
      <c r="U1295">
        <f t="shared" si="162"/>
        <v>0</v>
      </c>
      <c r="V1295">
        <f t="shared" si="163"/>
        <v>0</v>
      </c>
      <c r="X1295">
        <f t="shared" si="158"/>
        <v>-0.19784140752323179</v>
      </c>
    </row>
    <row r="1296" spans="1:24" x14ac:dyDescent="0.35">
      <c r="A1296" t="s">
        <v>77</v>
      </c>
      <c r="B1296" t="s">
        <v>667</v>
      </c>
      <c r="C1296" t="s">
        <v>673</v>
      </c>
      <c r="D1296" t="s">
        <v>675</v>
      </c>
      <c r="E1296">
        <v>0.50678590063465401</v>
      </c>
      <c r="F1296">
        <v>8</v>
      </c>
      <c r="G1296">
        <v>0</v>
      </c>
      <c r="H1296">
        <v>0</v>
      </c>
      <c r="I1296">
        <f t="shared" si="159"/>
        <v>0</v>
      </c>
      <c r="J1296">
        <v>0</v>
      </c>
      <c r="K1296">
        <v>0</v>
      </c>
      <c r="L1296" t="s">
        <v>653</v>
      </c>
      <c r="M1296" t="s">
        <v>652</v>
      </c>
      <c r="N1296" t="str">
        <f t="shared" si="160"/>
        <v>left end</v>
      </c>
      <c r="P1296">
        <v>0</v>
      </c>
      <c r="Q1296">
        <v>0.12259955</v>
      </c>
      <c r="R1296">
        <v>0</v>
      </c>
      <c r="S1296">
        <v>0</v>
      </c>
      <c r="T1296">
        <f t="shared" si="161"/>
        <v>0</v>
      </c>
      <c r="U1296">
        <f t="shared" si="162"/>
        <v>0</v>
      </c>
      <c r="V1296">
        <f t="shared" si="163"/>
        <v>0</v>
      </c>
      <c r="X1296">
        <f t="shared" si="158"/>
        <v>6.2131723364153298E-2</v>
      </c>
    </row>
    <row r="1297" spans="1:24" x14ac:dyDescent="0.35">
      <c r="A1297" t="s">
        <v>540</v>
      </c>
      <c r="B1297" t="s">
        <v>666</v>
      </c>
      <c r="C1297" t="s">
        <v>673</v>
      </c>
      <c r="D1297" t="s">
        <v>675</v>
      </c>
      <c r="E1297">
        <v>0.49321409936534499</v>
      </c>
      <c r="F1297">
        <v>8</v>
      </c>
      <c r="G1297">
        <v>0</v>
      </c>
      <c r="H1297">
        <v>0</v>
      </c>
      <c r="I1297">
        <f t="shared" si="159"/>
        <v>0</v>
      </c>
      <c r="J1297">
        <v>0</v>
      </c>
      <c r="K1297">
        <v>0</v>
      </c>
      <c r="L1297" t="s">
        <v>653</v>
      </c>
      <c r="M1297" t="s">
        <v>652</v>
      </c>
      <c r="N1297" t="str">
        <f t="shared" si="160"/>
        <v>left end</v>
      </c>
      <c r="P1297">
        <v>0</v>
      </c>
      <c r="Q1297">
        <v>0.12259955</v>
      </c>
      <c r="R1297">
        <v>0</v>
      </c>
      <c r="S1297">
        <v>0</v>
      </c>
      <c r="T1297">
        <f t="shared" si="161"/>
        <v>0</v>
      </c>
      <c r="U1297">
        <f t="shared" si="162"/>
        <v>0</v>
      </c>
      <c r="V1297">
        <f t="shared" si="163"/>
        <v>0</v>
      </c>
      <c r="X1297">
        <f t="shared" si="158"/>
        <v>6.0467826635846586E-2</v>
      </c>
    </row>
    <row r="1298" spans="1:24" x14ac:dyDescent="0.35">
      <c r="A1298" t="s">
        <v>60</v>
      </c>
      <c r="B1298" t="s">
        <v>666</v>
      </c>
      <c r="C1298" t="s">
        <v>673</v>
      </c>
      <c r="D1298" t="s">
        <v>675</v>
      </c>
      <c r="E1298">
        <v>0.46974360788917302</v>
      </c>
      <c r="F1298">
        <v>8</v>
      </c>
      <c r="G1298">
        <v>0</v>
      </c>
      <c r="H1298">
        <v>0</v>
      </c>
      <c r="I1298">
        <f t="shared" si="159"/>
        <v>0</v>
      </c>
      <c r="J1298">
        <v>0</v>
      </c>
      <c r="K1298">
        <v>0</v>
      </c>
      <c r="L1298" t="s">
        <v>653</v>
      </c>
      <c r="M1298" t="s">
        <v>652</v>
      </c>
      <c r="N1298" t="str">
        <f t="shared" si="160"/>
        <v>left end</v>
      </c>
      <c r="P1298">
        <v>0</v>
      </c>
      <c r="Q1298">
        <v>-0.14610311000000001</v>
      </c>
      <c r="R1298">
        <v>1</v>
      </c>
      <c r="S1298">
        <v>0.46974360788917302</v>
      </c>
      <c r="T1298">
        <f t="shared" si="161"/>
        <v>0</v>
      </c>
      <c r="U1298">
        <f t="shared" si="162"/>
        <v>0</v>
      </c>
      <c r="V1298">
        <f t="shared" si="163"/>
        <v>0</v>
      </c>
      <c r="X1298">
        <f t="shared" si="158"/>
        <v>-6.8631002015228718E-2</v>
      </c>
    </row>
    <row r="1299" spans="1:24" x14ac:dyDescent="0.35">
      <c r="A1299" t="s">
        <v>62</v>
      </c>
      <c r="B1299" t="s">
        <v>667</v>
      </c>
      <c r="C1299" t="s">
        <v>673</v>
      </c>
      <c r="D1299" t="s">
        <v>675</v>
      </c>
      <c r="E1299">
        <v>0.53025639211082598</v>
      </c>
      <c r="F1299">
        <v>8</v>
      </c>
      <c r="G1299">
        <v>0</v>
      </c>
      <c r="H1299">
        <v>0</v>
      </c>
      <c r="I1299">
        <f t="shared" si="159"/>
        <v>0</v>
      </c>
      <c r="J1299">
        <v>0</v>
      </c>
      <c r="K1299">
        <v>0</v>
      </c>
      <c r="L1299" t="s">
        <v>653</v>
      </c>
      <c r="M1299" t="s">
        <v>652</v>
      </c>
      <c r="N1299" t="str">
        <f t="shared" si="160"/>
        <v>left end</v>
      </c>
      <c r="P1299">
        <v>0</v>
      </c>
      <c r="Q1299">
        <v>-0.14610311000000001</v>
      </c>
      <c r="R1299">
        <v>1</v>
      </c>
      <c r="S1299">
        <v>0.53025639211082598</v>
      </c>
      <c r="T1299">
        <f t="shared" si="161"/>
        <v>0</v>
      </c>
      <c r="U1299">
        <f t="shared" si="162"/>
        <v>0</v>
      </c>
      <c r="V1299">
        <f t="shared" si="163"/>
        <v>0</v>
      </c>
      <c r="X1299">
        <f t="shared" si="158"/>
        <v>-7.7472107984771138E-2</v>
      </c>
    </row>
    <row r="1300" spans="1:24" x14ac:dyDescent="0.35">
      <c r="A1300" t="s">
        <v>70</v>
      </c>
      <c r="B1300" t="s">
        <v>665</v>
      </c>
      <c r="C1300" t="s">
        <v>673</v>
      </c>
      <c r="D1300" t="s">
        <v>675</v>
      </c>
      <c r="E1300">
        <v>0.50580456696279097</v>
      </c>
      <c r="F1300">
        <v>8</v>
      </c>
      <c r="G1300">
        <v>0</v>
      </c>
      <c r="H1300">
        <v>0</v>
      </c>
      <c r="I1300">
        <f t="shared" si="159"/>
        <v>0</v>
      </c>
      <c r="J1300">
        <v>0</v>
      </c>
      <c r="K1300">
        <v>0</v>
      </c>
      <c r="L1300" t="s">
        <v>653</v>
      </c>
      <c r="M1300" t="s">
        <v>652</v>
      </c>
      <c r="N1300" t="str">
        <f t="shared" si="160"/>
        <v>left end</v>
      </c>
      <c r="P1300">
        <v>0</v>
      </c>
      <c r="Q1300">
        <v>-0.57866499999999998</v>
      </c>
      <c r="R1300">
        <v>1</v>
      </c>
      <c r="S1300">
        <v>0.50580456696279097</v>
      </c>
      <c r="T1300">
        <f t="shared" si="161"/>
        <v>0</v>
      </c>
      <c r="U1300">
        <f t="shared" si="162"/>
        <v>0</v>
      </c>
      <c r="V1300">
        <f t="shared" si="163"/>
        <v>0</v>
      </c>
      <c r="X1300">
        <f t="shared" si="158"/>
        <v>-0.29269139974152342</v>
      </c>
    </row>
    <row r="1301" spans="1:24" x14ac:dyDescent="0.35">
      <c r="A1301" t="s">
        <v>60</v>
      </c>
      <c r="B1301" t="s">
        <v>666</v>
      </c>
      <c r="C1301" t="s">
        <v>673</v>
      </c>
      <c r="D1301" t="s">
        <v>675</v>
      </c>
      <c r="E1301">
        <v>0.49419543303720798</v>
      </c>
      <c r="F1301">
        <v>8</v>
      </c>
      <c r="G1301">
        <v>0</v>
      </c>
      <c r="H1301">
        <v>0</v>
      </c>
      <c r="I1301">
        <f t="shared" si="159"/>
        <v>0</v>
      </c>
      <c r="J1301">
        <v>0</v>
      </c>
      <c r="K1301">
        <v>0</v>
      </c>
      <c r="L1301" t="s">
        <v>653</v>
      </c>
      <c r="M1301" t="s">
        <v>652</v>
      </c>
      <c r="N1301" t="str">
        <f t="shared" si="160"/>
        <v>left end</v>
      </c>
      <c r="P1301">
        <v>0</v>
      </c>
      <c r="Q1301">
        <v>-0.57866499999999998</v>
      </c>
      <c r="R1301">
        <v>1</v>
      </c>
      <c r="S1301">
        <v>0.49419543303720798</v>
      </c>
      <c r="T1301">
        <f t="shared" si="161"/>
        <v>0</v>
      </c>
      <c r="U1301">
        <f t="shared" si="162"/>
        <v>0</v>
      </c>
      <c r="V1301">
        <f t="shared" si="163"/>
        <v>0</v>
      </c>
      <c r="X1301">
        <f t="shared" si="158"/>
        <v>-0.28597360025847596</v>
      </c>
    </row>
    <row r="1302" spans="1:24" x14ac:dyDescent="0.35">
      <c r="A1302" t="s">
        <v>78</v>
      </c>
      <c r="B1302" t="s">
        <v>667</v>
      </c>
      <c r="C1302" t="s">
        <v>673</v>
      </c>
      <c r="D1302" t="s">
        <v>675</v>
      </c>
      <c r="E1302">
        <v>0.64825048006913799</v>
      </c>
      <c r="F1302">
        <v>8</v>
      </c>
      <c r="G1302">
        <v>0</v>
      </c>
      <c r="H1302">
        <v>0</v>
      </c>
      <c r="I1302">
        <f t="shared" si="159"/>
        <v>0</v>
      </c>
      <c r="J1302">
        <v>0</v>
      </c>
      <c r="K1302">
        <v>0</v>
      </c>
      <c r="L1302" t="s">
        <v>653</v>
      </c>
      <c r="M1302" t="s">
        <v>651</v>
      </c>
      <c r="N1302" t="str">
        <f t="shared" si="160"/>
        <v>right end</v>
      </c>
      <c r="P1302">
        <v>0</v>
      </c>
      <c r="Q1302">
        <v>-0.31767069999999997</v>
      </c>
      <c r="R1302">
        <v>1</v>
      </c>
      <c r="S1302">
        <v>0.64825048006913799</v>
      </c>
      <c r="T1302">
        <f t="shared" si="161"/>
        <v>0</v>
      </c>
      <c r="U1302">
        <f t="shared" si="162"/>
        <v>0</v>
      </c>
      <c r="V1302">
        <f t="shared" si="163"/>
        <v>0</v>
      </c>
      <c r="X1302">
        <f t="shared" si="158"/>
        <v>-0.2059301837788991</v>
      </c>
    </row>
    <row r="1303" spans="1:24" x14ac:dyDescent="0.35">
      <c r="A1303" t="s">
        <v>381</v>
      </c>
      <c r="B1303" t="s">
        <v>665</v>
      </c>
      <c r="C1303" t="s">
        <v>673</v>
      </c>
      <c r="D1303" t="s">
        <v>675</v>
      </c>
      <c r="E1303">
        <v>0.35174951993086101</v>
      </c>
      <c r="F1303">
        <v>8</v>
      </c>
      <c r="G1303">
        <v>0</v>
      </c>
      <c r="H1303">
        <v>0</v>
      </c>
      <c r="I1303">
        <f t="shared" si="159"/>
        <v>0</v>
      </c>
      <c r="J1303">
        <v>0</v>
      </c>
      <c r="K1303">
        <v>0</v>
      </c>
      <c r="L1303" t="s">
        <v>653</v>
      </c>
      <c r="M1303" t="s">
        <v>651</v>
      </c>
      <c r="N1303" t="str">
        <f t="shared" si="160"/>
        <v>right end</v>
      </c>
      <c r="P1303">
        <v>0</v>
      </c>
      <c r="Q1303">
        <v>-0.31767069999999997</v>
      </c>
      <c r="R1303">
        <v>1</v>
      </c>
      <c r="S1303">
        <v>0.35174951993086101</v>
      </c>
      <c r="T1303">
        <f t="shared" si="161"/>
        <v>0</v>
      </c>
      <c r="U1303">
        <f t="shared" si="162"/>
        <v>0</v>
      </c>
      <c r="V1303">
        <f t="shared" si="163"/>
        <v>0</v>
      </c>
      <c r="X1303">
        <f t="shared" si="158"/>
        <v>-0.11174051622110055</v>
      </c>
    </row>
    <row r="1304" spans="1:24" x14ac:dyDescent="0.35">
      <c r="A1304" t="s">
        <v>77</v>
      </c>
      <c r="B1304" t="s">
        <v>667</v>
      </c>
      <c r="C1304" t="s">
        <v>673</v>
      </c>
      <c r="D1304" t="s">
        <v>675</v>
      </c>
      <c r="E1304">
        <v>0.49865734401551298</v>
      </c>
      <c r="F1304">
        <v>8</v>
      </c>
      <c r="G1304">
        <v>0</v>
      </c>
      <c r="H1304">
        <v>0</v>
      </c>
      <c r="I1304">
        <f t="shared" si="159"/>
        <v>0</v>
      </c>
      <c r="J1304">
        <v>0</v>
      </c>
      <c r="K1304">
        <v>0</v>
      </c>
      <c r="L1304" t="s">
        <v>654</v>
      </c>
      <c r="M1304" t="s">
        <v>651</v>
      </c>
      <c r="N1304" t="str">
        <f t="shared" si="160"/>
        <v>right guard</v>
      </c>
      <c r="P1304">
        <v>0</v>
      </c>
      <c r="Q1304">
        <v>0.13934419000000001</v>
      </c>
      <c r="R1304">
        <v>0</v>
      </c>
      <c r="S1304">
        <v>0</v>
      </c>
      <c r="T1304">
        <f t="shared" si="161"/>
        <v>0</v>
      </c>
      <c r="U1304">
        <f t="shared" si="162"/>
        <v>0</v>
      </c>
      <c r="V1304">
        <f t="shared" si="163"/>
        <v>0</v>
      </c>
      <c r="X1304">
        <f t="shared" si="158"/>
        <v>6.9485003689393005E-2</v>
      </c>
    </row>
    <row r="1305" spans="1:24" x14ac:dyDescent="0.35">
      <c r="A1305" t="s">
        <v>78</v>
      </c>
      <c r="B1305" t="s">
        <v>667</v>
      </c>
      <c r="C1305" t="s">
        <v>673</v>
      </c>
      <c r="D1305" t="s">
        <v>675</v>
      </c>
      <c r="E1305">
        <v>0.50134265598448602</v>
      </c>
      <c r="F1305">
        <v>8</v>
      </c>
      <c r="G1305">
        <v>0</v>
      </c>
      <c r="H1305">
        <v>0</v>
      </c>
      <c r="I1305">
        <f t="shared" si="159"/>
        <v>0</v>
      </c>
      <c r="J1305">
        <v>0</v>
      </c>
      <c r="K1305">
        <v>0</v>
      </c>
      <c r="L1305" t="s">
        <v>654</v>
      </c>
      <c r="M1305" t="s">
        <v>651</v>
      </c>
      <c r="N1305" t="str">
        <f t="shared" si="160"/>
        <v>right guard</v>
      </c>
      <c r="P1305">
        <v>0</v>
      </c>
      <c r="Q1305">
        <v>0.13934419000000001</v>
      </c>
      <c r="R1305">
        <v>0</v>
      </c>
      <c r="S1305">
        <v>0</v>
      </c>
      <c r="T1305">
        <f t="shared" si="161"/>
        <v>0</v>
      </c>
      <c r="U1305">
        <f t="shared" si="162"/>
        <v>0</v>
      </c>
      <c r="V1305">
        <f t="shared" si="163"/>
        <v>0</v>
      </c>
      <c r="X1305">
        <f t="shared" si="158"/>
        <v>6.9859186310606863E-2</v>
      </c>
    </row>
    <row r="1306" spans="1:24" x14ac:dyDescent="0.35">
      <c r="A1306" t="s">
        <v>85</v>
      </c>
      <c r="B1306" t="s">
        <v>665</v>
      </c>
      <c r="C1306" t="s">
        <v>673</v>
      </c>
      <c r="D1306" t="s">
        <v>675</v>
      </c>
      <c r="E1306">
        <v>0.44571488690898198</v>
      </c>
      <c r="F1306">
        <v>8</v>
      </c>
      <c r="G1306">
        <v>0</v>
      </c>
      <c r="H1306">
        <v>0</v>
      </c>
      <c r="I1306">
        <f t="shared" si="159"/>
        <v>0</v>
      </c>
      <c r="J1306">
        <v>0</v>
      </c>
      <c r="K1306">
        <v>0</v>
      </c>
      <c r="L1306" t="s">
        <v>654</v>
      </c>
      <c r="M1306" t="s">
        <v>652</v>
      </c>
      <c r="N1306" t="str">
        <f t="shared" si="160"/>
        <v>left guard</v>
      </c>
      <c r="P1306">
        <v>0</v>
      </c>
      <c r="Q1306">
        <v>1.0797127</v>
      </c>
      <c r="R1306">
        <v>0</v>
      </c>
      <c r="S1306">
        <v>0</v>
      </c>
      <c r="T1306">
        <f t="shared" si="161"/>
        <v>0</v>
      </c>
      <c r="U1306">
        <f t="shared" si="162"/>
        <v>0</v>
      </c>
      <c r="V1306">
        <f t="shared" si="163"/>
        <v>0</v>
      </c>
      <c r="X1306">
        <f t="shared" si="158"/>
        <v>0.48124402397469157</v>
      </c>
    </row>
    <row r="1307" spans="1:24" x14ac:dyDescent="0.35">
      <c r="A1307" t="s">
        <v>60</v>
      </c>
      <c r="B1307" t="s">
        <v>666</v>
      </c>
      <c r="C1307" t="s">
        <v>673</v>
      </c>
      <c r="D1307" t="s">
        <v>675</v>
      </c>
      <c r="E1307">
        <v>0.55428511309101702</v>
      </c>
      <c r="F1307">
        <v>8</v>
      </c>
      <c r="G1307">
        <v>0</v>
      </c>
      <c r="H1307">
        <v>0</v>
      </c>
      <c r="I1307">
        <f t="shared" si="159"/>
        <v>0</v>
      </c>
      <c r="J1307">
        <v>0</v>
      </c>
      <c r="K1307">
        <v>0</v>
      </c>
      <c r="L1307" t="s">
        <v>654</v>
      </c>
      <c r="M1307" t="s">
        <v>652</v>
      </c>
      <c r="N1307" t="str">
        <f t="shared" si="160"/>
        <v>left guard</v>
      </c>
      <c r="P1307">
        <v>0</v>
      </c>
      <c r="Q1307">
        <v>1.0797127</v>
      </c>
      <c r="R1307">
        <v>0</v>
      </c>
      <c r="S1307">
        <v>0</v>
      </c>
      <c r="T1307">
        <f t="shared" si="161"/>
        <v>0</v>
      </c>
      <c r="U1307">
        <f t="shared" si="162"/>
        <v>0</v>
      </c>
      <c r="V1307">
        <f t="shared" si="163"/>
        <v>0</v>
      </c>
      <c r="X1307">
        <f t="shared" si="158"/>
        <v>0.59846867602530729</v>
      </c>
    </row>
    <row r="1308" spans="1:24" x14ac:dyDescent="0.35">
      <c r="A1308" t="s">
        <v>87</v>
      </c>
      <c r="B1308" t="s">
        <v>667</v>
      </c>
      <c r="C1308" t="s">
        <v>675</v>
      </c>
      <c r="D1308" t="s">
        <v>673</v>
      </c>
      <c r="E1308">
        <v>1</v>
      </c>
      <c r="F1308">
        <v>8</v>
      </c>
      <c r="G1308">
        <v>0</v>
      </c>
      <c r="H1308">
        <v>0</v>
      </c>
      <c r="I1308">
        <f t="shared" si="159"/>
        <v>0</v>
      </c>
      <c r="J1308">
        <v>0</v>
      </c>
      <c r="K1308">
        <v>0</v>
      </c>
      <c r="L1308" t="s">
        <v>653</v>
      </c>
      <c r="M1308" t="s">
        <v>652</v>
      </c>
      <c r="N1308" t="str">
        <f t="shared" si="160"/>
        <v>left end</v>
      </c>
      <c r="P1308">
        <v>0</v>
      </c>
      <c r="Q1308">
        <v>-0.48965564</v>
      </c>
      <c r="R1308">
        <v>1</v>
      </c>
      <c r="S1308">
        <v>1</v>
      </c>
      <c r="T1308">
        <f t="shared" si="161"/>
        <v>0</v>
      </c>
      <c r="U1308">
        <f t="shared" si="162"/>
        <v>0</v>
      </c>
      <c r="V1308">
        <f t="shared" si="163"/>
        <v>0</v>
      </c>
      <c r="X1308">
        <f t="shared" si="158"/>
        <v>-0.48965564</v>
      </c>
    </row>
    <row r="1309" spans="1:24" x14ac:dyDescent="0.35">
      <c r="A1309" t="s">
        <v>86</v>
      </c>
      <c r="B1309" t="s">
        <v>667</v>
      </c>
      <c r="C1309" t="s">
        <v>675</v>
      </c>
      <c r="D1309" t="s">
        <v>673</v>
      </c>
      <c r="E1309">
        <v>0.48331603299197401</v>
      </c>
      <c r="F1309">
        <v>8</v>
      </c>
      <c r="G1309">
        <v>0</v>
      </c>
      <c r="H1309">
        <v>0</v>
      </c>
      <c r="I1309">
        <f t="shared" si="159"/>
        <v>0</v>
      </c>
      <c r="J1309">
        <v>0</v>
      </c>
      <c r="K1309">
        <v>0</v>
      </c>
      <c r="L1309" t="s">
        <v>3</v>
      </c>
      <c r="M1309" t="s">
        <v>651</v>
      </c>
      <c r="N1309" t="str">
        <f t="shared" si="160"/>
        <v>right tackle</v>
      </c>
      <c r="P1309">
        <v>0</v>
      </c>
      <c r="Q1309">
        <v>-0.23884407999999999</v>
      </c>
      <c r="R1309">
        <v>1</v>
      </c>
      <c r="S1309">
        <v>0.48331603299197401</v>
      </c>
      <c r="T1309">
        <f t="shared" si="161"/>
        <v>0</v>
      </c>
      <c r="U1309">
        <f t="shared" si="162"/>
        <v>0</v>
      </c>
      <c r="V1309">
        <f t="shared" si="163"/>
        <v>0</v>
      </c>
      <c r="X1309">
        <f t="shared" si="158"/>
        <v>-0.11543717324921768</v>
      </c>
    </row>
    <row r="1310" spans="1:24" x14ac:dyDescent="0.35">
      <c r="A1310" t="s">
        <v>105</v>
      </c>
      <c r="B1310" t="s">
        <v>666</v>
      </c>
      <c r="C1310" t="s">
        <v>675</v>
      </c>
      <c r="D1310" t="s">
        <v>673</v>
      </c>
      <c r="E1310">
        <v>0.51668396700802499</v>
      </c>
      <c r="F1310">
        <v>8</v>
      </c>
      <c r="G1310">
        <v>0</v>
      </c>
      <c r="H1310">
        <v>0</v>
      </c>
      <c r="I1310">
        <f t="shared" si="159"/>
        <v>0</v>
      </c>
      <c r="J1310">
        <v>0</v>
      </c>
      <c r="K1310">
        <v>0</v>
      </c>
      <c r="L1310" t="s">
        <v>3</v>
      </c>
      <c r="M1310" t="s">
        <v>651</v>
      </c>
      <c r="N1310" t="str">
        <f t="shared" si="160"/>
        <v>right tackle</v>
      </c>
      <c r="P1310">
        <v>0</v>
      </c>
      <c r="Q1310">
        <v>-0.23884407999999999</v>
      </c>
      <c r="R1310">
        <v>1</v>
      </c>
      <c r="S1310">
        <v>0.51668396700802499</v>
      </c>
      <c r="T1310">
        <f t="shared" si="161"/>
        <v>0</v>
      </c>
      <c r="U1310">
        <f t="shared" si="162"/>
        <v>0</v>
      </c>
      <c r="V1310">
        <f t="shared" si="163"/>
        <v>0</v>
      </c>
      <c r="X1310">
        <f t="shared" si="158"/>
        <v>-0.12340690675078207</v>
      </c>
    </row>
    <row r="1311" spans="1:24" x14ac:dyDescent="0.35">
      <c r="A1311" t="s">
        <v>87</v>
      </c>
      <c r="B1311" t="s">
        <v>667</v>
      </c>
      <c r="C1311" t="s">
        <v>675</v>
      </c>
      <c r="D1311" t="s">
        <v>673</v>
      </c>
      <c r="E1311">
        <v>0.277630009010432</v>
      </c>
      <c r="F1311">
        <v>8</v>
      </c>
      <c r="G1311">
        <v>0</v>
      </c>
      <c r="H1311">
        <v>0</v>
      </c>
      <c r="I1311">
        <f t="shared" si="159"/>
        <v>0</v>
      </c>
      <c r="J1311">
        <v>0</v>
      </c>
      <c r="K1311">
        <v>0</v>
      </c>
      <c r="L1311" t="s">
        <v>3</v>
      </c>
      <c r="M1311" t="s">
        <v>651</v>
      </c>
      <c r="N1311" t="str">
        <f t="shared" si="160"/>
        <v>right tackle</v>
      </c>
      <c r="P1311">
        <v>0</v>
      </c>
      <c r="Q1311">
        <v>0.15870924</v>
      </c>
      <c r="R1311">
        <v>0</v>
      </c>
      <c r="S1311">
        <v>0</v>
      </c>
      <c r="T1311">
        <f t="shared" si="161"/>
        <v>0</v>
      </c>
      <c r="U1311">
        <f t="shared" si="162"/>
        <v>0</v>
      </c>
      <c r="V1311">
        <f t="shared" si="163"/>
        <v>0</v>
      </c>
      <c r="X1311">
        <f t="shared" si="158"/>
        <v>4.4062447731238817E-2</v>
      </c>
    </row>
    <row r="1312" spans="1:24" x14ac:dyDescent="0.35">
      <c r="A1312" t="s">
        <v>382</v>
      </c>
      <c r="B1312" t="s">
        <v>667</v>
      </c>
      <c r="C1312" t="s">
        <v>675</v>
      </c>
      <c r="D1312" t="s">
        <v>673</v>
      </c>
      <c r="E1312">
        <v>0.27632018826462301</v>
      </c>
      <c r="F1312">
        <v>8</v>
      </c>
      <c r="G1312">
        <v>0</v>
      </c>
      <c r="H1312">
        <v>0</v>
      </c>
      <c r="I1312">
        <f t="shared" si="159"/>
        <v>0</v>
      </c>
      <c r="J1312">
        <v>0</v>
      </c>
      <c r="K1312">
        <v>0</v>
      </c>
      <c r="L1312" t="s">
        <v>3</v>
      </c>
      <c r="M1312" t="s">
        <v>651</v>
      </c>
      <c r="N1312" t="str">
        <f t="shared" si="160"/>
        <v>right tackle</v>
      </c>
      <c r="P1312">
        <v>0</v>
      </c>
      <c r="Q1312">
        <v>0.15870924</v>
      </c>
      <c r="R1312">
        <v>0</v>
      </c>
      <c r="S1312">
        <v>0</v>
      </c>
      <c r="T1312">
        <f t="shared" si="161"/>
        <v>0</v>
      </c>
      <c r="U1312">
        <f t="shared" si="162"/>
        <v>0</v>
      </c>
      <c r="V1312">
        <f t="shared" si="163"/>
        <v>0</v>
      </c>
      <c r="X1312">
        <f t="shared" si="158"/>
        <v>4.3854567076135241E-2</v>
      </c>
    </row>
    <row r="1313" spans="1:24" x14ac:dyDescent="0.35">
      <c r="A1313" t="s">
        <v>86</v>
      </c>
      <c r="B1313" t="s">
        <v>667</v>
      </c>
      <c r="C1313" t="s">
        <v>675</v>
      </c>
      <c r="D1313" t="s">
        <v>673</v>
      </c>
      <c r="E1313">
        <v>0.44604980272494299</v>
      </c>
      <c r="F1313">
        <v>8</v>
      </c>
      <c r="G1313">
        <v>0</v>
      </c>
      <c r="H1313">
        <v>0</v>
      </c>
      <c r="I1313">
        <f t="shared" si="159"/>
        <v>0</v>
      </c>
      <c r="J1313">
        <v>0</v>
      </c>
      <c r="K1313">
        <v>0</v>
      </c>
      <c r="L1313" t="s">
        <v>3</v>
      </c>
      <c r="M1313" t="s">
        <v>651</v>
      </c>
      <c r="N1313" t="str">
        <f t="shared" si="160"/>
        <v>right tackle</v>
      </c>
      <c r="P1313">
        <v>0</v>
      </c>
      <c r="Q1313">
        <v>0.15870924</v>
      </c>
      <c r="R1313">
        <v>0</v>
      </c>
      <c r="S1313">
        <v>0</v>
      </c>
      <c r="T1313">
        <f t="shared" si="161"/>
        <v>0</v>
      </c>
      <c r="U1313">
        <f t="shared" si="162"/>
        <v>0</v>
      </c>
      <c r="V1313">
        <f t="shared" si="163"/>
        <v>0</v>
      </c>
      <c r="X1313">
        <f t="shared" si="158"/>
        <v>7.0792225192625638E-2</v>
      </c>
    </row>
    <row r="1314" spans="1:24" x14ac:dyDescent="0.35">
      <c r="A1314" t="s">
        <v>87</v>
      </c>
      <c r="B1314" t="s">
        <v>667</v>
      </c>
      <c r="C1314" t="s">
        <v>675</v>
      </c>
      <c r="D1314" t="s">
        <v>673</v>
      </c>
      <c r="E1314">
        <v>1</v>
      </c>
      <c r="F1314">
        <v>8</v>
      </c>
      <c r="G1314">
        <v>0</v>
      </c>
      <c r="H1314">
        <v>0</v>
      </c>
      <c r="I1314">
        <f t="shared" si="159"/>
        <v>0</v>
      </c>
      <c r="J1314">
        <v>0</v>
      </c>
      <c r="K1314">
        <v>0</v>
      </c>
      <c r="L1314" t="s">
        <v>654</v>
      </c>
      <c r="M1314" t="s">
        <v>651</v>
      </c>
      <c r="N1314" t="str">
        <f t="shared" si="160"/>
        <v>right guard</v>
      </c>
      <c r="P1314">
        <v>0</v>
      </c>
      <c r="Q1314">
        <v>0.57897186</v>
      </c>
      <c r="R1314">
        <v>0</v>
      </c>
      <c r="S1314">
        <v>0</v>
      </c>
      <c r="T1314">
        <f t="shared" si="161"/>
        <v>0</v>
      </c>
      <c r="U1314">
        <f t="shared" si="162"/>
        <v>0</v>
      </c>
      <c r="V1314">
        <f t="shared" si="163"/>
        <v>0</v>
      </c>
      <c r="X1314">
        <f t="shared" si="158"/>
        <v>0.57897186</v>
      </c>
    </row>
    <row r="1315" spans="1:24" x14ac:dyDescent="0.35">
      <c r="A1315" t="s">
        <v>86</v>
      </c>
      <c r="B1315" t="s">
        <v>667</v>
      </c>
      <c r="C1315" t="s">
        <v>675</v>
      </c>
      <c r="D1315" t="s">
        <v>673</v>
      </c>
      <c r="E1315">
        <v>0.66133106444849199</v>
      </c>
      <c r="F1315">
        <v>8</v>
      </c>
      <c r="G1315">
        <v>0</v>
      </c>
      <c r="H1315">
        <v>0</v>
      </c>
      <c r="I1315">
        <f t="shared" si="159"/>
        <v>0</v>
      </c>
      <c r="J1315">
        <v>0</v>
      </c>
      <c r="K1315">
        <v>0</v>
      </c>
      <c r="L1315" t="s">
        <v>3</v>
      </c>
      <c r="M1315" t="s">
        <v>652</v>
      </c>
      <c r="N1315" t="str">
        <f t="shared" si="160"/>
        <v>left tackle</v>
      </c>
      <c r="P1315">
        <v>0</v>
      </c>
      <c r="Q1315">
        <v>0.45477524000000003</v>
      </c>
      <c r="R1315">
        <v>0</v>
      </c>
      <c r="S1315">
        <v>0</v>
      </c>
      <c r="T1315">
        <f t="shared" si="161"/>
        <v>0</v>
      </c>
      <c r="U1315">
        <f t="shared" si="162"/>
        <v>0</v>
      </c>
      <c r="V1315">
        <f t="shared" si="163"/>
        <v>0</v>
      </c>
      <c r="X1315">
        <f t="shared" si="158"/>
        <v>0.30075699355401841</v>
      </c>
    </row>
    <row r="1316" spans="1:24" x14ac:dyDescent="0.35">
      <c r="A1316" t="s">
        <v>103</v>
      </c>
      <c r="B1316" t="s">
        <v>667</v>
      </c>
      <c r="C1316" t="s">
        <v>675</v>
      </c>
      <c r="D1316" t="s">
        <v>673</v>
      </c>
      <c r="E1316">
        <v>0.33866893555150701</v>
      </c>
      <c r="F1316">
        <v>8</v>
      </c>
      <c r="G1316">
        <v>0</v>
      </c>
      <c r="H1316">
        <v>0</v>
      </c>
      <c r="I1316">
        <f t="shared" si="159"/>
        <v>0</v>
      </c>
      <c r="J1316">
        <v>0</v>
      </c>
      <c r="K1316">
        <v>0</v>
      </c>
      <c r="L1316" t="s">
        <v>3</v>
      </c>
      <c r="M1316" t="s">
        <v>652</v>
      </c>
      <c r="N1316" t="str">
        <f t="shared" si="160"/>
        <v>left tackle</v>
      </c>
      <c r="P1316">
        <v>0</v>
      </c>
      <c r="Q1316">
        <v>0.45477524000000003</v>
      </c>
      <c r="R1316">
        <v>0</v>
      </c>
      <c r="S1316">
        <v>0</v>
      </c>
      <c r="T1316">
        <f t="shared" si="161"/>
        <v>0</v>
      </c>
      <c r="U1316">
        <f t="shared" si="162"/>
        <v>0</v>
      </c>
      <c r="V1316">
        <f t="shared" si="163"/>
        <v>0</v>
      </c>
      <c r="X1316">
        <f t="shared" si="158"/>
        <v>0.15401824644598114</v>
      </c>
    </row>
    <row r="1317" spans="1:24" x14ac:dyDescent="0.35">
      <c r="A1317" t="s">
        <v>93</v>
      </c>
      <c r="B1317" t="s">
        <v>665</v>
      </c>
      <c r="C1317" t="s">
        <v>675</v>
      </c>
      <c r="D1317" t="s">
        <v>673</v>
      </c>
      <c r="E1317">
        <v>1</v>
      </c>
      <c r="F1317">
        <v>8</v>
      </c>
      <c r="G1317">
        <v>0</v>
      </c>
      <c r="H1317">
        <v>0</v>
      </c>
      <c r="I1317">
        <f t="shared" si="159"/>
        <v>0</v>
      </c>
      <c r="J1317">
        <v>0</v>
      </c>
      <c r="K1317">
        <v>0</v>
      </c>
      <c r="L1317" t="s">
        <v>3</v>
      </c>
      <c r="M1317" t="s">
        <v>652</v>
      </c>
      <c r="N1317" t="str">
        <f t="shared" si="160"/>
        <v>left tackle</v>
      </c>
      <c r="P1317">
        <v>0</v>
      </c>
      <c r="Q1317">
        <v>0.43546351999999999</v>
      </c>
      <c r="R1317">
        <v>0</v>
      </c>
      <c r="S1317">
        <v>0</v>
      </c>
      <c r="T1317">
        <f t="shared" si="161"/>
        <v>0</v>
      </c>
      <c r="U1317">
        <f t="shared" si="162"/>
        <v>0</v>
      </c>
      <c r="V1317">
        <f t="shared" si="163"/>
        <v>0</v>
      </c>
      <c r="X1317">
        <f t="shared" si="158"/>
        <v>0.43546351999999999</v>
      </c>
    </row>
    <row r="1318" spans="1:24" x14ac:dyDescent="0.35">
      <c r="A1318" t="s">
        <v>386</v>
      </c>
      <c r="B1318" t="s">
        <v>665</v>
      </c>
      <c r="C1318" t="s">
        <v>675</v>
      </c>
      <c r="D1318" t="s">
        <v>673</v>
      </c>
      <c r="E1318">
        <v>0.31673262795749302</v>
      </c>
      <c r="F1318">
        <v>8</v>
      </c>
      <c r="G1318">
        <v>0</v>
      </c>
      <c r="H1318">
        <v>0</v>
      </c>
      <c r="I1318">
        <f t="shared" si="159"/>
        <v>0</v>
      </c>
      <c r="J1318">
        <v>1</v>
      </c>
      <c r="K1318">
        <v>0</v>
      </c>
      <c r="L1318" t="s">
        <v>653</v>
      </c>
      <c r="M1318" t="s">
        <v>652</v>
      </c>
      <c r="N1318" t="str">
        <f t="shared" si="160"/>
        <v>left end</v>
      </c>
      <c r="P1318">
        <v>0</v>
      </c>
      <c r="Q1318">
        <v>0.16084994</v>
      </c>
      <c r="R1318">
        <v>0</v>
      </c>
      <c r="S1318">
        <v>0</v>
      </c>
      <c r="T1318">
        <f t="shared" si="161"/>
        <v>0</v>
      </c>
      <c r="U1318">
        <f t="shared" si="162"/>
        <v>0.31673262795749302</v>
      </c>
      <c r="V1318">
        <f t="shared" si="163"/>
        <v>0</v>
      </c>
      <c r="X1318">
        <f t="shared" si="158"/>
        <v>5.0946424203005075E-2</v>
      </c>
    </row>
    <row r="1319" spans="1:24" x14ac:dyDescent="0.35">
      <c r="A1319" t="s">
        <v>93</v>
      </c>
      <c r="B1319" t="s">
        <v>665</v>
      </c>
      <c r="C1319" t="s">
        <v>675</v>
      </c>
      <c r="D1319" t="s">
        <v>673</v>
      </c>
      <c r="E1319">
        <v>0.15363020519679299</v>
      </c>
      <c r="F1319">
        <v>8</v>
      </c>
      <c r="G1319">
        <v>0</v>
      </c>
      <c r="H1319">
        <v>0</v>
      </c>
      <c r="I1319">
        <f t="shared" si="159"/>
        <v>0</v>
      </c>
      <c r="J1319">
        <v>1</v>
      </c>
      <c r="K1319">
        <v>0</v>
      </c>
      <c r="L1319" t="s">
        <v>653</v>
      </c>
      <c r="M1319" t="s">
        <v>652</v>
      </c>
      <c r="N1319" t="str">
        <f t="shared" si="160"/>
        <v>left end</v>
      </c>
      <c r="P1319">
        <v>0</v>
      </c>
      <c r="Q1319">
        <v>0.16084994</v>
      </c>
      <c r="R1319">
        <v>0</v>
      </c>
      <c r="S1319">
        <v>0</v>
      </c>
      <c r="T1319">
        <f t="shared" si="161"/>
        <v>0</v>
      </c>
      <c r="U1319">
        <f t="shared" si="162"/>
        <v>0.15363020519679299</v>
      </c>
      <c r="V1319">
        <f t="shared" si="163"/>
        <v>0</v>
      </c>
      <c r="X1319">
        <f t="shared" si="158"/>
        <v>2.4711409288091839E-2</v>
      </c>
    </row>
    <row r="1320" spans="1:24" x14ac:dyDescent="0.35">
      <c r="A1320" t="s">
        <v>109</v>
      </c>
      <c r="B1320" t="s">
        <v>666</v>
      </c>
      <c r="C1320" t="s">
        <v>675</v>
      </c>
      <c r="D1320" t="s">
        <v>673</v>
      </c>
      <c r="E1320">
        <v>0.52963716684571305</v>
      </c>
      <c r="F1320">
        <v>8</v>
      </c>
      <c r="G1320">
        <v>0</v>
      </c>
      <c r="H1320">
        <v>0</v>
      </c>
      <c r="I1320">
        <f t="shared" si="159"/>
        <v>0</v>
      </c>
      <c r="J1320">
        <v>1</v>
      </c>
      <c r="K1320">
        <v>0</v>
      </c>
      <c r="L1320" t="s">
        <v>653</v>
      </c>
      <c r="M1320" t="s">
        <v>652</v>
      </c>
      <c r="N1320" t="str">
        <f t="shared" si="160"/>
        <v>left end</v>
      </c>
      <c r="P1320">
        <v>0</v>
      </c>
      <c r="Q1320">
        <v>0.16084994</v>
      </c>
      <c r="R1320">
        <v>0</v>
      </c>
      <c r="S1320">
        <v>0</v>
      </c>
      <c r="T1320">
        <f t="shared" si="161"/>
        <v>0</v>
      </c>
      <c r="U1320">
        <f t="shared" si="162"/>
        <v>0.52963716684571305</v>
      </c>
      <c r="V1320">
        <f t="shared" si="163"/>
        <v>0</v>
      </c>
      <c r="X1320">
        <f t="shared" si="158"/>
        <v>8.5192106508902937E-2</v>
      </c>
    </row>
    <row r="1321" spans="1:24" x14ac:dyDescent="0.35">
      <c r="A1321" t="s">
        <v>60</v>
      </c>
      <c r="B1321" t="s">
        <v>666</v>
      </c>
      <c r="C1321" t="s">
        <v>673</v>
      </c>
      <c r="D1321" t="s">
        <v>675</v>
      </c>
      <c r="E1321">
        <v>0.36185212987559801</v>
      </c>
      <c r="F1321">
        <v>8</v>
      </c>
      <c r="G1321">
        <v>0</v>
      </c>
      <c r="H1321">
        <v>0</v>
      </c>
      <c r="I1321">
        <f t="shared" si="159"/>
        <v>0</v>
      </c>
      <c r="J1321">
        <v>0</v>
      </c>
      <c r="K1321">
        <v>0</v>
      </c>
      <c r="L1321" t="s">
        <v>653</v>
      </c>
      <c r="M1321" t="s">
        <v>651</v>
      </c>
      <c r="N1321" t="str">
        <f t="shared" si="160"/>
        <v>right end</v>
      </c>
      <c r="P1321">
        <v>0</v>
      </c>
      <c r="Q1321">
        <v>2.0494103E-2</v>
      </c>
      <c r="R1321">
        <v>0</v>
      </c>
      <c r="S1321">
        <v>0</v>
      </c>
      <c r="T1321">
        <f t="shared" si="161"/>
        <v>0</v>
      </c>
      <c r="U1321">
        <f t="shared" si="162"/>
        <v>0</v>
      </c>
      <c r="V1321">
        <f t="shared" si="163"/>
        <v>0</v>
      </c>
      <c r="X1321">
        <f t="shared" si="158"/>
        <v>7.4158348204398823E-3</v>
      </c>
    </row>
    <row r="1322" spans="1:24" x14ac:dyDescent="0.35">
      <c r="A1322" t="s">
        <v>62</v>
      </c>
      <c r="B1322" t="s">
        <v>667</v>
      </c>
      <c r="C1322" t="s">
        <v>673</v>
      </c>
      <c r="D1322" t="s">
        <v>675</v>
      </c>
      <c r="E1322">
        <v>0.29881221450650802</v>
      </c>
      <c r="F1322">
        <v>8</v>
      </c>
      <c r="G1322">
        <v>0</v>
      </c>
      <c r="H1322">
        <v>0</v>
      </c>
      <c r="I1322">
        <f t="shared" si="159"/>
        <v>0</v>
      </c>
      <c r="J1322">
        <v>0</v>
      </c>
      <c r="K1322">
        <v>0</v>
      </c>
      <c r="L1322" t="s">
        <v>653</v>
      </c>
      <c r="M1322" t="s">
        <v>651</v>
      </c>
      <c r="N1322" t="str">
        <f t="shared" si="160"/>
        <v>right end</v>
      </c>
      <c r="P1322">
        <v>0</v>
      </c>
      <c r="Q1322">
        <v>2.0494103E-2</v>
      </c>
      <c r="R1322">
        <v>0</v>
      </c>
      <c r="S1322">
        <v>0</v>
      </c>
      <c r="T1322">
        <f t="shared" si="161"/>
        <v>0</v>
      </c>
      <c r="U1322">
        <f t="shared" si="162"/>
        <v>0</v>
      </c>
      <c r="V1322">
        <f t="shared" si="163"/>
        <v>0</v>
      </c>
      <c r="X1322">
        <f t="shared" si="158"/>
        <v>6.1238883017544696E-3</v>
      </c>
    </row>
    <row r="1323" spans="1:24" x14ac:dyDescent="0.35">
      <c r="A1323" t="s">
        <v>383</v>
      </c>
      <c r="B1323" t="s">
        <v>665</v>
      </c>
      <c r="C1323" t="s">
        <v>673</v>
      </c>
      <c r="D1323" t="s">
        <v>675</v>
      </c>
      <c r="E1323">
        <v>0.33933565561789297</v>
      </c>
      <c r="F1323">
        <v>8</v>
      </c>
      <c r="G1323">
        <v>0</v>
      </c>
      <c r="H1323">
        <v>0</v>
      </c>
      <c r="I1323">
        <f t="shared" si="159"/>
        <v>0</v>
      </c>
      <c r="J1323">
        <v>0</v>
      </c>
      <c r="K1323">
        <v>0</v>
      </c>
      <c r="L1323" t="s">
        <v>653</v>
      </c>
      <c r="M1323" t="s">
        <v>651</v>
      </c>
      <c r="N1323" t="str">
        <f t="shared" si="160"/>
        <v>right end</v>
      </c>
      <c r="P1323">
        <v>0</v>
      </c>
      <c r="Q1323">
        <v>2.0494103E-2</v>
      </c>
      <c r="R1323">
        <v>0</v>
      </c>
      <c r="S1323">
        <v>0</v>
      </c>
      <c r="T1323">
        <f t="shared" si="161"/>
        <v>0</v>
      </c>
      <c r="U1323">
        <f t="shared" si="162"/>
        <v>0</v>
      </c>
      <c r="V1323">
        <f t="shared" si="163"/>
        <v>0</v>
      </c>
      <c r="X1323">
        <f t="shared" si="158"/>
        <v>6.9543798778056269E-3</v>
      </c>
    </row>
    <row r="1324" spans="1:24" x14ac:dyDescent="0.35">
      <c r="A1324" t="s">
        <v>77</v>
      </c>
      <c r="B1324" t="s">
        <v>667</v>
      </c>
      <c r="C1324" t="s">
        <v>673</v>
      </c>
      <c r="D1324" t="s">
        <v>675</v>
      </c>
      <c r="E1324">
        <v>0.52363084274757199</v>
      </c>
      <c r="F1324">
        <v>8</v>
      </c>
      <c r="G1324">
        <v>0</v>
      </c>
      <c r="H1324">
        <v>0</v>
      </c>
      <c r="I1324">
        <f t="shared" si="159"/>
        <v>0</v>
      </c>
      <c r="J1324">
        <v>0</v>
      </c>
      <c r="K1324">
        <v>0</v>
      </c>
      <c r="L1324" t="s">
        <v>653</v>
      </c>
      <c r="M1324" t="s">
        <v>652</v>
      </c>
      <c r="N1324" t="str">
        <f t="shared" si="160"/>
        <v>left end</v>
      </c>
      <c r="P1324">
        <v>0</v>
      </c>
      <c r="Q1324">
        <v>0.72072404999999995</v>
      </c>
      <c r="R1324">
        <v>0</v>
      </c>
      <c r="S1324">
        <v>0</v>
      </c>
      <c r="T1324">
        <f t="shared" si="161"/>
        <v>0</v>
      </c>
      <c r="U1324">
        <f t="shared" si="162"/>
        <v>0</v>
      </c>
      <c r="V1324">
        <f t="shared" si="163"/>
        <v>0</v>
      </c>
      <c r="X1324">
        <f t="shared" si="158"/>
        <v>0.37739334168994321</v>
      </c>
    </row>
    <row r="1325" spans="1:24" x14ac:dyDescent="0.35">
      <c r="A1325" t="s">
        <v>60</v>
      </c>
      <c r="B1325" t="s">
        <v>666</v>
      </c>
      <c r="C1325" t="s">
        <v>673</v>
      </c>
      <c r="D1325" t="s">
        <v>675</v>
      </c>
      <c r="E1325">
        <v>0.47636915725242701</v>
      </c>
      <c r="F1325">
        <v>8</v>
      </c>
      <c r="G1325">
        <v>0</v>
      </c>
      <c r="H1325">
        <v>0</v>
      </c>
      <c r="I1325">
        <f t="shared" si="159"/>
        <v>0</v>
      </c>
      <c r="J1325">
        <v>0</v>
      </c>
      <c r="K1325">
        <v>0</v>
      </c>
      <c r="L1325" t="s">
        <v>653</v>
      </c>
      <c r="M1325" t="s">
        <v>652</v>
      </c>
      <c r="N1325" t="str">
        <f t="shared" si="160"/>
        <v>left end</v>
      </c>
      <c r="P1325">
        <v>0</v>
      </c>
      <c r="Q1325">
        <v>0.72072404999999995</v>
      </c>
      <c r="R1325">
        <v>0</v>
      </c>
      <c r="S1325">
        <v>0</v>
      </c>
      <c r="T1325">
        <f t="shared" si="161"/>
        <v>0</v>
      </c>
      <c r="U1325">
        <f t="shared" si="162"/>
        <v>0</v>
      </c>
      <c r="V1325">
        <f t="shared" si="163"/>
        <v>0</v>
      </c>
      <c r="X1325">
        <f t="shared" si="158"/>
        <v>0.34333070831005602</v>
      </c>
    </row>
    <row r="1326" spans="1:24" x14ac:dyDescent="0.35">
      <c r="A1326" t="s">
        <v>77</v>
      </c>
      <c r="B1326" t="s">
        <v>667</v>
      </c>
      <c r="C1326" t="s">
        <v>673</v>
      </c>
      <c r="D1326" t="s">
        <v>675</v>
      </c>
      <c r="E1326">
        <v>0.13638288490526501</v>
      </c>
      <c r="F1326">
        <v>8</v>
      </c>
      <c r="G1326">
        <v>0</v>
      </c>
      <c r="H1326">
        <v>0</v>
      </c>
      <c r="I1326">
        <f t="shared" si="159"/>
        <v>0</v>
      </c>
      <c r="J1326">
        <v>0</v>
      </c>
      <c r="K1326">
        <v>0</v>
      </c>
      <c r="L1326" t="s">
        <v>653</v>
      </c>
      <c r="M1326" t="s">
        <v>652</v>
      </c>
      <c r="N1326" t="str">
        <f t="shared" si="160"/>
        <v>left end</v>
      </c>
      <c r="P1326">
        <v>0</v>
      </c>
      <c r="Q1326">
        <v>0.38392794000000002</v>
      </c>
      <c r="R1326">
        <v>0</v>
      </c>
      <c r="S1326">
        <v>0</v>
      </c>
      <c r="T1326">
        <f t="shared" si="161"/>
        <v>0</v>
      </c>
      <c r="U1326">
        <f t="shared" si="162"/>
        <v>0</v>
      </c>
      <c r="V1326">
        <f t="shared" si="163"/>
        <v>0</v>
      </c>
      <c r="X1326">
        <f t="shared" si="158"/>
        <v>5.2361200052935493E-2</v>
      </c>
    </row>
    <row r="1327" spans="1:24" x14ac:dyDescent="0.35">
      <c r="A1327" t="s">
        <v>62</v>
      </c>
      <c r="B1327" t="s">
        <v>667</v>
      </c>
      <c r="C1327" t="s">
        <v>673</v>
      </c>
      <c r="D1327" t="s">
        <v>675</v>
      </c>
      <c r="E1327">
        <v>0.86361711509473404</v>
      </c>
      <c r="F1327">
        <v>8</v>
      </c>
      <c r="G1327">
        <v>0</v>
      </c>
      <c r="H1327">
        <v>0</v>
      </c>
      <c r="I1327">
        <f t="shared" si="159"/>
        <v>0</v>
      </c>
      <c r="J1327">
        <v>0</v>
      </c>
      <c r="K1327">
        <v>0</v>
      </c>
      <c r="L1327" t="s">
        <v>653</v>
      </c>
      <c r="M1327" t="s">
        <v>652</v>
      </c>
      <c r="N1327" t="str">
        <f t="shared" si="160"/>
        <v>left end</v>
      </c>
      <c r="P1327">
        <v>0</v>
      </c>
      <c r="Q1327">
        <v>0.38392794000000002</v>
      </c>
      <c r="R1327">
        <v>0</v>
      </c>
      <c r="S1327">
        <v>0</v>
      </c>
      <c r="T1327">
        <f t="shared" si="161"/>
        <v>0</v>
      </c>
      <c r="U1327">
        <f t="shared" si="162"/>
        <v>0</v>
      </c>
      <c r="V1327">
        <f t="shared" si="163"/>
        <v>0</v>
      </c>
      <c r="X1327">
        <f t="shared" si="158"/>
        <v>0.33156673994706415</v>
      </c>
    </row>
    <row r="1328" spans="1:24" x14ac:dyDescent="0.35">
      <c r="A1328" t="s">
        <v>63</v>
      </c>
      <c r="B1328" t="s">
        <v>667</v>
      </c>
      <c r="C1328" t="s">
        <v>673</v>
      </c>
      <c r="D1328" t="s">
        <v>675</v>
      </c>
      <c r="E1328">
        <v>0.56483332867923697</v>
      </c>
      <c r="F1328">
        <v>8</v>
      </c>
      <c r="G1328">
        <v>0</v>
      </c>
      <c r="H1328">
        <v>0</v>
      </c>
      <c r="I1328">
        <f t="shared" si="159"/>
        <v>0</v>
      </c>
      <c r="J1328">
        <v>0</v>
      </c>
      <c r="K1328">
        <v>0</v>
      </c>
      <c r="L1328" t="s">
        <v>653</v>
      </c>
      <c r="M1328" t="s">
        <v>651</v>
      </c>
      <c r="N1328" t="str">
        <f t="shared" si="160"/>
        <v>right end</v>
      </c>
      <c r="P1328">
        <v>0</v>
      </c>
      <c r="Q1328">
        <v>-0.49427875999999998</v>
      </c>
      <c r="R1328">
        <v>1</v>
      </c>
      <c r="S1328">
        <v>0.56483332867923697</v>
      </c>
      <c r="T1328">
        <f t="shared" si="161"/>
        <v>0</v>
      </c>
      <c r="U1328">
        <f t="shared" si="162"/>
        <v>0</v>
      </c>
      <c r="V1328">
        <f t="shared" si="163"/>
        <v>0</v>
      </c>
      <c r="X1328">
        <f t="shared" si="158"/>
        <v>-0.27918511730624568</v>
      </c>
    </row>
    <row r="1329" spans="1:24" x14ac:dyDescent="0.35">
      <c r="A1329" t="s">
        <v>71</v>
      </c>
      <c r="B1329" t="s">
        <v>665</v>
      </c>
      <c r="C1329" t="s">
        <v>673</v>
      </c>
      <c r="D1329" t="s">
        <v>675</v>
      </c>
      <c r="E1329">
        <v>0.43516667132076198</v>
      </c>
      <c r="F1329">
        <v>8</v>
      </c>
      <c r="G1329">
        <v>0</v>
      </c>
      <c r="H1329">
        <v>0</v>
      </c>
      <c r="I1329">
        <f t="shared" si="159"/>
        <v>0</v>
      </c>
      <c r="J1329">
        <v>0</v>
      </c>
      <c r="K1329">
        <v>0</v>
      </c>
      <c r="L1329" t="s">
        <v>653</v>
      </c>
      <c r="M1329" t="s">
        <v>651</v>
      </c>
      <c r="N1329" t="str">
        <f t="shared" si="160"/>
        <v>right end</v>
      </c>
      <c r="P1329">
        <v>0</v>
      </c>
      <c r="Q1329">
        <v>-0.49427875999999998</v>
      </c>
      <c r="R1329">
        <v>1</v>
      </c>
      <c r="S1329">
        <v>0.43516667132076198</v>
      </c>
      <c r="T1329">
        <f t="shared" si="161"/>
        <v>0</v>
      </c>
      <c r="U1329">
        <f t="shared" si="162"/>
        <v>0</v>
      </c>
      <c r="V1329">
        <f t="shared" si="163"/>
        <v>0</v>
      </c>
      <c r="X1329">
        <f t="shared" si="158"/>
        <v>-0.21509364269375378</v>
      </c>
    </row>
    <row r="1330" spans="1:24" x14ac:dyDescent="0.35">
      <c r="A1330" t="s">
        <v>93</v>
      </c>
      <c r="B1330" t="s">
        <v>665</v>
      </c>
      <c r="C1330" t="s">
        <v>675</v>
      </c>
      <c r="D1330" t="s">
        <v>673</v>
      </c>
      <c r="E1330">
        <v>0.42380343533659198</v>
      </c>
      <c r="F1330">
        <v>8</v>
      </c>
      <c r="G1330">
        <v>0</v>
      </c>
      <c r="H1330">
        <v>0</v>
      </c>
      <c r="I1330">
        <f t="shared" si="159"/>
        <v>0</v>
      </c>
      <c r="J1330">
        <v>0</v>
      </c>
      <c r="K1330">
        <v>0</v>
      </c>
      <c r="L1330" t="s">
        <v>3</v>
      </c>
      <c r="M1330" t="s">
        <v>651</v>
      </c>
      <c r="N1330" t="str">
        <f t="shared" si="160"/>
        <v>right tackle</v>
      </c>
      <c r="P1330">
        <v>0</v>
      </c>
      <c r="Q1330">
        <v>0.58711270000000004</v>
      </c>
      <c r="R1330">
        <v>0</v>
      </c>
      <c r="S1330">
        <v>0</v>
      </c>
      <c r="T1330">
        <f t="shared" si="161"/>
        <v>0</v>
      </c>
      <c r="U1330">
        <f t="shared" si="162"/>
        <v>0</v>
      </c>
      <c r="V1330">
        <f t="shared" si="163"/>
        <v>0</v>
      </c>
      <c r="X1330">
        <f t="shared" si="158"/>
        <v>0.24882037918974195</v>
      </c>
    </row>
    <row r="1331" spans="1:24" x14ac:dyDescent="0.35">
      <c r="A1331" t="s">
        <v>104</v>
      </c>
      <c r="B1331" t="s">
        <v>665</v>
      </c>
      <c r="C1331" t="s">
        <v>675</v>
      </c>
      <c r="D1331" t="s">
        <v>673</v>
      </c>
      <c r="E1331">
        <v>0.57619656466340696</v>
      </c>
      <c r="F1331">
        <v>8</v>
      </c>
      <c r="G1331">
        <v>0</v>
      </c>
      <c r="H1331">
        <v>0</v>
      </c>
      <c r="I1331">
        <f t="shared" si="159"/>
        <v>0</v>
      </c>
      <c r="J1331">
        <v>0</v>
      </c>
      <c r="K1331">
        <v>0</v>
      </c>
      <c r="L1331" t="s">
        <v>3</v>
      </c>
      <c r="M1331" t="s">
        <v>651</v>
      </c>
      <c r="N1331" t="str">
        <f t="shared" si="160"/>
        <v>right tackle</v>
      </c>
      <c r="P1331">
        <v>0</v>
      </c>
      <c r="Q1331">
        <v>0.58711270000000004</v>
      </c>
      <c r="R1331">
        <v>0</v>
      </c>
      <c r="S1331">
        <v>0</v>
      </c>
      <c r="T1331">
        <f t="shared" si="161"/>
        <v>0</v>
      </c>
      <c r="U1331">
        <f t="shared" si="162"/>
        <v>0</v>
      </c>
      <c r="V1331">
        <f t="shared" si="163"/>
        <v>0</v>
      </c>
      <c r="X1331">
        <f t="shared" si="158"/>
        <v>0.33829232081025745</v>
      </c>
    </row>
    <row r="1332" spans="1:24" x14ac:dyDescent="0.35">
      <c r="A1332" t="s">
        <v>105</v>
      </c>
      <c r="B1332" t="s">
        <v>666</v>
      </c>
      <c r="C1332" t="s">
        <v>675</v>
      </c>
      <c r="D1332" t="s">
        <v>673</v>
      </c>
      <c r="E1332">
        <v>1</v>
      </c>
      <c r="F1332">
        <v>8</v>
      </c>
      <c r="G1332">
        <v>0</v>
      </c>
      <c r="H1332">
        <v>0</v>
      </c>
      <c r="I1332">
        <f t="shared" si="159"/>
        <v>0</v>
      </c>
      <c r="J1332">
        <v>0</v>
      </c>
      <c r="K1332">
        <v>0</v>
      </c>
      <c r="L1332" t="s">
        <v>3</v>
      </c>
      <c r="M1332" t="s">
        <v>652</v>
      </c>
      <c r="N1332" t="str">
        <f t="shared" si="160"/>
        <v>left tackle</v>
      </c>
      <c r="P1332">
        <v>0</v>
      </c>
      <c r="Q1332">
        <v>0.2404126</v>
      </c>
      <c r="R1332">
        <v>0</v>
      </c>
      <c r="S1332">
        <v>0</v>
      </c>
      <c r="T1332">
        <f t="shared" si="161"/>
        <v>0</v>
      </c>
      <c r="U1332">
        <f t="shared" si="162"/>
        <v>0</v>
      </c>
      <c r="V1332">
        <f t="shared" si="163"/>
        <v>0</v>
      </c>
      <c r="X1332">
        <f t="shared" si="158"/>
        <v>0.2404126</v>
      </c>
    </row>
    <row r="1333" spans="1:24" x14ac:dyDescent="0.35">
      <c r="A1333" t="s">
        <v>86</v>
      </c>
      <c r="B1333" t="s">
        <v>667</v>
      </c>
      <c r="C1333" t="s">
        <v>675</v>
      </c>
      <c r="D1333" t="s">
        <v>673</v>
      </c>
      <c r="E1333">
        <v>0.89389982065155005</v>
      </c>
      <c r="F1333">
        <v>8</v>
      </c>
      <c r="G1333">
        <v>0</v>
      </c>
      <c r="H1333">
        <v>0</v>
      </c>
      <c r="I1333">
        <f t="shared" si="159"/>
        <v>0</v>
      </c>
      <c r="J1333">
        <v>0</v>
      </c>
      <c r="K1333">
        <v>0</v>
      </c>
      <c r="L1333" t="s">
        <v>654</v>
      </c>
      <c r="M1333" t="s">
        <v>652</v>
      </c>
      <c r="N1333" t="str">
        <f t="shared" si="160"/>
        <v>left guard</v>
      </c>
      <c r="P1333">
        <v>0</v>
      </c>
      <c r="Q1333">
        <v>-0.16953119999999999</v>
      </c>
      <c r="R1333">
        <v>1</v>
      </c>
      <c r="S1333">
        <v>0.89389982065155005</v>
      </c>
      <c r="T1333">
        <f t="shared" si="161"/>
        <v>0</v>
      </c>
      <c r="U1333">
        <f t="shared" si="162"/>
        <v>0</v>
      </c>
      <c r="V1333">
        <f t="shared" si="163"/>
        <v>0</v>
      </c>
      <c r="X1333">
        <f t="shared" si="158"/>
        <v>-0.15154390927484204</v>
      </c>
    </row>
    <row r="1334" spans="1:24" x14ac:dyDescent="0.35">
      <c r="A1334" t="s">
        <v>105</v>
      </c>
      <c r="B1334" t="s">
        <v>666</v>
      </c>
      <c r="C1334" t="s">
        <v>675</v>
      </c>
      <c r="D1334" t="s">
        <v>673</v>
      </c>
      <c r="E1334">
        <v>0.10610017934844899</v>
      </c>
      <c r="F1334">
        <v>8</v>
      </c>
      <c r="G1334">
        <v>0</v>
      </c>
      <c r="H1334">
        <v>0</v>
      </c>
      <c r="I1334">
        <f t="shared" si="159"/>
        <v>0</v>
      </c>
      <c r="J1334">
        <v>0</v>
      </c>
      <c r="K1334">
        <v>0</v>
      </c>
      <c r="L1334" t="s">
        <v>654</v>
      </c>
      <c r="M1334" t="s">
        <v>652</v>
      </c>
      <c r="N1334" t="str">
        <f t="shared" si="160"/>
        <v>left guard</v>
      </c>
      <c r="P1334">
        <v>0</v>
      </c>
      <c r="Q1334">
        <v>-0.16953119999999999</v>
      </c>
      <c r="R1334">
        <v>1</v>
      </c>
      <c r="S1334">
        <v>0.10610017934844899</v>
      </c>
      <c r="T1334">
        <f t="shared" si="161"/>
        <v>0</v>
      </c>
      <c r="U1334">
        <f t="shared" si="162"/>
        <v>0</v>
      </c>
      <c r="V1334">
        <f t="shared" si="163"/>
        <v>0</v>
      </c>
      <c r="X1334">
        <f t="shared" si="158"/>
        <v>-1.7987290725157777E-2</v>
      </c>
    </row>
    <row r="1335" spans="1:24" x14ac:dyDescent="0.35">
      <c r="A1335" t="s">
        <v>87</v>
      </c>
      <c r="B1335" t="s">
        <v>667</v>
      </c>
      <c r="C1335" t="s">
        <v>675</v>
      </c>
      <c r="D1335" t="s">
        <v>673</v>
      </c>
      <c r="E1335">
        <v>0.28522110672026602</v>
      </c>
      <c r="F1335">
        <v>8</v>
      </c>
      <c r="G1335">
        <v>0</v>
      </c>
      <c r="H1335">
        <v>0</v>
      </c>
      <c r="I1335">
        <f t="shared" si="159"/>
        <v>0</v>
      </c>
      <c r="J1335">
        <v>0</v>
      </c>
      <c r="K1335">
        <v>0</v>
      </c>
      <c r="L1335" t="s">
        <v>654</v>
      </c>
      <c r="M1335" t="s">
        <v>651</v>
      </c>
      <c r="N1335" t="str">
        <f t="shared" si="160"/>
        <v>right guard</v>
      </c>
      <c r="P1335">
        <v>0</v>
      </c>
      <c r="Q1335">
        <v>-0.35904363</v>
      </c>
      <c r="R1335">
        <v>1</v>
      </c>
      <c r="S1335">
        <v>0.28522110672026602</v>
      </c>
      <c r="T1335">
        <f t="shared" si="161"/>
        <v>0</v>
      </c>
      <c r="U1335">
        <f t="shared" si="162"/>
        <v>0</v>
      </c>
      <c r="V1335">
        <f t="shared" si="163"/>
        <v>0</v>
      </c>
      <c r="X1335">
        <f t="shared" si="158"/>
        <v>-0.1024068215094617</v>
      </c>
    </row>
    <row r="1336" spans="1:24" x14ac:dyDescent="0.35">
      <c r="A1336" t="s">
        <v>86</v>
      </c>
      <c r="B1336" t="s">
        <v>667</v>
      </c>
      <c r="C1336" t="s">
        <v>675</v>
      </c>
      <c r="D1336" t="s">
        <v>673</v>
      </c>
      <c r="E1336">
        <v>0.71477889327973299</v>
      </c>
      <c r="F1336">
        <v>8</v>
      </c>
      <c r="G1336">
        <v>0</v>
      </c>
      <c r="H1336">
        <v>0</v>
      </c>
      <c r="I1336">
        <f t="shared" si="159"/>
        <v>0</v>
      </c>
      <c r="J1336">
        <v>0</v>
      </c>
      <c r="K1336">
        <v>0</v>
      </c>
      <c r="L1336" t="s">
        <v>654</v>
      </c>
      <c r="M1336" t="s">
        <v>651</v>
      </c>
      <c r="N1336" t="str">
        <f t="shared" si="160"/>
        <v>right guard</v>
      </c>
      <c r="P1336">
        <v>0</v>
      </c>
      <c r="Q1336">
        <v>-0.35904363</v>
      </c>
      <c r="R1336">
        <v>1</v>
      </c>
      <c r="S1336">
        <v>0.71477889327973299</v>
      </c>
      <c r="T1336">
        <f t="shared" si="161"/>
        <v>0</v>
      </c>
      <c r="U1336">
        <f t="shared" si="162"/>
        <v>0</v>
      </c>
      <c r="V1336">
        <f t="shared" si="163"/>
        <v>0</v>
      </c>
      <c r="X1336">
        <f t="shared" si="158"/>
        <v>-0.25663680849053794</v>
      </c>
    </row>
    <row r="1337" spans="1:24" x14ac:dyDescent="0.35">
      <c r="A1337" t="s">
        <v>106</v>
      </c>
      <c r="B1337" t="s">
        <v>665</v>
      </c>
      <c r="C1337" t="s">
        <v>675</v>
      </c>
      <c r="D1337" t="s">
        <v>673</v>
      </c>
      <c r="E1337">
        <v>0.39725065971624901</v>
      </c>
      <c r="F1337">
        <v>8</v>
      </c>
      <c r="G1337">
        <v>0</v>
      </c>
      <c r="H1337">
        <v>0</v>
      </c>
      <c r="I1337">
        <f t="shared" si="159"/>
        <v>0</v>
      </c>
      <c r="J1337">
        <v>0</v>
      </c>
      <c r="K1337">
        <v>0</v>
      </c>
      <c r="L1337" t="s">
        <v>3</v>
      </c>
      <c r="M1337" t="s">
        <v>651</v>
      </c>
      <c r="N1337" t="str">
        <f t="shared" si="160"/>
        <v>right tackle</v>
      </c>
      <c r="P1337">
        <v>0</v>
      </c>
      <c r="Q1337">
        <v>0.39047556999999999</v>
      </c>
      <c r="R1337">
        <v>0</v>
      </c>
      <c r="S1337">
        <v>0</v>
      </c>
      <c r="T1337">
        <f t="shared" si="161"/>
        <v>0</v>
      </c>
      <c r="U1337">
        <f t="shared" si="162"/>
        <v>0</v>
      </c>
      <c r="V1337">
        <f t="shared" si="163"/>
        <v>0</v>
      </c>
      <c r="X1337">
        <f t="shared" si="158"/>
        <v>0.15511667778557836</v>
      </c>
    </row>
    <row r="1338" spans="1:24" x14ac:dyDescent="0.35">
      <c r="A1338" t="s">
        <v>86</v>
      </c>
      <c r="B1338" t="s">
        <v>667</v>
      </c>
      <c r="C1338" t="s">
        <v>675</v>
      </c>
      <c r="D1338" t="s">
        <v>673</v>
      </c>
      <c r="E1338">
        <v>0.60274934028375005</v>
      </c>
      <c r="F1338">
        <v>8</v>
      </c>
      <c r="G1338">
        <v>0</v>
      </c>
      <c r="H1338">
        <v>0</v>
      </c>
      <c r="I1338">
        <f t="shared" si="159"/>
        <v>0</v>
      </c>
      <c r="J1338">
        <v>0</v>
      </c>
      <c r="K1338">
        <v>0</v>
      </c>
      <c r="L1338" t="s">
        <v>3</v>
      </c>
      <c r="M1338" t="s">
        <v>651</v>
      </c>
      <c r="N1338" t="str">
        <f t="shared" si="160"/>
        <v>right tackle</v>
      </c>
      <c r="P1338">
        <v>0</v>
      </c>
      <c r="Q1338">
        <v>0.39047556999999999</v>
      </c>
      <c r="R1338">
        <v>0</v>
      </c>
      <c r="S1338">
        <v>0</v>
      </c>
      <c r="T1338">
        <f t="shared" si="161"/>
        <v>0</v>
      </c>
      <c r="U1338">
        <f t="shared" si="162"/>
        <v>0</v>
      </c>
      <c r="V1338">
        <f t="shared" si="163"/>
        <v>0</v>
      </c>
      <c r="X1338">
        <f t="shared" si="158"/>
        <v>0.23535889221442124</v>
      </c>
    </row>
    <row r="1339" spans="1:24" x14ac:dyDescent="0.35">
      <c r="A1339" t="s">
        <v>77</v>
      </c>
      <c r="B1339" t="s">
        <v>667</v>
      </c>
      <c r="C1339" t="s">
        <v>673</v>
      </c>
      <c r="D1339" t="s">
        <v>675</v>
      </c>
      <c r="E1339">
        <v>1</v>
      </c>
      <c r="F1339">
        <v>8</v>
      </c>
      <c r="G1339">
        <v>0</v>
      </c>
      <c r="H1339">
        <v>0</v>
      </c>
      <c r="I1339">
        <f t="shared" si="159"/>
        <v>0</v>
      </c>
      <c r="J1339">
        <v>0</v>
      </c>
      <c r="K1339">
        <v>1</v>
      </c>
      <c r="L1339" t="s">
        <v>653</v>
      </c>
      <c r="M1339" t="s">
        <v>651</v>
      </c>
      <c r="N1339" t="str">
        <f t="shared" si="160"/>
        <v>right end</v>
      </c>
      <c r="P1339">
        <v>0</v>
      </c>
      <c r="Q1339">
        <v>-1.3639087999999999</v>
      </c>
      <c r="R1339">
        <v>1</v>
      </c>
      <c r="S1339">
        <v>1</v>
      </c>
      <c r="T1339">
        <f t="shared" si="161"/>
        <v>0</v>
      </c>
      <c r="U1339">
        <f t="shared" si="162"/>
        <v>0</v>
      </c>
      <c r="V1339">
        <f t="shared" si="163"/>
        <v>1</v>
      </c>
      <c r="X1339">
        <f t="shared" si="158"/>
        <v>-1.3639087999999999</v>
      </c>
    </row>
    <row r="1340" spans="1:24" x14ac:dyDescent="0.35">
      <c r="A1340" t="s">
        <v>382</v>
      </c>
      <c r="B1340" t="s">
        <v>667</v>
      </c>
      <c r="C1340" t="s">
        <v>675</v>
      </c>
      <c r="D1340" t="s">
        <v>673</v>
      </c>
      <c r="E1340">
        <v>1</v>
      </c>
      <c r="F1340">
        <v>8</v>
      </c>
      <c r="G1340">
        <v>0</v>
      </c>
      <c r="H1340">
        <v>0</v>
      </c>
      <c r="I1340">
        <f t="shared" si="159"/>
        <v>0</v>
      </c>
      <c r="J1340">
        <v>0</v>
      </c>
      <c r="K1340">
        <v>0</v>
      </c>
      <c r="L1340" t="s">
        <v>3</v>
      </c>
      <c r="M1340" t="s">
        <v>651</v>
      </c>
      <c r="N1340" t="str">
        <f t="shared" si="160"/>
        <v>right tackle</v>
      </c>
      <c r="P1340">
        <v>0</v>
      </c>
      <c r="Q1340">
        <v>-0.11664674999999999</v>
      </c>
      <c r="R1340">
        <v>1</v>
      </c>
      <c r="S1340">
        <v>1</v>
      </c>
      <c r="T1340">
        <f t="shared" si="161"/>
        <v>0</v>
      </c>
      <c r="U1340">
        <f t="shared" si="162"/>
        <v>0</v>
      </c>
      <c r="V1340">
        <f t="shared" si="163"/>
        <v>0</v>
      </c>
      <c r="X1340">
        <f t="shared" si="158"/>
        <v>-0.11664674999999999</v>
      </c>
    </row>
    <row r="1341" spans="1:24" x14ac:dyDescent="0.35">
      <c r="A1341" t="s">
        <v>61</v>
      </c>
      <c r="B1341" t="s">
        <v>667</v>
      </c>
      <c r="C1341" t="s">
        <v>673</v>
      </c>
      <c r="D1341" t="s">
        <v>675</v>
      </c>
      <c r="E1341">
        <v>1</v>
      </c>
      <c r="F1341">
        <v>8</v>
      </c>
      <c r="G1341">
        <v>0</v>
      </c>
      <c r="H1341">
        <v>0</v>
      </c>
      <c r="I1341">
        <f t="shared" si="159"/>
        <v>0</v>
      </c>
      <c r="J1341">
        <v>0</v>
      </c>
      <c r="K1341">
        <v>0</v>
      </c>
      <c r="L1341" t="s">
        <v>653</v>
      </c>
      <c r="M1341" t="s">
        <v>651</v>
      </c>
      <c r="N1341" t="str">
        <f t="shared" si="160"/>
        <v>right end</v>
      </c>
      <c r="P1341">
        <v>0</v>
      </c>
      <c r="Q1341">
        <v>-0.14775518000000001</v>
      </c>
      <c r="R1341">
        <v>1</v>
      </c>
      <c r="S1341">
        <v>1</v>
      </c>
      <c r="T1341">
        <f t="shared" si="161"/>
        <v>0</v>
      </c>
      <c r="U1341">
        <f t="shared" si="162"/>
        <v>0</v>
      </c>
      <c r="V1341">
        <f t="shared" si="163"/>
        <v>0</v>
      </c>
      <c r="X1341">
        <f t="shared" si="158"/>
        <v>-0.14775518000000001</v>
      </c>
    </row>
    <row r="1342" spans="1:24" x14ac:dyDescent="0.35">
      <c r="A1342" t="s">
        <v>384</v>
      </c>
      <c r="B1342" t="s">
        <v>666</v>
      </c>
      <c r="C1342" t="s">
        <v>673</v>
      </c>
      <c r="D1342" t="s">
        <v>675</v>
      </c>
      <c r="E1342">
        <v>0.69896226373884496</v>
      </c>
      <c r="F1342">
        <v>8</v>
      </c>
      <c r="G1342">
        <v>0</v>
      </c>
      <c r="H1342">
        <v>0</v>
      </c>
      <c r="I1342">
        <f t="shared" si="159"/>
        <v>0</v>
      </c>
      <c r="J1342">
        <v>0</v>
      </c>
      <c r="K1342">
        <v>0</v>
      </c>
      <c r="L1342" t="s">
        <v>3</v>
      </c>
      <c r="M1342" t="s">
        <v>651</v>
      </c>
      <c r="N1342" t="str">
        <f t="shared" si="160"/>
        <v>right tackle</v>
      </c>
      <c r="P1342">
        <v>0</v>
      </c>
      <c r="Q1342">
        <v>-0.18693383</v>
      </c>
      <c r="R1342">
        <v>1</v>
      </c>
      <c r="S1342">
        <v>0.69896226373884496</v>
      </c>
      <c r="T1342">
        <f t="shared" si="161"/>
        <v>0</v>
      </c>
      <c r="U1342">
        <f t="shared" si="162"/>
        <v>0</v>
      </c>
      <c r="V1342">
        <f t="shared" si="163"/>
        <v>0</v>
      </c>
      <c r="X1342">
        <f t="shared" si="158"/>
        <v>-0.13065969298617242</v>
      </c>
    </row>
    <row r="1343" spans="1:24" x14ac:dyDescent="0.35">
      <c r="A1343" t="s">
        <v>61</v>
      </c>
      <c r="B1343" t="s">
        <v>667</v>
      </c>
      <c r="C1343" t="s">
        <v>673</v>
      </c>
      <c r="D1343" t="s">
        <v>675</v>
      </c>
      <c r="E1343">
        <v>0.30103773626115399</v>
      </c>
      <c r="F1343">
        <v>8</v>
      </c>
      <c r="G1343">
        <v>0</v>
      </c>
      <c r="H1343">
        <v>0</v>
      </c>
      <c r="I1343">
        <f t="shared" si="159"/>
        <v>0</v>
      </c>
      <c r="J1343">
        <v>0</v>
      </c>
      <c r="K1343">
        <v>0</v>
      </c>
      <c r="L1343" t="s">
        <v>3</v>
      </c>
      <c r="M1343" t="s">
        <v>651</v>
      </c>
      <c r="N1343" t="str">
        <f t="shared" si="160"/>
        <v>right tackle</v>
      </c>
      <c r="P1343">
        <v>0</v>
      </c>
      <c r="Q1343">
        <v>-0.18693383</v>
      </c>
      <c r="R1343">
        <v>1</v>
      </c>
      <c r="S1343">
        <v>0.30103773626115399</v>
      </c>
      <c r="T1343">
        <f t="shared" si="161"/>
        <v>0</v>
      </c>
      <c r="U1343">
        <f t="shared" si="162"/>
        <v>0</v>
      </c>
      <c r="V1343">
        <f t="shared" si="163"/>
        <v>0</v>
      </c>
      <c r="X1343">
        <f t="shared" si="158"/>
        <v>-5.6274137013827392E-2</v>
      </c>
    </row>
    <row r="1344" spans="1:24" x14ac:dyDescent="0.35">
      <c r="A1344" t="s">
        <v>80</v>
      </c>
      <c r="B1344" t="s">
        <v>667</v>
      </c>
      <c r="C1344" t="s">
        <v>673</v>
      </c>
      <c r="D1344" t="s">
        <v>675</v>
      </c>
      <c r="E1344">
        <v>1</v>
      </c>
      <c r="F1344">
        <v>8</v>
      </c>
      <c r="G1344">
        <v>0</v>
      </c>
      <c r="H1344">
        <v>0</v>
      </c>
      <c r="I1344">
        <f t="shared" si="159"/>
        <v>0</v>
      </c>
      <c r="J1344">
        <v>0</v>
      </c>
      <c r="K1344">
        <v>0</v>
      </c>
      <c r="L1344" t="s">
        <v>654</v>
      </c>
      <c r="M1344" t="s">
        <v>651</v>
      </c>
      <c r="N1344" t="str">
        <f t="shared" si="160"/>
        <v>right guard</v>
      </c>
      <c r="P1344">
        <v>0</v>
      </c>
      <c r="Q1344">
        <v>0.87829493999999997</v>
      </c>
      <c r="R1344">
        <v>0</v>
      </c>
      <c r="S1344">
        <v>0</v>
      </c>
      <c r="T1344">
        <f t="shared" si="161"/>
        <v>0</v>
      </c>
      <c r="U1344">
        <f t="shared" si="162"/>
        <v>0</v>
      </c>
      <c r="V1344">
        <f t="shared" si="163"/>
        <v>0</v>
      </c>
      <c r="X1344">
        <f t="shared" si="158"/>
        <v>0.87829493999999997</v>
      </c>
    </row>
    <row r="1345" spans="1:24" x14ac:dyDescent="0.35">
      <c r="A1345" t="s">
        <v>77</v>
      </c>
      <c r="B1345" t="s">
        <v>667</v>
      </c>
      <c r="C1345" t="s">
        <v>673</v>
      </c>
      <c r="D1345" t="s">
        <v>675</v>
      </c>
      <c r="E1345">
        <v>0.62016533786167005</v>
      </c>
      <c r="F1345">
        <v>8</v>
      </c>
      <c r="G1345">
        <v>0</v>
      </c>
      <c r="H1345">
        <v>0</v>
      </c>
      <c r="I1345">
        <f t="shared" si="159"/>
        <v>0</v>
      </c>
      <c r="J1345">
        <v>0</v>
      </c>
      <c r="K1345">
        <v>0</v>
      </c>
      <c r="L1345" t="s">
        <v>653</v>
      </c>
      <c r="M1345" t="s">
        <v>652</v>
      </c>
      <c r="N1345" t="str">
        <f t="shared" si="160"/>
        <v>left end</v>
      </c>
      <c r="P1345">
        <v>0</v>
      </c>
      <c r="Q1345">
        <v>-0.43890600000000002</v>
      </c>
      <c r="R1345">
        <v>1</v>
      </c>
      <c r="S1345">
        <v>0.62016533786167005</v>
      </c>
      <c r="T1345">
        <f t="shared" si="161"/>
        <v>0</v>
      </c>
      <c r="U1345">
        <f t="shared" si="162"/>
        <v>0</v>
      </c>
      <c r="V1345">
        <f t="shared" si="163"/>
        <v>0</v>
      </c>
      <c r="X1345">
        <f t="shared" si="158"/>
        <v>-0.27219428777951415</v>
      </c>
    </row>
    <row r="1346" spans="1:24" x14ac:dyDescent="0.35">
      <c r="A1346" t="s">
        <v>385</v>
      </c>
      <c r="B1346" t="s">
        <v>665</v>
      </c>
      <c r="C1346" t="s">
        <v>673</v>
      </c>
      <c r="D1346" t="s">
        <v>675</v>
      </c>
      <c r="E1346">
        <v>0.379834662138329</v>
      </c>
      <c r="F1346">
        <v>8</v>
      </c>
      <c r="G1346">
        <v>0</v>
      </c>
      <c r="H1346">
        <v>0</v>
      </c>
      <c r="I1346">
        <f t="shared" si="159"/>
        <v>0</v>
      </c>
      <c r="J1346">
        <v>0</v>
      </c>
      <c r="K1346">
        <v>0</v>
      </c>
      <c r="L1346" t="s">
        <v>653</v>
      </c>
      <c r="M1346" t="s">
        <v>652</v>
      </c>
      <c r="N1346" t="str">
        <f t="shared" si="160"/>
        <v>left end</v>
      </c>
      <c r="P1346">
        <v>0</v>
      </c>
      <c r="Q1346">
        <v>-0.43890600000000002</v>
      </c>
      <c r="R1346">
        <v>1</v>
      </c>
      <c r="S1346">
        <v>0.379834662138329</v>
      </c>
      <c r="T1346">
        <f t="shared" si="161"/>
        <v>0</v>
      </c>
      <c r="U1346">
        <f t="shared" si="162"/>
        <v>0</v>
      </c>
      <c r="V1346">
        <f t="shared" si="163"/>
        <v>0</v>
      </c>
      <c r="X1346">
        <f t="shared" ref="X1346:X1409" si="164">Q1346*E1346</f>
        <v>-0.16671171222048545</v>
      </c>
    </row>
    <row r="1347" spans="1:24" x14ac:dyDescent="0.35">
      <c r="A1347" t="s">
        <v>110</v>
      </c>
      <c r="B1347" t="s">
        <v>666</v>
      </c>
      <c r="C1347" t="s">
        <v>675</v>
      </c>
      <c r="D1347" t="s">
        <v>673</v>
      </c>
      <c r="E1347">
        <v>1</v>
      </c>
      <c r="F1347">
        <v>8</v>
      </c>
      <c r="G1347">
        <v>0</v>
      </c>
      <c r="H1347">
        <v>0</v>
      </c>
      <c r="I1347">
        <f t="shared" ref="I1347:I1410" si="165">SUM(G1347:H1347)</f>
        <v>0</v>
      </c>
      <c r="J1347">
        <v>0</v>
      </c>
      <c r="K1347">
        <v>0</v>
      </c>
      <c r="L1347" t="s">
        <v>654</v>
      </c>
      <c r="M1347" t="s">
        <v>652</v>
      </c>
      <c r="N1347" t="str">
        <f t="shared" ref="N1347:N1410" si="166">IF(M1347="middle",M1347,_xlfn.CONCAT(M1347," ",L1347))</f>
        <v>left guard</v>
      </c>
      <c r="P1347">
        <v>0</v>
      </c>
      <c r="Q1347">
        <v>-0.52205807000000004</v>
      </c>
      <c r="R1347">
        <v>1</v>
      </c>
      <c r="S1347">
        <v>1</v>
      </c>
      <c r="T1347">
        <f t="shared" ref="T1347:T1410" si="167">P1347*E1347</f>
        <v>0</v>
      </c>
      <c r="U1347">
        <f t="shared" ref="U1347:U1410" si="168">J1347*E1347</f>
        <v>0</v>
      </c>
      <c r="V1347">
        <f t="shared" ref="V1347:V1410" si="169">K1347*E1347</f>
        <v>0</v>
      </c>
      <c r="X1347">
        <f t="shared" si="164"/>
        <v>-0.52205807000000004</v>
      </c>
    </row>
    <row r="1348" spans="1:24" x14ac:dyDescent="0.35">
      <c r="A1348" t="s">
        <v>110</v>
      </c>
      <c r="B1348" t="s">
        <v>666</v>
      </c>
      <c r="C1348" t="s">
        <v>675</v>
      </c>
      <c r="D1348" t="s">
        <v>673</v>
      </c>
      <c r="E1348">
        <v>1</v>
      </c>
      <c r="F1348">
        <v>8</v>
      </c>
      <c r="G1348">
        <v>0</v>
      </c>
      <c r="H1348">
        <v>0</v>
      </c>
      <c r="I1348">
        <f t="shared" si="165"/>
        <v>0</v>
      </c>
      <c r="J1348">
        <v>0</v>
      </c>
      <c r="K1348">
        <v>0</v>
      </c>
      <c r="L1348" t="s">
        <v>3</v>
      </c>
      <c r="M1348" t="s">
        <v>652</v>
      </c>
      <c r="N1348" t="str">
        <f t="shared" si="166"/>
        <v>left tackle</v>
      </c>
      <c r="P1348">
        <v>0</v>
      </c>
      <c r="Q1348">
        <v>-0.33100026999999999</v>
      </c>
      <c r="R1348">
        <v>1</v>
      </c>
      <c r="S1348">
        <v>1</v>
      </c>
      <c r="T1348">
        <f t="shared" si="167"/>
        <v>0</v>
      </c>
      <c r="U1348">
        <f t="shared" si="168"/>
        <v>0</v>
      </c>
      <c r="V1348">
        <f t="shared" si="169"/>
        <v>0</v>
      </c>
      <c r="X1348">
        <f t="shared" si="164"/>
        <v>-0.33100026999999999</v>
      </c>
    </row>
    <row r="1349" spans="1:24" x14ac:dyDescent="0.35">
      <c r="A1349" t="s">
        <v>386</v>
      </c>
      <c r="B1349" t="s">
        <v>665</v>
      </c>
      <c r="C1349" t="s">
        <v>675</v>
      </c>
      <c r="D1349" t="s">
        <v>673</v>
      </c>
      <c r="E1349">
        <v>1</v>
      </c>
      <c r="F1349">
        <v>8</v>
      </c>
      <c r="G1349">
        <v>0</v>
      </c>
      <c r="H1349">
        <v>0</v>
      </c>
      <c r="I1349">
        <f t="shared" si="165"/>
        <v>0</v>
      </c>
      <c r="J1349">
        <v>0</v>
      </c>
      <c r="K1349">
        <v>0</v>
      </c>
      <c r="L1349" t="s">
        <v>654</v>
      </c>
      <c r="M1349" t="s">
        <v>651</v>
      </c>
      <c r="N1349" t="str">
        <f t="shared" si="166"/>
        <v>right guard</v>
      </c>
      <c r="P1349">
        <v>0</v>
      </c>
      <c r="Q1349">
        <v>0.44364783000000002</v>
      </c>
      <c r="R1349">
        <v>0</v>
      </c>
      <c r="S1349">
        <v>0</v>
      </c>
      <c r="T1349">
        <f t="shared" si="167"/>
        <v>0</v>
      </c>
      <c r="U1349">
        <f t="shared" si="168"/>
        <v>0</v>
      </c>
      <c r="V1349">
        <f t="shared" si="169"/>
        <v>0</v>
      </c>
      <c r="X1349">
        <f t="shared" si="164"/>
        <v>0.44364783000000002</v>
      </c>
    </row>
    <row r="1350" spans="1:24" x14ac:dyDescent="0.35">
      <c r="A1350" t="s">
        <v>382</v>
      </c>
      <c r="B1350" t="s">
        <v>667</v>
      </c>
      <c r="C1350" t="s">
        <v>675</v>
      </c>
      <c r="D1350" t="s">
        <v>673</v>
      </c>
      <c r="E1350">
        <v>0.53024742203666497</v>
      </c>
      <c r="F1350">
        <v>8</v>
      </c>
      <c r="G1350">
        <v>0</v>
      </c>
      <c r="H1350">
        <v>0</v>
      </c>
      <c r="I1350">
        <f t="shared" si="165"/>
        <v>0</v>
      </c>
      <c r="J1350">
        <v>0</v>
      </c>
      <c r="K1350">
        <v>0</v>
      </c>
      <c r="L1350" t="s">
        <v>653</v>
      </c>
      <c r="M1350" t="s">
        <v>652</v>
      </c>
      <c r="N1350" t="str">
        <f t="shared" si="166"/>
        <v>left end</v>
      </c>
      <c r="P1350">
        <v>0</v>
      </c>
      <c r="Q1350">
        <v>0.70902089999999995</v>
      </c>
      <c r="R1350">
        <v>0</v>
      </c>
      <c r="S1350">
        <v>0</v>
      </c>
      <c r="T1350">
        <f t="shared" si="167"/>
        <v>0</v>
      </c>
      <c r="U1350">
        <f t="shared" si="168"/>
        <v>0</v>
      </c>
      <c r="V1350">
        <f t="shared" si="169"/>
        <v>0</v>
      </c>
      <c r="X1350">
        <f t="shared" si="164"/>
        <v>0.37595650439511602</v>
      </c>
    </row>
    <row r="1351" spans="1:24" x14ac:dyDescent="0.35">
      <c r="A1351" t="s">
        <v>106</v>
      </c>
      <c r="B1351" t="s">
        <v>665</v>
      </c>
      <c r="C1351" t="s">
        <v>675</v>
      </c>
      <c r="D1351" t="s">
        <v>673</v>
      </c>
      <c r="E1351">
        <v>0.46975257796333397</v>
      </c>
      <c r="F1351">
        <v>8</v>
      </c>
      <c r="G1351">
        <v>0</v>
      </c>
      <c r="H1351">
        <v>0</v>
      </c>
      <c r="I1351">
        <f t="shared" si="165"/>
        <v>0</v>
      </c>
      <c r="J1351">
        <v>0</v>
      </c>
      <c r="K1351">
        <v>0</v>
      </c>
      <c r="L1351" t="s">
        <v>653</v>
      </c>
      <c r="M1351" t="s">
        <v>652</v>
      </c>
      <c r="N1351" t="str">
        <f t="shared" si="166"/>
        <v>left end</v>
      </c>
      <c r="P1351">
        <v>0</v>
      </c>
      <c r="Q1351">
        <v>0.70902089999999995</v>
      </c>
      <c r="R1351">
        <v>0</v>
      </c>
      <c r="S1351">
        <v>0</v>
      </c>
      <c r="T1351">
        <f t="shared" si="167"/>
        <v>0</v>
      </c>
      <c r="U1351">
        <f t="shared" si="168"/>
        <v>0</v>
      </c>
      <c r="V1351">
        <f t="shared" si="169"/>
        <v>0</v>
      </c>
      <c r="X1351">
        <f t="shared" si="164"/>
        <v>0.33306439560488321</v>
      </c>
    </row>
    <row r="1352" spans="1:24" x14ac:dyDescent="0.35">
      <c r="A1352" t="s">
        <v>108</v>
      </c>
      <c r="B1352" t="s">
        <v>666</v>
      </c>
      <c r="C1352" t="s">
        <v>675</v>
      </c>
      <c r="D1352" t="s">
        <v>673</v>
      </c>
      <c r="E1352">
        <v>0.86061703447735405</v>
      </c>
      <c r="F1352">
        <v>8</v>
      </c>
      <c r="G1352">
        <v>0</v>
      </c>
      <c r="H1352">
        <v>0</v>
      </c>
      <c r="I1352">
        <f t="shared" si="165"/>
        <v>0</v>
      </c>
      <c r="J1352">
        <v>1</v>
      </c>
      <c r="K1352">
        <v>0</v>
      </c>
      <c r="L1352" t="s">
        <v>654</v>
      </c>
      <c r="M1352" t="s">
        <v>652</v>
      </c>
      <c r="N1352" t="str">
        <f t="shared" si="166"/>
        <v>left guard</v>
      </c>
      <c r="P1352">
        <v>0</v>
      </c>
      <c r="Q1352">
        <v>-0.18522142999999999</v>
      </c>
      <c r="R1352">
        <v>1</v>
      </c>
      <c r="S1352">
        <v>0.86061703447735405</v>
      </c>
      <c r="T1352">
        <f t="shared" si="167"/>
        <v>0</v>
      </c>
      <c r="U1352">
        <f t="shared" si="168"/>
        <v>0.86061703447735405</v>
      </c>
      <c r="V1352">
        <f t="shared" si="169"/>
        <v>0</v>
      </c>
      <c r="X1352">
        <f t="shared" si="164"/>
        <v>-0.15940471780825483</v>
      </c>
    </row>
    <row r="1353" spans="1:24" x14ac:dyDescent="0.35">
      <c r="A1353" t="s">
        <v>105</v>
      </c>
      <c r="B1353" t="s">
        <v>666</v>
      </c>
      <c r="C1353" t="s">
        <v>675</v>
      </c>
      <c r="D1353" t="s">
        <v>673</v>
      </c>
      <c r="E1353">
        <v>0.13938296552264501</v>
      </c>
      <c r="F1353">
        <v>8</v>
      </c>
      <c r="G1353">
        <v>0</v>
      </c>
      <c r="H1353">
        <v>0</v>
      </c>
      <c r="I1353">
        <f t="shared" si="165"/>
        <v>0</v>
      </c>
      <c r="J1353">
        <v>1</v>
      </c>
      <c r="K1353">
        <v>0</v>
      </c>
      <c r="L1353" t="s">
        <v>654</v>
      </c>
      <c r="M1353" t="s">
        <v>652</v>
      </c>
      <c r="N1353" t="str">
        <f t="shared" si="166"/>
        <v>left guard</v>
      </c>
      <c r="P1353">
        <v>0</v>
      </c>
      <c r="Q1353">
        <v>-0.18522142999999999</v>
      </c>
      <c r="R1353">
        <v>1</v>
      </c>
      <c r="S1353">
        <v>0.13938296552264501</v>
      </c>
      <c r="T1353">
        <f t="shared" si="167"/>
        <v>0</v>
      </c>
      <c r="U1353">
        <f t="shared" si="168"/>
        <v>0.13938296552264501</v>
      </c>
      <c r="V1353">
        <f t="shared" si="169"/>
        <v>0</v>
      </c>
      <c r="X1353">
        <f t="shared" si="164"/>
        <v>-2.5816712191745004E-2</v>
      </c>
    </row>
    <row r="1354" spans="1:24" x14ac:dyDescent="0.35">
      <c r="A1354" t="s">
        <v>87</v>
      </c>
      <c r="B1354" t="s">
        <v>667</v>
      </c>
      <c r="C1354" t="s">
        <v>675</v>
      </c>
      <c r="D1354" t="s">
        <v>673</v>
      </c>
      <c r="E1354">
        <v>0.55599331070463398</v>
      </c>
      <c r="F1354">
        <v>8</v>
      </c>
      <c r="G1354">
        <v>1</v>
      </c>
      <c r="H1354">
        <v>0</v>
      </c>
      <c r="I1354">
        <f t="shared" si="165"/>
        <v>1</v>
      </c>
      <c r="J1354">
        <v>1</v>
      </c>
      <c r="K1354">
        <v>0</v>
      </c>
      <c r="L1354" t="s">
        <v>654</v>
      </c>
      <c r="M1354" t="s">
        <v>652</v>
      </c>
      <c r="N1354" t="str">
        <f t="shared" si="166"/>
        <v>left guard</v>
      </c>
      <c r="P1354">
        <v>1</v>
      </c>
      <c r="Q1354">
        <v>0.27957112000000001</v>
      </c>
      <c r="R1354">
        <v>0</v>
      </c>
      <c r="S1354">
        <v>0</v>
      </c>
      <c r="T1354">
        <f t="shared" si="167"/>
        <v>0.55599331070463398</v>
      </c>
      <c r="U1354">
        <f t="shared" si="168"/>
        <v>0.55599331070463398</v>
      </c>
      <c r="V1354">
        <f t="shared" si="169"/>
        <v>0</v>
      </c>
      <c r="X1354">
        <f t="shared" si="164"/>
        <v>0.1554396725862025</v>
      </c>
    </row>
    <row r="1355" spans="1:24" x14ac:dyDescent="0.35">
      <c r="A1355" t="s">
        <v>382</v>
      </c>
      <c r="B1355" t="s">
        <v>667</v>
      </c>
      <c r="C1355" t="s">
        <v>675</v>
      </c>
      <c r="D1355" t="s">
        <v>673</v>
      </c>
      <c r="E1355">
        <v>0.24593946641256401</v>
      </c>
      <c r="F1355">
        <v>8</v>
      </c>
      <c r="G1355">
        <v>1</v>
      </c>
      <c r="H1355">
        <v>0</v>
      </c>
      <c r="I1355">
        <f t="shared" si="165"/>
        <v>1</v>
      </c>
      <c r="J1355">
        <v>1</v>
      </c>
      <c r="K1355">
        <v>0</v>
      </c>
      <c r="L1355" t="s">
        <v>654</v>
      </c>
      <c r="M1355" t="s">
        <v>652</v>
      </c>
      <c r="N1355" t="str">
        <f t="shared" si="166"/>
        <v>left guard</v>
      </c>
      <c r="P1355">
        <v>1</v>
      </c>
      <c r="Q1355">
        <v>0.27957112000000001</v>
      </c>
      <c r="R1355">
        <v>0</v>
      </c>
      <c r="S1355">
        <v>0</v>
      </c>
      <c r="T1355">
        <f t="shared" si="167"/>
        <v>0.24593946641256401</v>
      </c>
      <c r="U1355">
        <f t="shared" si="168"/>
        <v>0.24593946641256401</v>
      </c>
      <c r="V1355">
        <f t="shared" si="169"/>
        <v>0</v>
      </c>
      <c r="X1355">
        <f t="shared" si="164"/>
        <v>6.8757572077162904E-2</v>
      </c>
    </row>
    <row r="1356" spans="1:24" x14ac:dyDescent="0.35">
      <c r="A1356" t="s">
        <v>86</v>
      </c>
      <c r="B1356" t="s">
        <v>667</v>
      </c>
      <c r="C1356" t="s">
        <v>675</v>
      </c>
      <c r="D1356" t="s">
        <v>673</v>
      </c>
      <c r="E1356">
        <v>0.19806722288280099</v>
      </c>
      <c r="F1356">
        <v>8</v>
      </c>
      <c r="G1356">
        <v>1</v>
      </c>
      <c r="H1356">
        <v>0</v>
      </c>
      <c r="I1356">
        <f t="shared" si="165"/>
        <v>1</v>
      </c>
      <c r="J1356">
        <v>1</v>
      </c>
      <c r="K1356">
        <v>0</v>
      </c>
      <c r="L1356" t="s">
        <v>654</v>
      </c>
      <c r="M1356" t="s">
        <v>652</v>
      </c>
      <c r="N1356" t="str">
        <f t="shared" si="166"/>
        <v>left guard</v>
      </c>
      <c r="P1356">
        <v>1</v>
      </c>
      <c r="Q1356">
        <v>0.27957112000000001</v>
      </c>
      <c r="R1356">
        <v>0</v>
      </c>
      <c r="S1356">
        <v>0</v>
      </c>
      <c r="T1356">
        <f t="shared" si="167"/>
        <v>0.19806722288280099</v>
      </c>
      <c r="U1356">
        <f t="shared" si="168"/>
        <v>0.19806722288280099</v>
      </c>
      <c r="V1356">
        <f t="shared" si="169"/>
        <v>0</v>
      </c>
      <c r="X1356">
        <f t="shared" si="164"/>
        <v>5.53738753366343E-2</v>
      </c>
    </row>
    <row r="1357" spans="1:24" x14ac:dyDescent="0.35">
      <c r="A1357" t="s">
        <v>63</v>
      </c>
      <c r="B1357" t="s">
        <v>667</v>
      </c>
      <c r="C1357" t="s">
        <v>673</v>
      </c>
      <c r="D1357" t="s">
        <v>675</v>
      </c>
      <c r="E1357">
        <v>0.16028087315485701</v>
      </c>
      <c r="F1357">
        <v>8</v>
      </c>
      <c r="G1357">
        <v>0</v>
      </c>
      <c r="H1357">
        <v>0</v>
      </c>
      <c r="I1357">
        <f t="shared" si="165"/>
        <v>0</v>
      </c>
      <c r="J1357">
        <v>0</v>
      </c>
      <c r="K1357">
        <v>0</v>
      </c>
      <c r="L1357" t="s">
        <v>653</v>
      </c>
      <c r="M1357" t="s">
        <v>651</v>
      </c>
      <c r="N1357" t="str">
        <f t="shared" si="166"/>
        <v>right end</v>
      </c>
      <c r="P1357">
        <v>0</v>
      </c>
      <c r="Q1357">
        <v>1.8558873</v>
      </c>
      <c r="R1357">
        <v>0</v>
      </c>
      <c r="S1357">
        <v>0</v>
      </c>
      <c r="T1357">
        <f t="shared" si="167"/>
        <v>0</v>
      </c>
      <c r="U1357">
        <f t="shared" si="168"/>
        <v>0</v>
      </c>
      <c r="V1357">
        <f t="shared" si="169"/>
        <v>0</v>
      </c>
      <c r="X1357">
        <f t="shared" si="164"/>
        <v>0.29746323692101007</v>
      </c>
    </row>
    <row r="1358" spans="1:24" x14ac:dyDescent="0.35">
      <c r="A1358" t="s">
        <v>71</v>
      </c>
      <c r="B1358" t="s">
        <v>665</v>
      </c>
      <c r="C1358" t="s">
        <v>673</v>
      </c>
      <c r="D1358" t="s">
        <v>675</v>
      </c>
      <c r="E1358">
        <v>0.83971912684514205</v>
      </c>
      <c r="F1358">
        <v>8</v>
      </c>
      <c r="G1358">
        <v>0</v>
      </c>
      <c r="H1358">
        <v>0</v>
      </c>
      <c r="I1358">
        <f t="shared" si="165"/>
        <v>0</v>
      </c>
      <c r="J1358">
        <v>0</v>
      </c>
      <c r="K1358">
        <v>0</v>
      </c>
      <c r="L1358" t="s">
        <v>653</v>
      </c>
      <c r="M1358" t="s">
        <v>651</v>
      </c>
      <c r="N1358" t="str">
        <f t="shared" si="166"/>
        <v>right end</v>
      </c>
      <c r="P1358">
        <v>0</v>
      </c>
      <c r="Q1358">
        <v>1.8558873</v>
      </c>
      <c r="R1358">
        <v>0</v>
      </c>
      <c r="S1358">
        <v>0</v>
      </c>
      <c r="T1358">
        <f t="shared" si="167"/>
        <v>0</v>
      </c>
      <c r="U1358">
        <f t="shared" si="168"/>
        <v>0</v>
      </c>
      <c r="V1358">
        <f t="shared" si="169"/>
        <v>0</v>
      </c>
      <c r="X1358">
        <f t="shared" si="164"/>
        <v>1.5584240630789883</v>
      </c>
    </row>
    <row r="1359" spans="1:24" x14ac:dyDescent="0.35">
      <c r="A1359" t="s">
        <v>384</v>
      </c>
      <c r="B1359" t="s">
        <v>666</v>
      </c>
      <c r="C1359" t="s">
        <v>673</v>
      </c>
      <c r="D1359" t="s">
        <v>675</v>
      </c>
      <c r="E1359">
        <v>0.55712881747325005</v>
      </c>
      <c r="F1359">
        <v>8</v>
      </c>
      <c r="G1359">
        <v>0</v>
      </c>
      <c r="H1359">
        <v>0</v>
      </c>
      <c r="I1359">
        <f t="shared" si="165"/>
        <v>0</v>
      </c>
      <c r="J1359">
        <v>0</v>
      </c>
      <c r="K1359">
        <v>0</v>
      </c>
      <c r="L1359" t="s">
        <v>3</v>
      </c>
      <c r="M1359" t="s">
        <v>652</v>
      </c>
      <c r="N1359" t="str">
        <f t="shared" si="166"/>
        <v>left tackle</v>
      </c>
      <c r="P1359">
        <v>0</v>
      </c>
      <c r="Q1359">
        <v>-0.52170320000000003</v>
      </c>
      <c r="R1359">
        <v>1</v>
      </c>
      <c r="S1359">
        <v>0.55712881747325005</v>
      </c>
      <c r="T1359">
        <f t="shared" si="167"/>
        <v>0</v>
      </c>
      <c r="U1359">
        <f t="shared" si="168"/>
        <v>0</v>
      </c>
      <c r="V1359">
        <f t="shared" si="169"/>
        <v>0</v>
      </c>
      <c r="X1359">
        <f t="shared" si="164"/>
        <v>-0.29065588688801047</v>
      </c>
    </row>
    <row r="1360" spans="1:24" x14ac:dyDescent="0.35">
      <c r="A1360" t="s">
        <v>60</v>
      </c>
      <c r="B1360" t="s">
        <v>666</v>
      </c>
      <c r="C1360" t="s">
        <v>673</v>
      </c>
      <c r="D1360" t="s">
        <v>675</v>
      </c>
      <c r="E1360">
        <v>0.44287118252674901</v>
      </c>
      <c r="F1360">
        <v>8</v>
      </c>
      <c r="G1360">
        <v>0</v>
      </c>
      <c r="H1360">
        <v>0</v>
      </c>
      <c r="I1360">
        <f t="shared" si="165"/>
        <v>0</v>
      </c>
      <c r="J1360">
        <v>0</v>
      </c>
      <c r="K1360">
        <v>0</v>
      </c>
      <c r="L1360" t="s">
        <v>3</v>
      </c>
      <c r="M1360" t="s">
        <v>652</v>
      </c>
      <c r="N1360" t="str">
        <f t="shared" si="166"/>
        <v>left tackle</v>
      </c>
      <c r="P1360">
        <v>0</v>
      </c>
      <c r="Q1360">
        <v>-0.52170320000000003</v>
      </c>
      <c r="R1360">
        <v>1</v>
      </c>
      <c r="S1360">
        <v>0.44287118252674901</v>
      </c>
      <c r="T1360">
        <f t="shared" si="167"/>
        <v>0</v>
      </c>
      <c r="U1360">
        <f t="shared" si="168"/>
        <v>0</v>
      </c>
      <c r="V1360">
        <f t="shared" si="169"/>
        <v>0</v>
      </c>
      <c r="X1360">
        <f t="shared" si="164"/>
        <v>-0.23104731311198906</v>
      </c>
    </row>
    <row r="1361" spans="1:24" x14ac:dyDescent="0.35">
      <c r="A1361" t="s">
        <v>77</v>
      </c>
      <c r="B1361" t="s">
        <v>667</v>
      </c>
      <c r="C1361" t="s">
        <v>673</v>
      </c>
      <c r="D1361" t="s">
        <v>675</v>
      </c>
      <c r="E1361">
        <v>0.38780601906682199</v>
      </c>
      <c r="F1361">
        <v>8</v>
      </c>
      <c r="G1361">
        <v>0</v>
      </c>
      <c r="H1361">
        <v>0</v>
      </c>
      <c r="I1361">
        <f t="shared" si="165"/>
        <v>0</v>
      </c>
      <c r="J1361">
        <v>0</v>
      </c>
      <c r="K1361">
        <v>0</v>
      </c>
      <c r="L1361" t="s">
        <v>653</v>
      </c>
      <c r="M1361" t="s">
        <v>651</v>
      </c>
      <c r="N1361" t="str">
        <f t="shared" si="166"/>
        <v>right end</v>
      </c>
      <c r="P1361">
        <v>0</v>
      </c>
      <c r="Q1361">
        <v>-0.62150675</v>
      </c>
      <c r="R1361">
        <v>1</v>
      </c>
      <c r="S1361">
        <v>0.38780601906682199</v>
      </c>
      <c r="T1361">
        <f t="shared" si="167"/>
        <v>0</v>
      </c>
      <c r="U1361">
        <f t="shared" si="168"/>
        <v>0</v>
      </c>
      <c r="V1361">
        <f t="shared" si="169"/>
        <v>0</v>
      </c>
      <c r="X1361">
        <f t="shared" si="164"/>
        <v>-0.24102405854065856</v>
      </c>
    </row>
    <row r="1362" spans="1:24" x14ac:dyDescent="0.35">
      <c r="A1362" t="s">
        <v>62</v>
      </c>
      <c r="B1362" t="s">
        <v>667</v>
      </c>
      <c r="C1362" t="s">
        <v>673</v>
      </c>
      <c r="D1362" t="s">
        <v>675</v>
      </c>
      <c r="E1362">
        <v>0.61219398093317701</v>
      </c>
      <c r="F1362">
        <v>8</v>
      </c>
      <c r="G1362">
        <v>0</v>
      </c>
      <c r="H1362">
        <v>0</v>
      </c>
      <c r="I1362">
        <f t="shared" si="165"/>
        <v>0</v>
      </c>
      <c r="J1362">
        <v>0</v>
      </c>
      <c r="K1362">
        <v>0</v>
      </c>
      <c r="L1362" t="s">
        <v>653</v>
      </c>
      <c r="M1362" t="s">
        <v>651</v>
      </c>
      <c r="N1362" t="str">
        <f t="shared" si="166"/>
        <v>right end</v>
      </c>
      <c r="P1362">
        <v>0</v>
      </c>
      <c r="Q1362">
        <v>-0.62150675</v>
      </c>
      <c r="R1362">
        <v>1</v>
      </c>
      <c r="S1362">
        <v>0.61219398093317701</v>
      </c>
      <c r="T1362">
        <f t="shared" si="167"/>
        <v>0</v>
      </c>
      <c r="U1362">
        <f t="shared" si="168"/>
        <v>0</v>
      </c>
      <c r="V1362">
        <f t="shared" si="169"/>
        <v>0</v>
      </c>
      <c r="X1362">
        <f t="shared" si="164"/>
        <v>-0.38048269145934083</v>
      </c>
    </row>
    <row r="1363" spans="1:24" x14ac:dyDescent="0.35">
      <c r="A1363" t="s">
        <v>77</v>
      </c>
      <c r="B1363" t="s">
        <v>667</v>
      </c>
      <c r="C1363" t="s">
        <v>673</v>
      </c>
      <c r="D1363" t="s">
        <v>675</v>
      </c>
      <c r="E1363">
        <v>1</v>
      </c>
      <c r="F1363">
        <v>8</v>
      </c>
      <c r="G1363">
        <v>0</v>
      </c>
      <c r="H1363">
        <v>0</v>
      </c>
      <c r="I1363">
        <f t="shared" si="165"/>
        <v>0</v>
      </c>
      <c r="J1363">
        <v>0</v>
      </c>
      <c r="K1363">
        <v>0</v>
      </c>
      <c r="L1363" t="s">
        <v>653</v>
      </c>
      <c r="M1363" t="s">
        <v>652</v>
      </c>
      <c r="N1363" t="str">
        <f t="shared" si="166"/>
        <v>left end</v>
      </c>
      <c r="P1363">
        <v>0</v>
      </c>
      <c r="Q1363">
        <v>-0.45738109999999998</v>
      </c>
      <c r="R1363">
        <v>1</v>
      </c>
      <c r="S1363">
        <v>1</v>
      </c>
      <c r="T1363">
        <f t="shared" si="167"/>
        <v>0</v>
      </c>
      <c r="U1363">
        <f t="shared" si="168"/>
        <v>0</v>
      </c>
      <c r="V1363">
        <f t="shared" si="169"/>
        <v>0</v>
      </c>
      <c r="X1363">
        <f t="shared" si="164"/>
        <v>-0.45738109999999998</v>
      </c>
    </row>
    <row r="1364" spans="1:24" x14ac:dyDescent="0.35">
      <c r="A1364" t="s">
        <v>108</v>
      </c>
      <c r="B1364" t="s">
        <v>666</v>
      </c>
      <c r="C1364" t="s">
        <v>675</v>
      </c>
      <c r="D1364" t="s">
        <v>673</v>
      </c>
      <c r="E1364">
        <v>0.274304118721722</v>
      </c>
      <c r="F1364">
        <v>8</v>
      </c>
      <c r="G1364">
        <v>0</v>
      </c>
      <c r="H1364">
        <v>0</v>
      </c>
      <c r="I1364">
        <f t="shared" si="165"/>
        <v>0</v>
      </c>
      <c r="J1364">
        <v>0</v>
      </c>
      <c r="K1364">
        <v>0</v>
      </c>
      <c r="L1364" t="s">
        <v>653</v>
      </c>
      <c r="M1364" t="s">
        <v>652</v>
      </c>
      <c r="N1364" t="str">
        <f t="shared" si="166"/>
        <v>left end</v>
      </c>
      <c r="P1364">
        <v>0</v>
      </c>
      <c r="Q1364">
        <v>-0.44765495999999999</v>
      </c>
      <c r="R1364">
        <v>1</v>
      </c>
      <c r="S1364">
        <v>0.274304118721722</v>
      </c>
      <c r="T1364">
        <f t="shared" si="167"/>
        <v>0</v>
      </c>
      <c r="U1364">
        <f t="shared" si="168"/>
        <v>0</v>
      </c>
      <c r="V1364">
        <f t="shared" si="169"/>
        <v>0</v>
      </c>
      <c r="X1364">
        <f t="shared" si="164"/>
        <v>-0.12279359929420772</v>
      </c>
    </row>
    <row r="1365" spans="1:24" x14ac:dyDescent="0.35">
      <c r="A1365" t="s">
        <v>382</v>
      </c>
      <c r="B1365" t="s">
        <v>667</v>
      </c>
      <c r="C1365" t="s">
        <v>675</v>
      </c>
      <c r="D1365" t="s">
        <v>673</v>
      </c>
      <c r="E1365">
        <v>0.725695881278277</v>
      </c>
      <c r="F1365">
        <v>8</v>
      </c>
      <c r="G1365">
        <v>0</v>
      </c>
      <c r="H1365">
        <v>0</v>
      </c>
      <c r="I1365">
        <f t="shared" si="165"/>
        <v>0</v>
      </c>
      <c r="J1365">
        <v>0</v>
      </c>
      <c r="K1365">
        <v>0</v>
      </c>
      <c r="L1365" t="s">
        <v>653</v>
      </c>
      <c r="M1365" t="s">
        <v>652</v>
      </c>
      <c r="N1365" t="str">
        <f t="shared" si="166"/>
        <v>left end</v>
      </c>
      <c r="P1365">
        <v>0</v>
      </c>
      <c r="Q1365">
        <v>-0.44765495999999999</v>
      </c>
      <c r="R1365">
        <v>1</v>
      </c>
      <c r="S1365">
        <v>0.725695881278277</v>
      </c>
      <c r="T1365">
        <f t="shared" si="167"/>
        <v>0</v>
      </c>
      <c r="U1365">
        <f t="shared" si="168"/>
        <v>0</v>
      </c>
      <c r="V1365">
        <f t="shared" si="169"/>
        <v>0</v>
      </c>
      <c r="X1365">
        <f t="shared" si="164"/>
        <v>-0.32486136070579186</v>
      </c>
    </row>
    <row r="1366" spans="1:24" x14ac:dyDescent="0.35">
      <c r="A1366" t="s">
        <v>387</v>
      </c>
      <c r="B1366" t="s">
        <v>666</v>
      </c>
      <c r="C1366" t="s">
        <v>675</v>
      </c>
      <c r="D1366" t="s">
        <v>673</v>
      </c>
      <c r="E1366">
        <v>1</v>
      </c>
      <c r="F1366">
        <v>8</v>
      </c>
      <c r="G1366">
        <v>0</v>
      </c>
      <c r="H1366">
        <v>0</v>
      </c>
      <c r="I1366">
        <f t="shared" si="165"/>
        <v>0</v>
      </c>
      <c r="J1366">
        <v>0</v>
      </c>
      <c r="K1366">
        <v>0</v>
      </c>
      <c r="L1366" t="s">
        <v>3</v>
      </c>
      <c r="M1366" t="s">
        <v>651</v>
      </c>
      <c r="N1366" t="str">
        <f t="shared" si="166"/>
        <v>right tackle</v>
      </c>
      <c r="P1366">
        <v>0</v>
      </c>
      <c r="Q1366">
        <v>-0.48369476</v>
      </c>
      <c r="R1366">
        <v>1</v>
      </c>
      <c r="S1366">
        <v>1</v>
      </c>
      <c r="T1366">
        <f t="shared" si="167"/>
        <v>0</v>
      </c>
      <c r="U1366">
        <f t="shared" si="168"/>
        <v>0</v>
      </c>
      <c r="V1366">
        <f t="shared" si="169"/>
        <v>0</v>
      </c>
      <c r="X1366">
        <f t="shared" si="164"/>
        <v>-0.48369476</v>
      </c>
    </row>
    <row r="1367" spans="1:24" x14ac:dyDescent="0.35">
      <c r="A1367" t="s">
        <v>86</v>
      </c>
      <c r="B1367" t="s">
        <v>667</v>
      </c>
      <c r="C1367" t="s">
        <v>675</v>
      </c>
      <c r="D1367" t="s">
        <v>673</v>
      </c>
      <c r="E1367">
        <v>1</v>
      </c>
      <c r="F1367">
        <v>8</v>
      </c>
      <c r="G1367">
        <v>0</v>
      </c>
      <c r="H1367">
        <v>0</v>
      </c>
      <c r="I1367">
        <f t="shared" si="165"/>
        <v>0</v>
      </c>
      <c r="J1367">
        <v>0</v>
      </c>
      <c r="K1367">
        <v>1</v>
      </c>
      <c r="L1367" t="s">
        <v>3</v>
      </c>
      <c r="M1367" t="s">
        <v>651</v>
      </c>
      <c r="N1367" t="str">
        <f t="shared" si="166"/>
        <v>right tackle</v>
      </c>
      <c r="P1367">
        <v>0</v>
      </c>
      <c r="Q1367">
        <v>-0.73659629999999998</v>
      </c>
      <c r="R1367">
        <v>1</v>
      </c>
      <c r="S1367">
        <v>1</v>
      </c>
      <c r="T1367">
        <f t="shared" si="167"/>
        <v>0</v>
      </c>
      <c r="U1367">
        <f t="shared" si="168"/>
        <v>0</v>
      </c>
      <c r="V1367">
        <f t="shared" si="169"/>
        <v>1</v>
      </c>
      <c r="X1367">
        <f t="shared" si="164"/>
        <v>-0.73659629999999998</v>
      </c>
    </row>
    <row r="1368" spans="1:24" x14ac:dyDescent="0.35">
      <c r="A1368" t="s">
        <v>386</v>
      </c>
      <c r="B1368" t="s">
        <v>665</v>
      </c>
      <c r="C1368" t="s">
        <v>675</v>
      </c>
      <c r="D1368" t="s">
        <v>673</v>
      </c>
      <c r="E1368">
        <v>0.39664397130130302</v>
      </c>
      <c r="F1368">
        <v>8</v>
      </c>
      <c r="G1368">
        <v>0</v>
      </c>
      <c r="H1368">
        <v>0</v>
      </c>
      <c r="I1368">
        <f t="shared" si="165"/>
        <v>0</v>
      </c>
      <c r="J1368">
        <v>0</v>
      </c>
      <c r="K1368">
        <v>0</v>
      </c>
      <c r="L1368" t="s">
        <v>653</v>
      </c>
      <c r="M1368" t="s">
        <v>651</v>
      </c>
      <c r="N1368" t="str">
        <f t="shared" si="166"/>
        <v>right end</v>
      </c>
      <c r="P1368">
        <v>0</v>
      </c>
      <c r="Q1368">
        <v>-0.57570909999999997</v>
      </c>
      <c r="R1368">
        <v>1</v>
      </c>
      <c r="S1368">
        <v>0.39664397130130302</v>
      </c>
      <c r="T1368">
        <f t="shared" si="167"/>
        <v>0</v>
      </c>
      <c r="U1368">
        <f t="shared" si="168"/>
        <v>0</v>
      </c>
      <c r="V1368">
        <f t="shared" si="169"/>
        <v>0</v>
      </c>
      <c r="X1368">
        <f t="shared" si="164"/>
        <v>-0.22835154373829897</v>
      </c>
    </row>
    <row r="1369" spans="1:24" x14ac:dyDescent="0.35">
      <c r="A1369" t="s">
        <v>388</v>
      </c>
      <c r="B1369" t="s">
        <v>667</v>
      </c>
      <c r="C1369" t="s">
        <v>675</v>
      </c>
      <c r="D1369" t="s">
        <v>673</v>
      </c>
      <c r="E1369">
        <v>0.60335602869869598</v>
      </c>
      <c r="F1369">
        <v>8</v>
      </c>
      <c r="G1369">
        <v>0</v>
      </c>
      <c r="H1369">
        <v>0</v>
      </c>
      <c r="I1369">
        <f t="shared" si="165"/>
        <v>0</v>
      </c>
      <c r="J1369">
        <v>0</v>
      </c>
      <c r="K1369">
        <v>0</v>
      </c>
      <c r="L1369" t="s">
        <v>653</v>
      </c>
      <c r="M1369" t="s">
        <v>651</v>
      </c>
      <c r="N1369" t="str">
        <f t="shared" si="166"/>
        <v>right end</v>
      </c>
      <c r="P1369">
        <v>0</v>
      </c>
      <c r="Q1369">
        <v>-0.57570909999999997</v>
      </c>
      <c r="R1369">
        <v>1</v>
      </c>
      <c r="S1369">
        <v>0.60335602869869598</v>
      </c>
      <c r="T1369">
        <f t="shared" si="167"/>
        <v>0</v>
      </c>
      <c r="U1369">
        <f t="shared" si="168"/>
        <v>0</v>
      </c>
      <c r="V1369">
        <f t="shared" si="169"/>
        <v>0</v>
      </c>
      <c r="X1369">
        <f t="shared" si="164"/>
        <v>-0.3473575562617004</v>
      </c>
    </row>
    <row r="1370" spans="1:24" x14ac:dyDescent="0.35">
      <c r="A1370" t="s">
        <v>63</v>
      </c>
      <c r="B1370" t="s">
        <v>667</v>
      </c>
      <c r="C1370" t="s">
        <v>673</v>
      </c>
      <c r="D1370" t="s">
        <v>675</v>
      </c>
      <c r="E1370">
        <v>0.37362442965287102</v>
      </c>
      <c r="F1370">
        <v>8</v>
      </c>
      <c r="G1370">
        <v>0</v>
      </c>
      <c r="H1370">
        <v>0</v>
      </c>
      <c r="I1370">
        <f t="shared" si="165"/>
        <v>0</v>
      </c>
      <c r="J1370">
        <v>0</v>
      </c>
      <c r="K1370">
        <v>0</v>
      </c>
      <c r="L1370" t="s">
        <v>653</v>
      </c>
      <c r="M1370" t="s">
        <v>651</v>
      </c>
      <c r="N1370" t="str">
        <f t="shared" si="166"/>
        <v>right end</v>
      </c>
      <c r="P1370">
        <v>0</v>
      </c>
      <c r="Q1370">
        <v>-3.0486527999999999E-2</v>
      </c>
      <c r="R1370">
        <v>1</v>
      </c>
      <c r="S1370">
        <v>0.37362442965287102</v>
      </c>
      <c r="T1370">
        <f t="shared" si="167"/>
        <v>0</v>
      </c>
      <c r="U1370">
        <f t="shared" si="168"/>
        <v>0</v>
      </c>
      <c r="V1370">
        <f t="shared" si="169"/>
        <v>0</v>
      </c>
      <c r="X1370">
        <f t="shared" si="164"/>
        <v>-1.1390511636096282E-2</v>
      </c>
    </row>
    <row r="1371" spans="1:24" x14ac:dyDescent="0.35">
      <c r="A1371" t="s">
        <v>62</v>
      </c>
      <c r="B1371" t="s">
        <v>667</v>
      </c>
      <c r="C1371" t="s">
        <v>673</v>
      </c>
      <c r="D1371" t="s">
        <v>675</v>
      </c>
      <c r="E1371">
        <v>0.39555341879049999</v>
      </c>
      <c r="F1371">
        <v>8</v>
      </c>
      <c r="G1371">
        <v>0</v>
      </c>
      <c r="H1371">
        <v>0</v>
      </c>
      <c r="I1371">
        <f t="shared" si="165"/>
        <v>0</v>
      </c>
      <c r="J1371">
        <v>0</v>
      </c>
      <c r="K1371">
        <v>0</v>
      </c>
      <c r="L1371" t="s">
        <v>653</v>
      </c>
      <c r="M1371" t="s">
        <v>651</v>
      </c>
      <c r="N1371" t="str">
        <f t="shared" si="166"/>
        <v>right end</v>
      </c>
      <c r="P1371">
        <v>0</v>
      </c>
      <c r="Q1371">
        <v>-3.0486527999999999E-2</v>
      </c>
      <c r="R1371">
        <v>1</v>
      </c>
      <c r="S1371">
        <v>0.39555341879049999</v>
      </c>
      <c r="T1371">
        <f t="shared" si="167"/>
        <v>0</v>
      </c>
      <c r="U1371">
        <f t="shared" si="168"/>
        <v>0</v>
      </c>
      <c r="V1371">
        <f t="shared" si="169"/>
        <v>0</v>
      </c>
      <c r="X1371">
        <f t="shared" si="164"/>
        <v>-1.2059050377452304E-2</v>
      </c>
    </row>
    <row r="1372" spans="1:24" x14ac:dyDescent="0.35">
      <c r="A1372" t="s">
        <v>383</v>
      </c>
      <c r="B1372" t="s">
        <v>665</v>
      </c>
      <c r="C1372" t="s">
        <v>673</v>
      </c>
      <c r="D1372" t="s">
        <v>675</v>
      </c>
      <c r="E1372">
        <v>0.230822151556628</v>
      </c>
      <c r="F1372">
        <v>8</v>
      </c>
      <c r="G1372">
        <v>0</v>
      </c>
      <c r="H1372">
        <v>0</v>
      </c>
      <c r="I1372">
        <f t="shared" si="165"/>
        <v>0</v>
      </c>
      <c r="J1372">
        <v>0</v>
      </c>
      <c r="K1372">
        <v>0</v>
      </c>
      <c r="L1372" t="s">
        <v>653</v>
      </c>
      <c r="M1372" t="s">
        <v>651</v>
      </c>
      <c r="N1372" t="str">
        <f t="shared" si="166"/>
        <v>right end</v>
      </c>
      <c r="P1372">
        <v>0</v>
      </c>
      <c r="Q1372">
        <v>-3.0486527999999999E-2</v>
      </c>
      <c r="R1372">
        <v>1</v>
      </c>
      <c r="S1372">
        <v>0.230822151556628</v>
      </c>
      <c r="T1372">
        <f t="shared" si="167"/>
        <v>0</v>
      </c>
      <c r="U1372">
        <f t="shared" si="168"/>
        <v>0</v>
      </c>
      <c r="V1372">
        <f t="shared" si="169"/>
        <v>0</v>
      </c>
      <c r="X1372">
        <f t="shared" si="164"/>
        <v>-7.0369659864513824E-3</v>
      </c>
    </row>
    <row r="1373" spans="1:24" x14ac:dyDescent="0.35">
      <c r="A1373" t="s">
        <v>63</v>
      </c>
      <c r="B1373" t="s">
        <v>667</v>
      </c>
      <c r="C1373" t="s">
        <v>673</v>
      </c>
      <c r="D1373" t="s">
        <v>675</v>
      </c>
      <c r="E1373">
        <v>1</v>
      </c>
      <c r="F1373">
        <v>8</v>
      </c>
      <c r="G1373">
        <v>0</v>
      </c>
      <c r="H1373">
        <v>0</v>
      </c>
      <c r="I1373">
        <f t="shared" si="165"/>
        <v>0</v>
      </c>
      <c r="J1373">
        <v>0</v>
      </c>
      <c r="K1373">
        <v>0</v>
      </c>
      <c r="L1373" t="s">
        <v>653</v>
      </c>
      <c r="M1373" t="s">
        <v>652</v>
      </c>
      <c r="N1373" t="str">
        <f t="shared" si="166"/>
        <v>left end</v>
      </c>
      <c r="P1373">
        <v>0</v>
      </c>
      <c r="Q1373">
        <v>-1.5047115</v>
      </c>
      <c r="R1373">
        <v>1</v>
      </c>
      <c r="S1373">
        <v>1</v>
      </c>
      <c r="T1373">
        <f t="shared" si="167"/>
        <v>0</v>
      </c>
      <c r="U1373">
        <f t="shared" si="168"/>
        <v>0</v>
      </c>
      <c r="V1373">
        <f t="shared" si="169"/>
        <v>0</v>
      </c>
      <c r="X1373">
        <f t="shared" si="164"/>
        <v>-1.5047115</v>
      </c>
    </row>
    <row r="1374" spans="1:24" x14ac:dyDescent="0.35">
      <c r="A1374" t="s">
        <v>60</v>
      </c>
      <c r="B1374" t="s">
        <v>666</v>
      </c>
      <c r="C1374" t="s">
        <v>673</v>
      </c>
      <c r="D1374" t="s">
        <v>675</v>
      </c>
      <c r="E1374">
        <v>1</v>
      </c>
      <c r="F1374">
        <v>8</v>
      </c>
      <c r="G1374">
        <v>1</v>
      </c>
      <c r="H1374">
        <v>0</v>
      </c>
      <c r="I1374">
        <f t="shared" si="165"/>
        <v>1</v>
      </c>
      <c r="J1374">
        <v>0</v>
      </c>
      <c r="K1374">
        <v>0</v>
      </c>
      <c r="L1374" t="s">
        <v>3</v>
      </c>
      <c r="M1374" t="s">
        <v>651</v>
      </c>
      <c r="N1374" t="str">
        <f t="shared" si="166"/>
        <v>right tackle</v>
      </c>
      <c r="P1374">
        <v>1</v>
      </c>
      <c r="Q1374">
        <v>-0.49695176000000002</v>
      </c>
      <c r="R1374">
        <v>1</v>
      </c>
      <c r="S1374">
        <v>1</v>
      </c>
      <c r="T1374">
        <f t="shared" si="167"/>
        <v>1</v>
      </c>
      <c r="U1374">
        <f t="shared" si="168"/>
        <v>0</v>
      </c>
      <c r="V1374">
        <f t="shared" si="169"/>
        <v>0</v>
      </c>
      <c r="X1374">
        <f t="shared" si="164"/>
        <v>-0.49695176000000002</v>
      </c>
    </row>
    <row r="1375" spans="1:24" x14ac:dyDescent="0.35">
      <c r="A1375" t="s">
        <v>77</v>
      </c>
      <c r="B1375" t="s">
        <v>667</v>
      </c>
      <c r="C1375" t="s">
        <v>673</v>
      </c>
      <c r="D1375" t="s">
        <v>675</v>
      </c>
      <c r="E1375">
        <v>0.72437888740832601</v>
      </c>
      <c r="F1375">
        <v>8</v>
      </c>
      <c r="G1375">
        <v>0</v>
      </c>
      <c r="H1375">
        <v>0</v>
      </c>
      <c r="I1375">
        <f t="shared" si="165"/>
        <v>0</v>
      </c>
      <c r="J1375">
        <v>0</v>
      </c>
      <c r="K1375">
        <v>0</v>
      </c>
      <c r="L1375" t="s">
        <v>3</v>
      </c>
      <c r="M1375" t="s">
        <v>652</v>
      </c>
      <c r="N1375" t="str">
        <f t="shared" si="166"/>
        <v>left tackle</v>
      </c>
      <c r="P1375">
        <v>0</v>
      </c>
      <c r="Q1375">
        <v>5.6772448000000003E-2</v>
      </c>
      <c r="R1375">
        <v>0</v>
      </c>
      <c r="S1375">
        <v>0</v>
      </c>
      <c r="T1375">
        <f t="shared" si="167"/>
        <v>0</v>
      </c>
      <c r="U1375">
        <f t="shared" si="168"/>
        <v>0</v>
      </c>
      <c r="V1375">
        <f t="shared" si="169"/>
        <v>0</v>
      </c>
      <c r="X1375">
        <f t="shared" si="164"/>
        <v>4.1124762717687044E-2</v>
      </c>
    </row>
    <row r="1376" spans="1:24" x14ac:dyDescent="0.35">
      <c r="A1376" t="s">
        <v>62</v>
      </c>
      <c r="B1376" t="s">
        <v>667</v>
      </c>
      <c r="C1376" t="s">
        <v>673</v>
      </c>
      <c r="D1376" t="s">
        <v>675</v>
      </c>
      <c r="E1376">
        <v>0.27562111259167299</v>
      </c>
      <c r="F1376">
        <v>8</v>
      </c>
      <c r="G1376">
        <v>0</v>
      </c>
      <c r="H1376">
        <v>0</v>
      </c>
      <c r="I1376">
        <f t="shared" si="165"/>
        <v>0</v>
      </c>
      <c r="J1376">
        <v>0</v>
      </c>
      <c r="K1376">
        <v>0</v>
      </c>
      <c r="L1376" t="s">
        <v>3</v>
      </c>
      <c r="M1376" t="s">
        <v>652</v>
      </c>
      <c r="N1376" t="str">
        <f t="shared" si="166"/>
        <v>left tackle</v>
      </c>
      <c r="P1376">
        <v>0</v>
      </c>
      <c r="Q1376">
        <v>5.6772448000000003E-2</v>
      </c>
      <c r="R1376">
        <v>0</v>
      </c>
      <c r="S1376">
        <v>0</v>
      </c>
      <c r="T1376">
        <f t="shared" si="167"/>
        <v>0</v>
      </c>
      <c r="U1376">
        <f t="shared" si="168"/>
        <v>0</v>
      </c>
      <c r="V1376">
        <f t="shared" si="169"/>
        <v>0</v>
      </c>
      <c r="X1376">
        <f t="shared" si="164"/>
        <v>1.56476852823129E-2</v>
      </c>
    </row>
    <row r="1377" spans="1:24" x14ac:dyDescent="0.35">
      <c r="A1377" t="s">
        <v>60</v>
      </c>
      <c r="B1377" t="s">
        <v>666</v>
      </c>
      <c r="C1377" t="s">
        <v>673</v>
      </c>
      <c r="D1377" t="s">
        <v>675</v>
      </c>
      <c r="E1377">
        <v>1</v>
      </c>
      <c r="F1377">
        <v>8</v>
      </c>
      <c r="G1377">
        <v>0</v>
      </c>
      <c r="H1377">
        <v>0</v>
      </c>
      <c r="I1377">
        <f t="shared" si="165"/>
        <v>0</v>
      </c>
      <c r="J1377">
        <v>0</v>
      </c>
      <c r="K1377">
        <v>0</v>
      </c>
      <c r="L1377" t="s">
        <v>3</v>
      </c>
      <c r="M1377" t="s">
        <v>651</v>
      </c>
      <c r="N1377" t="str">
        <f t="shared" si="166"/>
        <v>right tackle</v>
      </c>
      <c r="P1377">
        <v>0</v>
      </c>
      <c r="Q1377">
        <v>-0.50406119999999999</v>
      </c>
      <c r="R1377">
        <v>1</v>
      </c>
      <c r="S1377">
        <v>1</v>
      </c>
      <c r="T1377">
        <f t="shared" si="167"/>
        <v>0</v>
      </c>
      <c r="U1377">
        <f t="shared" si="168"/>
        <v>0</v>
      </c>
      <c r="V1377">
        <f t="shared" si="169"/>
        <v>0</v>
      </c>
      <c r="X1377">
        <f t="shared" si="164"/>
        <v>-0.50406119999999999</v>
      </c>
    </row>
    <row r="1378" spans="1:24" x14ac:dyDescent="0.35">
      <c r="A1378" t="s">
        <v>105</v>
      </c>
      <c r="B1378" t="s">
        <v>666</v>
      </c>
      <c r="C1378" t="s">
        <v>675</v>
      </c>
      <c r="D1378" t="s">
        <v>673</v>
      </c>
      <c r="E1378">
        <v>1</v>
      </c>
      <c r="F1378">
        <v>8</v>
      </c>
      <c r="G1378">
        <v>0</v>
      </c>
      <c r="H1378">
        <v>0</v>
      </c>
      <c r="I1378">
        <f t="shared" si="165"/>
        <v>0</v>
      </c>
      <c r="J1378">
        <v>0</v>
      </c>
      <c r="K1378">
        <v>0</v>
      </c>
      <c r="L1378" t="s">
        <v>3</v>
      </c>
      <c r="M1378" t="s">
        <v>652</v>
      </c>
      <c r="N1378" t="str">
        <f t="shared" si="166"/>
        <v>left tackle</v>
      </c>
      <c r="P1378">
        <v>0</v>
      </c>
      <c r="Q1378">
        <v>-0.47217930000000002</v>
      </c>
      <c r="R1378">
        <v>1</v>
      </c>
      <c r="S1378">
        <v>1</v>
      </c>
      <c r="T1378">
        <f t="shared" si="167"/>
        <v>0</v>
      </c>
      <c r="U1378">
        <f t="shared" si="168"/>
        <v>0</v>
      </c>
      <c r="V1378">
        <f t="shared" si="169"/>
        <v>0</v>
      </c>
      <c r="X1378">
        <f t="shared" si="164"/>
        <v>-0.47217930000000002</v>
      </c>
    </row>
    <row r="1379" spans="1:24" x14ac:dyDescent="0.35">
      <c r="A1379" t="s">
        <v>86</v>
      </c>
      <c r="B1379" t="s">
        <v>667</v>
      </c>
      <c r="C1379" t="s">
        <v>675</v>
      </c>
      <c r="D1379" t="s">
        <v>673</v>
      </c>
      <c r="E1379">
        <v>0.289112421786832</v>
      </c>
      <c r="F1379">
        <v>8</v>
      </c>
      <c r="G1379">
        <v>0</v>
      </c>
      <c r="H1379">
        <v>0</v>
      </c>
      <c r="I1379">
        <f t="shared" si="165"/>
        <v>0</v>
      </c>
      <c r="J1379">
        <v>0</v>
      </c>
      <c r="K1379">
        <v>0</v>
      </c>
      <c r="L1379" t="s">
        <v>3</v>
      </c>
      <c r="M1379" t="s">
        <v>651</v>
      </c>
      <c r="N1379" t="str">
        <f t="shared" si="166"/>
        <v>right tackle</v>
      </c>
      <c r="P1379">
        <v>0</v>
      </c>
      <c r="Q1379">
        <v>7.7015410000000006E-2</v>
      </c>
      <c r="R1379">
        <v>0</v>
      </c>
      <c r="S1379">
        <v>0</v>
      </c>
      <c r="T1379">
        <f t="shared" si="167"/>
        <v>0</v>
      </c>
      <c r="U1379">
        <f t="shared" si="168"/>
        <v>0</v>
      </c>
      <c r="V1379">
        <f t="shared" si="169"/>
        <v>0</v>
      </c>
      <c r="X1379">
        <f t="shared" si="164"/>
        <v>2.2266111700005801E-2</v>
      </c>
    </row>
    <row r="1380" spans="1:24" x14ac:dyDescent="0.35">
      <c r="A1380" t="s">
        <v>104</v>
      </c>
      <c r="B1380" t="s">
        <v>665</v>
      </c>
      <c r="C1380" t="s">
        <v>675</v>
      </c>
      <c r="D1380" t="s">
        <v>673</v>
      </c>
      <c r="E1380">
        <v>0.302139886017121</v>
      </c>
      <c r="F1380">
        <v>8</v>
      </c>
      <c r="G1380">
        <v>0</v>
      </c>
      <c r="H1380">
        <v>0</v>
      </c>
      <c r="I1380">
        <f t="shared" si="165"/>
        <v>0</v>
      </c>
      <c r="J1380">
        <v>0</v>
      </c>
      <c r="K1380">
        <v>0</v>
      </c>
      <c r="L1380" t="s">
        <v>3</v>
      </c>
      <c r="M1380" t="s">
        <v>651</v>
      </c>
      <c r="N1380" t="str">
        <f t="shared" si="166"/>
        <v>right tackle</v>
      </c>
      <c r="P1380">
        <v>0</v>
      </c>
      <c r="Q1380">
        <v>7.7015410000000006E-2</v>
      </c>
      <c r="R1380">
        <v>0</v>
      </c>
      <c r="S1380">
        <v>0</v>
      </c>
      <c r="T1380">
        <f t="shared" si="167"/>
        <v>0</v>
      </c>
      <c r="U1380">
        <f t="shared" si="168"/>
        <v>0</v>
      </c>
      <c r="V1380">
        <f t="shared" si="169"/>
        <v>0</v>
      </c>
      <c r="X1380">
        <f t="shared" si="164"/>
        <v>2.3269427198961842E-2</v>
      </c>
    </row>
    <row r="1381" spans="1:24" x14ac:dyDescent="0.35">
      <c r="A1381" t="s">
        <v>389</v>
      </c>
      <c r="B1381" t="s">
        <v>667</v>
      </c>
      <c r="C1381" t="s">
        <v>675</v>
      </c>
      <c r="D1381" t="s">
        <v>673</v>
      </c>
      <c r="E1381">
        <v>0.40874769219604501</v>
      </c>
      <c r="F1381">
        <v>8</v>
      </c>
      <c r="G1381">
        <v>0</v>
      </c>
      <c r="H1381">
        <v>0</v>
      </c>
      <c r="I1381">
        <f t="shared" si="165"/>
        <v>0</v>
      </c>
      <c r="J1381">
        <v>0</v>
      </c>
      <c r="K1381">
        <v>0</v>
      </c>
      <c r="L1381" t="s">
        <v>3</v>
      </c>
      <c r="M1381" t="s">
        <v>651</v>
      </c>
      <c r="N1381" t="str">
        <f t="shared" si="166"/>
        <v>right tackle</v>
      </c>
      <c r="P1381">
        <v>0</v>
      </c>
      <c r="Q1381">
        <v>7.7015410000000006E-2</v>
      </c>
      <c r="R1381">
        <v>0</v>
      </c>
      <c r="S1381">
        <v>0</v>
      </c>
      <c r="T1381">
        <f t="shared" si="167"/>
        <v>0</v>
      </c>
      <c r="U1381">
        <f t="shared" si="168"/>
        <v>0</v>
      </c>
      <c r="V1381">
        <f t="shared" si="169"/>
        <v>0</v>
      </c>
      <c r="X1381">
        <f t="shared" si="164"/>
        <v>3.147987110103221E-2</v>
      </c>
    </row>
    <row r="1382" spans="1:24" x14ac:dyDescent="0.35">
      <c r="A1382" t="s">
        <v>105</v>
      </c>
      <c r="B1382" t="s">
        <v>666</v>
      </c>
      <c r="C1382" t="s">
        <v>675</v>
      </c>
      <c r="D1382" t="s">
        <v>673</v>
      </c>
      <c r="E1382">
        <v>1</v>
      </c>
      <c r="F1382">
        <v>8</v>
      </c>
      <c r="G1382">
        <v>1</v>
      </c>
      <c r="H1382">
        <v>0</v>
      </c>
      <c r="I1382">
        <f t="shared" si="165"/>
        <v>1</v>
      </c>
      <c r="J1382">
        <v>0</v>
      </c>
      <c r="K1382">
        <v>0</v>
      </c>
      <c r="L1382" t="s">
        <v>3</v>
      </c>
      <c r="M1382" t="s">
        <v>651</v>
      </c>
      <c r="N1382" t="str">
        <f t="shared" si="166"/>
        <v>right tackle</v>
      </c>
      <c r="P1382">
        <v>1</v>
      </c>
      <c r="Q1382">
        <v>-1.4066373999999999</v>
      </c>
      <c r="R1382">
        <v>1</v>
      </c>
      <c r="S1382">
        <v>1</v>
      </c>
      <c r="T1382">
        <f t="shared" si="167"/>
        <v>1</v>
      </c>
      <c r="U1382">
        <f t="shared" si="168"/>
        <v>0</v>
      </c>
      <c r="V1382">
        <f t="shared" si="169"/>
        <v>0</v>
      </c>
      <c r="X1382">
        <f t="shared" si="164"/>
        <v>-1.4066373999999999</v>
      </c>
    </row>
    <row r="1383" spans="1:24" x14ac:dyDescent="0.35">
      <c r="A1383" t="s">
        <v>61</v>
      </c>
      <c r="B1383" t="s">
        <v>667</v>
      </c>
      <c r="C1383" t="s">
        <v>673</v>
      </c>
      <c r="D1383" t="s">
        <v>675</v>
      </c>
      <c r="E1383">
        <v>0.67109305170792899</v>
      </c>
      <c r="F1383">
        <v>8</v>
      </c>
      <c r="G1383">
        <v>0</v>
      </c>
      <c r="H1383">
        <v>0</v>
      </c>
      <c r="I1383">
        <f t="shared" si="165"/>
        <v>0</v>
      </c>
      <c r="J1383">
        <v>0</v>
      </c>
      <c r="K1383">
        <v>0</v>
      </c>
      <c r="L1383" t="s">
        <v>654</v>
      </c>
      <c r="M1383" t="s">
        <v>651</v>
      </c>
      <c r="N1383" t="str">
        <f t="shared" si="166"/>
        <v>right guard</v>
      </c>
      <c r="P1383">
        <v>0</v>
      </c>
      <c r="Q1383">
        <v>-5.5284996000000003E-2</v>
      </c>
      <c r="R1383">
        <v>1</v>
      </c>
      <c r="S1383">
        <v>0.67109305170792899</v>
      </c>
      <c r="T1383">
        <f t="shared" si="167"/>
        <v>0</v>
      </c>
      <c r="U1383">
        <f t="shared" si="168"/>
        <v>0</v>
      </c>
      <c r="V1383">
        <f t="shared" si="169"/>
        <v>0</v>
      </c>
      <c r="X1383">
        <f t="shared" si="164"/>
        <v>-3.7101376679300649E-2</v>
      </c>
    </row>
    <row r="1384" spans="1:24" x14ac:dyDescent="0.35">
      <c r="A1384" t="s">
        <v>60</v>
      </c>
      <c r="B1384" t="s">
        <v>666</v>
      </c>
      <c r="C1384" t="s">
        <v>673</v>
      </c>
      <c r="D1384" t="s">
        <v>675</v>
      </c>
      <c r="E1384">
        <v>0.32890694829207001</v>
      </c>
      <c r="F1384">
        <v>8</v>
      </c>
      <c r="G1384">
        <v>0</v>
      </c>
      <c r="H1384">
        <v>0</v>
      </c>
      <c r="I1384">
        <f t="shared" si="165"/>
        <v>0</v>
      </c>
      <c r="J1384">
        <v>0</v>
      </c>
      <c r="K1384">
        <v>0</v>
      </c>
      <c r="L1384" t="s">
        <v>654</v>
      </c>
      <c r="M1384" t="s">
        <v>651</v>
      </c>
      <c r="N1384" t="str">
        <f t="shared" si="166"/>
        <v>right guard</v>
      </c>
      <c r="P1384">
        <v>0</v>
      </c>
      <c r="Q1384">
        <v>-5.5284996000000003E-2</v>
      </c>
      <c r="R1384">
        <v>1</v>
      </c>
      <c r="S1384">
        <v>0.32890694829207001</v>
      </c>
      <c r="T1384">
        <f t="shared" si="167"/>
        <v>0</v>
      </c>
      <c r="U1384">
        <f t="shared" si="168"/>
        <v>0</v>
      </c>
      <c r="V1384">
        <f t="shared" si="169"/>
        <v>0</v>
      </c>
      <c r="X1384">
        <f t="shared" si="164"/>
        <v>-1.8183619320699299E-2</v>
      </c>
    </row>
    <row r="1385" spans="1:24" x14ac:dyDescent="0.35">
      <c r="A1385" t="s">
        <v>61</v>
      </c>
      <c r="B1385" t="s">
        <v>667</v>
      </c>
      <c r="C1385" t="s">
        <v>673</v>
      </c>
      <c r="D1385" t="s">
        <v>675</v>
      </c>
      <c r="E1385">
        <v>0.54949356614493206</v>
      </c>
      <c r="F1385">
        <v>8</v>
      </c>
      <c r="G1385">
        <v>0</v>
      </c>
      <c r="H1385">
        <v>0</v>
      </c>
      <c r="I1385">
        <f t="shared" si="165"/>
        <v>0</v>
      </c>
      <c r="J1385">
        <v>0</v>
      </c>
      <c r="K1385">
        <v>1</v>
      </c>
      <c r="L1385" t="s">
        <v>3</v>
      </c>
      <c r="M1385" t="s">
        <v>651</v>
      </c>
      <c r="N1385" t="str">
        <f t="shared" si="166"/>
        <v>right tackle</v>
      </c>
      <c r="P1385">
        <v>0</v>
      </c>
      <c r="Q1385">
        <v>-0.73474485</v>
      </c>
      <c r="R1385">
        <v>1</v>
      </c>
      <c r="S1385">
        <v>0.54949356614493206</v>
      </c>
      <c r="T1385">
        <f t="shared" si="167"/>
        <v>0</v>
      </c>
      <c r="U1385">
        <f t="shared" si="168"/>
        <v>0</v>
      </c>
      <c r="V1385">
        <f t="shared" si="169"/>
        <v>0.54949356614493206</v>
      </c>
      <c r="X1385">
        <f t="shared" si="164"/>
        <v>-0.4037375678331232</v>
      </c>
    </row>
    <row r="1386" spans="1:24" x14ac:dyDescent="0.35">
      <c r="A1386" t="s">
        <v>63</v>
      </c>
      <c r="B1386" t="s">
        <v>667</v>
      </c>
      <c r="C1386" t="s">
        <v>673</v>
      </c>
      <c r="D1386" t="s">
        <v>675</v>
      </c>
      <c r="E1386">
        <v>0.214607538282793</v>
      </c>
      <c r="F1386">
        <v>8</v>
      </c>
      <c r="G1386">
        <v>0</v>
      </c>
      <c r="H1386">
        <v>0</v>
      </c>
      <c r="I1386">
        <f t="shared" si="165"/>
        <v>0</v>
      </c>
      <c r="J1386">
        <v>0</v>
      </c>
      <c r="K1386">
        <v>1</v>
      </c>
      <c r="L1386" t="s">
        <v>3</v>
      </c>
      <c r="M1386" t="s">
        <v>651</v>
      </c>
      <c r="N1386" t="str">
        <f t="shared" si="166"/>
        <v>right tackle</v>
      </c>
      <c r="P1386">
        <v>0</v>
      </c>
      <c r="Q1386">
        <v>-0.73474485</v>
      </c>
      <c r="R1386">
        <v>1</v>
      </c>
      <c r="S1386">
        <v>0.214607538282793</v>
      </c>
      <c r="T1386">
        <f t="shared" si="167"/>
        <v>0</v>
      </c>
      <c r="U1386">
        <f t="shared" si="168"/>
        <v>0</v>
      </c>
      <c r="V1386">
        <f t="shared" si="169"/>
        <v>0.214607538282793</v>
      </c>
      <c r="X1386">
        <f t="shared" si="164"/>
        <v>-0.15768178352446</v>
      </c>
    </row>
    <row r="1387" spans="1:24" x14ac:dyDescent="0.35">
      <c r="A1387" t="s">
        <v>540</v>
      </c>
      <c r="B1387" t="s">
        <v>666</v>
      </c>
      <c r="C1387" t="s">
        <v>673</v>
      </c>
      <c r="D1387" t="s">
        <v>675</v>
      </c>
      <c r="E1387">
        <v>0.235898895572274</v>
      </c>
      <c r="F1387">
        <v>8</v>
      </c>
      <c r="G1387">
        <v>0</v>
      </c>
      <c r="H1387">
        <v>0</v>
      </c>
      <c r="I1387">
        <f t="shared" si="165"/>
        <v>0</v>
      </c>
      <c r="J1387">
        <v>0</v>
      </c>
      <c r="K1387">
        <v>1</v>
      </c>
      <c r="L1387" t="s">
        <v>3</v>
      </c>
      <c r="M1387" t="s">
        <v>651</v>
      </c>
      <c r="N1387" t="str">
        <f t="shared" si="166"/>
        <v>right tackle</v>
      </c>
      <c r="P1387">
        <v>0</v>
      </c>
      <c r="Q1387">
        <v>-0.73474485</v>
      </c>
      <c r="R1387">
        <v>1</v>
      </c>
      <c r="S1387">
        <v>0.235898895572274</v>
      </c>
      <c r="T1387">
        <f t="shared" si="167"/>
        <v>0</v>
      </c>
      <c r="U1387">
        <f t="shared" si="168"/>
        <v>0</v>
      </c>
      <c r="V1387">
        <f t="shared" si="169"/>
        <v>0.235898895572274</v>
      </c>
      <c r="X1387">
        <f t="shared" si="164"/>
        <v>-0.17332549864241611</v>
      </c>
    </row>
    <row r="1388" spans="1:24" x14ac:dyDescent="0.35">
      <c r="A1388" t="s">
        <v>63</v>
      </c>
      <c r="B1388" t="s">
        <v>667</v>
      </c>
      <c r="C1388" t="s">
        <v>673</v>
      </c>
      <c r="D1388" t="s">
        <v>675</v>
      </c>
      <c r="E1388">
        <v>0.29690504668932799</v>
      </c>
      <c r="F1388">
        <v>8</v>
      </c>
      <c r="G1388">
        <v>0</v>
      </c>
      <c r="H1388">
        <v>0</v>
      </c>
      <c r="I1388">
        <f t="shared" si="165"/>
        <v>0</v>
      </c>
      <c r="J1388">
        <v>0</v>
      </c>
      <c r="K1388">
        <v>0</v>
      </c>
      <c r="L1388" t="s">
        <v>654</v>
      </c>
      <c r="M1388" t="s">
        <v>652</v>
      </c>
      <c r="N1388" t="str">
        <f t="shared" si="166"/>
        <v>left guard</v>
      </c>
      <c r="P1388">
        <v>0</v>
      </c>
      <c r="Q1388">
        <v>-1.2161297</v>
      </c>
      <c r="R1388">
        <v>1</v>
      </c>
      <c r="S1388">
        <v>0.29690504668932799</v>
      </c>
      <c r="T1388">
        <f t="shared" si="167"/>
        <v>0</v>
      </c>
      <c r="U1388">
        <f t="shared" si="168"/>
        <v>0</v>
      </c>
      <c r="V1388">
        <f t="shared" si="169"/>
        <v>0</v>
      </c>
      <c r="X1388">
        <f t="shared" si="164"/>
        <v>-0.36107504535877843</v>
      </c>
    </row>
    <row r="1389" spans="1:24" x14ac:dyDescent="0.35">
      <c r="A1389" t="s">
        <v>68</v>
      </c>
      <c r="B1389" t="s">
        <v>666</v>
      </c>
      <c r="C1389" t="s">
        <v>673</v>
      </c>
      <c r="D1389" t="s">
        <v>675</v>
      </c>
      <c r="E1389">
        <v>0.70309495331067196</v>
      </c>
      <c r="F1389">
        <v>8</v>
      </c>
      <c r="G1389">
        <v>0</v>
      </c>
      <c r="H1389">
        <v>0</v>
      </c>
      <c r="I1389">
        <f t="shared" si="165"/>
        <v>0</v>
      </c>
      <c r="J1389">
        <v>0</v>
      </c>
      <c r="K1389">
        <v>0</v>
      </c>
      <c r="L1389" t="s">
        <v>654</v>
      </c>
      <c r="M1389" t="s">
        <v>652</v>
      </c>
      <c r="N1389" t="str">
        <f t="shared" si="166"/>
        <v>left guard</v>
      </c>
      <c r="P1389">
        <v>0</v>
      </c>
      <c r="Q1389">
        <v>-1.2161297</v>
      </c>
      <c r="R1389">
        <v>1</v>
      </c>
      <c r="S1389">
        <v>0.70309495331067196</v>
      </c>
      <c r="T1389">
        <f t="shared" si="167"/>
        <v>0</v>
      </c>
      <c r="U1389">
        <f t="shared" si="168"/>
        <v>0</v>
      </c>
      <c r="V1389">
        <f t="shared" si="169"/>
        <v>0</v>
      </c>
      <c r="X1389">
        <f t="shared" si="164"/>
        <v>-0.85505465464122143</v>
      </c>
    </row>
    <row r="1390" spans="1:24" x14ac:dyDescent="0.35">
      <c r="A1390" t="s">
        <v>347</v>
      </c>
      <c r="B1390" t="s">
        <v>666</v>
      </c>
      <c r="C1390" t="s">
        <v>695</v>
      </c>
      <c r="D1390" t="s">
        <v>678</v>
      </c>
      <c r="E1390">
        <v>1</v>
      </c>
      <c r="F1390">
        <v>8</v>
      </c>
      <c r="G1390">
        <v>0</v>
      </c>
      <c r="H1390">
        <v>0</v>
      </c>
      <c r="I1390">
        <f t="shared" si="165"/>
        <v>0</v>
      </c>
      <c r="J1390">
        <v>0</v>
      </c>
      <c r="K1390">
        <v>0</v>
      </c>
      <c r="M1390" t="s">
        <v>650</v>
      </c>
      <c r="N1390" t="str">
        <f t="shared" si="166"/>
        <v>middle</v>
      </c>
      <c r="P1390">
        <v>0</v>
      </c>
      <c r="Q1390">
        <v>-0.1172084</v>
      </c>
      <c r="R1390">
        <v>1</v>
      </c>
      <c r="S1390">
        <v>1</v>
      </c>
      <c r="T1390">
        <f t="shared" si="167"/>
        <v>0</v>
      </c>
      <c r="U1390">
        <f t="shared" si="168"/>
        <v>0</v>
      </c>
      <c r="V1390">
        <f t="shared" si="169"/>
        <v>0</v>
      </c>
      <c r="X1390">
        <f t="shared" si="164"/>
        <v>-0.1172084</v>
      </c>
    </row>
    <row r="1391" spans="1:24" x14ac:dyDescent="0.35">
      <c r="A1391" t="s">
        <v>355</v>
      </c>
      <c r="B1391" t="s">
        <v>665</v>
      </c>
      <c r="C1391" t="s">
        <v>695</v>
      </c>
      <c r="D1391" t="s">
        <v>678</v>
      </c>
      <c r="E1391">
        <v>1</v>
      </c>
      <c r="F1391">
        <v>8</v>
      </c>
      <c r="G1391">
        <v>0</v>
      </c>
      <c r="H1391">
        <v>0</v>
      </c>
      <c r="I1391">
        <f t="shared" si="165"/>
        <v>0</v>
      </c>
      <c r="J1391">
        <v>0</v>
      </c>
      <c r="K1391">
        <v>0</v>
      </c>
      <c r="L1391" t="s">
        <v>3</v>
      </c>
      <c r="M1391" t="s">
        <v>651</v>
      </c>
      <c r="N1391" t="str">
        <f t="shared" si="166"/>
        <v>right tackle</v>
      </c>
      <c r="P1391">
        <v>0</v>
      </c>
      <c r="Q1391">
        <v>1.2248219</v>
      </c>
      <c r="R1391">
        <v>0</v>
      </c>
      <c r="S1391">
        <v>0</v>
      </c>
      <c r="T1391">
        <f t="shared" si="167"/>
        <v>0</v>
      </c>
      <c r="U1391">
        <f t="shared" si="168"/>
        <v>0</v>
      </c>
      <c r="V1391">
        <f t="shared" si="169"/>
        <v>0</v>
      </c>
      <c r="X1391">
        <f t="shared" si="164"/>
        <v>1.2248219</v>
      </c>
    </row>
    <row r="1392" spans="1:24" x14ac:dyDescent="0.35">
      <c r="A1392" t="s">
        <v>354</v>
      </c>
      <c r="B1392" t="s">
        <v>667</v>
      </c>
      <c r="C1392" t="s">
        <v>695</v>
      </c>
      <c r="D1392" t="s">
        <v>678</v>
      </c>
      <c r="E1392">
        <v>1</v>
      </c>
      <c r="F1392">
        <v>8</v>
      </c>
      <c r="G1392">
        <v>0</v>
      </c>
      <c r="H1392">
        <v>0</v>
      </c>
      <c r="I1392">
        <f t="shared" si="165"/>
        <v>0</v>
      </c>
      <c r="J1392">
        <v>0</v>
      </c>
      <c r="K1392">
        <v>1</v>
      </c>
      <c r="L1392" t="s">
        <v>653</v>
      </c>
      <c r="M1392" t="s">
        <v>651</v>
      </c>
      <c r="N1392" t="str">
        <f t="shared" si="166"/>
        <v>right end</v>
      </c>
      <c r="P1392">
        <v>0</v>
      </c>
      <c r="Q1392">
        <v>-1.7944491</v>
      </c>
      <c r="R1392">
        <v>1</v>
      </c>
      <c r="S1392">
        <v>1</v>
      </c>
      <c r="T1392">
        <f t="shared" si="167"/>
        <v>0</v>
      </c>
      <c r="U1392">
        <f t="shared" si="168"/>
        <v>0</v>
      </c>
      <c r="V1392">
        <f t="shared" si="169"/>
        <v>1</v>
      </c>
      <c r="X1392">
        <f t="shared" si="164"/>
        <v>-1.7944491</v>
      </c>
    </row>
    <row r="1393" spans="1:24" x14ac:dyDescent="0.35">
      <c r="A1393" t="s">
        <v>397</v>
      </c>
      <c r="B1393" t="s">
        <v>665</v>
      </c>
      <c r="C1393" t="s">
        <v>695</v>
      </c>
      <c r="D1393" t="s">
        <v>678</v>
      </c>
      <c r="E1393">
        <v>0.13521990934891001</v>
      </c>
      <c r="F1393">
        <v>8</v>
      </c>
      <c r="G1393">
        <v>0</v>
      </c>
      <c r="H1393">
        <v>0</v>
      </c>
      <c r="I1393">
        <f t="shared" si="165"/>
        <v>0</v>
      </c>
      <c r="J1393">
        <v>0</v>
      </c>
      <c r="K1393">
        <v>0</v>
      </c>
      <c r="L1393" t="s">
        <v>654</v>
      </c>
      <c r="M1393" t="s">
        <v>651</v>
      </c>
      <c r="N1393" t="str">
        <f t="shared" si="166"/>
        <v>right guard</v>
      </c>
      <c r="P1393">
        <v>0</v>
      </c>
      <c r="Q1393">
        <v>0.43352246</v>
      </c>
      <c r="R1393">
        <v>0</v>
      </c>
      <c r="S1393">
        <v>0</v>
      </c>
      <c r="T1393">
        <f t="shared" si="167"/>
        <v>0</v>
      </c>
      <c r="U1393">
        <f t="shared" si="168"/>
        <v>0</v>
      </c>
      <c r="V1393">
        <f t="shared" si="169"/>
        <v>0</v>
      </c>
      <c r="X1393">
        <f t="shared" si="164"/>
        <v>5.8620867741916466E-2</v>
      </c>
    </row>
    <row r="1394" spans="1:24" x14ac:dyDescent="0.35">
      <c r="A1394" t="s">
        <v>354</v>
      </c>
      <c r="B1394" t="s">
        <v>667</v>
      </c>
      <c r="C1394" t="s">
        <v>695</v>
      </c>
      <c r="D1394" t="s">
        <v>678</v>
      </c>
      <c r="E1394">
        <v>0.86478009065108896</v>
      </c>
      <c r="F1394">
        <v>8</v>
      </c>
      <c r="G1394">
        <v>0</v>
      </c>
      <c r="H1394">
        <v>0</v>
      </c>
      <c r="I1394">
        <f t="shared" si="165"/>
        <v>0</v>
      </c>
      <c r="J1394">
        <v>0</v>
      </c>
      <c r="K1394">
        <v>0</v>
      </c>
      <c r="L1394" t="s">
        <v>654</v>
      </c>
      <c r="M1394" t="s">
        <v>651</v>
      </c>
      <c r="N1394" t="str">
        <f t="shared" si="166"/>
        <v>right guard</v>
      </c>
      <c r="P1394">
        <v>0</v>
      </c>
      <c r="Q1394">
        <v>0.43352246</v>
      </c>
      <c r="R1394">
        <v>0</v>
      </c>
      <c r="S1394">
        <v>0</v>
      </c>
      <c r="T1394">
        <f t="shared" si="167"/>
        <v>0</v>
      </c>
      <c r="U1394">
        <f t="shared" si="168"/>
        <v>0</v>
      </c>
      <c r="V1394">
        <f t="shared" si="169"/>
        <v>0</v>
      </c>
      <c r="X1394">
        <f t="shared" si="164"/>
        <v>0.37490159225808306</v>
      </c>
    </row>
    <row r="1395" spans="1:24" x14ac:dyDescent="0.35">
      <c r="A1395" t="s">
        <v>115</v>
      </c>
      <c r="B1395" t="s">
        <v>666</v>
      </c>
      <c r="C1395" t="s">
        <v>678</v>
      </c>
      <c r="D1395" t="s">
        <v>695</v>
      </c>
      <c r="E1395">
        <v>0.36888769929688298</v>
      </c>
      <c r="F1395">
        <v>8</v>
      </c>
      <c r="G1395">
        <v>0</v>
      </c>
      <c r="H1395">
        <v>0</v>
      </c>
      <c r="I1395">
        <f t="shared" si="165"/>
        <v>0</v>
      </c>
      <c r="J1395">
        <v>0</v>
      </c>
      <c r="K1395">
        <v>0</v>
      </c>
      <c r="L1395" t="s">
        <v>653</v>
      </c>
      <c r="M1395" t="s">
        <v>651</v>
      </c>
      <c r="N1395" t="str">
        <f t="shared" si="166"/>
        <v>right end</v>
      </c>
      <c r="P1395">
        <v>0</v>
      </c>
      <c r="Q1395">
        <v>-0.66942363999999999</v>
      </c>
      <c r="R1395">
        <v>1</v>
      </c>
      <c r="S1395">
        <v>0.36888769929688298</v>
      </c>
      <c r="T1395">
        <f t="shared" si="167"/>
        <v>0</v>
      </c>
      <c r="U1395">
        <f t="shared" si="168"/>
        <v>0</v>
      </c>
      <c r="V1395">
        <f t="shared" si="169"/>
        <v>0</v>
      </c>
      <c r="X1395">
        <f t="shared" si="164"/>
        <v>-0.24694214641454484</v>
      </c>
    </row>
    <row r="1396" spans="1:24" x14ac:dyDescent="0.35">
      <c r="A1396" t="s">
        <v>117</v>
      </c>
      <c r="B1396" t="s">
        <v>667</v>
      </c>
      <c r="C1396" t="s">
        <v>678</v>
      </c>
      <c r="D1396" t="s">
        <v>695</v>
      </c>
      <c r="E1396">
        <v>0.36437939644085998</v>
      </c>
      <c r="F1396">
        <v>8</v>
      </c>
      <c r="G1396">
        <v>0</v>
      </c>
      <c r="H1396">
        <v>0</v>
      </c>
      <c r="I1396">
        <f t="shared" si="165"/>
        <v>0</v>
      </c>
      <c r="J1396">
        <v>0</v>
      </c>
      <c r="K1396">
        <v>0</v>
      </c>
      <c r="L1396" t="s">
        <v>653</v>
      </c>
      <c r="M1396" t="s">
        <v>651</v>
      </c>
      <c r="N1396" t="str">
        <f t="shared" si="166"/>
        <v>right end</v>
      </c>
      <c r="P1396">
        <v>0</v>
      </c>
      <c r="Q1396">
        <v>-0.66942363999999999</v>
      </c>
      <c r="R1396">
        <v>1</v>
      </c>
      <c r="S1396">
        <v>0.36437939644085998</v>
      </c>
      <c r="T1396">
        <f t="shared" si="167"/>
        <v>0</v>
      </c>
      <c r="U1396">
        <f t="shared" si="168"/>
        <v>0</v>
      </c>
      <c r="V1396">
        <f t="shared" si="169"/>
        <v>0</v>
      </c>
      <c r="X1396">
        <f t="shared" si="164"/>
        <v>-0.24392418190644352</v>
      </c>
    </row>
    <row r="1397" spans="1:24" x14ac:dyDescent="0.35">
      <c r="A1397" t="s">
        <v>395</v>
      </c>
      <c r="B1397" t="s">
        <v>666</v>
      </c>
      <c r="C1397" t="s">
        <v>678</v>
      </c>
      <c r="D1397" t="s">
        <v>695</v>
      </c>
      <c r="E1397">
        <v>0.26673290426225599</v>
      </c>
      <c r="F1397">
        <v>8</v>
      </c>
      <c r="G1397">
        <v>0</v>
      </c>
      <c r="H1397">
        <v>0</v>
      </c>
      <c r="I1397">
        <f t="shared" si="165"/>
        <v>0</v>
      </c>
      <c r="J1397">
        <v>0</v>
      </c>
      <c r="K1397">
        <v>0</v>
      </c>
      <c r="L1397" t="s">
        <v>653</v>
      </c>
      <c r="M1397" t="s">
        <v>651</v>
      </c>
      <c r="N1397" t="str">
        <f t="shared" si="166"/>
        <v>right end</v>
      </c>
      <c r="P1397">
        <v>0</v>
      </c>
      <c r="Q1397">
        <v>-0.66942363999999999</v>
      </c>
      <c r="R1397">
        <v>1</v>
      </c>
      <c r="S1397">
        <v>0.26673290426225599</v>
      </c>
      <c r="T1397">
        <f t="shared" si="167"/>
        <v>0</v>
      </c>
      <c r="U1397">
        <f t="shared" si="168"/>
        <v>0</v>
      </c>
      <c r="V1397">
        <f t="shared" si="169"/>
        <v>0</v>
      </c>
      <c r="X1397">
        <f t="shared" si="164"/>
        <v>-0.17855731167901093</v>
      </c>
    </row>
    <row r="1398" spans="1:24" x14ac:dyDescent="0.35">
      <c r="A1398" t="s">
        <v>354</v>
      </c>
      <c r="B1398" t="s">
        <v>667</v>
      </c>
      <c r="C1398" t="s">
        <v>695</v>
      </c>
      <c r="D1398" t="s">
        <v>678</v>
      </c>
      <c r="E1398">
        <v>0.448991816215152</v>
      </c>
      <c r="F1398">
        <v>8</v>
      </c>
      <c r="G1398">
        <v>0</v>
      </c>
      <c r="H1398">
        <v>0</v>
      </c>
      <c r="I1398">
        <f t="shared" si="165"/>
        <v>0</v>
      </c>
      <c r="J1398">
        <v>0</v>
      </c>
      <c r="K1398">
        <v>0</v>
      </c>
      <c r="L1398" t="s">
        <v>653</v>
      </c>
      <c r="M1398" t="s">
        <v>651</v>
      </c>
      <c r="N1398" t="str">
        <f t="shared" si="166"/>
        <v>right end</v>
      </c>
      <c r="P1398">
        <v>0</v>
      </c>
      <c r="Q1398">
        <v>-0.49604523</v>
      </c>
      <c r="R1398">
        <v>1</v>
      </c>
      <c r="S1398">
        <v>0.448991816215152</v>
      </c>
      <c r="T1398">
        <f t="shared" si="167"/>
        <v>0</v>
      </c>
      <c r="U1398">
        <f t="shared" si="168"/>
        <v>0</v>
      </c>
      <c r="V1398">
        <f t="shared" si="169"/>
        <v>0</v>
      </c>
      <c r="X1398">
        <f t="shared" si="164"/>
        <v>-0.2227202487425628</v>
      </c>
    </row>
    <row r="1399" spans="1:24" x14ac:dyDescent="0.35">
      <c r="A1399" t="s">
        <v>347</v>
      </c>
      <c r="B1399" t="s">
        <v>666</v>
      </c>
      <c r="C1399" t="s">
        <v>695</v>
      </c>
      <c r="D1399" t="s">
        <v>678</v>
      </c>
      <c r="E1399">
        <v>0.426679096794844</v>
      </c>
      <c r="F1399">
        <v>8</v>
      </c>
      <c r="G1399">
        <v>0</v>
      </c>
      <c r="H1399">
        <v>0</v>
      </c>
      <c r="I1399">
        <f t="shared" si="165"/>
        <v>0</v>
      </c>
      <c r="J1399">
        <v>0</v>
      </c>
      <c r="K1399">
        <v>0</v>
      </c>
      <c r="L1399" t="s">
        <v>653</v>
      </c>
      <c r="M1399" t="s">
        <v>651</v>
      </c>
      <c r="N1399" t="str">
        <f t="shared" si="166"/>
        <v>right end</v>
      </c>
      <c r="P1399">
        <v>0</v>
      </c>
      <c r="Q1399">
        <v>-0.49604523</v>
      </c>
      <c r="R1399">
        <v>1</v>
      </c>
      <c r="S1399">
        <v>0.426679096794844</v>
      </c>
      <c r="T1399">
        <f t="shared" si="167"/>
        <v>0</v>
      </c>
      <c r="U1399">
        <f t="shared" si="168"/>
        <v>0</v>
      </c>
      <c r="V1399">
        <f t="shared" si="169"/>
        <v>0</v>
      </c>
      <c r="X1399">
        <f t="shared" si="164"/>
        <v>-0.21165213070579067</v>
      </c>
    </row>
    <row r="1400" spans="1:24" x14ac:dyDescent="0.35">
      <c r="A1400" t="s">
        <v>396</v>
      </c>
      <c r="B1400" t="s">
        <v>667</v>
      </c>
      <c r="C1400" t="s">
        <v>695</v>
      </c>
      <c r="D1400" t="s">
        <v>678</v>
      </c>
      <c r="E1400">
        <v>0.124329086990002</v>
      </c>
      <c r="F1400">
        <v>8</v>
      </c>
      <c r="G1400">
        <v>0</v>
      </c>
      <c r="H1400">
        <v>0</v>
      </c>
      <c r="I1400">
        <f t="shared" si="165"/>
        <v>0</v>
      </c>
      <c r="J1400">
        <v>0</v>
      </c>
      <c r="K1400">
        <v>0</v>
      </c>
      <c r="L1400" t="s">
        <v>653</v>
      </c>
      <c r="M1400" t="s">
        <v>651</v>
      </c>
      <c r="N1400" t="str">
        <f t="shared" si="166"/>
        <v>right end</v>
      </c>
      <c r="P1400">
        <v>0</v>
      </c>
      <c r="Q1400">
        <v>-0.49604523</v>
      </c>
      <c r="R1400">
        <v>1</v>
      </c>
      <c r="S1400">
        <v>0.124329086990002</v>
      </c>
      <c r="T1400">
        <f t="shared" si="167"/>
        <v>0</v>
      </c>
      <c r="U1400">
        <f t="shared" si="168"/>
        <v>0</v>
      </c>
      <c r="V1400">
        <f t="shared" si="169"/>
        <v>0</v>
      </c>
      <c r="X1400">
        <f t="shared" si="164"/>
        <v>-6.167285055164555E-2</v>
      </c>
    </row>
    <row r="1401" spans="1:24" x14ac:dyDescent="0.35">
      <c r="A1401" t="s">
        <v>621</v>
      </c>
      <c r="B1401" t="s">
        <v>666</v>
      </c>
      <c r="C1401" t="s">
        <v>695</v>
      </c>
      <c r="D1401" t="s">
        <v>678</v>
      </c>
      <c r="E1401">
        <v>0.37094495362308399</v>
      </c>
      <c r="F1401">
        <v>8</v>
      </c>
      <c r="G1401">
        <v>0</v>
      </c>
      <c r="H1401">
        <v>0</v>
      </c>
      <c r="I1401">
        <f t="shared" si="165"/>
        <v>0</v>
      </c>
      <c r="J1401">
        <v>0</v>
      </c>
      <c r="K1401">
        <v>0</v>
      </c>
      <c r="L1401" t="s">
        <v>3</v>
      </c>
      <c r="M1401" t="s">
        <v>652</v>
      </c>
      <c r="N1401" t="str">
        <f t="shared" si="166"/>
        <v>left tackle</v>
      </c>
      <c r="P1401">
        <v>0</v>
      </c>
      <c r="Q1401">
        <v>-0.66492677</v>
      </c>
      <c r="R1401">
        <v>1</v>
      </c>
      <c r="S1401">
        <v>0.37094495362308399</v>
      </c>
      <c r="T1401">
        <f t="shared" si="167"/>
        <v>0</v>
      </c>
      <c r="U1401">
        <f t="shared" si="168"/>
        <v>0</v>
      </c>
      <c r="V1401">
        <f t="shared" si="169"/>
        <v>0</v>
      </c>
      <c r="X1401">
        <f t="shared" si="164"/>
        <v>-0.24665122986039703</v>
      </c>
    </row>
    <row r="1402" spans="1:24" x14ac:dyDescent="0.35">
      <c r="A1402" t="s">
        <v>368</v>
      </c>
      <c r="B1402" t="s">
        <v>666</v>
      </c>
      <c r="C1402" t="s">
        <v>695</v>
      </c>
      <c r="D1402" t="s">
        <v>678</v>
      </c>
      <c r="E1402">
        <v>0.62905504637691501</v>
      </c>
      <c r="F1402">
        <v>8</v>
      </c>
      <c r="G1402">
        <v>0</v>
      </c>
      <c r="H1402">
        <v>0</v>
      </c>
      <c r="I1402">
        <f t="shared" si="165"/>
        <v>0</v>
      </c>
      <c r="J1402">
        <v>0</v>
      </c>
      <c r="K1402">
        <v>0</v>
      </c>
      <c r="L1402" t="s">
        <v>3</v>
      </c>
      <c r="M1402" t="s">
        <v>652</v>
      </c>
      <c r="N1402" t="str">
        <f t="shared" si="166"/>
        <v>left tackle</v>
      </c>
      <c r="P1402">
        <v>0</v>
      </c>
      <c r="Q1402">
        <v>-0.66492677</v>
      </c>
      <c r="R1402">
        <v>1</v>
      </c>
      <c r="S1402">
        <v>0.62905504637691501</v>
      </c>
      <c r="T1402">
        <f t="shared" si="167"/>
        <v>0</v>
      </c>
      <c r="U1402">
        <f t="shared" si="168"/>
        <v>0</v>
      </c>
      <c r="V1402">
        <f t="shared" si="169"/>
        <v>0</v>
      </c>
      <c r="X1402">
        <f t="shared" si="164"/>
        <v>-0.41827554013960228</v>
      </c>
    </row>
    <row r="1403" spans="1:24" x14ac:dyDescent="0.35">
      <c r="A1403" t="s">
        <v>118</v>
      </c>
      <c r="B1403" t="s">
        <v>666</v>
      </c>
      <c r="C1403" t="s">
        <v>678</v>
      </c>
      <c r="D1403" t="s">
        <v>695</v>
      </c>
      <c r="E1403">
        <v>0.31157207939140402</v>
      </c>
      <c r="F1403">
        <v>8</v>
      </c>
      <c r="G1403">
        <v>0</v>
      </c>
      <c r="H1403">
        <v>0</v>
      </c>
      <c r="I1403">
        <f t="shared" si="165"/>
        <v>0</v>
      </c>
      <c r="J1403">
        <v>0</v>
      </c>
      <c r="K1403">
        <v>0</v>
      </c>
      <c r="L1403" t="s">
        <v>654</v>
      </c>
      <c r="M1403" t="s">
        <v>652</v>
      </c>
      <c r="N1403" t="str">
        <f t="shared" si="166"/>
        <v>left guard</v>
      </c>
      <c r="P1403">
        <v>0</v>
      </c>
      <c r="Q1403">
        <v>-0.59361509999999995</v>
      </c>
      <c r="R1403">
        <v>1</v>
      </c>
      <c r="S1403">
        <v>0.31157207939140402</v>
      </c>
      <c r="T1403">
        <f t="shared" si="167"/>
        <v>0</v>
      </c>
      <c r="U1403">
        <f t="shared" si="168"/>
        <v>0</v>
      </c>
      <c r="V1403">
        <f t="shared" si="169"/>
        <v>0</v>
      </c>
      <c r="X1403">
        <f t="shared" si="164"/>
        <v>-0.18495389106513621</v>
      </c>
    </row>
    <row r="1404" spans="1:24" x14ac:dyDescent="0.35">
      <c r="A1404" t="s">
        <v>117</v>
      </c>
      <c r="B1404" t="s">
        <v>667</v>
      </c>
      <c r="C1404" t="s">
        <v>678</v>
      </c>
      <c r="D1404" t="s">
        <v>695</v>
      </c>
      <c r="E1404">
        <v>0.68842792060859503</v>
      </c>
      <c r="F1404">
        <v>8</v>
      </c>
      <c r="G1404">
        <v>0</v>
      </c>
      <c r="H1404">
        <v>0</v>
      </c>
      <c r="I1404">
        <f t="shared" si="165"/>
        <v>0</v>
      </c>
      <c r="J1404">
        <v>0</v>
      </c>
      <c r="K1404">
        <v>0</v>
      </c>
      <c r="L1404" t="s">
        <v>654</v>
      </c>
      <c r="M1404" t="s">
        <v>652</v>
      </c>
      <c r="N1404" t="str">
        <f t="shared" si="166"/>
        <v>left guard</v>
      </c>
      <c r="P1404">
        <v>0</v>
      </c>
      <c r="Q1404">
        <v>-0.59361509999999995</v>
      </c>
      <c r="R1404">
        <v>1</v>
      </c>
      <c r="S1404">
        <v>0.68842792060859503</v>
      </c>
      <c r="T1404">
        <f t="shared" si="167"/>
        <v>0</v>
      </c>
      <c r="U1404">
        <f t="shared" si="168"/>
        <v>0</v>
      </c>
      <c r="V1404">
        <f t="shared" si="169"/>
        <v>0</v>
      </c>
      <c r="X1404">
        <f t="shared" si="164"/>
        <v>-0.40866120893486318</v>
      </c>
    </row>
    <row r="1405" spans="1:24" x14ac:dyDescent="0.35">
      <c r="A1405" t="s">
        <v>124</v>
      </c>
      <c r="B1405" t="s">
        <v>667</v>
      </c>
      <c r="C1405" t="s">
        <v>678</v>
      </c>
      <c r="D1405" t="s">
        <v>695</v>
      </c>
      <c r="E1405">
        <v>0.69145287572321101</v>
      </c>
      <c r="F1405">
        <v>8</v>
      </c>
      <c r="G1405">
        <v>0</v>
      </c>
      <c r="H1405">
        <v>0</v>
      </c>
      <c r="I1405">
        <f t="shared" si="165"/>
        <v>0</v>
      </c>
      <c r="J1405">
        <v>0</v>
      </c>
      <c r="K1405">
        <v>0</v>
      </c>
      <c r="L1405" t="s">
        <v>653</v>
      </c>
      <c r="M1405" t="s">
        <v>651</v>
      </c>
      <c r="N1405" t="str">
        <f t="shared" si="166"/>
        <v>right end</v>
      </c>
      <c r="P1405">
        <v>0</v>
      </c>
      <c r="Q1405">
        <v>1.7093643000000001</v>
      </c>
      <c r="R1405">
        <v>0</v>
      </c>
      <c r="S1405">
        <v>0</v>
      </c>
      <c r="T1405">
        <f t="shared" si="167"/>
        <v>0</v>
      </c>
      <c r="U1405">
        <f t="shared" si="168"/>
        <v>0</v>
      </c>
      <c r="V1405">
        <f t="shared" si="169"/>
        <v>0</v>
      </c>
      <c r="X1405">
        <f t="shared" si="164"/>
        <v>1.1819448608935936</v>
      </c>
    </row>
    <row r="1406" spans="1:24" x14ac:dyDescent="0.35">
      <c r="A1406" t="s">
        <v>132</v>
      </c>
      <c r="B1406" t="s">
        <v>665</v>
      </c>
      <c r="C1406" t="s">
        <v>678</v>
      </c>
      <c r="D1406" t="s">
        <v>695</v>
      </c>
      <c r="E1406">
        <v>0.30854712427678799</v>
      </c>
      <c r="F1406">
        <v>8</v>
      </c>
      <c r="G1406">
        <v>0</v>
      </c>
      <c r="H1406">
        <v>0</v>
      </c>
      <c r="I1406">
        <f t="shared" si="165"/>
        <v>0</v>
      </c>
      <c r="J1406">
        <v>0</v>
      </c>
      <c r="K1406">
        <v>0</v>
      </c>
      <c r="L1406" t="s">
        <v>653</v>
      </c>
      <c r="M1406" t="s">
        <v>651</v>
      </c>
      <c r="N1406" t="str">
        <f t="shared" si="166"/>
        <v>right end</v>
      </c>
      <c r="P1406">
        <v>0</v>
      </c>
      <c r="Q1406">
        <v>1.7093643000000001</v>
      </c>
      <c r="R1406">
        <v>0</v>
      </c>
      <c r="S1406">
        <v>0</v>
      </c>
      <c r="T1406">
        <f t="shared" si="167"/>
        <v>0</v>
      </c>
      <c r="U1406">
        <f t="shared" si="168"/>
        <v>0</v>
      </c>
      <c r="V1406">
        <f t="shared" si="169"/>
        <v>0</v>
      </c>
      <c r="X1406">
        <f t="shared" si="164"/>
        <v>0.52741943910640476</v>
      </c>
    </row>
    <row r="1407" spans="1:24" x14ac:dyDescent="0.35">
      <c r="A1407" t="s">
        <v>120</v>
      </c>
      <c r="B1407" t="s">
        <v>666</v>
      </c>
      <c r="C1407" t="s">
        <v>678</v>
      </c>
      <c r="D1407" t="s">
        <v>695</v>
      </c>
      <c r="E1407">
        <v>0.490394982418076</v>
      </c>
      <c r="F1407">
        <v>8</v>
      </c>
      <c r="G1407">
        <v>0</v>
      </c>
      <c r="H1407">
        <v>0</v>
      </c>
      <c r="I1407">
        <f t="shared" si="165"/>
        <v>0</v>
      </c>
      <c r="J1407">
        <v>0</v>
      </c>
      <c r="K1407">
        <v>0</v>
      </c>
      <c r="L1407" t="s">
        <v>3</v>
      </c>
      <c r="M1407" t="s">
        <v>651</v>
      </c>
      <c r="N1407" t="str">
        <f t="shared" si="166"/>
        <v>right tackle</v>
      </c>
      <c r="P1407">
        <v>0</v>
      </c>
      <c r="Q1407">
        <v>0.3794768</v>
      </c>
      <c r="R1407">
        <v>0</v>
      </c>
      <c r="S1407">
        <v>0</v>
      </c>
      <c r="T1407">
        <f t="shared" si="167"/>
        <v>0</v>
      </c>
      <c r="U1407">
        <f t="shared" si="168"/>
        <v>0</v>
      </c>
      <c r="V1407">
        <f t="shared" si="169"/>
        <v>0</v>
      </c>
      <c r="X1407">
        <f t="shared" si="164"/>
        <v>0.18609351866406773</v>
      </c>
    </row>
    <row r="1408" spans="1:24" x14ac:dyDescent="0.35">
      <c r="A1408" t="s">
        <v>114</v>
      </c>
      <c r="B1408" t="s">
        <v>665</v>
      </c>
      <c r="C1408" t="s">
        <v>678</v>
      </c>
      <c r="D1408" t="s">
        <v>695</v>
      </c>
      <c r="E1408">
        <v>0.509605017581923</v>
      </c>
      <c r="F1408">
        <v>8</v>
      </c>
      <c r="G1408">
        <v>0</v>
      </c>
      <c r="H1408">
        <v>0</v>
      </c>
      <c r="I1408">
        <f t="shared" si="165"/>
        <v>0</v>
      </c>
      <c r="J1408">
        <v>0</v>
      </c>
      <c r="K1408">
        <v>0</v>
      </c>
      <c r="L1408" t="s">
        <v>3</v>
      </c>
      <c r="M1408" t="s">
        <v>651</v>
      </c>
      <c r="N1408" t="str">
        <f t="shared" si="166"/>
        <v>right tackle</v>
      </c>
      <c r="P1408">
        <v>0</v>
      </c>
      <c r="Q1408">
        <v>0.3794768</v>
      </c>
      <c r="R1408">
        <v>0</v>
      </c>
      <c r="S1408">
        <v>0</v>
      </c>
      <c r="T1408">
        <f t="shared" si="167"/>
        <v>0</v>
      </c>
      <c r="U1408">
        <f t="shared" si="168"/>
        <v>0</v>
      </c>
      <c r="V1408">
        <f t="shared" si="169"/>
        <v>0</v>
      </c>
      <c r="X1408">
        <f t="shared" si="164"/>
        <v>0.19338328133593188</v>
      </c>
    </row>
    <row r="1409" spans="1:24" x14ac:dyDescent="0.35">
      <c r="A1409" t="s">
        <v>118</v>
      </c>
      <c r="B1409" t="s">
        <v>666</v>
      </c>
      <c r="C1409" t="s">
        <v>678</v>
      </c>
      <c r="D1409" t="s">
        <v>695</v>
      </c>
      <c r="E1409">
        <v>0.58734020873752901</v>
      </c>
      <c r="F1409">
        <v>8</v>
      </c>
      <c r="G1409">
        <v>0</v>
      </c>
      <c r="H1409">
        <v>0</v>
      </c>
      <c r="I1409">
        <f t="shared" si="165"/>
        <v>0</v>
      </c>
      <c r="J1409">
        <v>0</v>
      </c>
      <c r="K1409">
        <v>0</v>
      </c>
      <c r="M1409" t="s">
        <v>650</v>
      </c>
      <c r="N1409" t="str">
        <f t="shared" si="166"/>
        <v>middle</v>
      </c>
      <c r="P1409">
        <v>0</v>
      </c>
      <c r="Q1409">
        <v>-0.15062471999999999</v>
      </c>
      <c r="R1409">
        <v>1</v>
      </c>
      <c r="S1409">
        <v>0.58734020873752901</v>
      </c>
      <c r="T1409">
        <f t="shared" si="167"/>
        <v>0</v>
      </c>
      <c r="U1409">
        <f t="shared" si="168"/>
        <v>0</v>
      </c>
      <c r="V1409">
        <f t="shared" si="169"/>
        <v>0</v>
      </c>
      <c r="X1409">
        <f t="shared" si="164"/>
        <v>-8.8467954485831848E-2</v>
      </c>
    </row>
    <row r="1410" spans="1:24" x14ac:dyDescent="0.35">
      <c r="A1410" t="s">
        <v>117</v>
      </c>
      <c r="B1410" t="s">
        <v>667</v>
      </c>
      <c r="C1410" t="s">
        <v>678</v>
      </c>
      <c r="D1410" t="s">
        <v>695</v>
      </c>
      <c r="E1410">
        <v>0.41265979126246999</v>
      </c>
      <c r="F1410">
        <v>8</v>
      </c>
      <c r="G1410">
        <v>0</v>
      </c>
      <c r="H1410">
        <v>0</v>
      </c>
      <c r="I1410">
        <f t="shared" si="165"/>
        <v>0</v>
      </c>
      <c r="J1410">
        <v>0</v>
      </c>
      <c r="K1410">
        <v>0</v>
      </c>
      <c r="M1410" t="s">
        <v>650</v>
      </c>
      <c r="N1410" t="str">
        <f t="shared" si="166"/>
        <v>middle</v>
      </c>
      <c r="P1410">
        <v>0</v>
      </c>
      <c r="Q1410">
        <v>-0.15062471999999999</v>
      </c>
      <c r="R1410">
        <v>1</v>
      </c>
      <c r="S1410">
        <v>0.41265979126246999</v>
      </c>
      <c r="T1410">
        <f t="shared" si="167"/>
        <v>0</v>
      </c>
      <c r="U1410">
        <f t="shared" si="168"/>
        <v>0</v>
      </c>
      <c r="V1410">
        <f t="shared" si="169"/>
        <v>0</v>
      </c>
      <c r="X1410">
        <f t="shared" ref="X1410:X1473" si="170">Q1410*E1410</f>
        <v>-6.2156765514167982E-2</v>
      </c>
    </row>
    <row r="1411" spans="1:24" x14ac:dyDescent="0.35">
      <c r="A1411" t="s">
        <v>118</v>
      </c>
      <c r="B1411" t="s">
        <v>666</v>
      </c>
      <c r="C1411" t="s">
        <v>678</v>
      </c>
      <c r="D1411" t="s">
        <v>695</v>
      </c>
      <c r="E1411">
        <v>0.60828467245802098</v>
      </c>
      <c r="F1411">
        <v>8</v>
      </c>
      <c r="G1411">
        <v>0</v>
      </c>
      <c r="H1411">
        <v>0</v>
      </c>
      <c r="I1411">
        <f t="shared" ref="I1411:I1474" si="171">SUM(G1411:H1411)</f>
        <v>0</v>
      </c>
      <c r="J1411">
        <v>0</v>
      </c>
      <c r="K1411">
        <v>0</v>
      </c>
      <c r="L1411" t="s">
        <v>653</v>
      </c>
      <c r="M1411" t="s">
        <v>652</v>
      </c>
      <c r="N1411" t="str">
        <f t="shared" ref="N1411:N1474" si="172">IF(M1411="middle",M1411,_xlfn.CONCAT(M1411," ",L1411))</f>
        <v>left end</v>
      </c>
      <c r="P1411">
        <v>0</v>
      </c>
      <c r="Q1411">
        <v>-3.2647014000000002E-2</v>
      </c>
      <c r="R1411">
        <v>1</v>
      </c>
      <c r="S1411">
        <v>0.60828467245802098</v>
      </c>
      <c r="T1411">
        <f t="shared" ref="T1411:T1474" si="173">P1411*E1411</f>
        <v>0</v>
      </c>
      <c r="U1411">
        <f t="shared" ref="U1411:U1474" si="174">J1411*E1411</f>
        <v>0</v>
      </c>
      <c r="V1411">
        <f t="shared" ref="V1411:V1474" si="175">K1411*E1411</f>
        <v>0</v>
      </c>
      <c r="X1411">
        <f t="shared" si="170"/>
        <v>-1.9858678217722428E-2</v>
      </c>
    </row>
    <row r="1412" spans="1:24" x14ac:dyDescent="0.35">
      <c r="A1412" t="s">
        <v>398</v>
      </c>
      <c r="B1412" t="s">
        <v>665</v>
      </c>
      <c r="C1412" t="s">
        <v>678</v>
      </c>
      <c r="D1412" t="s">
        <v>695</v>
      </c>
      <c r="E1412">
        <v>0.39171532754197802</v>
      </c>
      <c r="F1412">
        <v>8</v>
      </c>
      <c r="G1412">
        <v>0</v>
      </c>
      <c r="H1412">
        <v>0</v>
      </c>
      <c r="I1412">
        <f t="shared" si="171"/>
        <v>0</v>
      </c>
      <c r="J1412">
        <v>0</v>
      </c>
      <c r="K1412">
        <v>0</v>
      </c>
      <c r="L1412" t="s">
        <v>653</v>
      </c>
      <c r="M1412" t="s">
        <v>652</v>
      </c>
      <c r="N1412" t="str">
        <f t="shared" si="172"/>
        <v>left end</v>
      </c>
      <c r="P1412">
        <v>0</v>
      </c>
      <c r="Q1412">
        <v>-3.2647014000000002E-2</v>
      </c>
      <c r="R1412">
        <v>1</v>
      </c>
      <c r="S1412">
        <v>0.39171532754197802</v>
      </c>
      <c r="T1412">
        <f t="shared" si="173"/>
        <v>0</v>
      </c>
      <c r="U1412">
        <f t="shared" si="174"/>
        <v>0</v>
      </c>
      <c r="V1412">
        <f t="shared" si="175"/>
        <v>0</v>
      </c>
      <c r="X1412">
        <f t="shared" si="170"/>
        <v>-1.2788335782277543E-2</v>
      </c>
    </row>
    <row r="1413" spans="1:24" x14ac:dyDescent="0.35">
      <c r="A1413" t="s">
        <v>117</v>
      </c>
      <c r="B1413" t="s">
        <v>667</v>
      </c>
      <c r="C1413" t="s">
        <v>678</v>
      </c>
      <c r="D1413" t="s">
        <v>695</v>
      </c>
      <c r="E1413">
        <v>0.445397210640607</v>
      </c>
      <c r="F1413">
        <v>8</v>
      </c>
      <c r="G1413">
        <v>0</v>
      </c>
      <c r="H1413">
        <v>0</v>
      </c>
      <c r="I1413">
        <f t="shared" si="171"/>
        <v>0</v>
      </c>
      <c r="J1413">
        <v>0</v>
      </c>
      <c r="K1413">
        <v>0</v>
      </c>
      <c r="M1413" t="s">
        <v>650</v>
      </c>
      <c r="N1413" t="str">
        <f t="shared" si="172"/>
        <v>middle</v>
      </c>
      <c r="P1413">
        <v>0</v>
      </c>
      <c r="Q1413">
        <v>0.9798462</v>
      </c>
      <c r="R1413">
        <v>0</v>
      </c>
      <c r="S1413">
        <v>0</v>
      </c>
      <c r="T1413">
        <f t="shared" si="173"/>
        <v>0</v>
      </c>
      <c r="U1413">
        <f t="shared" si="174"/>
        <v>0</v>
      </c>
      <c r="V1413">
        <f t="shared" si="175"/>
        <v>0</v>
      </c>
      <c r="X1413">
        <f t="shared" si="170"/>
        <v>0.43642076433679833</v>
      </c>
    </row>
    <row r="1414" spans="1:24" x14ac:dyDescent="0.35">
      <c r="A1414" t="s">
        <v>113</v>
      </c>
      <c r="B1414" t="s">
        <v>666</v>
      </c>
      <c r="C1414" t="s">
        <v>678</v>
      </c>
      <c r="D1414" t="s">
        <v>695</v>
      </c>
      <c r="E1414">
        <v>0.554602789359392</v>
      </c>
      <c r="F1414">
        <v>8</v>
      </c>
      <c r="G1414">
        <v>0</v>
      </c>
      <c r="H1414">
        <v>0</v>
      </c>
      <c r="I1414">
        <f t="shared" si="171"/>
        <v>0</v>
      </c>
      <c r="J1414">
        <v>0</v>
      </c>
      <c r="K1414">
        <v>0</v>
      </c>
      <c r="M1414" t="s">
        <v>650</v>
      </c>
      <c r="N1414" t="str">
        <f t="shared" si="172"/>
        <v>middle</v>
      </c>
      <c r="P1414">
        <v>0</v>
      </c>
      <c r="Q1414">
        <v>0.9798462</v>
      </c>
      <c r="R1414">
        <v>0</v>
      </c>
      <c r="S1414">
        <v>0</v>
      </c>
      <c r="T1414">
        <f t="shared" si="173"/>
        <v>0</v>
      </c>
      <c r="U1414">
        <f t="shared" si="174"/>
        <v>0</v>
      </c>
      <c r="V1414">
        <f t="shared" si="175"/>
        <v>0</v>
      </c>
      <c r="X1414">
        <f t="shared" si="170"/>
        <v>0.54342543566320067</v>
      </c>
    </row>
    <row r="1415" spans="1:24" x14ac:dyDescent="0.35">
      <c r="A1415" t="s">
        <v>399</v>
      </c>
      <c r="B1415" t="s">
        <v>666</v>
      </c>
      <c r="C1415" t="s">
        <v>695</v>
      </c>
      <c r="D1415" t="s">
        <v>678</v>
      </c>
      <c r="E1415">
        <v>0.103889460207993</v>
      </c>
      <c r="F1415">
        <v>8</v>
      </c>
      <c r="G1415">
        <v>0</v>
      </c>
      <c r="H1415">
        <v>0</v>
      </c>
      <c r="I1415">
        <f t="shared" si="171"/>
        <v>0</v>
      </c>
      <c r="J1415">
        <v>0</v>
      </c>
      <c r="K1415">
        <v>0</v>
      </c>
      <c r="L1415" t="s">
        <v>3</v>
      </c>
      <c r="M1415" t="s">
        <v>652</v>
      </c>
      <c r="N1415" t="str">
        <f t="shared" si="172"/>
        <v>left tackle</v>
      </c>
      <c r="P1415">
        <v>0</v>
      </c>
      <c r="Q1415">
        <v>0.15935754999999999</v>
      </c>
      <c r="R1415">
        <v>0</v>
      </c>
      <c r="S1415">
        <v>0</v>
      </c>
      <c r="T1415">
        <f t="shared" si="173"/>
        <v>0</v>
      </c>
      <c r="U1415">
        <f t="shared" si="174"/>
        <v>0</v>
      </c>
      <c r="V1415">
        <f t="shared" si="175"/>
        <v>0</v>
      </c>
      <c r="X1415">
        <f t="shared" si="170"/>
        <v>1.6555569849568255E-2</v>
      </c>
    </row>
    <row r="1416" spans="1:24" x14ac:dyDescent="0.35">
      <c r="A1416" t="s">
        <v>359</v>
      </c>
      <c r="B1416" t="s">
        <v>667</v>
      </c>
      <c r="C1416" t="s">
        <v>695</v>
      </c>
      <c r="D1416" t="s">
        <v>678</v>
      </c>
      <c r="E1416">
        <v>0.150893317452931</v>
      </c>
      <c r="F1416">
        <v>8</v>
      </c>
      <c r="G1416">
        <v>0</v>
      </c>
      <c r="H1416">
        <v>0</v>
      </c>
      <c r="I1416">
        <f t="shared" si="171"/>
        <v>0</v>
      </c>
      <c r="J1416">
        <v>0</v>
      </c>
      <c r="K1416">
        <v>0</v>
      </c>
      <c r="L1416" t="s">
        <v>3</v>
      </c>
      <c r="M1416" t="s">
        <v>652</v>
      </c>
      <c r="N1416" t="str">
        <f t="shared" si="172"/>
        <v>left tackle</v>
      </c>
      <c r="P1416">
        <v>0</v>
      </c>
      <c r="Q1416">
        <v>0.15935754999999999</v>
      </c>
      <c r="R1416">
        <v>0</v>
      </c>
      <c r="S1416">
        <v>0</v>
      </c>
      <c r="T1416">
        <f t="shared" si="173"/>
        <v>0</v>
      </c>
      <c r="U1416">
        <f t="shared" si="174"/>
        <v>0</v>
      </c>
      <c r="V1416">
        <f t="shared" si="175"/>
        <v>0</v>
      </c>
      <c r="X1416">
        <f t="shared" si="170"/>
        <v>2.4045989380671321E-2</v>
      </c>
    </row>
    <row r="1417" spans="1:24" x14ac:dyDescent="0.35">
      <c r="A1417" t="s">
        <v>391</v>
      </c>
      <c r="B1417" t="s">
        <v>667</v>
      </c>
      <c r="C1417" t="s">
        <v>695</v>
      </c>
      <c r="D1417" t="s">
        <v>678</v>
      </c>
      <c r="E1417">
        <v>0.58241970848616498</v>
      </c>
      <c r="F1417">
        <v>8</v>
      </c>
      <c r="G1417">
        <v>0</v>
      </c>
      <c r="H1417">
        <v>0</v>
      </c>
      <c r="I1417">
        <f t="shared" si="171"/>
        <v>0</v>
      </c>
      <c r="J1417">
        <v>0</v>
      </c>
      <c r="K1417">
        <v>0</v>
      </c>
      <c r="L1417" t="s">
        <v>3</v>
      </c>
      <c r="M1417" t="s">
        <v>652</v>
      </c>
      <c r="N1417" t="str">
        <f t="shared" si="172"/>
        <v>left tackle</v>
      </c>
      <c r="P1417">
        <v>0</v>
      </c>
      <c r="Q1417">
        <v>0.15935754999999999</v>
      </c>
      <c r="R1417">
        <v>0</v>
      </c>
      <c r="S1417">
        <v>0</v>
      </c>
      <c r="T1417">
        <f t="shared" si="173"/>
        <v>0</v>
      </c>
      <c r="U1417">
        <f t="shared" si="174"/>
        <v>0</v>
      </c>
      <c r="V1417">
        <f t="shared" si="175"/>
        <v>0</v>
      </c>
      <c r="X1417">
        <f t="shared" si="170"/>
        <v>9.2812977816069453E-2</v>
      </c>
    </row>
    <row r="1418" spans="1:24" x14ac:dyDescent="0.35">
      <c r="A1418" t="s">
        <v>355</v>
      </c>
      <c r="B1418" t="s">
        <v>665</v>
      </c>
      <c r="C1418" t="s">
        <v>695</v>
      </c>
      <c r="D1418" t="s">
        <v>678</v>
      </c>
      <c r="E1418">
        <v>0.162797513852908</v>
      </c>
      <c r="F1418">
        <v>8</v>
      </c>
      <c r="G1418">
        <v>0</v>
      </c>
      <c r="H1418">
        <v>0</v>
      </c>
      <c r="I1418">
        <f t="shared" si="171"/>
        <v>0</v>
      </c>
      <c r="J1418">
        <v>0</v>
      </c>
      <c r="K1418">
        <v>0</v>
      </c>
      <c r="L1418" t="s">
        <v>3</v>
      </c>
      <c r="M1418" t="s">
        <v>652</v>
      </c>
      <c r="N1418" t="str">
        <f t="shared" si="172"/>
        <v>left tackle</v>
      </c>
      <c r="P1418">
        <v>0</v>
      </c>
      <c r="Q1418">
        <v>0.15935754999999999</v>
      </c>
      <c r="R1418">
        <v>0</v>
      </c>
      <c r="S1418">
        <v>0</v>
      </c>
      <c r="T1418">
        <f t="shared" si="173"/>
        <v>0</v>
      </c>
      <c r="U1418">
        <f t="shared" si="174"/>
        <v>0</v>
      </c>
      <c r="V1418">
        <f t="shared" si="175"/>
        <v>0</v>
      </c>
      <c r="X1418">
        <f t="shared" si="170"/>
        <v>2.5943012953690475E-2</v>
      </c>
    </row>
    <row r="1419" spans="1:24" x14ac:dyDescent="0.35">
      <c r="A1419" t="s">
        <v>360</v>
      </c>
      <c r="B1419" t="s">
        <v>666</v>
      </c>
      <c r="C1419" t="s">
        <v>695</v>
      </c>
      <c r="D1419" t="s">
        <v>678</v>
      </c>
      <c r="E1419">
        <v>0.53141411387106097</v>
      </c>
      <c r="F1419">
        <v>8</v>
      </c>
      <c r="G1419">
        <v>0</v>
      </c>
      <c r="H1419">
        <v>0</v>
      </c>
      <c r="I1419">
        <f t="shared" si="171"/>
        <v>0</v>
      </c>
      <c r="J1419">
        <v>0</v>
      </c>
      <c r="K1419">
        <v>0</v>
      </c>
      <c r="M1419" t="s">
        <v>650</v>
      </c>
      <c r="N1419" t="str">
        <f t="shared" si="172"/>
        <v>middle</v>
      </c>
      <c r="P1419">
        <v>0</v>
      </c>
      <c r="Q1419">
        <v>-0.42413445999999999</v>
      </c>
      <c r="R1419">
        <v>1</v>
      </c>
      <c r="S1419">
        <v>0.53141411387106097</v>
      </c>
      <c r="T1419">
        <f t="shared" si="173"/>
        <v>0</v>
      </c>
      <c r="U1419">
        <f t="shared" si="174"/>
        <v>0</v>
      </c>
      <c r="V1419">
        <f t="shared" si="175"/>
        <v>0</v>
      </c>
      <c r="X1419">
        <f t="shared" si="170"/>
        <v>-0.22539103822308096</v>
      </c>
    </row>
    <row r="1420" spans="1:24" x14ac:dyDescent="0.35">
      <c r="A1420" t="s">
        <v>621</v>
      </c>
      <c r="B1420" t="s">
        <v>666</v>
      </c>
      <c r="C1420" t="s">
        <v>695</v>
      </c>
      <c r="D1420" t="s">
        <v>678</v>
      </c>
      <c r="E1420">
        <v>0.23092336906823299</v>
      </c>
      <c r="F1420">
        <v>8</v>
      </c>
      <c r="G1420">
        <v>0</v>
      </c>
      <c r="H1420">
        <v>0</v>
      </c>
      <c r="I1420">
        <f t="shared" si="171"/>
        <v>0</v>
      </c>
      <c r="J1420">
        <v>0</v>
      </c>
      <c r="K1420">
        <v>0</v>
      </c>
      <c r="M1420" t="s">
        <v>650</v>
      </c>
      <c r="N1420" t="str">
        <f t="shared" si="172"/>
        <v>middle</v>
      </c>
      <c r="P1420">
        <v>0</v>
      </c>
      <c r="Q1420">
        <v>-0.42413445999999999</v>
      </c>
      <c r="R1420">
        <v>1</v>
      </c>
      <c r="S1420">
        <v>0.23092336906823299</v>
      </c>
      <c r="T1420">
        <f t="shared" si="173"/>
        <v>0</v>
      </c>
      <c r="U1420">
        <f t="shared" si="174"/>
        <v>0</v>
      </c>
      <c r="V1420">
        <f t="shared" si="175"/>
        <v>0</v>
      </c>
      <c r="X1420">
        <f t="shared" si="170"/>
        <v>-9.7942558441135696E-2</v>
      </c>
    </row>
    <row r="1421" spans="1:24" x14ac:dyDescent="0.35">
      <c r="A1421" t="s">
        <v>392</v>
      </c>
      <c r="B1421" t="s">
        <v>665</v>
      </c>
      <c r="C1421" t="s">
        <v>695</v>
      </c>
      <c r="D1421" t="s">
        <v>678</v>
      </c>
      <c r="E1421">
        <v>0.23766251706070601</v>
      </c>
      <c r="F1421">
        <v>8</v>
      </c>
      <c r="G1421">
        <v>0</v>
      </c>
      <c r="H1421">
        <v>0</v>
      </c>
      <c r="I1421">
        <f t="shared" si="171"/>
        <v>0</v>
      </c>
      <c r="J1421">
        <v>0</v>
      </c>
      <c r="K1421">
        <v>0</v>
      </c>
      <c r="M1421" t="s">
        <v>650</v>
      </c>
      <c r="N1421" t="str">
        <f t="shared" si="172"/>
        <v>middle</v>
      </c>
      <c r="P1421">
        <v>0</v>
      </c>
      <c r="Q1421">
        <v>-0.42413445999999999</v>
      </c>
      <c r="R1421">
        <v>1</v>
      </c>
      <c r="S1421">
        <v>0.23766251706070601</v>
      </c>
      <c r="T1421">
        <f t="shared" si="173"/>
        <v>0</v>
      </c>
      <c r="U1421">
        <f t="shared" si="174"/>
        <v>0</v>
      </c>
      <c r="V1421">
        <f t="shared" si="175"/>
        <v>0</v>
      </c>
      <c r="X1421">
        <f t="shared" si="170"/>
        <v>-0.10080086333578334</v>
      </c>
    </row>
    <row r="1422" spans="1:24" x14ac:dyDescent="0.35">
      <c r="A1422" t="s">
        <v>255</v>
      </c>
      <c r="B1422" t="s">
        <v>666</v>
      </c>
      <c r="C1422" t="s">
        <v>678</v>
      </c>
      <c r="D1422" t="s">
        <v>695</v>
      </c>
      <c r="E1422">
        <v>1</v>
      </c>
      <c r="F1422">
        <v>8</v>
      </c>
      <c r="G1422">
        <v>0</v>
      </c>
      <c r="H1422">
        <v>0</v>
      </c>
      <c r="I1422">
        <f t="shared" si="171"/>
        <v>0</v>
      </c>
      <c r="J1422">
        <v>0</v>
      </c>
      <c r="K1422">
        <v>0</v>
      </c>
      <c r="L1422" t="s">
        <v>3</v>
      </c>
      <c r="M1422" t="s">
        <v>651</v>
      </c>
      <c r="N1422" t="str">
        <f t="shared" si="172"/>
        <v>right tackle</v>
      </c>
      <c r="P1422">
        <v>0</v>
      </c>
      <c r="Q1422">
        <v>-0.57191979999999998</v>
      </c>
      <c r="R1422">
        <v>1</v>
      </c>
      <c r="S1422">
        <v>1</v>
      </c>
      <c r="T1422">
        <f t="shared" si="173"/>
        <v>0</v>
      </c>
      <c r="U1422">
        <f t="shared" si="174"/>
        <v>0</v>
      </c>
      <c r="V1422">
        <f t="shared" si="175"/>
        <v>0</v>
      </c>
      <c r="X1422">
        <f t="shared" si="170"/>
        <v>-0.57191979999999998</v>
      </c>
    </row>
    <row r="1423" spans="1:24" x14ac:dyDescent="0.35">
      <c r="A1423" t="s">
        <v>368</v>
      </c>
      <c r="B1423" t="s">
        <v>666</v>
      </c>
      <c r="C1423" t="s">
        <v>695</v>
      </c>
      <c r="D1423" t="s">
        <v>678</v>
      </c>
      <c r="E1423">
        <v>1</v>
      </c>
      <c r="F1423">
        <v>8</v>
      </c>
      <c r="G1423">
        <v>0</v>
      </c>
      <c r="H1423">
        <v>0</v>
      </c>
      <c r="I1423">
        <f t="shared" si="171"/>
        <v>0</v>
      </c>
      <c r="J1423">
        <v>0</v>
      </c>
      <c r="K1423">
        <v>0</v>
      </c>
      <c r="L1423" t="s">
        <v>3</v>
      </c>
      <c r="M1423" t="s">
        <v>652</v>
      </c>
      <c r="N1423" t="str">
        <f t="shared" si="172"/>
        <v>left tackle</v>
      </c>
      <c r="P1423">
        <v>0</v>
      </c>
      <c r="Q1423">
        <v>-0.79380189999999995</v>
      </c>
      <c r="R1423">
        <v>1</v>
      </c>
      <c r="S1423">
        <v>1</v>
      </c>
      <c r="T1423">
        <f t="shared" si="173"/>
        <v>0</v>
      </c>
      <c r="U1423">
        <f t="shared" si="174"/>
        <v>0</v>
      </c>
      <c r="V1423">
        <f t="shared" si="175"/>
        <v>0</v>
      </c>
      <c r="X1423">
        <f t="shared" si="170"/>
        <v>-0.79380189999999995</v>
      </c>
    </row>
    <row r="1424" spans="1:24" x14ac:dyDescent="0.35">
      <c r="A1424" t="s">
        <v>255</v>
      </c>
      <c r="B1424" t="s">
        <v>666</v>
      </c>
      <c r="C1424" t="s">
        <v>678</v>
      </c>
      <c r="D1424" t="s">
        <v>695</v>
      </c>
      <c r="E1424">
        <v>0.64809473792134398</v>
      </c>
      <c r="F1424">
        <v>8</v>
      </c>
      <c r="G1424">
        <v>0</v>
      </c>
      <c r="H1424">
        <v>0</v>
      </c>
      <c r="I1424">
        <f t="shared" si="171"/>
        <v>0</v>
      </c>
      <c r="J1424">
        <v>0</v>
      </c>
      <c r="K1424">
        <v>0</v>
      </c>
      <c r="L1424" t="s">
        <v>654</v>
      </c>
      <c r="M1424" t="s">
        <v>651</v>
      </c>
      <c r="N1424" t="str">
        <f t="shared" si="172"/>
        <v>right guard</v>
      </c>
      <c r="P1424">
        <v>0</v>
      </c>
      <c r="Q1424">
        <v>-0.58526699999999998</v>
      </c>
      <c r="R1424">
        <v>1</v>
      </c>
      <c r="S1424">
        <v>0.64809473792134398</v>
      </c>
      <c r="T1424">
        <f t="shared" si="173"/>
        <v>0</v>
      </c>
      <c r="U1424">
        <f t="shared" si="174"/>
        <v>0</v>
      </c>
      <c r="V1424">
        <f t="shared" si="175"/>
        <v>0</v>
      </c>
      <c r="X1424">
        <f t="shared" si="170"/>
        <v>-0.37930846297901122</v>
      </c>
    </row>
    <row r="1425" spans="1:24" x14ac:dyDescent="0.35">
      <c r="A1425" t="s">
        <v>118</v>
      </c>
      <c r="B1425" t="s">
        <v>666</v>
      </c>
      <c r="C1425" t="s">
        <v>678</v>
      </c>
      <c r="D1425" t="s">
        <v>695</v>
      </c>
      <c r="E1425">
        <v>0.35190526207865502</v>
      </c>
      <c r="F1425">
        <v>8</v>
      </c>
      <c r="G1425">
        <v>0</v>
      </c>
      <c r="H1425">
        <v>0</v>
      </c>
      <c r="I1425">
        <f t="shared" si="171"/>
        <v>0</v>
      </c>
      <c r="J1425">
        <v>0</v>
      </c>
      <c r="K1425">
        <v>0</v>
      </c>
      <c r="L1425" t="s">
        <v>654</v>
      </c>
      <c r="M1425" t="s">
        <v>651</v>
      </c>
      <c r="N1425" t="str">
        <f t="shared" si="172"/>
        <v>right guard</v>
      </c>
      <c r="P1425">
        <v>0</v>
      </c>
      <c r="Q1425">
        <v>-0.58526699999999998</v>
      </c>
      <c r="R1425">
        <v>1</v>
      </c>
      <c r="S1425">
        <v>0.35190526207865502</v>
      </c>
      <c r="T1425">
        <f t="shared" si="173"/>
        <v>0</v>
      </c>
      <c r="U1425">
        <f t="shared" si="174"/>
        <v>0</v>
      </c>
      <c r="V1425">
        <f t="shared" si="175"/>
        <v>0</v>
      </c>
      <c r="X1425">
        <f t="shared" si="170"/>
        <v>-0.20595853702098818</v>
      </c>
    </row>
    <row r="1426" spans="1:24" x14ac:dyDescent="0.35">
      <c r="A1426" t="s">
        <v>255</v>
      </c>
      <c r="B1426" t="s">
        <v>666</v>
      </c>
      <c r="C1426" t="s">
        <v>678</v>
      </c>
      <c r="D1426" t="s">
        <v>695</v>
      </c>
      <c r="E1426">
        <v>0.336768229093725</v>
      </c>
      <c r="F1426">
        <v>8</v>
      </c>
      <c r="G1426">
        <v>0</v>
      </c>
      <c r="H1426">
        <v>0</v>
      </c>
      <c r="I1426">
        <f t="shared" si="171"/>
        <v>0</v>
      </c>
      <c r="J1426">
        <v>0</v>
      </c>
      <c r="K1426">
        <v>0</v>
      </c>
      <c r="L1426" t="s">
        <v>653</v>
      </c>
      <c r="M1426" t="s">
        <v>652</v>
      </c>
      <c r="N1426" t="str">
        <f t="shared" si="172"/>
        <v>left end</v>
      </c>
      <c r="P1426">
        <v>0</v>
      </c>
      <c r="Q1426">
        <v>0.24987862999999999</v>
      </c>
      <c r="R1426">
        <v>0</v>
      </c>
      <c r="S1426">
        <v>0</v>
      </c>
      <c r="T1426">
        <f t="shared" si="173"/>
        <v>0</v>
      </c>
      <c r="U1426">
        <f t="shared" si="174"/>
        <v>0</v>
      </c>
      <c r="V1426">
        <f t="shared" si="175"/>
        <v>0</v>
      </c>
      <c r="X1426">
        <f t="shared" si="170"/>
        <v>8.4151183713466138E-2</v>
      </c>
    </row>
    <row r="1427" spans="1:24" x14ac:dyDescent="0.35">
      <c r="A1427" t="s">
        <v>121</v>
      </c>
      <c r="B1427" t="s">
        <v>665</v>
      </c>
      <c r="C1427" t="s">
        <v>678</v>
      </c>
      <c r="D1427" t="s">
        <v>695</v>
      </c>
      <c r="E1427">
        <v>0.163881060608806</v>
      </c>
      <c r="F1427">
        <v>8</v>
      </c>
      <c r="G1427">
        <v>0</v>
      </c>
      <c r="H1427">
        <v>0</v>
      </c>
      <c r="I1427">
        <f t="shared" si="171"/>
        <v>0</v>
      </c>
      <c r="J1427">
        <v>0</v>
      </c>
      <c r="K1427">
        <v>0</v>
      </c>
      <c r="L1427" t="s">
        <v>653</v>
      </c>
      <c r="M1427" t="s">
        <v>652</v>
      </c>
      <c r="N1427" t="str">
        <f t="shared" si="172"/>
        <v>left end</v>
      </c>
      <c r="P1427">
        <v>0</v>
      </c>
      <c r="Q1427">
        <v>0.24987862999999999</v>
      </c>
      <c r="R1427">
        <v>0</v>
      </c>
      <c r="S1427">
        <v>0</v>
      </c>
      <c r="T1427">
        <f t="shared" si="173"/>
        <v>0</v>
      </c>
      <c r="U1427">
        <f t="shared" si="174"/>
        <v>0</v>
      </c>
      <c r="V1427">
        <f t="shared" si="175"/>
        <v>0</v>
      </c>
      <c r="X1427">
        <f t="shared" si="170"/>
        <v>4.0950374907875405E-2</v>
      </c>
    </row>
    <row r="1428" spans="1:24" x14ac:dyDescent="0.35">
      <c r="A1428" t="s">
        <v>131</v>
      </c>
      <c r="B1428" t="s">
        <v>667</v>
      </c>
      <c r="C1428" t="s">
        <v>678</v>
      </c>
      <c r="D1428" t="s">
        <v>695</v>
      </c>
      <c r="E1428">
        <v>0.49935071029746803</v>
      </c>
      <c r="F1428">
        <v>8</v>
      </c>
      <c r="G1428">
        <v>0</v>
      </c>
      <c r="H1428">
        <v>0</v>
      </c>
      <c r="I1428">
        <f t="shared" si="171"/>
        <v>0</v>
      </c>
      <c r="J1428">
        <v>0</v>
      </c>
      <c r="K1428">
        <v>0</v>
      </c>
      <c r="L1428" t="s">
        <v>653</v>
      </c>
      <c r="M1428" t="s">
        <v>652</v>
      </c>
      <c r="N1428" t="str">
        <f t="shared" si="172"/>
        <v>left end</v>
      </c>
      <c r="P1428">
        <v>0</v>
      </c>
      <c r="Q1428">
        <v>0.24987862999999999</v>
      </c>
      <c r="R1428">
        <v>0</v>
      </c>
      <c r="S1428">
        <v>0</v>
      </c>
      <c r="T1428">
        <f t="shared" si="173"/>
        <v>0</v>
      </c>
      <c r="U1428">
        <f t="shared" si="174"/>
        <v>0</v>
      </c>
      <c r="V1428">
        <f t="shared" si="175"/>
        <v>0</v>
      </c>
      <c r="X1428">
        <f t="shared" si="170"/>
        <v>0.12477707137865819</v>
      </c>
    </row>
    <row r="1429" spans="1:24" x14ac:dyDescent="0.35">
      <c r="A1429" t="s">
        <v>124</v>
      </c>
      <c r="B1429" t="s">
        <v>667</v>
      </c>
      <c r="C1429" t="s">
        <v>678</v>
      </c>
      <c r="D1429" t="s">
        <v>695</v>
      </c>
      <c r="E1429">
        <v>0.645049664924916</v>
      </c>
      <c r="F1429">
        <v>8</v>
      </c>
      <c r="G1429">
        <v>0</v>
      </c>
      <c r="H1429">
        <v>0</v>
      </c>
      <c r="I1429">
        <f t="shared" si="171"/>
        <v>0</v>
      </c>
      <c r="J1429">
        <v>0</v>
      </c>
      <c r="K1429">
        <v>0</v>
      </c>
      <c r="L1429" t="s">
        <v>653</v>
      </c>
      <c r="M1429" t="s">
        <v>652</v>
      </c>
      <c r="N1429" t="str">
        <f t="shared" si="172"/>
        <v>left end</v>
      </c>
      <c r="P1429">
        <v>0</v>
      </c>
      <c r="Q1429">
        <v>-0.27504616999999998</v>
      </c>
      <c r="R1429">
        <v>1</v>
      </c>
      <c r="S1429">
        <v>0.645049664924916</v>
      </c>
      <c r="T1429">
        <f t="shared" si="173"/>
        <v>0</v>
      </c>
      <c r="U1429">
        <f t="shared" si="174"/>
        <v>0</v>
      </c>
      <c r="V1429">
        <f t="shared" si="175"/>
        <v>0</v>
      </c>
      <c r="X1429">
        <f t="shared" si="170"/>
        <v>-0.17741843979738148</v>
      </c>
    </row>
    <row r="1430" spans="1:24" x14ac:dyDescent="0.35">
      <c r="A1430" t="s">
        <v>121</v>
      </c>
      <c r="B1430" t="s">
        <v>665</v>
      </c>
      <c r="C1430" t="s">
        <v>678</v>
      </c>
      <c r="D1430" t="s">
        <v>695</v>
      </c>
      <c r="E1430">
        <v>0.354950335075083</v>
      </c>
      <c r="F1430">
        <v>8</v>
      </c>
      <c r="G1430">
        <v>0</v>
      </c>
      <c r="H1430">
        <v>0</v>
      </c>
      <c r="I1430">
        <f t="shared" si="171"/>
        <v>0</v>
      </c>
      <c r="J1430">
        <v>0</v>
      </c>
      <c r="K1430">
        <v>0</v>
      </c>
      <c r="L1430" t="s">
        <v>653</v>
      </c>
      <c r="M1430" t="s">
        <v>652</v>
      </c>
      <c r="N1430" t="str">
        <f t="shared" si="172"/>
        <v>left end</v>
      </c>
      <c r="P1430">
        <v>0</v>
      </c>
      <c r="Q1430">
        <v>-0.27504616999999998</v>
      </c>
      <c r="R1430">
        <v>1</v>
      </c>
      <c r="S1430">
        <v>0.354950335075083</v>
      </c>
      <c r="T1430">
        <f t="shared" si="173"/>
        <v>0</v>
      </c>
      <c r="U1430">
        <f t="shared" si="174"/>
        <v>0</v>
      </c>
      <c r="V1430">
        <f t="shared" si="175"/>
        <v>0</v>
      </c>
      <c r="X1430">
        <f t="shared" si="170"/>
        <v>-9.7627730202618238E-2</v>
      </c>
    </row>
    <row r="1431" spans="1:24" x14ac:dyDescent="0.35">
      <c r="A1431" t="s">
        <v>131</v>
      </c>
      <c r="B1431" t="s">
        <v>667</v>
      </c>
      <c r="C1431" t="s">
        <v>678</v>
      </c>
      <c r="D1431" t="s">
        <v>695</v>
      </c>
      <c r="E1431">
        <v>1</v>
      </c>
      <c r="F1431">
        <v>8</v>
      </c>
      <c r="G1431">
        <v>0</v>
      </c>
      <c r="H1431">
        <v>0</v>
      </c>
      <c r="I1431">
        <f t="shared" si="171"/>
        <v>0</v>
      </c>
      <c r="J1431">
        <v>0</v>
      </c>
      <c r="K1431">
        <v>0</v>
      </c>
      <c r="L1431" t="s">
        <v>653</v>
      </c>
      <c r="M1431" t="s">
        <v>652</v>
      </c>
      <c r="N1431" t="str">
        <f t="shared" si="172"/>
        <v>left end</v>
      </c>
      <c r="P1431">
        <v>0</v>
      </c>
      <c r="Q1431">
        <v>-0.5137678</v>
      </c>
      <c r="R1431">
        <v>1</v>
      </c>
      <c r="S1431">
        <v>1</v>
      </c>
      <c r="T1431">
        <f t="shared" si="173"/>
        <v>0</v>
      </c>
      <c r="U1431">
        <f t="shared" si="174"/>
        <v>0</v>
      </c>
      <c r="V1431">
        <f t="shared" si="175"/>
        <v>0</v>
      </c>
      <c r="X1431">
        <f t="shared" si="170"/>
        <v>-0.5137678</v>
      </c>
    </row>
    <row r="1432" spans="1:24" x14ac:dyDescent="0.35">
      <c r="A1432" t="s">
        <v>115</v>
      </c>
      <c r="B1432" t="s">
        <v>666</v>
      </c>
      <c r="C1432" t="s">
        <v>678</v>
      </c>
      <c r="D1432" t="s">
        <v>695</v>
      </c>
      <c r="E1432">
        <v>1</v>
      </c>
      <c r="F1432">
        <v>8</v>
      </c>
      <c r="G1432">
        <v>1</v>
      </c>
      <c r="H1432">
        <v>0</v>
      </c>
      <c r="I1432">
        <f t="shared" si="171"/>
        <v>1</v>
      </c>
      <c r="J1432">
        <v>0</v>
      </c>
      <c r="K1432">
        <v>0</v>
      </c>
      <c r="M1432" t="s">
        <v>650</v>
      </c>
      <c r="N1432" t="str">
        <f t="shared" si="172"/>
        <v>middle</v>
      </c>
      <c r="P1432">
        <v>1</v>
      </c>
      <c r="Q1432">
        <v>-1.1237375000000001</v>
      </c>
      <c r="R1432">
        <v>1</v>
      </c>
      <c r="S1432">
        <v>1</v>
      </c>
      <c r="T1432">
        <f t="shared" si="173"/>
        <v>1</v>
      </c>
      <c r="U1432">
        <f t="shared" si="174"/>
        <v>0</v>
      </c>
      <c r="V1432">
        <f t="shared" si="175"/>
        <v>0</v>
      </c>
      <c r="X1432">
        <f t="shared" si="170"/>
        <v>-1.1237375000000001</v>
      </c>
    </row>
    <row r="1433" spans="1:24" x14ac:dyDescent="0.35">
      <c r="A1433" t="s">
        <v>115</v>
      </c>
      <c r="B1433" t="s">
        <v>666</v>
      </c>
      <c r="C1433" t="s">
        <v>678</v>
      </c>
      <c r="D1433" t="s">
        <v>695</v>
      </c>
      <c r="E1433">
        <v>0.54073079089369602</v>
      </c>
      <c r="F1433">
        <v>8</v>
      </c>
      <c r="G1433">
        <v>0</v>
      </c>
      <c r="H1433">
        <v>0</v>
      </c>
      <c r="I1433">
        <f t="shared" si="171"/>
        <v>0</v>
      </c>
      <c r="J1433">
        <v>0</v>
      </c>
      <c r="K1433">
        <v>0</v>
      </c>
      <c r="L1433" t="s">
        <v>653</v>
      </c>
      <c r="M1433" t="s">
        <v>652</v>
      </c>
      <c r="N1433" t="str">
        <f t="shared" si="172"/>
        <v>left end</v>
      </c>
      <c r="P1433">
        <v>0</v>
      </c>
      <c r="Q1433">
        <v>2.3932076000000002</v>
      </c>
      <c r="R1433">
        <v>0</v>
      </c>
      <c r="S1433">
        <v>0</v>
      </c>
      <c r="T1433">
        <f t="shared" si="173"/>
        <v>0</v>
      </c>
      <c r="U1433">
        <f t="shared" si="174"/>
        <v>0</v>
      </c>
      <c r="V1433">
        <f t="shared" si="175"/>
        <v>0</v>
      </c>
      <c r="X1433">
        <f t="shared" si="170"/>
        <v>1.2940810383208041</v>
      </c>
    </row>
    <row r="1434" spans="1:24" x14ac:dyDescent="0.35">
      <c r="A1434" t="s">
        <v>114</v>
      </c>
      <c r="B1434" t="s">
        <v>665</v>
      </c>
      <c r="C1434" t="s">
        <v>678</v>
      </c>
      <c r="D1434" t="s">
        <v>695</v>
      </c>
      <c r="E1434">
        <v>0.45926920910630298</v>
      </c>
      <c r="F1434">
        <v>8</v>
      </c>
      <c r="G1434">
        <v>0</v>
      </c>
      <c r="H1434">
        <v>0</v>
      </c>
      <c r="I1434">
        <f t="shared" si="171"/>
        <v>0</v>
      </c>
      <c r="J1434">
        <v>0</v>
      </c>
      <c r="K1434">
        <v>0</v>
      </c>
      <c r="L1434" t="s">
        <v>653</v>
      </c>
      <c r="M1434" t="s">
        <v>652</v>
      </c>
      <c r="N1434" t="str">
        <f t="shared" si="172"/>
        <v>left end</v>
      </c>
      <c r="P1434">
        <v>0</v>
      </c>
      <c r="Q1434">
        <v>2.3932076000000002</v>
      </c>
      <c r="R1434">
        <v>0</v>
      </c>
      <c r="S1434">
        <v>0</v>
      </c>
      <c r="T1434">
        <f t="shared" si="173"/>
        <v>0</v>
      </c>
      <c r="U1434">
        <f t="shared" si="174"/>
        <v>0</v>
      </c>
      <c r="V1434">
        <f t="shared" si="175"/>
        <v>0</v>
      </c>
      <c r="X1434">
        <f t="shared" si="170"/>
        <v>1.0991265616791936</v>
      </c>
    </row>
    <row r="1435" spans="1:24" x14ac:dyDescent="0.35">
      <c r="A1435" t="s">
        <v>255</v>
      </c>
      <c r="B1435" t="s">
        <v>666</v>
      </c>
      <c r="C1435" t="s">
        <v>678</v>
      </c>
      <c r="D1435" t="s">
        <v>695</v>
      </c>
      <c r="E1435">
        <v>0.44013426546725698</v>
      </c>
      <c r="F1435">
        <v>8</v>
      </c>
      <c r="G1435">
        <v>0</v>
      </c>
      <c r="H1435">
        <v>0</v>
      </c>
      <c r="I1435">
        <f t="shared" si="171"/>
        <v>0</v>
      </c>
      <c r="J1435">
        <v>0</v>
      </c>
      <c r="K1435">
        <v>0</v>
      </c>
      <c r="M1435" t="s">
        <v>650</v>
      </c>
      <c r="N1435" t="str">
        <f t="shared" si="172"/>
        <v>middle</v>
      </c>
      <c r="P1435">
        <v>0</v>
      </c>
      <c r="Q1435">
        <v>6.7114519999999997E-2</v>
      </c>
      <c r="R1435">
        <v>0</v>
      </c>
      <c r="S1435">
        <v>0</v>
      </c>
      <c r="T1435">
        <f t="shared" si="173"/>
        <v>0</v>
      </c>
      <c r="U1435">
        <f t="shared" si="174"/>
        <v>0</v>
      </c>
      <c r="V1435">
        <f t="shared" si="175"/>
        <v>0</v>
      </c>
      <c r="X1435">
        <f t="shared" si="170"/>
        <v>2.9539399962387528E-2</v>
      </c>
    </row>
    <row r="1436" spans="1:24" x14ac:dyDescent="0.35">
      <c r="A1436" t="s">
        <v>131</v>
      </c>
      <c r="B1436" t="s">
        <v>667</v>
      </c>
      <c r="C1436" t="s">
        <v>678</v>
      </c>
      <c r="D1436" t="s">
        <v>695</v>
      </c>
      <c r="E1436">
        <v>0.55986573453274202</v>
      </c>
      <c r="F1436">
        <v>8</v>
      </c>
      <c r="G1436">
        <v>0</v>
      </c>
      <c r="H1436">
        <v>0</v>
      </c>
      <c r="I1436">
        <f t="shared" si="171"/>
        <v>0</v>
      </c>
      <c r="J1436">
        <v>0</v>
      </c>
      <c r="K1436">
        <v>0</v>
      </c>
      <c r="M1436" t="s">
        <v>650</v>
      </c>
      <c r="N1436" t="str">
        <f t="shared" si="172"/>
        <v>middle</v>
      </c>
      <c r="P1436">
        <v>0</v>
      </c>
      <c r="Q1436">
        <v>6.7114519999999997E-2</v>
      </c>
      <c r="R1436">
        <v>0</v>
      </c>
      <c r="S1436">
        <v>0</v>
      </c>
      <c r="T1436">
        <f t="shared" si="173"/>
        <v>0</v>
      </c>
      <c r="U1436">
        <f t="shared" si="174"/>
        <v>0</v>
      </c>
      <c r="V1436">
        <f t="shared" si="175"/>
        <v>0</v>
      </c>
      <c r="X1436">
        <f t="shared" si="170"/>
        <v>3.7575120037612403E-2</v>
      </c>
    </row>
    <row r="1437" spans="1:24" x14ac:dyDescent="0.35">
      <c r="A1437" t="s">
        <v>121</v>
      </c>
      <c r="B1437" t="s">
        <v>665</v>
      </c>
      <c r="C1437" t="s">
        <v>678</v>
      </c>
      <c r="D1437" t="s">
        <v>695</v>
      </c>
      <c r="E1437">
        <v>0.22611928428216299</v>
      </c>
      <c r="F1437">
        <v>8</v>
      </c>
      <c r="G1437">
        <v>0</v>
      </c>
      <c r="H1437">
        <v>0</v>
      </c>
      <c r="I1437">
        <f t="shared" si="171"/>
        <v>0</v>
      </c>
      <c r="J1437">
        <v>0</v>
      </c>
      <c r="K1437">
        <v>0</v>
      </c>
      <c r="L1437" t="s">
        <v>3</v>
      </c>
      <c r="M1437" t="s">
        <v>651</v>
      </c>
      <c r="N1437" t="str">
        <f t="shared" si="172"/>
        <v>right tackle</v>
      </c>
      <c r="P1437">
        <v>0</v>
      </c>
      <c r="Q1437">
        <v>-0.38352557999999998</v>
      </c>
      <c r="R1437">
        <v>1</v>
      </c>
      <c r="S1437">
        <v>0.22611928428216299</v>
      </c>
      <c r="T1437">
        <f t="shared" si="173"/>
        <v>0</v>
      </c>
      <c r="U1437">
        <f t="shared" si="174"/>
        <v>0</v>
      </c>
      <c r="V1437">
        <f t="shared" si="175"/>
        <v>0</v>
      </c>
      <c r="X1437">
        <f t="shared" si="170"/>
        <v>-8.672252965350144E-2</v>
      </c>
    </row>
    <row r="1438" spans="1:24" x14ac:dyDescent="0.35">
      <c r="A1438" t="s">
        <v>113</v>
      </c>
      <c r="B1438" t="s">
        <v>666</v>
      </c>
      <c r="C1438" t="s">
        <v>678</v>
      </c>
      <c r="D1438" t="s">
        <v>695</v>
      </c>
      <c r="E1438">
        <v>0.48349225975786297</v>
      </c>
      <c r="F1438">
        <v>8</v>
      </c>
      <c r="G1438">
        <v>0</v>
      </c>
      <c r="H1438">
        <v>0</v>
      </c>
      <c r="I1438">
        <f t="shared" si="171"/>
        <v>0</v>
      </c>
      <c r="J1438">
        <v>0</v>
      </c>
      <c r="K1438">
        <v>0</v>
      </c>
      <c r="L1438" t="s">
        <v>3</v>
      </c>
      <c r="M1438" t="s">
        <v>651</v>
      </c>
      <c r="N1438" t="str">
        <f t="shared" si="172"/>
        <v>right tackle</v>
      </c>
      <c r="P1438">
        <v>0</v>
      </c>
      <c r="Q1438">
        <v>-0.38352557999999998</v>
      </c>
      <c r="R1438">
        <v>1</v>
      </c>
      <c r="S1438">
        <v>0.48349225975786297</v>
      </c>
      <c r="T1438">
        <f t="shared" si="173"/>
        <v>0</v>
      </c>
      <c r="U1438">
        <f t="shared" si="174"/>
        <v>0</v>
      </c>
      <c r="V1438">
        <f t="shared" si="175"/>
        <v>0</v>
      </c>
      <c r="X1438">
        <f t="shared" si="170"/>
        <v>-0.18543164934914505</v>
      </c>
    </row>
    <row r="1439" spans="1:24" x14ac:dyDescent="0.35">
      <c r="A1439" t="s">
        <v>394</v>
      </c>
      <c r="B1439" t="s">
        <v>667</v>
      </c>
      <c r="C1439" t="s">
        <v>678</v>
      </c>
      <c r="D1439" t="s">
        <v>695</v>
      </c>
      <c r="E1439">
        <v>0.29038845595997298</v>
      </c>
      <c r="F1439">
        <v>8</v>
      </c>
      <c r="G1439">
        <v>0</v>
      </c>
      <c r="H1439">
        <v>0</v>
      </c>
      <c r="I1439">
        <f t="shared" si="171"/>
        <v>0</v>
      </c>
      <c r="J1439">
        <v>0</v>
      </c>
      <c r="K1439">
        <v>0</v>
      </c>
      <c r="L1439" t="s">
        <v>3</v>
      </c>
      <c r="M1439" t="s">
        <v>651</v>
      </c>
      <c r="N1439" t="str">
        <f t="shared" si="172"/>
        <v>right tackle</v>
      </c>
      <c r="P1439">
        <v>0</v>
      </c>
      <c r="Q1439">
        <v>-0.38352557999999998</v>
      </c>
      <c r="R1439">
        <v>1</v>
      </c>
      <c r="S1439">
        <v>0.29038845595997298</v>
      </c>
      <c r="T1439">
        <f t="shared" si="173"/>
        <v>0</v>
      </c>
      <c r="U1439">
        <f t="shared" si="174"/>
        <v>0</v>
      </c>
      <c r="V1439">
        <f t="shared" si="175"/>
        <v>0</v>
      </c>
      <c r="X1439">
        <f t="shared" si="170"/>
        <v>-0.11137140099735308</v>
      </c>
    </row>
    <row r="1440" spans="1:24" x14ac:dyDescent="0.35">
      <c r="A1440" t="s">
        <v>121</v>
      </c>
      <c r="B1440" t="s">
        <v>665</v>
      </c>
      <c r="C1440" t="s">
        <v>678</v>
      </c>
      <c r="D1440" t="s">
        <v>695</v>
      </c>
      <c r="E1440">
        <v>0.70194723390143099</v>
      </c>
      <c r="F1440">
        <v>8</v>
      </c>
      <c r="G1440">
        <v>0</v>
      </c>
      <c r="H1440">
        <v>0</v>
      </c>
      <c r="I1440">
        <f t="shared" si="171"/>
        <v>0</v>
      </c>
      <c r="J1440">
        <v>0</v>
      </c>
      <c r="K1440">
        <v>0</v>
      </c>
      <c r="L1440" t="s">
        <v>653</v>
      </c>
      <c r="M1440" t="s">
        <v>652</v>
      </c>
      <c r="N1440" t="str">
        <f t="shared" si="172"/>
        <v>left end</v>
      </c>
      <c r="P1440">
        <v>0</v>
      </c>
      <c r="Q1440">
        <v>-1.6492110000000001E-2</v>
      </c>
      <c r="R1440">
        <v>1</v>
      </c>
      <c r="S1440">
        <v>0.70194723390143099</v>
      </c>
      <c r="T1440">
        <f t="shared" si="173"/>
        <v>0</v>
      </c>
      <c r="U1440">
        <f t="shared" si="174"/>
        <v>0</v>
      </c>
      <c r="V1440">
        <f t="shared" si="175"/>
        <v>0</v>
      </c>
      <c r="X1440">
        <f t="shared" si="170"/>
        <v>-1.1576590995698129E-2</v>
      </c>
    </row>
    <row r="1441" spans="1:24" x14ac:dyDescent="0.35">
      <c r="A1441" t="s">
        <v>132</v>
      </c>
      <c r="B1441" t="s">
        <v>665</v>
      </c>
      <c r="C1441" t="s">
        <v>678</v>
      </c>
      <c r="D1441" t="s">
        <v>695</v>
      </c>
      <c r="E1441">
        <v>0.29805276609856801</v>
      </c>
      <c r="F1441">
        <v>8</v>
      </c>
      <c r="G1441">
        <v>0</v>
      </c>
      <c r="H1441">
        <v>0</v>
      </c>
      <c r="I1441">
        <f t="shared" si="171"/>
        <v>0</v>
      </c>
      <c r="J1441">
        <v>0</v>
      </c>
      <c r="K1441">
        <v>0</v>
      </c>
      <c r="L1441" t="s">
        <v>653</v>
      </c>
      <c r="M1441" t="s">
        <v>652</v>
      </c>
      <c r="N1441" t="str">
        <f t="shared" si="172"/>
        <v>left end</v>
      </c>
      <c r="P1441">
        <v>0</v>
      </c>
      <c r="Q1441">
        <v>-1.6492110000000001E-2</v>
      </c>
      <c r="R1441">
        <v>1</v>
      </c>
      <c r="S1441">
        <v>0.29805276609856801</v>
      </c>
      <c r="T1441">
        <f t="shared" si="173"/>
        <v>0</v>
      </c>
      <c r="U1441">
        <f t="shared" si="174"/>
        <v>0</v>
      </c>
      <c r="V1441">
        <f t="shared" si="175"/>
        <v>0</v>
      </c>
      <c r="X1441">
        <f t="shared" si="170"/>
        <v>-4.915519004301855E-3</v>
      </c>
    </row>
    <row r="1442" spans="1:24" x14ac:dyDescent="0.35">
      <c r="A1442" t="s">
        <v>390</v>
      </c>
      <c r="B1442" t="s">
        <v>665</v>
      </c>
      <c r="C1442" t="s">
        <v>695</v>
      </c>
      <c r="D1442" t="s">
        <v>678</v>
      </c>
      <c r="E1442">
        <v>0.37377693875381002</v>
      </c>
      <c r="F1442">
        <v>8</v>
      </c>
      <c r="G1442">
        <v>0</v>
      </c>
      <c r="H1442">
        <v>0</v>
      </c>
      <c r="I1442">
        <f t="shared" si="171"/>
        <v>0</v>
      </c>
      <c r="J1442">
        <v>0</v>
      </c>
      <c r="K1442">
        <v>0</v>
      </c>
      <c r="L1442" t="s">
        <v>3</v>
      </c>
      <c r="M1442" t="s">
        <v>651</v>
      </c>
      <c r="N1442" t="str">
        <f t="shared" si="172"/>
        <v>right tackle</v>
      </c>
      <c r="P1442">
        <v>0</v>
      </c>
      <c r="Q1442">
        <v>-0.63933470000000003</v>
      </c>
      <c r="R1442">
        <v>1</v>
      </c>
      <c r="S1442">
        <v>0.37377693875381002</v>
      </c>
      <c r="T1442">
        <f t="shared" si="173"/>
        <v>0</v>
      </c>
      <c r="U1442">
        <f t="shared" si="174"/>
        <v>0</v>
      </c>
      <c r="V1442">
        <f t="shared" si="175"/>
        <v>0</v>
      </c>
      <c r="X1442">
        <f t="shared" si="170"/>
        <v>-0.23896856700508551</v>
      </c>
    </row>
    <row r="1443" spans="1:24" x14ac:dyDescent="0.35">
      <c r="A1443" t="s">
        <v>355</v>
      </c>
      <c r="B1443" t="s">
        <v>665</v>
      </c>
      <c r="C1443" t="s">
        <v>695</v>
      </c>
      <c r="D1443" t="s">
        <v>678</v>
      </c>
      <c r="E1443">
        <v>0.62622306124618898</v>
      </c>
      <c r="F1443">
        <v>8</v>
      </c>
      <c r="G1443">
        <v>0</v>
      </c>
      <c r="H1443">
        <v>0</v>
      </c>
      <c r="I1443">
        <f t="shared" si="171"/>
        <v>0</v>
      </c>
      <c r="J1443">
        <v>0</v>
      </c>
      <c r="K1443">
        <v>0</v>
      </c>
      <c r="L1443" t="s">
        <v>3</v>
      </c>
      <c r="M1443" t="s">
        <v>651</v>
      </c>
      <c r="N1443" t="str">
        <f t="shared" si="172"/>
        <v>right tackle</v>
      </c>
      <c r="P1443">
        <v>0</v>
      </c>
      <c r="Q1443">
        <v>-0.63933470000000003</v>
      </c>
      <c r="R1443">
        <v>1</v>
      </c>
      <c r="S1443">
        <v>0.62622306124618898</v>
      </c>
      <c r="T1443">
        <f t="shared" si="173"/>
        <v>0</v>
      </c>
      <c r="U1443">
        <f t="shared" si="174"/>
        <v>0</v>
      </c>
      <c r="V1443">
        <f t="shared" si="175"/>
        <v>0</v>
      </c>
      <c r="X1443">
        <f t="shared" si="170"/>
        <v>-0.40036613299491386</v>
      </c>
    </row>
    <row r="1444" spans="1:24" x14ac:dyDescent="0.35">
      <c r="A1444" t="s">
        <v>121</v>
      </c>
      <c r="B1444" t="s">
        <v>665</v>
      </c>
      <c r="C1444" t="s">
        <v>678</v>
      </c>
      <c r="D1444" t="s">
        <v>695</v>
      </c>
      <c r="E1444">
        <v>1</v>
      </c>
      <c r="F1444">
        <v>8</v>
      </c>
      <c r="G1444">
        <v>0</v>
      </c>
      <c r="H1444">
        <v>0</v>
      </c>
      <c r="I1444">
        <f t="shared" si="171"/>
        <v>0</v>
      </c>
      <c r="J1444">
        <v>0</v>
      </c>
      <c r="K1444">
        <v>0</v>
      </c>
      <c r="M1444" t="s">
        <v>650</v>
      </c>
      <c r="N1444" t="str">
        <f t="shared" si="172"/>
        <v>middle</v>
      </c>
      <c r="P1444">
        <v>0</v>
      </c>
      <c r="Q1444">
        <v>-0.47163323000000001</v>
      </c>
      <c r="R1444">
        <v>1</v>
      </c>
      <c r="S1444">
        <v>1</v>
      </c>
      <c r="T1444">
        <f t="shared" si="173"/>
        <v>0</v>
      </c>
      <c r="U1444">
        <f t="shared" si="174"/>
        <v>0</v>
      </c>
      <c r="V1444">
        <f t="shared" si="175"/>
        <v>0</v>
      </c>
      <c r="X1444">
        <f t="shared" si="170"/>
        <v>-0.47163323000000001</v>
      </c>
    </row>
    <row r="1445" spans="1:24" x14ac:dyDescent="0.35">
      <c r="A1445" t="s">
        <v>117</v>
      </c>
      <c r="B1445" t="s">
        <v>667</v>
      </c>
      <c r="C1445" t="s">
        <v>678</v>
      </c>
      <c r="D1445" t="s">
        <v>695</v>
      </c>
      <c r="E1445">
        <v>0.49924603539521001</v>
      </c>
      <c r="F1445">
        <v>8</v>
      </c>
      <c r="G1445">
        <v>0</v>
      </c>
      <c r="H1445">
        <v>0</v>
      </c>
      <c r="I1445">
        <f t="shared" si="171"/>
        <v>0</v>
      </c>
      <c r="J1445">
        <v>0</v>
      </c>
      <c r="K1445">
        <v>0</v>
      </c>
      <c r="L1445" t="s">
        <v>654</v>
      </c>
      <c r="M1445" t="s">
        <v>652</v>
      </c>
      <c r="N1445" t="str">
        <f t="shared" si="172"/>
        <v>left guard</v>
      </c>
      <c r="P1445">
        <v>0</v>
      </c>
      <c r="Q1445">
        <v>0.59592730000000005</v>
      </c>
      <c r="R1445">
        <v>0</v>
      </c>
      <c r="S1445">
        <v>0</v>
      </c>
      <c r="T1445">
        <f t="shared" si="173"/>
        <v>0</v>
      </c>
      <c r="U1445">
        <f t="shared" si="174"/>
        <v>0</v>
      </c>
      <c r="V1445">
        <f t="shared" si="175"/>
        <v>0</v>
      </c>
      <c r="X1445">
        <f t="shared" si="170"/>
        <v>0.29751434190877196</v>
      </c>
    </row>
    <row r="1446" spans="1:24" x14ac:dyDescent="0.35">
      <c r="A1446" t="s">
        <v>394</v>
      </c>
      <c r="B1446" t="s">
        <v>667</v>
      </c>
      <c r="C1446" t="s">
        <v>678</v>
      </c>
      <c r="D1446" t="s">
        <v>695</v>
      </c>
      <c r="E1446">
        <v>0.50075396460478905</v>
      </c>
      <c r="F1446">
        <v>8</v>
      </c>
      <c r="G1446">
        <v>0</v>
      </c>
      <c r="H1446">
        <v>0</v>
      </c>
      <c r="I1446">
        <f t="shared" si="171"/>
        <v>0</v>
      </c>
      <c r="J1446">
        <v>0</v>
      </c>
      <c r="K1446">
        <v>0</v>
      </c>
      <c r="L1446" t="s">
        <v>654</v>
      </c>
      <c r="M1446" t="s">
        <v>652</v>
      </c>
      <c r="N1446" t="str">
        <f t="shared" si="172"/>
        <v>left guard</v>
      </c>
      <c r="P1446">
        <v>0</v>
      </c>
      <c r="Q1446">
        <v>0.59592730000000005</v>
      </c>
      <c r="R1446">
        <v>0</v>
      </c>
      <c r="S1446">
        <v>0</v>
      </c>
      <c r="T1446">
        <f t="shared" si="173"/>
        <v>0</v>
      </c>
      <c r="U1446">
        <f t="shared" si="174"/>
        <v>0</v>
      </c>
      <c r="V1446">
        <f t="shared" si="175"/>
        <v>0</v>
      </c>
      <c r="X1446">
        <f t="shared" si="170"/>
        <v>0.29841295809122753</v>
      </c>
    </row>
    <row r="1447" spans="1:24" x14ac:dyDescent="0.35">
      <c r="A1447" t="s">
        <v>360</v>
      </c>
      <c r="B1447" t="s">
        <v>666</v>
      </c>
      <c r="C1447" t="s">
        <v>695</v>
      </c>
      <c r="D1447" t="s">
        <v>678</v>
      </c>
      <c r="E1447">
        <v>0.496360024791626</v>
      </c>
      <c r="F1447">
        <v>8</v>
      </c>
      <c r="G1447">
        <v>0</v>
      </c>
      <c r="H1447">
        <v>0</v>
      </c>
      <c r="I1447">
        <f t="shared" si="171"/>
        <v>0</v>
      </c>
      <c r="J1447">
        <v>0</v>
      </c>
      <c r="K1447">
        <v>0</v>
      </c>
      <c r="L1447" t="s">
        <v>3</v>
      </c>
      <c r="M1447" t="s">
        <v>652</v>
      </c>
      <c r="N1447" t="str">
        <f t="shared" si="172"/>
        <v>left tackle</v>
      </c>
      <c r="P1447">
        <v>0</v>
      </c>
      <c r="Q1447">
        <v>-0.58329600000000004</v>
      </c>
      <c r="R1447">
        <v>1</v>
      </c>
      <c r="S1447">
        <v>0.496360024791626</v>
      </c>
      <c r="T1447">
        <f t="shared" si="173"/>
        <v>0</v>
      </c>
      <c r="U1447">
        <f t="shared" si="174"/>
        <v>0</v>
      </c>
      <c r="V1447">
        <f t="shared" si="175"/>
        <v>0</v>
      </c>
      <c r="X1447">
        <f t="shared" si="170"/>
        <v>-0.28952481702085631</v>
      </c>
    </row>
    <row r="1448" spans="1:24" x14ac:dyDescent="0.35">
      <c r="A1448" t="s">
        <v>355</v>
      </c>
      <c r="B1448" t="s">
        <v>665</v>
      </c>
      <c r="C1448" t="s">
        <v>695</v>
      </c>
      <c r="D1448" t="s">
        <v>678</v>
      </c>
      <c r="E1448">
        <v>0.503639975208373</v>
      </c>
      <c r="F1448">
        <v>8</v>
      </c>
      <c r="G1448">
        <v>0</v>
      </c>
      <c r="H1448">
        <v>0</v>
      </c>
      <c r="I1448">
        <f t="shared" si="171"/>
        <v>0</v>
      </c>
      <c r="J1448">
        <v>0</v>
      </c>
      <c r="K1448">
        <v>0</v>
      </c>
      <c r="L1448" t="s">
        <v>3</v>
      </c>
      <c r="M1448" t="s">
        <v>652</v>
      </c>
      <c r="N1448" t="str">
        <f t="shared" si="172"/>
        <v>left tackle</v>
      </c>
      <c r="P1448">
        <v>0</v>
      </c>
      <c r="Q1448">
        <v>-0.58329600000000004</v>
      </c>
      <c r="R1448">
        <v>1</v>
      </c>
      <c r="S1448">
        <v>0.503639975208373</v>
      </c>
      <c r="T1448">
        <f t="shared" si="173"/>
        <v>0</v>
      </c>
      <c r="U1448">
        <f t="shared" si="174"/>
        <v>0</v>
      </c>
      <c r="V1448">
        <f t="shared" si="175"/>
        <v>0</v>
      </c>
      <c r="X1448">
        <f t="shared" si="170"/>
        <v>-0.29377118297914318</v>
      </c>
    </row>
    <row r="1449" spans="1:24" x14ac:dyDescent="0.35">
      <c r="A1449" t="s">
        <v>359</v>
      </c>
      <c r="B1449" t="s">
        <v>667</v>
      </c>
      <c r="C1449" t="s">
        <v>695</v>
      </c>
      <c r="D1449" t="s">
        <v>678</v>
      </c>
      <c r="E1449">
        <v>1</v>
      </c>
      <c r="F1449">
        <v>8</v>
      </c>
      <c r="G1449">
        <v>0</v>
      </c>
      <c r="H1449">
        <v>0</v>
      </c>
      <c r="I1449">
        <f t="shared" si="171"/>
        <v>0</v>
      </c>
      <c r="J1449">
        <v>0</v>
      </c>
      <c r="K1449">
        <v>0</v>
      </c>
      <c r="L1449" t="s">
        <v>653</v>
      </c>
      <c r="M1449" t="s">
        <v>652</v>
      </c>
      <c r="N1449" t="str">
        <f t="shared" si="172"/>
        <v>left end</v>
      </c>
      <c r="P1449">
        <v>0</v>
      </c>
      <c r="Q1449">
        <v>0.71552479999999996</v>
      </c>
      <c r="R1449">
        <v>0</v>
      </c>
      <c r="S1449">
        <v>0</v>
      </c>
      <c r="T1449">
        <f t="shared" si="173"/>
        <v>0</v>
      </c>
      <c r="U1449">
        <f t="shared" si="174"/>
        <v>0</v>
      </c>
      <c r="V1449">
        <f t="shared" si="175"/>
        <v>0</v>
      </c>
      <c r="X1449">
        <f t="shared" si="170"/>
        <v>0.71552479999999996</v>
      </c>
    </row>
    <row r="1450" spans="1:24" x14ac:dyDescent="0.35">
      <c r="A1450" t="s">
        <v>394</v>
      </c>
      <c r="B1450" t="s">
        <v>667</v>
      </c>
      <c r="C1450" t="s">
        <v>678</v>
      </c>
      <c r="D1450" t="s">
        <v>695</v>
      </c>
      <c r="E1450">
        <v>1</v>
      </c>
      <c r="F1450">
        <v>8</v>
      </c>
      <c r="G1450">
        <v>0</v>
      </c>
      <c r="H1450">
        <v>0</v>
      </c>
      <c r="I1450">
        <f t="shared" si="171"/>
        <v>0</v>
      </c>
      <c r="J1450">
        <v>0</v>
      </c>
      <c r="K1450">
        <v>0</v>
      </c>
      <c r="L1450" t="s">
        <v>3</v>
      </c>
      <c r="M1450" t="s">
        <v>651</v>
      </c>
      <c r="N1450" t="str">
        <f t="shared" si="172"/>
        <v>right tackle</v>
      </c>
      <c r="P1450">
        <v>0</v>
      </c>
      <c r="Q1450">
        <v>0.10986493</v>
      </c>
      <c r="R1450">
        <v>0</v>
      </c>
      <c r="S1450">
        <v>0</v>
      </c>
      <c r="T1450">
        <f t="shared" si="173"/>
        <v>0</v>
      </c>
      <c r="U1450">
        <f t="shared" si="174"/>
        <v>0</v>
      </c>
      <c r="V1450">
        <f t="shared" si="175"/>
        <v>0</v>
      </c>
      <c r="X1450">
        <f t="shared" si="170"/>
        <v>0.10986493</v>
      </c>
    </row>
    <row r="1451" spans="1:24" x14ac:dyDescent="0.35">
      <c r="A1451" t="s">
        <v>132</v>
      </c>
      <c r="B1451" t="s">
        <v>665</v>
      </c>
      <c r="C1451" t="s">
        <v>678</v>
      </c>
      <c r="D1451" t="s">
        <v>695</v>
      </c>
      <c r="E1451">
        <v>1</v>
      </c>
      <c r="F1451">
        <v>8</v>
      </c>
      <c r="G1451">
        <v>0</v>
      </c>
      <c r="H1451">
        <v>0</v>
      </c>
      <c r="I1451">
        <f t="shared" si="171"/>
        <v>0</v>
      </c>
      <c r="J1451">
        <v>0</v>
      </c>
      <c r="K1451">
        <v>0</v>
      </c>
      <c r="L1451" t="s">
        <v>653</v>
      </c>
      <c r="M1451" t="s">
        <v>652</v>
      </c>
      <c r="N1451" t="str">
        <f t="shared" si="172"/>
        <v>left end</v>
      </c>
      <c r="P1451">
        <v>0</v>
      </c>
      <c r="Q1451">
        <v>1.3808838000000001</v>
      </c>
      <c r="R1451">
        <v>0</v>
      </c>
      <c r="S1451">
        <v>0</v>
      </c>
      <c r="T1451">
        <f t="shared" si="173"/>
        <v>0</v>
      </c>
      <c r="U1451">
        <f t="shared" si="174"/>
        <v>0</v>
      </c>
      <c r="V1451">
        <f t="shared" si="175"/>
        <v>0</v>
      </c>
      <c r="X1451">
        <f t="shared" si="170"/>
        <v>1.3808838000000001</v>
      </c>
    </row>
    <row r="1452" spans="1:24" x14ac:dyDescent="0.35">
      <c r="A1452" t="s">
        <v>114</v>
      </c>
      <c r="B1452" t="s">
        <v>665</v>
      </c>
      <c r="C1452" t="s">
        <v>678</v>
      </c>
      <c r="D1452" t="s">
        <v>695</v>
      </c>
      <c r="E1452">
        <v>0.270960162884131</v>
      </c>
      <c r="F1452">
        <v>8</v>
      </c>
      <c r="G1452">
        <v>0</v>
      </c>
      <c r="H1452">
        <v>0</v>
      </c>
      <c r="I1452">
        <f t="shared" si="171"/>
        <v>0</v>
      </c>
      <c r="J1452">
        <v>0</v>
      </c>
      <c r="K1452">
        <v>0</v>
      </c>
      <c r="L1452" t="s">
        <v>3</v>
      </c>
      <c r="M1452" t="s">
        <v>651</v>
      </c>
      <c r="N1452" t="str">
        <f t="shared" si="172"/>
        <v>right tackle</v>
      </c>
      <c r="P1452">
        <v>0</v>
      </c>
      <c r="Q1452">
        <v>-0.33146477000000002</v>
      </c>
      <c r="R1452">
        <v>1</v>
      </c>
      <c r="S1452">
        <v>0.270960162884131</v>
      </c>
      <c r="T1452">
        <f t="shared" si="173"/>
        <v>0</v>
      </c>
      <c r="U1452">
        <f t="shared" si="174"/>
        <v>0</v>
      </c>
      <c r="V1452">
        <f t="shared" si="175"/>
        <v>0</v>
      </c>
      <c r="X1452">
        <f t="shared" si="170"/>
        <v>-8.9813748069551017E-2</v>
      </c>
    </row>
    <row r="1453" spans="1:24" x14ac:dyDescent="0.35">
      <c r="A1453" t="s">
        <v>394</v>
      </c>
      <c r="B1453" t="s">
        <v>667</v>
      </c>
      <c r="C1453" t="s">
        <v>678</v>
      </c>
      <c r="D1453" t="s">
        <v>695</v>
      </c>
      <c r="E1453">
        <v>0.72903983711586795</v>
      </c>
      <c r="F1453">
        <v>8</v>
      </c>
      <c r="G1453">
        <v>0</v>
      </c>
      <c r="H1453">
        <v>0</v>
      </c>
      <c r="I1453">
        <f t="shared" si="171"/>
        <v>0</v>
      </c>
      <c r="J1453">
        <v>0</v>
      </c>
      <c r="K1453">
        <v>0</v>
      </c>
      <c r="L1453" t="s">
        <v>3</v>
      </c>
      <c r="M1453" t="s">
        <v>651</v>
      </c>
      <c r="N1453" t="str">
        <f t="shared" si="172"/>
        <v>right tackle</v>
      </c>
      <c r="P1453">
        <v>0</v>
      </c>
      <c r="Q1453">
        <v>-0.33146477000000002</v>
      </c>
      <c r="R1453">
        <v>1</v>
      </c>
      <c r="S1453">
        <v>0.72903983711586795</v>
      </c>
      <c r="T1453">
        <f t="shared" si="173"/>
        <v>0</v>
      </c>
      <c r="U1453">
        <f t="shared" si="174"/>
        <v>0</v>
      </c>
      <c r="V1453">
        <f t="shared" si="175"/>
        <v>0</v>
      </c>
      <c r="X1453">
        <f t="shared" si="170"/>
        <v>-0.24165102193044866</v>
      </c>
    </row>
    <row r="1454" spans="1:24" x14ac:dyDescent="0.35">
      <c r="A1454" t="s">
        <v>121</v>
      </c>
      <c r="B1454" t="s">
        <v>665</v>
      </c>
      <c r="C1454" t="s">
        <v>678</v>
      </c>
      <c r="D1454" t="s">
        <v>695</v>
      </c>
      <c r="E1454">
        <v>0.64191310210316099</v>
      </c>
      <c r="F1454">
        <v>8</v>
      </c>
      <c r="G1454">
        <v>0</v>
      </c>
      <c r="H1454">
        <v>0</v>
      </c>
      <c r="I1454">
        <f t="shared" si="171"/>
        <v>0</v>
      </c>
      <c r="J1454">
        <v>0</v>
      </c>
      <c r="K1454">
        <v>1</v>
      </c>
      <c r="L1454" t="s">
        <v>653</v>
      </c>
      <c r="M1454" t="s">
        <v>652</v>
      </c>
      <c r="N1454" t="str">
        <f t="shared" si="172"/>
        <v>left end</v>
      </c>
      <c r="P1454">
        <v>0</v>
      </c>
      <c r="Q1454">
        <v>-1.5274063</v>
      </c>
      <c r="R1454">
        <v>1</v>
      </c>
      <c r="S1454">
        <v>0.64191310210316099</v>
      </c>
      <c r="T1454">
        <f t="shared" si="173"/>
        <v>0</v>
      </c>
      <c r="U1454">
        <f t="shared" si="174"/>
        <v>0</v>
      </c>
      <c r="V1454">
        <f t="shared" si="175"/>
        <v>0.64191310210316099</v>
      </c>
      <c r="X1454">
        <f t="shared" si="170"/>
        <v>-0.9804621162049113</v>
      </c>
    </row>
    <row r="1455" spans="1:24" x14ac:dyDescent="0.35">
      <c r="A1455" t="s">
        <v>117</v>
      </c>
      <c r="B1455" t="s">
        <v>667</v>
      </c>
      <c r="C1455" t="s">
        <v>678</v>
      </c>
      <c r="D1455" t="s">
        <v>695</v>
      </c>
      <c r="E1455">
        <v>0.35808689789683801</v>
      </c>
      <c r="F1455">
        <v>8</v>
      </c>
      <c r="G1455">
        <v>0</v>
      </c>
      <c r="H1455">
        <v>0</v>
      </c>
      <c r="I1455">
        <f t="shared" si="171"/>
        <v>0</v>
      </c>
      <c r="J1455">
        <v>0</v>
      </c>
      <c r="K1455">
        <v>1</v>
      </c>
      <c r="L1455" t="s">
        <v>653</v>
      </c>
      <c r="M1455" t="s">
        <v>652</v>
      </c>
      <c r="N1455" t="str">
        <f t="shared" si="172"/>
        <v>left end</v>
      </c>
      <c r="P1455">
        <v>0</v>
      </c>
      <c r="Q1455">
        <v>-1.5274063</v>
      </c>
      <c r="R1455">
        <v>1</v>
      </c>
      <c r="S1455">
        <v>0.35808689789683801</v>
      </c>
      <c r="T1455">
        <f t="shared" si="173"/>
        <v>0</v>
      </c>
      <c r="U1455">
        <f t="shared" si="174"/>
        <v>0</v>
      </c>
      <c r="V1455">
        <f t="shared" si="175"/>
        <v>0.35808689789683801</v>
      </c>
      <c r="X1455">
        <f t="shared" si="170"/>
        <v>-0.54694418379508714</v>
      </c>
    </row>
    <row r="1456" spans="1:24" x14ac:dyDescent="0.35">
      <c r="A1456" t="s">
        <v>114</v>
      </c>
      <c r="B1456" t="s">
        <v>665</v>
      </c>
      <c r="C1456" t="s">
        <v>678</v>
      </c>
      <c r="D1456" t="s">
        <v>695</v>
      </c>
      <c r="E1456">
        <v>0.42544821222002399</v>
      </c>
      <c r="F1456">
        <v>8</v>
      </c>
      <c r="G1456">
        <v>0</v>
      </c>
      <c r="H1456">
        <v>0</v>
      </c>
      <c r="I1456">
        <f t="shared" si="171"/>
        <v>0</v>
      </c>
      <c r="J1456">
        <v>0</v>
      </c>
      <c r="K1456">
        <v>0</v>
      </c>
      <c r="M1456" t="s">
        <v>650</v>
      </c>
      <c r="N1456" t="str">
        <f t="shared" si="172"/>
        <v>middle</v>
      </c>
      <c r="P1456">
        <v>0</v>
      </c>
      <c r="Q1456">
        <v>2.0263262000000002</v>
      </c>
      <c r="R1456">
        <v>0</v>
      </c>
      <c r="S1456">
        <v>0</v>
      </c>
      <c r="T1456">
        <f t="shared" si="173"/>
        <v>0</v>
      </c>
      <c r="U1456">
        <f t="shared" si="174"/>
        <v>0</v>
      </c>
      <c r="V1456">
        <f t="shared" si="175"/>
        <v>0</v>
      </c>
      <c r="X1456">
        <f t="shared" si="170"/>
        <v>0.86209685916459489</v>
      </c>
    </row>
    <row r="1457" spans="1:24" x14ac:dyDescent="0.35">
      <c r="A1457" t="s">
        <v>113</v>
      </c>
      <c r="B1457" t="s">
        <v>666</v>
      </c>
      <c r="C1457" t="s">
        <v>678</v>
      </c>
      <c r="D1457" t="s">
        <v>695</v>
      </c>
      <c r="E1457">
        <v>0.316130451500582</v>
      </c>
      <c r="F1457">
        <v>8</v>
      </c>
      <c r="G1457">
        <v>0</v>
      </c>
      <c r="H1457">
        <v>0</v>
      </c>
      <c r="I1457">
        <f t="shared" si="171"/>
        <v>0</v>
      </c>
      <c r="J1457">
        <v>0</v>
      </c>
      <c r="K1457">
        <v>0</v>
      </c>
      <c r="M1457" t="s">
        <v>650</v>
      </c>
      <c r="N1457" t="str">
        <f t="shared" si="172"/>
        <v>middle</v>
      </c>
      <c r="P1457">
        <v>0</v>
      </c>
      <c r="Q1457">
        <v>2.0263262000000002</v>
      </c>
      <c r="R1457">
        <v>0</v>
      </c>
      <c r="S1457">
        <v>0</v>
      </c>
      <c r="T1457">
        <f t="shared" si="173"/>
        <v>0</v>
      </c>
      <c r="U1457">
        <f t="shared" si="174"/>
        <v>0</v>
      </c>
      <c r="V1457">
        <f t="shared" si="175"/>
        <v>0</v>
      </c>
      <c r="X1457">
        <f t="shared" si="170"/>
        <v>0.64058341649345873</v>
      </c>
    </row>
    <row r="1458" spans="1:24" x14ac:dyDescent="0.35">
      <c r="A1458" t="s">
        <v>394</v>
      </c>
      <c r="B1458" t="s">
        <v>667</v>
      </c>
      <c r="C1458" t="s">
        <v>678</v>
      </c>
      <c r="D1458" t="s">
        <v>695</v>
      </c>
      <c r="E1458">
        <v>0.25842133627939201</v>
      </c>
      <c r="F1458">
        <v>8</v>
      </c>
      <c r="G1458">
        <v>0</v>
      </c>
      <c r="H1458">
        <v>0</v>
      </c>
      <c r="I1458">
        <f t="shared" si="171"/>
        <v>0</v>
      </c>
      <c r="J1458">
        <v>0</v>
      </c>
      <c r="K1458">
        <v>0</v>
      </c>
      <c r="M1458" t="s">
        <v>650</v>
      </c>
      <c r="N1458" t="str">
        <f t="shared" si="172"/>
        <v>middle</v>
      </c>
      <c r="P1458">
        <v>0</v>
      </c>
      <c r="Q1458">
        <v>2.0263262000000002</v>
      </c>
      <c r="R1458">
        <v>0</v>
      </c>
      <c r="S1458">
        <v>0</v>
      </c>
      <c r="T1458">
        <f t="shared" si="173"/>
        <v>0</v>
      </c>
      <c r="U1458">
        <f t="shared" si="174"/>
        <v>0</v>
      </c>
      <c r="V1458">
        <f t="shared" si="175"/>
        <v>0</v>
      </c>
      <c r="X1458">
        <f t="shared" si="170"/>
        <v>0.52364592434194257</v>
      </c>
    </row>
    <row r="1459" spans="1:24" x14ac:dyDescent="0.35">
      <c r="A1459" t="s">
        <v>121</v>
      </c>
      <c r="B1459" t="s">
        <v>665</v>
      </c>
      <c r="C1459" t="s">
        <v>678</v>
      </c>
      <c r="D1459" t="s">
        <v>695</v>
      </c>
      <c r="E1459">
        <v>0.70324905224873102</v>
      </c>
      <c r="F1459">
        <v>8</v>
      </c>
      <c r="G1459">
        <v>0</v>
      </c>
      <c r="H1459">
        <v>0</v>
      </c>
      <c r="I1459">
        <f t="shared" si="171"/>
        <v>0</v>
      </c>
      <c r="J1459">
        <v>0</v>
      </c>
      <c r="K1459">
        <v>0</v>
      </c>
      <c r="M1459" t="s">
        <v>650</v>
      </c>
      <c r="N1459" t="str">
        <f t="shared" si="172"/>
        <v>middle</v>
      </c>
      <c r="P1459">
        <v>0</v>
      </c>
      <c r="Q1459">
        <v>0.97452890000000003</v>
      </c>
      <c r="R1459">
        <v>0</v>
      </c>
      <c r="S1459">
        <v>0</v>
      </c>
      <c r="T1459">
        <f t="shared" si="173"/>
        <v>0</v>
      </c>
      <c r="U1459">
        <f t="shared" si="174"/>
        <v>0</v>
      </c>
      <c r="V1459">
        <f t="shared" si="175"/>
        <v>0</v>
      </c>
      <c r="X1459">
        <f t="shared" si="170"/>
        <v>0.68533652531399836</v>
      </c>
    </row>
    <row r="1460" spans="1:24" x14ac:dyDescent="0.35">
      <c r="A1460" t="s">
        <v>114</v>
      </c>
      <c r="B1460" t="s">
        <v>665</v>
      </c>
      <c r="C1460" t="s">
        <v>678</v>
      </c>
      <c r="D1460" t="s">
        <v>695</v>
      </c>
      <c r="E1460">
        <v>0.29675094775126798</v>
      </c>
      <c r="F1460">
        <v>8</v>
      </c>
      <c r="G1460">
        <v>0</v>
      </c>
      <c r="H1460">
        <v>0</v>
      </c>
      <c r="I1460">
        <f t="shared" si="171"/>
        <v>0</v>
      </c>
      <c r="J1460">
        <v>0</v>
      </c>
      <c r="K1460">
        <v>0</v>
      </c>
      <c r="M1460" t="s">
        <v>650</v>
      </c>
      <c r="N1460" t="str">
        <f t="shared" si="172"/>
        <v>middle</v>
      </c>
      <c r="P1460">
        <v>0</v>
      </c>
      <c r="Q1460">
        <v>0.97452890000000003</v>
      </c>
      <c r="R1460">
        <v>0</v>
      </c>
      <c r="S1460">
        <v>0</v>
      </c>
      <c r="T1460">
        <f t="shared" si="173"/>
        <v>0</v>
      </c>
      <c r="U1460">
        <f t="shared" si="174"/>
        <v>0</v>
      </c>
      <c r="V1460">
        <f t="shared" si="175"/>
        <v>0</v>
      </c>
      <c r="X1460">
        <f t="shared" si="170"/>
        <v>0.28919237468600067</v>
      </c>
    </row>
    <row r="1461" spans="1:24" x14ac:dyDescent="0.35">
      <c r="A1461" t="s">
        <v>118</v>
      </c>
      <c r="B1461" t="s">
        <v>666</v>
      </c>
      <c r="C1461" t="s">
        <v>678</v>
      </c>
      <c r="D1461" t="s">
        <v>695</v>
      </c>
      <c r="E1461">
        <v>0.43164708840998001</v>
      </c>
      <c r="F1461">
        <v>8</v>
      </c>
      <c r="G1461">
        <v>0</v>
      </c>
      <c r="H1461">
        <v>0</v>
      </c>
      <c r="I1461">
        <f t="shared" si="171"/>
        <v>0</v>
      </c>
      <c r="J1461">
        <v>0</v>
      </c>
      <c r="K1461">
        <v>1</v>
      </c>
      <c r="M1461" t="s">
        <v>650</v>
      </c>
      <c r="N1461" t="str">
        <f t="shared" si="172"/>
        <v>middle</v>
      </c>
      <c r="P1461">
        <v>0</v>
      </c>
      <c r="Q1461">
        <v>-0.75652249999999999</v>
      </c>
      <c r="R1461">
        <v>1</v>
      </c>
      <c r="S1461">
        <v>0.43164708840998001</v>
      </c>
      <c r="T1461">
        <f t="shared" si="173"/>
        <v>0</v>
      </c>
      <c r="U1461">
        <f t="shared" si="174"/>
        <v>0</v>
      </c>
      <c r="V1461">
        <f t="shared" si="175"/>
        <v>0.43164708840998001</v>
      </c>
      <c r="X1461">
        <f t="shared" si="170"/>
        <v>-0.32655073444163907</v>
      </c>
    </row>
    <row r="1462" spans="1:24" x14ac:dyDescent="0.35">
      <c r="A1462" t="s">
        <v>114</v>
      </c>
      <c r="B1462" t="s">
        <v>665</v>
      </c>
      <c r="C1462" t="s">
        <v>678</v>
      </c>
      <c r="D1462" t="s">
        <v>695</v>
      </c>
      <c r="E1462">
        <v>0.56835291159001899</v>
      </c>
      <c r="F1462">
        <v>8</v>
      </c>
      <c r="G1462">
        <v>0</v>
      </c>
      <c r="H1462">
        <v>0</v>
      </c>
      <c r="I1462">
        <f t="shared" si="171"/>
        <v>0</v>
      </c>
      <c r="J1462">
        <v>0</v>
      </c>
      <c r="K1462">
        <v>1</v>
      </c>
      <c r="M1462" t="s">
        <v>650</v>
      </c>
      <c r="N1462" t="str">
        <f t="shared" si="172"/>
        <v>middle</v>
      </c>
      <c r="P1462">
        <v>0</v>
      </c>
      <c r="Q1462">
        <v>-0.75652249999999999</v>
      </c>
      <c r="R1462">
        <v>1</v>
      </c>
      <c r="S1462">
        <v>0.56835291159001899</v>
      </c>
      <c r="T1462">
        <f t="shared" si="173"/>
        <v>0</v>
      </c>
      <c r="U1462">
        <f t="shared" si="174"/>
        <v>0</v>
      </c>
      <c r="V1462">
        <f t="shared" si="175"/>
        <v>0.56835291159001899</v>
      </c>
      <c r="X1462">
        <f t="shared" si="170"/>
        <v>-0.42997176555836014</v>
      </c>
    </row>
    <row r="1463" spans="1:24" x14ac:dyDescent="0.35">
      <c r="A1463" t="s">
        <v>115</v>
      </c>
      <c r="B1463" t="s">
        <v>666</v>
      </c>
      <c r="C1463" t="s">
        <v>678</v>
      </c>
      <c r="D1463" t="s">
        <v>695</v>
      </c>
      <c r="E1463">
        <v>0.23217152745411199</v>
      </c>
      <c r="F1463">
        <v>8</v>
      </c>
      <c r="G1463">
        <v>0</v>
      </c>
      <c r="H1463">
        <v>0</v>
      </c>
      <c r="I1463">
        <f t="shared" si="171"/>
        <v>0</v>
      </c>
      <c r="J1463">
        <v>0</v>
      </c>
      <c r="K1463">
        <v>0</v>
      </c>
      <c r="L1463" t="s">
        <v>653</v>
      </c>
      <c r="M1463" t="s">
        <v>652</v>
      </c>
      <c r="N1463" t="str">
        <f t="shared" si="172"/>
        <v>left end</v>
      </c>
      <c r="P1463">
        <v>0</v>
      </c>
      <c r="Q1463">
        <v>0.14792262</v>
      </c>
      <c r="R1463">
        <v>0</v>
      </c>
      <c r="S1463">
        <v>0</v>
      </c>
      <c r="T1463">
        <f t="shared" si="173"/>
        <v>0</v>
      </c>
      <c r="U1463">
        <f t="shared" si="174"/>
        <v>0</v>
      </c>
      <c r="V1463">
        <f t="shared" si="175"/>
        <v>0</v>
      </c>
      <c r="X1463">
        <f t="shared" si="170"/>
        <v>3.4343420630414179E-2</v>
      </c>
    </row>
    <row r="1464" spans="1:24" x14ac:dyDescent="0.35">
      <c r="A1464" t="s">
        <v>132</v>
      </c>
      <c r="B1464" t="s">
        <v>665</v>
      </c>
      <c r="C1464" t="s">
        <v>678</v>
      </c>
      <c r="D1464" t="s">
        <v>695</v>
      </c>
      <c r="E1464">
        <v>0.64709123808431401</v>
      </c>
      <c r="F1464">
        <v>8</v>
      </c>
      <c r="G1464">
        <v>0</v>
      </c>
      <c r="H1464">
        <v>0</v>
      </c>
      <c r="I1464">
        <f t="shared" si="171"/>
        <v>0</v>
      </c>
      <c r="J1464">
        <v>0</v>
      </c>
      <c r="K1464">
        <v>0</v>
      </c>
      <c r="L1464" t="s">
        <v>653</v>
      </c>
      <c r="M1464" t="s">
        <v>652</v>
      </c>
      <c r="N1464" t="str">
        <f t="shared" si="172"/>
        <v>left end</v>
      </c>
      <c r="P1464">
        <v>0</v>
      </c>
      <c r="Q1464">
        <v>0.14792262</v>
      </c>
      <c r="R1464">
        <v>0</v>
      </c>
      <c r="S1464">
        <v>0</v>
      </c>
      <c r="T1464">
        <f t="shared" si="173"/>
        <v>0</v>
      </c>
      <c r="U1464">
        <f t="shared" si="174"/>
        <v>0</v>
      </c>
      <c r="V1464">
        <f t="shared" si="175"/>
        <v>0</v>
      </c>
      <c r="X1464">
        <f t="shared" si="170"/>
        <v>9.5719431316475506E-2</v>
      </c>
    </row>
    <row r="1465" spans="1:24" x14ac:dyDescent="0.35">
      <c r="A1465" t="s">
        <v>131</v>
      </c>
      <c r="B1465" t="s">
        <v>667</v>
      </c>
      <c r="C1465" t="s">
        <v>678</v>
      </c>
      <c r="D1465" t="s">
        <v>695</v>
      </c>
      <c r="E1465">
        <v>0.120737234461572</v>
      </c>
      <c r="F1465">
        <v>8</v>
      </c>
      <c r="G1465">
        <v>0</v>
      </c>
      <c r="H1465">
        <v>0</v>
      </c>
      <c r="I1465">
        <f t="shared" si="171"/>
        <v>0</v>
      </c>
      <c r="J1465">
        <v>0</v>
      </c>
      <c r="K1465">
        <v>0</v>
      </c>
      <c r="L1465" t="s">
        <v>653</v>
      </c>
      <c r="M1465" t="s">
        <v>652</v>
      </c>
      <c r="N1465" t="str">
        <f t="shared" si="172"/>
        <v>left end</v>
      </c>
      <c r="P1465">
        <v>0</v>
      </c>
      <c r="Q1465">
        <v>0.14792262</v>
      </c>
      <c r="R1465">
        <v>0</v>
      </c>
      <c r="S1465">
        <v>0</v>
      </c>
      <c r="T1465">
        <f t="shared" si="173"/>
        <v>0</v>
      </c>
      <c r="U1465">
        <f t="shared" si="174"/>
        <v>0</v>
      </c>
      <c r="V1465">
        <f t="shared" si="175"/>
        <v>0</v>
      </c>
      <c r="X1465">
        <f t="shared" si="170"/>
        <v>1.7859768053110021E-2</v>
      </c>
    </row>
    <row r="1466" spans="1:24" x14ac:dyDescent="0.35">
      <c r="A1466" t="s">
        <v>397</v>
      </c>
      <c r="B1466" t="s">
        <v>665</v>
      </c>
      <c r="C1466" t="s">
        <v>695</v>
      </c>
      <c r="D1466" t="s">
        <v>678</v>
      </c>
      <c r="E1466">
        <v>0.20946733494151301</v>
      </c>
      <c r="F1466">
        <v>8</v>
      </c>
      <c r="G1466">
        <v>0</v>
      </c>
      <c r="H1466">
        <v>0</v>
      </c>
      <c r="I1466">
        <f t="shared" si="171"/>
        <v>0</v>
      </c>
      <c r="J1466">
        <v>0</v>
      </c>
      <c r="K1466">
        <v>0</v>
      </c>
      <c r="L1466" t="s">
        <v>654</v>
      </c>
      <c r="M1466" t="s">
        <v>651</v>
      </c>
      <c r="N1466" t="str">
        <f t="shared" si="172"/>
        <v>right guard</v>
      </c>
      <c r="P1466">
        <v>0</v>
      </c>
      <c r="Q1466">
        <v>-0.45288768000000001</v>
      </c>
      <c r="R1466">
        <v>1</v>
      </c>
      <c r="S1466">
        <v>0.20946733494151301</v>
      </c>
      <c r="T1466">
        <f t="shared" si="173"/>
        <v>0</v>
      </c>
      <c r="U1466">
        <f t="shared" si="174"/>
        <v>0</v>
      </c>
      <c r="V1466">
        <f t="shared" si="175"/>
        <v>0</v>
      </c>
      <c r="X1466">
        <f t="shared" si="170"/>
        <v>-9.4865175357444764E-2</v>
      </c>
    </row>
    <row r="1467" spans="1:24" x14ac:dyDescent="0.35">
      <c r="A1467" t="s">
        <v>621</v>
      </c>
      <c r="B1467" t="s">
        <v>666</v>
      </c>
      <c r="C1467" t="s">
        <v>695</v>
      </c>
      <c r="D1467" t="s">
        <v>678</v>
      </c>
      <c r="E1467">
        <v>0.37766665408958999</v>
      </c>
      <c r="F1467">
        <v>8</v>
      </c>
      <c r="G1467">
        <v>0</v>
      </c>
      <c r="H1467">
        <v>0</v>
      </c>
      <c r="I1467">
        <f t="shared" si="171"/>
        <v>0</v>
      </c>
      <c r="J1467">
        <v>0</v>
      </c>
      <c r="K1467">
        <v>0</v>
      </c>
      <c r="L1467" t="s">
        <v>654</v>
      </c>
      <c r="M1467" t="s">
        <v>651</v>
      </c>
      <c r="N1467" t="str">
        <f t="shared" si="172"/>
        <v>right guard</v>
      </c>
      <c r="P1467">
        <v>0</v>
      </c>
      <c r="Q1467">
        <v>-0.45288768000000001</v>
      </c>
      <c r="R1467">
        <v>1</v>
      </c>
      <c r="S1467">
        <v>0.37766665408958999</v>
      </c>
      <c r="T1467">
        <f t="shared" si="173"/>
        <v>0</v>
      </c>
      <c r="U1467">
        <f t="shared" si="174"/>
        <v>0</v>
      </c>
      <c r="V1467">
        <f t="shared" si="175"/>
        <v>0</v>
      </c>
      <c r="X1467">
        <f t="shared" si="170"/>
        <v>-0.17104057478399692</v>
      </c>
    </row>
    <row r="1468" spans="1:24" x14ac:dyDescent="0.35">
      <c r="A1468" t="s">
        <v>391</v>
      </c>
      <c r="B1468" t="s">
        <v>667</v>
      </c>
      <c r="C1468" t="s">
        <v>695</v>
      </c>
      <c r="D1468" t="s">
        <v>678</v>
      </c>
      <c r="E1468">
        <v>0.28603529920189902</v>
      </c>
      <c r="F1468">
        <v>8</v>
      </c>
      <c r="G1468">
        <v>0</v>
      </c>
      <c r="H1468">
        <v>0</v>
      </c>
      <c r="I1468">
        <f t="shared" si="171"/>
        <v>0</v>
      </c>
      <c r="J1468">
        <v>0</v>
      </c>
      <c r="K1468">
        <v>0</v>
      </c>
      <c r="L1468" t="s">
        <v>654</v>
      </c>
      <c r="M1468" t="s">
        <v>651</v>
      </c>
      <c r="N1468" t="str">
        <f t="shared" si="172"/>
        <v>right guard</v>
      </c>
      <c r="P1468">
        <v>0</v>
      </c>
      <c r="Q1468">
        <v>-0.45288768000000001</v>
      </c>
      <c r="R1468">
        <v>1</v>
      </c>
      <c r="S1468">
        <v>0.28603529920189902</v>
      </c>
      <c r="T1468">
        <f t="shared" si="173"/>
        <v>0</v>
      </c>
      <c r="U1468">
        <f t="shared" si="174"/>
        <v>0</v>
      </c>
      <c r="V1468">
        <f t="shared" si="175"/>
        <v>0</v>
      </c>
      <c r="X1468">
        <f t="shared" si="170"/>
        <v>-0.12954186305365389</v>
      </c>
    </row>
    <row r="1469" spans="1:24" x14ac:dyDescent="0.35">
      <c r="A1469" t="s">
        <v>396</v>
      </c>
      <c r="B1469" t="s">
        <v>667</v>
      </c>
      <c r="C1469" t="s">
        <v>695</v>
      </c>
      <c r="D1469" t="s">
        <v>678</v>
      </c>
      <c r="E1469">
        <v>0.12683071176699601</v>
      </c>
      <c r="F1469">
        <v>8</v>
      </c>
      <c r="G1469">
        <v>0</v>
      </c>
      <c r="H1469">
        <v>0</v>
      </c>
      <c r="I1469">
        <f t="shared" si="171"/>
        <v>0</v>
      </c>
      <c r="J1469">
        <v>0</v>
      </c>
      <c r="K1469">
        <v>0</v>
      </c>
      <c r="L1469" t="s">
        <v>654</v>
      </c>
      <c r="M1469" t="s">
        <v>651</v>
      </c>
      <c r="N1469" t="str">
        <f t="shared" si="172"/>
        <v>right guard</v>
      </c>
      <c r="P1469">
        <v>0</v>
      </c>
      <c r="Q1469">
        <v>-0.45288768000000001</v>
      </c>
      <c r="R1469">
        <v>1</v>
      </c>
      <c r="S1469">
        <v>0.12683071176699601</v>
      </c>
      <c r="T1469">
        <f t="shared" si="173"/>
        <v>0</v>
      </c>
      <c r="U1469">
        <f t="shared" si="174"/>
        <v>0</v>
      </c>
      <c r="V1469">
        <f t="shared" si="175"/>
        <v>0</v>
      </c>
      <c r="X1469">
        <f t="shared" si="170"/>
        <v>-5.7440066804903524E-2</v>
      </c>
    </row>
    <row r="1470" spans="1:24" x14ac:dyDescent="0.35">
      <c r="A1470" t="s">
        <v>397</v>
      </c>
      <c r="B1470" t="s">
        <v>665</v>
      </c>
      <c r="C1470" t="s">
        <v>695</v>
      </c>
      <c r="D1470" t="s">
        <v>678</v>
      </c>
      <c r="E1470">
        <v>0.378941014317838</v>
      </c>
      <c r="F1470">
        <v>8</v>
      </c>
      <c r="G1470">
        <v>0</v>
      </c>
      <c r="H1470">
        <v>0</v>
      </c>
      <c r="I1470">
        <f t="shared" si="171"/>
        <v>0</v>
      </c>
      <c r="J1470">
        <v>0</v>
      </c>
      <c r="K1470">
        <v>0</v>
      </c>
      <c r="M1470" t="s">
        <v>650</v>
      </c>
      <c r="N1470" t="str">
        <f t="shared" si="172"/>
        <v>middle</v>
      </c>
      <c r="P1470">
        <v>0</v>
      </c>
      <c r="Q1470">
        <v>1.5974375999999999</v>
      </c>
      <c r="R1470">
        <v>0</v>
      </c>
      <c r="S1470">
        <v>0</v>
      </c>
      <c r="T1470">
        <f t="shared" si="173"/>
        <v>0</v>
      </c>
      <c r="U1470">
        <f t="shared" si="174"/>
        <v>0</v>
      </c>
      <c r="V1470">
        <f t="shared" si="175"/>
        <v>0</v>
      </c>
      <c r="X1470">
        <f t="shared" si="170"/>
        <v>0.60533462445345276</v>
      </c>
    </row>
    <row r="1471" spans="1:24" x14ac:dyDescent="0.35">
      <c r="A1471" t="s">
        <v>354</v>
      </c>
      <c r="B1471" t="s">
        <v>667</v>
      </c>
      <c r="C1471" t="s">
        <v>695</v>
      </c>
      <c r="D1471" t="s">
        <v>678</v>
      </c>
      <c r="E1471">
        <v>0.18913485658880699</v>
      </c>
      <c r="F1471">
        <v>8</v>
      </c>
      <c r="G1471">
        <v>0</v>
      </c>
      <c r="H1471">
        <v>0</v>
      </c>
      <c r="I1471">
        <f t="shared" si="171"/>
        <v>0</v>
      </c>
      <c r="J1471">
        <v>0</v>
      </c>
      <c r="K1471">
        <v>0</v>
      </c>
      <c r="M1471" t="s">
        <v>650</v>
      </c>
      <c r="N1471" t="str">
        <f t="shared" si="172"/>
        <v>middle</v>
      </c>
      <c r="P1471">
        <v>0</v>
      </c>
      <c r="Q1471">
        <v>1.5974375999999999</v>
      </c>
      <c r="R1471">
        <v>0</v>
      </c>
      <c r="S1471">
        <v>0</v>
      </c>
      <c r="T1471">
        <f t="shared" si="173"/>
        <v>0</v>
      </c>
      <c r="U1471">
        <f t="shared" si="174"/>
        <v>0</v>
      </c>
      <c r="V1471">
        <f t="shared" si="175"/>
        <v>0</v>
      </c>
      <c r="X1471">
        <f t="shared" si="170"/>
        <v>0.30213113138556802</v>
      </c>
    </row>
    <row r="1472" spans="1:24" x14ac:dyDescent="0.35">
      <c r="A1472" t="s">
        <v>355</v>
      </c>
      <c r="B1472" t="s">
        <v>665</v>
      </c>
      <c r="C1472" t="s">
        <v>695</v>
      </c>
      <c r="D1472" t="s">
        <v>678</v>
      </c>
      <c r="E1472">
        <v>0.43192412909335398</v>
      </c>
      <c r="F1472">
        <v>8</v>
      </c>
      <c r="G1472">
        <v>0</v>
      </c>
      <c r="H1472">
        <v>0</v>
      </c>
      <c r="I1472">
        <f t="shared" si="171"/>
        <v>0</v>
      </c>
      <c r="J1472">
        <v>0</v>
      </c>
      <c r="K1472">
        <v>0</v>
      </c>
      <c r="M1472" t="s">
        <v>650</v>
      </c>
      <c r="N1472" t="str">
        <f t="shared" si="172"/>
        <v>middle</v>
      </c>
      <c r="P1472">
        <v>0</v>
      </c>
      <c r="Q1472">
        <v>1.5974375999999999</v>
      </c>
      <c r="R1472">
        <v>0</v>
      </c>
      <c r="S1472">
        <v>0</v>
      </c>
      <c r="T1472">
        <f t="shared" si="173"/>
        <v>0</v>
      </c>
      <c r="U1472">
        <f t="shared" si="174"/>
        <v>0</v>
      </c>
      <c r="V1472">
        <f t="shared" si="175"/>
        <v>0</v>
      </c>
      <c r="X1472">
        <f t="shared" si="170"/>
        <v>0.68997184416097757</v>
      </c>
    </row>
    <row r="1473" spans="1:24" x14ac:dyDescent="0.35">
      <c r="A1473" t="s">
        <v>359</v>
      </c>
      <c r="B1473" t="s">
        <v>667</v>
      </c>
      <c r="C1473" t="s">
        <v>695</v>
      </c>
      <c r="D1473" t="s">
        <v>678</v>
      </c>
      <c r="E1473">
        <v>0.17068596401083799</v>
      </c>
      <c r="F1473">
        <v>8</v>
      </c>
      <c r="G1473">
        <v>0</v>
      </c>
      <c r="H1473">
        <v>0</v>
      </c>
      <c r="I1473">
        <f t="shared" si="171"/>
        <v>0</v>
      </c>
      <c r="J1473">
        <v>0</v>
      </c>
      <c r="K1473">
        <v>0</v>
      </c>
      <c r="L1473" t="s">
        <v>3</v>
      </c>
      <c r="M1473" t="s">
        <v>651</v>
      </c>
      <c r="N1473" t="str">
        <f t="shared" si="172"/>
        <v>right tackle</v>
      </c>
      <c r="P1473">
        <v>0</v>
      </c>
      <c r="Q1473">
        <v>-0.43404767</v>
      </c>
      <c r="R1473">
        <v>1</v>
      </c>
      <c r="S1473">
        <v>0.17068596401083799</v>
      </c>
      <c r="T1473">
        <f t="shared" si="173"/>
        <v>0</v>
      </c>
      <c r="U1473">
        <f t="shared" si="174"/>
        <v>0</v>
      </c>
      <c r="V1473">
        <f t="shared" si="175"/>
        <v>0</v>
      </c>
      <c r="X1473">
        <f t="shared" si="170"/>
        <v>-7.4085844980608079E-2</v>
      </c>
    </row>
    <row r="1474" spans="1:24" x14ac:dyDescent="0.35">
      <c r="A1474" t="s">
        <v>347</v>
      </c>
      <c r="B1474" t="s">
        <v>666</v>
      </c>
      <c r="C1474" t="s">
        <v>695</v>
      </c>
      <c r="D1474" t="s">
        <v>678</v>
      </c>
      <c r="E1474">
        <v>0.82931403598916098</v>
      </c>
      <c r="F1474">
        <v>8</v>
      </c>
      <c r="G1474">
        <v>0</v>
      </c>
      <c r="H1474">
        <v>0</v>
      </c>
      <c r="I1474">
        <f t="shared" si="171"/>
        <v>0</v>
      </c>
      <c r="J1474">
        <v>0</v>
      </c>
      <c r="K1474">
        <v>0</v>
      </c>
      <c r="L1474" t="s">
        <v>3</v>
      </c>
      <c r="M1474" t="s">
        <v>651</v>
      </c>
      <c r="N1474" t="str">
        <f t="shared" si="172"/>
        <v>right tackle</v>
      </c>
      <c r="P1474">
        <v>0</v>
      </c>
      <c r="Q1474">
        <v>-0.43404767</v>
      </c>
      <c r="R1474">
        <v>1</v>
      </c>
      <c r="S1474">
        <v>0.82931403598916098</v>
      </c>
      <c r="T1474">
        <f t="shared" si="173"/>
        <v>0</v>
      </c>
      <c r="U1474">
        <f t="shared" si="174"/>
        <v>0</v>
      </c>
      <c r="V1474">
        <f t="shared" si="175"/>
        <v>0</v>
      </c>
      <c r="X1474">
        <f t="shared" ref="X1474:X1537" si="176">Q1474*E1474</f>
        <v>-0.35996182501939145</v>
      </c>
    </row>
    <row r="1475" spans="1:24" x14ac:dyDescent="0.35">
      <c r="A1475" t="s">
        <v>354</v>
      </c>
      <c r="B1475" t="s">
        <v>667</v>
      </c>
      <c r="C1475" t="s">
        <v>695</v>
      </c>
      <c r="D1475" t="s">
        <v>678</v>
      </c>
      <c r="E1475">
        <v>0.238354725568723</v>
      </c>
      <c r="F1475">
        <v>8</v>
      </c>
      <c r="G1475">
        <v>0</v>
      </c>
      <c r="H1475">
        <v>0</v>
      </c>
      <c r="I1475">
        <f t="shared" ref="I1475:I1538" si="177">SUM(G1475:H1475)</f>
        <v>0</v>
      </c>
      <c r="J1475">
        <v>0</v>
      </c>
      <c r="K1475">
        <v>0</v>
      </c>
      <c r="L1475" t="s">
        <v>653</v>
      </c>
      <c r="M1475" t="s">
        <v>651</v>
      </c>
      <c r="N1475" t="str">
        <f t="shared" ref="N1475:N1538" si="178">IF(M1475="middle",M1475,_xlfn.CONCAT(M1475," ",L1475))</f>
        <v>right end</v>
      </c>
      <c r="P1475">
        <v>0</v>
      </c>
      <c r="Q1475">
        <v>0.58298530000000004</v>
      </c>
      <c r="R1475">
        <v>0</v>
      </c>
      <c r="S1475">
        <v>0</v>
      </c>
      <c r="T1475">
        <f t="shared" ref="T1475:T1538" si="179">P1475*E1475</f>
        <v>0</v>
      </c>
      <c r="U1475">
        <f t="shared" ref="U1475:U1538" si="180">J1475*E1475</f>
        <v>0</v>
      </c>
      <c r="V1475">
        <f t="shared" ref="V1475:V1538" si="181">K1475*E1475</f>
        <v>0</v>
      </c>
      <c r="X1475">
        <f t="shared" si="176"/>
        <v>0.13895730119209965</v>
      </c>
    </row>
    <row r="1476" spans="1:24" x14ac:dyDescent="0.35">
      <c r="A1476" t="s">
        <v>359</v>
      </c>
      <c r="B1476" t="s">
        <v>667</v>
      </c>
      <c r="C1476" t="s">
        <v>695</v>
      </c>
      <c r="D1476" t="s">
        <v>678</v>
      </c>
      <c r="E1476">
        <v>0.76164527443127605</v>
      </c>
      <c r="F1476">
        <v>8</v>
      </c>
      <c r="G1476">
        <v>0</v>
      </c>
      <c r="H1476">
        <v>0</v>
      </c>
      <c r="I1476">
        <f t="shared" si="177"/>
        <v>0</v>
      </c>
      <c r="J1476">
        <v>0</v>
      </c>
      <c r="K1476">
        <v>0</v>
      </c>
      <c r="L1476" t="s">
        <v>653</v>
      </c>
      <c r="M1476" t="s">
        <v>651</v>
      </c>
      <c r="N1476" t="str">
        <f t="shared" si="178"/>
        <v>right end</v>
      </c>
      <c r="P1476">
        <v>0</v>
      </c>
      <c r="Q1476">
        <v>0.58298530000000004</v>
      </c>
      <c r="R1476">
        <v>0</v>
      </c>
      <c r="S1476">
        <v>0</v>
      </c>
      <c r="T1476">
        <f t="shared" si="179"/>
        <v>0</v>
      </c>
      <c r="U1476">
        <f t="shared" si="180"/>
        <v>0</v>
      </c>
      <c r="V1476">
        <f t="shared" si="181"/>
        <v>0</v>
      </c>
      <c r="X1476">
        <f t="shared" si="176"/>
        <v>0.44402799880789984</v>
      </c>
    </row>
    <row r="1477" spans="1:24" x14ac:dyDescent="0.35">
      <c r="A1477" t="s">
        <v>117</v>
      </c>
      <c r="B1477" t="s">
        <v>667</v>
      </c>
      <c r="C1477" t="s">
        <v>678</v>
      </c>
      <c r="D1477" t="s">
        <v>695</v>
      </c>
      <c r="E1477">
        <v>0.707157940063741</v>
      </c>
      <c r="F1477">
        <v>8</v>
      </c>
      <c r="G1477">
        <v>0</v>
      </c>
      <c r="H1477">
        <v>0</v>
      </c>
      <c r="I1477">
        <f t="shared" si="177"/>
        <v>0</v>
      </c>
      <c r="J1477">
        <v>0</v>
      </c>
      <c r="K1477">
        <v>0</v>
      </c>
      <c r="M1477" t="s">
        <v>650</v>
      </c>
      <c r="N1477" t="str">
        <f t="shared" si="178"/>
        <v>middle</v>
      </c>
      <c r="P1477">
        <v>0</v>
      </c>
      <c r="Q1477">
        <v>2.3539221000000001</v>
      </c>
      <c r="R1477">
        <v>0</v>
      </c>
      <c r="S1477">
        <v>0</v>
      </c>
      <c r="T1477">
        <f t="shared" si="179"/>
        <v>0</v>
      </c>
      <c r="U1477">
        <f t="shared" si="180"/>
        <v>0</v>
      </c>
      <c r="V1477">
        <f t="shared" si="181"/>
        <v>0</v>
      </c>
      <c r="X1477">
        <f t="shared" si="176"/>
        <v>1.6645947033065154</v>
      </c>
    </row>
    <row r="1478" spans="1:24" x14ac:dyDescent="0.35">
      <c r="A1478" t="s">
        <v>610</v>
      </c>
      <c r="B1478" t="s">
        <v>665</v>
      </c>
      <c r="C1478" t="s">
        <v>678</v>
      </c>
      <c r="D1478" t="s">
        <v>695</v>
      </c>
      <c r="E1478">
        <v>0.292842059936258</v>
      </c>
      <c r="F1478">
        <v>8</v>
      </c>
      <c r="G1478">
        <v>0</v>
      </c>
      <c r="H1478">
        <v>0</v>
      </c>
      <c r="I1478">
        <f t="shared" si="177"/>
        <v>0</v>
      </c>
      <c r="J1478">
        <v>0</v>
      </c>
      <c r="K1478">
        <v>0</v>
      </c>
      <c r="M1478" t="s">
        <v>650</v>
      </c>
      <c r="N1478" t="str">
        <f t="shared" si="178"/>
        <v>middle</v>
      </c>
      <c r="P1478">
        <v>0</v>
      </c>
      <c r="Q1478">
        <v>2.3539221000000001</v>
      </c>
      <c r="R1478">
        <v>0</v>
      </c>
      <c r="S1478">
        <v>0</v>
      </c>
      <c r="T1478">
        <f t="shared" si="179"/>
        <v>0</v>
      </c>
      <c r="U1478">
        <f t="shared" si="180"/>
        <v>0</v>
      </c>
      <c r="V1478">
        <f t="shared" si="181"/>
        <v>0</v>
      </c>
      <c r="X1478">
        <f t="shared" si="176"/>
        <v>0.68932739669348231</v>
      </c>
    </row>
    <row r="1479" spans="1:24" x14ac:dyDescent="0.35">
      <c r="A1479" t="s">
        <v>122</v>
      </c>
      <c r="B1479" t="s">
        <v>667</v>
      </c>
      <c r="C1479" t="s">
        <v>678</v>
      </c>
      <c r="D1479" t="s">
        <v>695</v>
      </c>
      <c r="E1479">
        <v>1</v>
      </c>
      <c r="F1479">
        <v>8</v>
      </c>
      <c r="G1479">
        <v>0</v>
      </c>
      <c r="H1479">
        <v>0</v>
      </c>
      <c r="I1479">
        <f t="shared" si="177"/>
        <v>0</v>
      </c>
      <c r="J1479">
        <v>0</v>
      </c>
      <c r="K1479">
        <v>0</v>
      </c>
      <c r="M1479" t="s">
        <v>650</v>
      </c>
      <c r="N1479" t="str">
        <f t="shared" si="178"/>
        <v>middle</v>
      </c>
      <c r="P1479">
        <v>0</v>
      </c>
      <c r="Q1479">
        <v>-0.40342507</v>
      </c>
      <c r="R1479">
        <v>1</v>
      </c>
      <c r="S1479">
        <v>1</v>
      </c>
      <c r="T1479">
        <f t="shared" si="179"/>
        <v>0</v>
      </c>
      <c r="U1479">
        <f t="shared" si="180"/>
        <v>0</v>
      </c>
      <c r="V1479">
        <f t="shared" si="181"/>
        <v>0</v>
      </c>
      <c r="X1479">
        <f t="shared" si="176"/>
        <v>-0.40342507</v>
      </c>
    </row>
    <row r="1480" spans="1:24" x14ac:dyDescent="0.35">
      <c r="A1480" t="s">
        <v>122</v>
      </c>
      <c r="B1480" t="s">
        <v>667</v>
      </c>
      <c r="C1480" t="s">
        <v>678</v>
      </c>
      <c r="D1480" t="s">
        <v>695</v>
      </c>
      <c r="E1480">
        <v>0.444248813155524</v>
      </c>
      <c r="F1480">
        <v>8</v>
      </c>
      <c r="G1480">
        <v>0</v>
      </c>
      <c r="H1480">
        <v>0</v>
      </c>
      <c r="I1480">
        <f t="shared" si="177"/>
        <v>0</v>
      </c>
      <c r="J1480">
        <v>0</v>
      </c>
      <c r="K1480">
        <v>0</v>
      </c>
      <c r="M1480" t="s">
        <v>650</v>
      </c>
      <c r="N1480" t="str">
        <f t="shared" si="178"/>
        <v>middle</v>
      </c>
      <c r="P1480">
        <v>0</v>
      </c>
      <c r="Q1480">
        <v>-0.22020178000000001</v>
      </c>
      <c r="R1480">
        <v>1</v>
      </c>
      <c r="S1480">
        <v>0.444248813155524</v>
      </c>
      <c r="T1480">
        <f t="shared" si="179"/>
        <v>0</v>
      </c>
      <c r="U1480">
        <f t="shared" si="180"/>
        <v>0</v>
      </c>
      <c r="V1480">
        <f t="shared" si="181"/>
        <v>0</v>
      </c>
      <c r="X1480">
        <f t="shared" si="176"/>
        <v>-9.7824379419733806E-2</v>
      </c>
    </row>
    <row r="1481" spans="1:24" x14ac:dyDescent="0.35">
      <c r="A1481" t="s">
        <v>117</v>
      </c>
      <c r="B1481" t="s">
        <v>667</v>
      </c>
      <c r="C1481" t="s">
        <v>678</v>
      </c>
      <c r="D1481" t="s">
        <v>695</v>
      </c>
      <c r="E1481">
        <v>0.202381596793624</v>
      </c>
      <c r="F1481">
        <v>8</v>
      </c>
      <c r="G1481">
        <v>0</v>
      </c>
      <c r="H1481">
        <v>0</v>
      </c>
      <c r="I1481">
        <f t="shared" si="177"/>
        <v>0</v>
      </c>
      <c r="J1481">
        <v>0</v>
      </c>
      <c r="K1481">
        <v>0</v>
      </c>
      <c r="M1481" t="s">
        <v>650</v>
      </c>
      <c r="N1481" t="str">
        <f t="shared" si="178"/>
        <v>middle</v>
      </c>
      <c r="P1481">
        <v>0</v>
      </c>
      <c r="Q1481">
        <v>-0.22020178000000001</v>
      </c>
      <c r="R1481">
        <v>1</v>
      </c>
      <c r="S1481">
        <v>0.202381596793624</v>
      </c>
      <c r="T1481">
        <f t="shared" si="179"/>
        <v>0</v>
      </c>
      <c r="U1481">
        <f t="shared" si="180"/>
        <v>0</v>
      </c>
      <c r="V1481">
        <f t="shared" si="181"/>
        <v>0</v>
      </c>
      <c r="X1481">
        <f t="shared" si="176"/>
        <v>-4.4564787853198298E-2</v>
      </c>
    </row>
    <row r="1482" spans="1:24" x14ac:dyDescent="0.35">
      <c r="A1482" t="s">
        <v>395</v>
      </c>
      <c r="B1482" t="s">
        <v>666</v>
      </c>
      <c r="C1482" t="s">
        <v>678</v>
      </c>
      <c r="D1482" t="s">
        <v>695</v>
      </c>
      <c r="E1482">
        <v>0.35336959005085</v>
      </c>
      <c r="F1482">
        <v>8</v>
      </c>
      <c r="G1482">
        <v>0</v>
      </c>
      <c r="H1482">
        <v>0</v>
      </c>
      <c r="I1482">
        <f t="shared" si="177"/>
        <v>0</v>
      </c>
      <c r="J1482">
        <v>0</v>
      </c>
      <c r="K1482">
        <v>0</v>
      </c>
      <c r="M1482" t="s">
        <v>650</v>
      </c>
      <c r="N1482" t="str">
        <f t="shared" si="178"/>
        <v>middle</v>
      </c>
      <c r="P1482">
        <v>0</v>
      </c>
      <c r="Q1482">
        <v>-0.22020178000000001</v>
      </c>
      <c r="R1482">
        <v>1</v>
      </c>
      <c r="S1482">
        <v>0.35336959005085</v>
      </c>
      <c r="T1482">
        <f t="shared" si="179"/>
        <v>0</v>
      </c>
      <c r="U1482">
        <f t="shared" si="180"/>
        <v>0</v>
      </c>
      <c r="V1482">
        <f t="shared" si="181"/>
        <v>0</v>
      </c>
      <c r="X1482">
        <f t="shared" si="176"/>
        <v>-7.7812612727067465E-2</v>
      </c>
    </row>
    <row r="1483" spans="1:24" x14ac:dyDescent="0.35">
      <c r="A1483" t="s">
        <v>360</v>
      </c>
      <c r="B1483" t="s">
        <v>666</v>
      </c>
      <c r="C1483" t="s">
        <v>695</v>
      </c>
      <c r="D1483" t="s">
        <v>678</v>
      </c>
      <c r="E1483">
        <v>0.49375331557556701</v>
      </c>
      <c r="F1483">
        <v>8</v>
      </c>
      <c r="G1483">
        <v>0</v>
      </c>
      <c r="H1483">
        <v>0</v>
      </c>
      <c r="I1483">
        <f t="shared" si="177"/>
        <v>0</v>
      </c>
      <c r="J1483">
        <v>0</v>
      </c>
      <c r="K1483">
        <v>0</v>
      </c>
      <c r="M1483" t="s">
        <v>650</v>
      </c>
      <c r="N1483" t="str">
        <f t="shared" si="178"/>
        <v>middle</v>
      </c>
      <c r="P1483">
        <v>0</v>
      </c>
      <c r="Q1483">
        <v>-0.1456442</v>
      </c>
      <c r="R1483">
        <v>1</v>
      </c>
      <c r="S1483">
        <v>0.49375331557556701</v>
      </c>
      <c r="T1483">
        <f t="shared" si="179"/>
        <v>0</v>
      </c>
      <c r="U1483">
        <f t="shared" si="180"/>
        <v>0</v>
      </c>
      <c r="V1483">
        <f t="shared" si="181"/>
        <v>0</v>
      </c>
      <c r="X1483">
        <f t="shared" si="176"/>
        <v>-7.1912306644350998E-2</v>
      </c>
    </row>
    <row r="1484" spans="1:24" x14ac:dyDescent="0.35">
      <c r="A1484" t="s">
        <v>359</v>
      </c>
      <c r="B1484" t="s">
        <v>667</v>
      </c>
      <c r="C1484" t="s">
        <v>695</v>
      </c>
      <c r="D1484" t="s">
        <v>678</v>
      </c>
      <c r="E1484">
        <v>0.50624668442443199</v>
      </c>
      <c r="F1484">
        <v>8</v>
      </c>
      <c r="G1484">
        <v>0</v>
      </c>
      <c r="H1484">
        <v>0</v>
      </c>
      <c r="I1484">
        <f t="shared" si="177"/>
        <v>0</v>
      </c>
      <c r="J1484">
        <v>0</v>
      </c>
      <c r="K1484">
        <v>0</v>
      </c>
      <c r="M1484" t="s">
        <v>650</v>
      </c>
      <c r="N1484" t="str">
        <f t="shared" si="178"/>
        <v>middle</v>
      </c>
      <c r="P1484">
        <v>0</v>
      </c>
      <c r="Q1484">
        <v>-0.1456442</v>
      </c>
      <c r="R1484">
        <v>1</v>
      </c>
      <c r="S1484">
        <v>0.50624668442443199</v>
      </c>
      <c r="T1484">
        <f t="shared" si="179"/>
        <v>0</v>
      </c>
      <c r="U1484">
        <f t="shared" si="180"/>
        <v>0</v>
      </c>
      <c r="V1484">
        <f t="shared" si="181"/>
        <v>0</v>
      </c>
      <c r="X1484">
        <f t="shared" si="176"/>
        <v>-7.3731893355648864E-2</v>
      </c>
    </row>
    <row r="1485" spans="1:24" x14ac:dyDescent="0.35">
      <c r="A1485" t="s">
        <v>400</v>
      </c>
      <c r="B1485" t="s">
        <v>667</v>
      </c>
      <c r="C1485" t="s">
        <v>695</v>
      </c>
      <c r="D1485" t="s">
        <v>678</v>
      </c>
      <c r="E1485">
        <v>1</v>
      </c>
      <c r="F1485">
        <v>8</v>
      </c>
      <c r="G1485">
        <v>0</v>
      </c>
      <c r="H1485">
        <v>0</v>
      </c>
      <c r="I1485">
        <f t="shared" si="177"/>
        <v>0</v>
      </c>
      <c r="J1485">
        <v>0</v>
      </c>
      <c r="K1485">
        <v>0</v>
      </c>
      <c r="L1485" t="s">
        <v>3</v>
      </c>
      <c r="M1485" t="s">
        <v>652</v>
      </c>
      <c r="N1485" t="str">
        <f t="shared" si="178"/>
        <v>left tackle</v>
      </c>
      <c r="P1485">
        <v>0</v>
      </c>
      <c r="Q1485">
        <v>-0.57498514999999994</v>
      </c>
      <c r="R1485">
        <v>1</v>
      </c>
      <c r="S1485">
        <v>1</v>
      </c>
      <c r="T1485">
        <f t="shared" si="179"/>
        <v>0</v>
      </c>
      <c r="U1485">
        <f t="shared" si="180"/>
        <v>0</v>
      </c>
      <c r="V1485">
        <f t="shared" si="181"/>
        <v>0</v>
      </c>
      <c r="X1485">
        <f t="shared" si="176"/>
        <v>-0.57498514999999994</v>
      </c>
    </row>
    <row r="1486" spans="1:24" x14ac:dyDescent="0.35">
      <c r="A1486" t="s">
        <v>360</v>
      </c>
      <c r="B1486" t="s">
        <v>666</v>
      </c>
      <c r="C1486" t="s">
        <v>695</v>
      </c>
      <c r="D1486" t="s">
        <v>678</v>
      </c>
      <c r="E1486">
        <v>0.15774860294699</v>
      </c>
      <c r="F1486">
        <v>8</v>
      </c>
      <c r="G1486">
        <v>0</v>
      </c>
      <c r="H1486">
        <v>0</v>
      </c>
      <c r="I1486">
        <f t="shared" si="177"/>
        <v>0</v>
      </c>
      <c r="J1486">
        <v>0</v>
      </c>
      <c r="K1486">
        <v>0</v>
      </c>
      <c r="L1486" t="s">
        <v>3</v>
      </c>
      <c r="M1486" t="s">
        <v>652</v>
      </c>
      <c r="N1486" t="str">
        <f t="shared" si="178"/>
        <v>left tackle</v>
      </c>
      <c r="P1486">
        <v>0</v>
      </c>
      <c r="Q1486">
        <v>-0.16410353999999999</v>
      </c>
      <c r="R1486">
        <v>1</v>
      </c>
      <c r="S1486">
        <v>0.15774860294699</v>
      </c>
      <c r="T1486">
        <f t="shared" si="179"/>
        <v>0</v>
      </c>
      <c r="U1486">
        <f t="shared" si="180"/>
        <v>0</v>
      </c>
      <c r="V1486">
        <f t="shared" si="181"/>
        <v>0</v>
      </c>
      <c r="X1486">
        <f t="shared" si="176"/>
        <v>-2.588710417365549E-2</v>
      </c>
    </row>
    <row r="1487" spans="1:24" x14ac:dyDescent="0.35">
      <c r="A1487" t="s">
        <v>359</v>
      </c>
      <c r="B1487" t="s">
        <v>667</v>
      </c>
      <c r="C1487" t="s">
        <v>695</v>
      </c>
      <c r="D1487" t="s">
        <v>678</v>
      </c>
      <c r="E1487">
        <v>0.29966503220495799</v>
      </c>
      <c r="F1487">
        <v>8</v>
      </c>
      <c r="G1487">
        <v>0</v>
      </c>
      <c r="H1487">
        <v>0</v>
      </c>
      <c r="I1487">
        <f t="shared" si="177"/>
        <v>0</v>
      </c>
      <c r="J1487">
        <v>0</v>
      </c>
      <c r="K1487">
        <v>0</v>
      </c>
      <c r="L1487" t="s">
        <v>3</v>
      </c>
      <c r="M1487" t="s">
        <v>652</v>
      </c>
      <c r="N1487" t="str">
        <f t="shared" si="178"/>
        <v>left tackle</v>
      </c>
      <c r="P1487">
        <v>0</v>
      </c>
      <c r="Q1487">
        <v>-0.16410353999999999</v>
      </c>
      <c r="R1487">
        <v>1</v>
      </c>
      <c r="S1487">
        <v>0.29966503220495799</v>
      </c>
      <c r="T1487">
        <f t="shared" si="179"/>
        <v>0</v>
      </c>
      <c r="U1487">
        <f t="shared" si="180"/>
        <v>0</v>
      </c>
      <c r="V1487">
        <f t="shared" si="181"/>
        <v>0</v>
      </c>
      <c r="X1487">
        <f t="shared" si="176"/>
        <v>-4.9176092599047608E-2</v>
      </c>
    </row>
    <row r="1488" spans="1:24" x14ac:dyDescent="0.35">
      <c r="A1488" t="s">
        <v>401</v>
      </c>
      <c r="B1488" t="s">
        <v>666</v>
      </c>
      <c r="C1488" t="s">
        <v>695</v>
      </c>
      <c r="D1488" t="s">
        <v>678</v>
      </c>
      <c r="E1488">
        <v>0.54258636484805101</v>
      </c>
      <c r="F1488">
        <v>8</v>
      </c>
      <c r="G1488">
        <v>0</v>
      </c>
      <c r="H1488">
        <v>0</v>
      </c>
      <c r="I1488">
        <f t="shared" si="177"/>
        <v>0</v>
      </c>
      <c r="J1488">
        <v>0</v>
      </c>
      <c r="K1488">
        <v>0</v>
      </c>
      <c r="L1488" t="s">
        <v>3</v>
      </c>
      <c r="M1488" t="s">
        <v>652</v>
      </c>
      <c r="N1488" t="str">
        <f t="shared" si="178"/>
        <v>left tackle</v>
      </c>
      <c r="P1488">
        <v>0</v>
      </c>
      <c r="Q1488">
        <v>-0.16410353999999999</v>
      </c>
      <c r="R1488">
        <v>1</v>
      </c>
      <c r="S1488">
        <v>0.54258636484805101</v>
      </c>
      <c r="T1488">
        <f t="shared" si="179"/>
        <v>0</v>
      </c>
      <c r="U1488">
        <f t="shared" si="180"/>
        <v>0</v>
      </c>
      <c r="V1488">
        <f t="shared" si="181"/>
        <v>0</v>
      </c>
      <c r="X1488">
        <f t="shared" si="176"/>
        <v>-8.9040343227296731E-2</v>
      </c>
    </row>
    <row r="1489" spans="1:24" x14ac:dyDescent="0.35">
      <c r="A1489" t="s">
        <v>399</v>
      </c>
      <c r="B1489" t="s">
        <v>666</v>
      </c>
      <c r="C1489" t="s">
        <v>695</v>
      </c>
      <c r="D1489" t="s">
        <v>678</v>
      </c>
      <c r="E1489">
        <v>0.515055973593327</v>
      </c>
      <c r="F1489">
        <v>8</v>
      </c>
      <c r="G1489">
        <v>0</v>
      </c>
      <c r="H1489">
        <v>0</v>
      </c>
      <c r="I1489">
        <f t="shared" si="177"/>
        <v>0</v>
      </c>
      <c r="J1489">
        <v>0</v>
      </c>
      <c r="K1489">
        <v>1</v>
      </c>
      <c r="L1489" t="s">
        <v>3</v>
      </c>
      <c r="M1489" t="s">
        <v>651</v>
      </c>
      <c r="N1489" t="str">
        <f t="shared" si="178"/>
        <v>right tackle</v>
      </c>
      <c r="P1489">
        <v>0</v>
      </c>
      <c r="Q1489">
        <v>-0.85708432999999995</v>
      </c>
      <c r="R1489">
        <v>1</v>
      </c>
      <c r="S1489">
        <v>0.515055973593327</v>
      </c>
      <c r="T1489">
        <f t="shared" si="179"/>
        <v>0</v>
      </c>
      <c r="U1489">
        <f t="shared" si="180"/>
        <v>0</v>
      </c>
      <c r="V1489">
        <f t="shared" si="181"/>
        <v>0.515055973593327</v>
      </c>
      <c r="X1489">
        <f t="shared" si="176"/>
        <v>-0.44144640403973434</v>
      </c>
    </row>
    <row r="1490" spans="1:24" x14ac:dyDescent="0.35">
      <c r="A1490" t="s">
        <v>359</v>
      </c>
      <c r="B1490" t="s">
        <v>667</v>
      </c>
      <c r="C1490" t="s">
        <v>695</v>
      </c>
      <c r="D1490" t="s">
        <v>678</v>
      </c>
      <c r="E1490">
        <v>0.484944026406672</v>
      </c>
      <c r="F1490">
        <v>8</v>
      </c>
      <c r="G1490">
        <v>0</v>
      </c>
      <c r="H1490">
        <v>0</v>
      </c>
      <c r="I1490">
        <f t="shared" si="177"/>
        <v>0</v>
      </c>
      <c r="J1490">
        <v>0</v>
      </c>
      <c r="K1490">
        <v>1</v>
      </c>
      <c r="L1490" t="s">
        <v>3</v>
      </c>
      <c r="M1490" t="s">
        <v>651</v>
      </c>
      <c r="N1490" t="str">
        <f t="shared" si="178"/>
        <v>right tackle</v>
      </c>
      <c r="P1490">
        <v>0</v>
      </c>
      <c r="Q1490">
        <v>-0.85708432999999995</v>
      </c>
      <c r="R1490">
        <v>1</v>
      </c>
      <c r="S1490">
        <v>0.484944026406672</v>
      </c>
      <c r="T1490">
        <f t="shared" si="179"/>
        <v>0</v>
      </c>
      <c r="U1490">
        <f t="shared" si="180"/>
        <v>0</v>
      </c>
      <c r="V1490">
        <f t="shared" si="181"/>
        <v>0.484944026406672</v>
      </c>
      <c r="X1490">
        <f t="shared" si="176"/>
        <v>-0.41563792596026478</v>
      </c>
    </row>
    <row r="1491" spans="1:24" x14ac:dyDescent="0.35">
      <c r="A1491" t="s">
        <v>121</v>
      </c>
      <c r="B1491" t="s">
        <v>665</v>
      </c>
      <c r="C1491" t="s">
        <v>678</v>
      </c>
      <c r="D1491" t="s">
        <v>695</v>
      </c>
      <c r="E1491">
        <v>0.48887320133541001</v>
      </c>
      <c r="F1491">
        <v>8</v>
      </c>
      <c r="G1491">
        <v>0</v>
      </c>
      <c r="H1491">
        <v>0</v>
      </c>
      <c r="I1491">
        <f t="shared" si="177"/>
        <v>0</v>
      </c>
      <c r="J1491">
        <v>0</v>
      </c>
      <c r="K1491">
        <v>0</v>
      </c>
      <c r="L1491" t="s">
        <v>3</v>
      </c>
      <c r="M1491" t="s">
        <v>652</v>
      </c>
      <c r="N1491" t="str">
        <f t="shared" si="178"/>
        <v>left tackle</v>
      </c>
      <c r="P1491">
        <v>0</v>
      </c>
      <c r="Q1491">
        <v>-0.12242403</v>
      </c>
      <c r="R1491">
        <v>1</v>
      </c>
      <c r="S1491">
        <v>0.48887320133541001</v>
      </c>
      <c r="T1491">
        <f t="shared" si="179"/>
        <v>0</v>
      </c>
      <c r="U1491">
        <f t="shared" si="180"/>
        <v>0</v>
      </c>
      <c r="V1491">
        <f t="shared" si="181"/>
        <v>0</v>
      </c>
      <c r="X1491">
        <f t="shared" si="176"/>
        <v>-5.9849827466482278E-2</v>
      </c>
    </row>
    <row r="1492" spans="1:24" x14ac:dyDescent="0.35">
      <c r="A1492" t="s">
        <v>131</v>
      </c>
      <c r="B1492" t="s">
        <v>667</v>
      </c>
      <c r="C1492" t="s">
        <v>678</v>
      </c>
      <c r="D1492" t="s">
        <v>695</v>
      </c>
      <c r="E1492">
        <v>0.51112679866458899</v>
      </c>
      <c r="F1492">
        <v>8</v>
      </c>
      <c r="G1492">
        <v>0</v>
      </c>
      <c r="H1492">
        <v>0</v>
      </c>
      <c r="I1492">
        <f t="shared" si="177"/>
        <v>0</v>
      </c>
      <c r="J1492">
        <v>0</v>
      </c>
      <c r="K1492">
        <v>0</v>
      </c>
      <c r="L1492" t="s">
        <v>3</v>
      </c>
      <c r="M1492" t="s">
        <v>652</v>
      </c>
      <c r="N1492" t="str">
        <f t="shared" si="178"/>
        <v>left tackle</v>
      </c>
      <c r="P1492">
        <v>0</v>
      </c>
      <c r="Q1492">
        <v>-0.12242403</v>
      </c>
      <c r="R1492">
        <v>1</v>
      </c>
      <c r="S1492">
        <v>0.51112679866458899</v>
      </c>
      <c r="T1492">
        <f t="shared" si="179"/>
        <v>0</v>
      </c>
      <c r="U1492">
        <f t="shared" si="180"/>
        <v>0</v>
      </c>
      <c r="V1492">
        <f t="shared" si="181"/>
        <v>0</v>
      </c>
      <c r="X1492">
        <f t="shared" si="176"/>
        <v>-6.2574202533517601E-2</v>
      </c>
    </row>
    <row r="1493" spans="1:24" x14ac:dyDescent="0.35">
      <c r="A1493" t="s">
        <v>122</v>
      </c>
      <c r="B1493" t="s">
        <v>667</v>
      </c>
      <c r="C1493" t="s">
        <v>678</v>
      </c>
      <c r="D1493" t="s">
        <v>695</v>
      </c>
      <c r="E1493">
        <v>1</v>
      </c>
      <c r="F1493">
        <v>8</v>
      </c>
      <c r="G1493">
        <v>0</v>
      </c>
      <c r="H1493">
        <v>0</v>
      </c>
      <c r="I1493">
        <f t="shared" si="177"/>
        <v>0</v>
      </c>
      <c r="J1493">
        <v>0</v>
      </c>
      <c r="K1493">
        <v>1</v>
      </c>
      <c r="L1493" t="s">
        <v>653</v>
      </c>
      <c r="M1493" t="s">
        <v>651</v>
      </c>
      <c r="N1493" t="str">
        <f t="shared" si="178"/>
        <v>right end</v>
      </c>
      <c r="P1493">
        <v>0</v>
      </c>
      <c r="Q1493">
        <v>-1.277379</v>
      </c>
      <c r="R1493">
        <v>1</v>
      </c>
      <c r="S1493">
        <v>1</v>
      </c>
      <c r="T1493">
        <f t="shared" si="179"/>
        <v>0</v>
      </c>
      <c r="U1493">
        <f t="shared" si="180"/>
        <v>0</v>
      </c>
      <c r="V1493">
        <f t="shared" si="181"/>
        <v>1</v>
      </c>
      <c r="X1493">
        <f t="shared" si="176"/>
        <v>-1.277379</v>
      </c>
    </row>
    <row r="1494" spans="1:24" x14ac:dyDescent="0.35">
      <c r="A1494" t="s">
        <v>406</v>
      </c>
      <c r="B1494" t="s">
        <v>667</v>
      </c>
      <c r="C1494" t="s">
        <v>694</v>
      </c>
      <c r="D1494" t="s">
        <v>677</v>
      </c>
      <c r="E1494">
        <v>0.21828356313665701</v>
      </c>
      <c r="F1494">
        <v>8</v>
      </c>
      <c r="G1494">
        <v>0</v>
      </c>
      <c r="H1494">
        <v>0</v>
      </c>
      <c r="I1494">
        <f t="shared" si="177"/>
        <v>0</v>
      </c>
      <c r="J1494">
        <v>0</v>
      </c>
      <c r="K1494">
        <v>0</v>
      </c>
      <c r="L1494" t="s">
        <v>653</v>
      </c>
      <c r="M1494" t="s">
        <v>651</v>
      </c>
      <c r="N1494" t="str">
        <f t="shared" si="178"/>
        <v>right end</v>
      </c>
      <c r="P1494">
        <v>0</v>
      </c>
      <c r="Q1494">
        <v>-0.52531620000000001</v>
      </c>
      <c r="R1494">
        <v>1</v>
      </c>
      <c r="S1494">
        <v>0.21828356313665701</v>
      </c>
      <c r="T1494">
        <f t="shared" si="179"/>
        <v>0</v>
      </c>
      <c r="U1494">
        <f t="shared" si="180"/>
        <v>0</v>
      </c>
      <c r="V1494">
        <f t="shared" si="181"/>
        <v>0</v>
      </c>
      <c r="X1494">
        <f t="shared" si="176"/>
        <v>-0.11466789190940874</v>
      </c>
    </row>
    <row r="1495" spans="1:24" x14ac:dyDescent="0.35">
      <c r="A1495" t="s">
        <v>333</v>
      </c>
      <c r="B1495" t="s">
        <v>667</v>
      </c>
      <c r="C1495" t="s">
        <v>694</v>
      </c>
      <c r="D1495" t="s">
        <v>677</v>
      </c>
      <c r="E1495">
        <v>0.78171643686334202</v>
      </c>
      <c r="F1495">
        <v>8</v>
      </c>
      <c r="G1495">
        <v>0</v>
      </c>
      <c r="H1495">
        <v>0</v>
      </c>
      <c r="I1495">
        <f t="shared" si="177"/>
        <v>0</v>
      </c>
      <c r="J1495">
        <v>0</v>
      </c>
      <c r="K1495">
        <v>0</v>
      </c>
      <c r="L1495" t="s">
        <v>653</v>
      </c>
      <c r="M1495" t="s">
        <v>651</v>
      </c>
      <c r="N1495" t="str">
        <f t="shared" si="178"/>
        <v>right end</v>
      </c>
      <c r="P1495">
        <v>0</v>
      </c>
      <c r="Q1495">
        <v>-0.52531620000000001</v>
      </c>
      <c r="R1495">
        <v>1</v>
      </c>
      <c r="S1495">
        <v>0.78171643686334202</v>
      </c>
      <c r="T1495">
        <f t="shared" si="179"/>
        <v>0</v>
      </c>
      <c r="U1495">
        <f t="shared" si="180"/>
        <v>0</v>
      </c>
      <c r="V1495">
        <f t="shared" si="181"/>
        <v>0</v>
      </c>
      <c r="X1495">
        <f t="shared" si="176"/>
        <v>-0.41064830809059077</v>
      </c>
    </row>
    <row r="1496" spans="1:24" x14ac:dyDescent="0.35">
      <c r="A1496" t="s">
        <v>112</v>
      </c>
      <c r="B1496" t="s">
        <v>665</v>
      </c>
      <c r="C1496" t="s">
        <v>677</v>
      </c>
      <c r="D1496" t="s">
        <v>694</v>
      </c>
      <c r="E1496">
        <v>1</v>
      </c>
      <c r="F1496">
        <v>8</v>
      </c>
      <c r="G1496">
        <v>0</v>
      </c>
      <c r="H1496">
        <v>0</v>
      </c>
      <c r="I1496">
        <f t="shared" si="177"/>
        <v>0</v>
      </c>
      <c r="J1496">
        <v>0</v>
      </c>
      <c r="K1496">
        <v>0</v>
      </c>
      <c r="L1496" t="s">
        <v>3</v>
      </c>
      <c r="M1496" t="s">
        <v>651</v>
      </c>
      <c r="N1496" t="str">
        <f t="shared" si="178"/>
        <v>right tackle</v>
      </c>
      <c r="P1496">
        <v>0</v>
      </c>
      <c r="Q1496">
        <v>0.72849699999999995</v>
      </c>
      <c r="R1496">
        <v>0</v>
      </c>
      <c r="S1496">
        <v>0</v>
      </c>
      <c r="T1496">
        <f t="shared" si="179"/>
        <v>0</v>
      </c>
      <c r="U1496">
        <f t="shared" si="180"/>
        <v>0</v>
      </c>
      <c r="V1496">
        <f t="shared" si="181"/>
        <v>0</v>
      </c>
      <c r="X1496">
        <f t="shared" si="176"/>
        <v>0.72849699999999995</v>
      </c>
    </row>
    <row r="1497" spans="1:24" x14ac:dyDescent="0.35">
      <c r="A1497" t="s">
        <v>129</v>
      </c>
      <c r="B1497" t="s">
        <v>665</v>
      </c>
      <c r="C1497" t="s">
        <v>677</v>
      </c>
      <c r="D1497" t="s">
        <v>694</v>
      </c>
      <c r="E1497">
        <v>1</v>
      </c>
      <c r="F1497">
        <v>8</v>
      </c>
      <c r="G1497">
        <v>0</v>
      </c>
      <c r="H1497">
        <v>0</v>
      </c>
      <c r="I1497">
        <f t="shared" si="177"/>
        <v>0</v>
      </c>
      <c r="J1497">
        <v>0</v>
      </c>
      <c r="K1497">
        <v>0</v>
      </c>
      <c r="L1497" t="s">
        <v>653</v>
      </c>
      <c r="M1497" t="s">
        <v>651</v>
      </c>
      <c r="N1497" t="str">
        <f t="shared" si="178"/>
        <v>right end</v>
      </c>
      <c r="P1497">
        <v>0</v>
      </c>
      <c r="Q1497">
        <v>0.87667349999999999</v>
      </c>
      <c r="R1497">
        <v>0</v>
      </c>
      <c r="S1497">
        <v>0</v>
      </c>
      <c r="T1497">
        <f t="shared" si="179"/>
        <v>0</v>
      </c>
      <c r="U1497">
        <f t="shared" si="180"/>
        <v>0</v>
      </c>
      <c r="V1497">
        <f t="shared" si="181"/>
        <v>0</v>
      </c>
      <c r="X1497">
        <f t="shared" si="176"/>
        <v>0.87667349999999999</v>
      </c>
    </row>
    <row r="1498" spans="1:24" x14ac:dyDescent="0.35">
      <c r="A1498" t="s">
        <v>402</v>
      </c>
      <c r="B1498" t="s">
        <v>666</v>
      </c>
      <c r="C1498" t="s">
        <v>694</v>
      </c>
      <c r="D1498" t="s">
        <v>677</v>
      </c>
      <c r="E1498">
        <v>1</v>
      </c>
      <c r="F1498">
        <v>8</v>
      </c>
      <c r="G1498">
        <v>0</v>
      </c>
      <c r="H1498">
        <v>0</v>
      </c>
      <c r="I1498">
        <f t="shared" si="177"/>
        <v>0</v>
      </c>
      <c r="J1498">
        <v>0</v>
      </c>
      <c r="K1498">
        <v>0</v>
      </c>
      <c r="M1498" t="s">
        <v>650</v>
      </c>
      <c r="N1498" t="str">
        <f t="shared" si="178"/>
        <v>middle</v>
      </c>
      <c r="P1498">
        <v>0</v>
      </c>
      <c r="Q1498">
        <v>-0.18248056000000001</v>
      </c>
      <c r="R1498">
        <v>1</v>
      </c>
      <c r="S1498">
        <v>1</v>
      </c>
      <c r="T1498">
        <f t="shared" si="179"/>
        <v>0</v>
      </c>
      <c r="U1498">
        <f t="shared" si="180"/>
        <v>0</v>
      </c>
      <c r="V1498">
        <f t="shared" si="181"/>
        <v>0</v>
      </c>
      <c r="X1498">
        <f t="shared" si="176"/>
        <v>-0.18248056000000001</v>
      </c>
    </row>
    <row r="1499" spans="1:24" x14ac:dyDescent="0.35">
      <c r="A1499" t="s">
        <v>344</v>
      </c>
      <c r="B1499" t="s">
        <v>666</v>
      </c>
      <c r="C1499" t="s">
        <v>694</v>
      </c>
      <c r="D1499" t="s">
        <v>677</v>
      </c>
      <c r="E1499">
        <v>0.76432587747834302</v>
      </c>
      <c r="F1499">
        <v>8</v>
      </c>
      <c r="G1499">
        <v>0</v>
      </c>
      <c r="H1499">
        <v>0</v>
      </c>
      <c r="I1499">
        <f t="shared" si="177"/>
        <v>0</v>
      </c>
      <c r="J1499">
        <v>0</v>
      </c>
      <c r="K1499">
        <v>0</v>
      </c>
      <c r="L1499" t="s">
        <v>3</v>
      </c>
      <c r="M1499" t="s">
        <v>651</v>
      </c>
      <c r="N1499" t="str">
        <f t="shared" si="178"/>
        <v>right tackle</v>
      </c>
      <c r="P1499">
        <v>0</v>
      </c>
      <c r="Q1499">
        <v>6.6441394000000001E-2</v>
      </c>
      <c r="R1499">
        <v>0</v>
      </c>
      <c r="S1499">
        <v>0</v>
      </c>
      <c r="T1499">
        <f t="shared" si="179"/>
        <v>0</v>
      </c>
      <c r="U1499">
        <f t="shared" si="180"/>
        <v>0</v>
      </c>
      <c r="V1499">
        <f t="shared" si="181"/>
        <v>0</v>
      </c>
      <c r="X1499">
        <f t="shared" si="176"/>
        <v>5.0782876769934315E-2</v>
      </c>
    </row>
    <row r="1500" spans="1:24" x14ac:dyDescent="0.35">
      <c r="A1500" t="s">
        <v>338</v>
      </c>
      <c r="B1500" t="s">
        <v>665</v>
      </c>
      <c r="C1500" t="s">
        <v>694</v>
      </c>
      <c r="D1500" t="s">
        <v>677</v>
      </c>
      <c r="E1500">
        <v>0.23567412252165601</v>
      </c>
      <c r="F1500">
        <v>8</v>
      </c>
      <c r="G1500">
        <v>0</v>
      </c>
      <c r="H1500">
        <v>0</v>
      </c>
      <c r="I1500">
        <f t="shared" si="177"/>
        <v>0</v>
      </c>
      <c r="J1500">
        <v>0</v>
      </c>
      <c r="K1500">
        <v>0</v>
      </c>
      <c r="L1500" t="s">
        <v>3</v>
      </c>
      <c r="M1500" t="s">
        <v>651</v>
      </c>
      <c r="N1500" t="str">
        <f t="shared" si="178"/>
        <v>right tackle</v>
      </c>
      <c r="P1500">
        <v>0</v>
      </c>
      <c r="Q1500">
        <v>6.6441394000000001E-2</v>
      </c>
      <c r="R1500">
        <v>0</v>
      </c>
      <c r="S1500">
        <v>0</v>
      </c>
      <c r="T1500">
        <f t="shared" si="179"/>
        <v>0</v>
      </c>
      <c r="U1500">
        <f t="shared" si="180"/>
        <v>0</v>
      </c>
      <c r="V1500">
        <f t="shared" si="181"/>
        <v>0</v>
      </c>
      <c r="X1500">
        <f t="shared" si="176"/>
        <v>1.565851723006562E-2</v>
      </c>
    </row>
    <row r="1501" spans="1:24" x14ac:dyDescent="0.35">
      <c r="A1501" t="s">
        <v>133</v>
      </c>
      <c r="B1501" t="s">
        <v>667</v>
      </c>
      <c r="C1501" t="s">
        <v>677</v>
      </c>
      <c r="D1501" t="s">
        <v>694</v>
      </c>
      <c r="E1501">
        <v>0.516615054386932</v>
      </c>
      <c r="F1501">
        <v>8</v>
      </c>
      <c r="G1501">
        <v>0</v>
      </c>
      <c r="H1501">
        <v>0</v>
      </c>
      <c r="I1501">
        <f t="shared" si="177"/>
        <v>0</v>
      </c>
      <c r="J1501">
        <v>0</v>
      </c>
      <c r="K1501">
        <v>0</v>
      </c>
      <c r="L1501" t="s">
        <v>653</v>
      </c>
      <c r="M1501" t="s">
        <v>652</v>
      </c>
      <c r="N1501" t="str">
        <f t="shared" si="178"/>
        <v>left end</v>
      </c>
      <c r="P1501">
        <v>0</v>
      </c>
      <c r="Q1501">
        <v>-0.44211047999999997</v>
      </c>
      <c r="R1501">
        <v>1</v>
      </c>
      <c r="S1501">
        <v>0.516615054386932</v>
      </c>
      <c r="T1501">
        <f t="shared" si="179"/>
        <v>0</v>
      </c>
      <c r="U1501">
        <f t="shared" si="180"/>
        <v>0</v>
      </c>
      <c r="V1501">
        <f t="shared" si="181"/>
        <v>0</v>
      </c>
      <c r="X1501">
        <f t="shared" si="176"/>
        <v>-0.22840092967023259</v>
      </c>
    </row>
    <row r="1502" spans="1:24" x14ac:dyDescent="0.35">
      <c r="A1502" t="s">
        <v>403</v>
      </c>
      <c r="B1502" t="s">
        <v>665</v>
      </c>
      <c r="C1502" t="s">
        <v>677</v>
      </c>
      <c r="D1502" t="s">
        <v>694</v>
      </c>
      <c r="E1502">
        <v>0.483384945613068</v>
      </c>
      <c r="F1502">
        <v>8</v>
      </c>
      <c r="G1502">
        <v>0</v>
      </c>
      <c r="H1502">
        <v>0</v>
      </c>
      <c r="I1502">
        <f t="shared" si="177"/>
        <v>0</v>
      </c>
      <c r="J1502">
        <v>0</v>
      </c>
      <c r="K1502">
        <v>0</v>
      </c>
      <c r="L1502" t="s">
        <v>653</v>
      </c>
      <c r="M1502" t="s">
        <v>652</v>
      </c>
      <c r="N1502" t="str">
        <f t="shared" si="178"/>
        <v>left end</v>
      </c>
      <c r="P1502">
        <v>0</v>
      </c>
      <c r="Q1502">
        <v>-0.44211047999999997</v>
      </c>
      <c r="R1502">
        <v>1</v>
      </c>
      <c r="S1502">
        <v>0.483384945613068</v>
      </c>
      <c r="T1502">
        <f t="shared" si="179"/>
        <v>0</v>
      </c>
      <c r="U1502">
        <f t="shared" si="180"/>
        <v>0</v>
      </c>
      <c r="V1502">
        <f t="shared" si="181"/>
        <v>0</v>
      </c>
      <c r="X1502">
        <f t="shared" si="176"/>
        <v>-0.21370955032976738</v>
      </c>
    </row>
    <row r="1503" spans="1:24" x14ac:dyDescent="0.35">
      <c r="A1503" t="s">
        <v>135</v>
      </c>
      <c r="B1503" t="s">
        <v>665</v>
      </c>
      <c r="C1503" t="s">
        <v>677</v>
      </c>
      <c r="D1503" t="s">
        <v>694</v>
      </c>
      <c r="E1503">
        <v>1</v>
      </c>
      <c r="F1503">
        <v>8</v>
      </c>
      <c r="G1503">
        <v>0</v>
      </c>
      <c r="H1503">
        <v>0</v>
      </c>
      <c r="I1503">
        <f t="shared" si="177"/>
        <v>0</v>
      </c>
      <c r="J1503">
        <v>1</v>
      </c>
      <c r="K1503">
        <v>1</v>
      </c>
      <c r="L1503" t="s">
        <v>653</v>
      </c>
      <c r="M1503" t="s">
        <v>652</v>
      </c>
      <c r="N1503" t="str">
        <f t="shared" si="178"/>
        <v>left end</v>
      </c>
      <c r="P1503">
        <v>0</v>
      </c>
      <c r="Q1503">
        <v>-0.58458699999999997</v>
      </c>
      <c r="R1503">
        <v>1</v>
      </c>
      <c r="S1503">
        <v>1</v>
      </c>
      <c r="T1503">
        <f t="shared" si="179"/>
        <v>0</v>
      </c>
      <c r="U1503">
        <f t="shared" si="180"/>
        <v>1</v>
      </c>
      <c r="V1503">
        <f t="shared" si="181"/>
        <v>1</v>
      </c>
      <c r="X1503">
        <f t="shared" si="176"/>
        <v>-0.58458699999999997</v>
      </c>
    </row>
    <row r="1504" spans="1:24" x14ac:dyDescent="0.35">
      <c r="A1504" t="s">
        <v>402</v>
      </c>
      <c r="B1504" t="s">
        <v>666</v>
      </c>
      <c r="C1504" t="s">
        <v>694</v>
      </c>
      <c r="D1504" t="s">
        <v>677</v>
      </c>
      <c r="E1504">
        <v>0.308515977352184</v>
      </c>
      <c r="F1504">
        <v>8</v>
      </c>
      <c r="G1504">
        <v>0</v>
      </c>
      <c r="H1504">
        <v>0</v>
      </c>
      <c r="I1504">
        <f t="shared" si="177"/>
        <v>0</v>
      </c>
      <c r="J1504">
        <v>1</v>
      </c>
      <c r="K1504">
        <v>0</v>
      </c>
      <c r="L1504" t="s">
        <v>3</v>
      </c>
      <c r="M1504" t="s">
        <v>652</v>
      </c>
      <c r="N1504" t="str">
        <f t="shared" si="178"/>
        <v>left tackle</v>
      </c>
      <c r="P1504">
        <v>0</v>
      </c>
      <c r="Q1504">
        <v>0.36413213999999999</v>
      </c>
      <c r="R1504">
        <v>0</v>
      </c>
      <c r="S1504">
        <v>0</v>
      </c>
      <c r="T1504">
        <f t="shared" si="179"/>
        <v>0</v>
      </c>
      <c r="U1504">
        <f t="shared" si="180"/>
        <v>0.308515977352184</v>
      </c>
      <c r="V1504">
        <f t="shared" si="181"/>
        <v>0</v>
      </c>
      <c r="X1504">
        <f t="shared" si="176"/>
        <v>0.11234058305744229</v>
      </c>
    </row>
    <row r="1505" spans="1:24" x14ac:dyDescent="0.35">
      <c r="A1505" t="s">
        <v>338</v>
      </c>
      <c r="B1505" t="s">
        <v>665</v>
      </c>
      <c r="C1505" t="s">
        <v>694</v>
      </c>
      <c r="D1505" t="s">
        <v>677</v>
      </c>
      <c r="E1505">
        <v>0.69148402264781506</v>
      </c>
      <c r="F1505">
        <v>8</v>
      </c>
      <c r="G1505">
        <v>0</v>
      </c>
      <c r="H1505">
        <v>0</v>
      </c>
      <c r="I1505">
        <f t="shared" si="177"/>
        <v>0</v>
      </c>
      <c r="J1505">
        <v>1</v>
      </c>
      <c r="K1505">
        <v>0</v>
      </c>
      <c r="L1505" t="s">
        <v>3</v>
      </c>
      <c r="M1505" t="s">
        <v>652</v>
      </c>
      <c r="N1505" t="str">
        <f t="shared" si="178"/>
        <v>left tackle</v>
      </c>
      <c r="P1505">
        <v>0</v>
      </c>
      <c r="Q1505">
        <v>0.36413213999999999</v>
      </c>
      <c r="R1505">
        <v>0</v>
      </c>
      <c r="S1505">
        <v>0</v>
      </c>
      <c r="T1505">
        <f t="shared" si="179"/>
        <v>0</v>
      </c>
      <c r="U1505">
        <f t="shared" si="180"/>
        <v>0.69148402264781506</v>
      </c>
      <c r="V1505">
        <f t="shared" si="181"/>
        <v>0</v>
      </c>
      <c r="X1505">
        <f t="shared" si="176"/>
        <v>0.25179155694255734</v>
      </c>
    </row>
    <row r="1506" spans="1:24" x14ac:dyDescent="0.35">
      <c r="A1506" t="s">
        <v>404</v>
      </c>
      <c r="B1506" t="s">
        <v>667</v>
      </c>
      <c r="C1506" t="s">
        <v>677</v>
      </c>
      <c r="D1506" t="s">
        <v>694</v>
      </c>
      <c r="E1506">
        <v>0.47965000337966002</v>
      </c>
      <c r="F1506">
        <v>8</v>
      </c>
      <c r="G1506">
        <v>0</v>
      </c>
      <c r="H1506">
        <v>0</v>
      </c>
      <c r="I1506">
        <f t="shared" si="177"/>
        <v>0</v>
      </c>
      <c r="J1506">
        <v>0</v>
      </c>
      <c r="K1506">
        <v>1</v>
      </c>
      <c r="L1506" t="s">
        <v>653</v>
      </c>
      <c r="M1506" t="s">
        <v>652</v>
      </c>
      <c r="N1506" t="str">
        <f t="shared" si="178"/>
        <v>left end</v>
      </c>
      <c r="P1506">
        <v>0</v>
      </c>
      <c r="Q1506">
        <v>-0.9346101</v>
      </c>
      <c r="R1506">
        <v>1</v>
      </c>
      <c r="S1506">
        <v>0.47965000337966002</v>
      </c>
      <c r="T1506">
        <f t="shared" si="179"/>
        <v>0</v>
      </c>
      <c r="U1506">
        <f t="shared" si="180"/>
        <v>0</v>
      </c>
      <c r="V1506">
        <f t="shared" si="181"/>
        <v>0.47965000337966002</v>
      </c>
      <c r="X1506">
        <f t="shared" si="176"/>
        <v>-0.44828573762366436</v>
      </c>
    </row>
    <row r="1507" spans="1:24" x14ac:dyDescent="0.35">
      <c r="A1507" t="s">
        <v>405</v>
      </c>
      <c r="B1507" t="s">
        <v>666</v>
      </c>
      <c r="C1507" t="s">
        <v>677</v>
      </c>
      <c r="D1507" t="s">
        <v>694</v>
      </c>
      <c r="E1507">
        <v>0.52034999662033898</v>
      </c>
      <c r="F1507">
        <v>8</v>
      </c>
      <c r="G1507">
        <v>0</v>
      </c>
      <c r="H1507">
        <v>0</v>
      </c>
      <c r="I1507">
        <f t="shared" si="177"/>
        <v>0</v>
      </c>
      <c r="J1507">
        <v>0</v>
      </c>
      <c r="K1507">
        <v>1</v>
      </c>
      <c r="L1507" t="s">
        <v>653</v>
      </c>
      <c r="M1507" t="s">
        <v>652</v>
      </c>
      <c r="N1507" t="str">
        <f t="shared" si="178"/>
        <v>left end</v>
      </c>
      <c r="P1507">
        <v>0</v>
      </c>
      <c r="Q1507">
        <v>-0.9346101</v>
      </c>
      <c r="R1507">
        <v>1</v>
      </c>
      <c r="S1507">
        <v>0.52034999662033898</v>
      </c>
      <c r="T1507">
        <f t="shared" si="179"/>
        <v>0</v>
      </c>
      <c r="U1507">
        <f t="shared" si="180"/>
        <v>0</v>
      </c>
      <c r="V1507">
        <f t="shared" si="181"/>
        <v>0.52034999662033898</v>
      </c>
      <c r="X1507">
        <f t="shared" si="176"/>
        <v>-0.4863243623763347</v>
      </c>
    </row>
    <row r="1508" spans="1:24" x14ac:dyDescent="0.35">
      <c r="A1508" t="s">
        <v>343</v>
      </c>
      <c r="B1508" t="s">
        <v>667</v>
      </c>
      <c r="C1508" t="s">
        <v>694</v>
      </c>
      <c r="D1508" t="s">
        <v>677</v>
      </c>
      <c r="E1508">
        <v>0.33453793728759201</v>
      </c>
      <c r="F1508">
        <v>8</v>
      </c>
      <c r="G1508">
        <v>0</v>
      </c>
      <c r="H1508">
        <v>0</v>
      </c>
      <c r="I1508">
        <f t="shared" si="177"/>
        <v>0</v>
      </c>
      <c r="J1508">
        <v>0</v>
      </c>
      <c r="K1508">
        <v>0</v>
      </c>
      <c r="M1508" t="s">
        <v>650</v>
      </c>
      <c r="N1508" t="str">
        <f t="shared" si="178"/>
        <v>middle</v>
      </c>
      <c r="P1508">
        <v>0</v>
      </c>
      <c r="Q1508">
        <v>-0.20237364999999999</v>
      </c>
      <c r="R1508">
        <v>1</v>
      </c>
      <c r="S1508">
        <v>0.33453793728759201</v>
      </c>
      <c r="T1508">
        <f t="shared" si="179"/>
        <v>0</v>
      </c>
      <c r="U1508">
        <f t="shared" si="180"/>
        <v>0</v>
      </c>
      <c r="V1508">
        <f t="shared" si="181"/>
        <v>0</v>
      </c>
      <c r="X1508">
        <f t="shared" si="176"/>
        <v>-6.7701663432361087E-2</v>
      </c>
    </row>
    <row r="1509" spans="1:24" x14ac:dyDescent="0.35">
      <c r="A1509" t="s">
        <v>334</v>
      </c>
      <c r="B1509" t="s">
        <v>666</v>
      </c>
      <c r="C1509" t="s">
        <v>694</v>
      </c>
      <c r="D1509" t="s">
        <v>677</v>
      </c>
      <c r="E1509">
        <v>0.1247584075519</v>
      </c>
      <c r="F1509">
        <v>8</v>
      </c>
      <c r="G1509">
        <v>0</v>
      </c>
      <c r="H1509">
        <v>0</v>
      </c>
      <c r="I1509">
        <f t="shared" si="177"/>
        <v>0</v>
      </c>
      <c r="J1509">
        <v>0</v>
      </c>
      <c r="K1509">
        <v>0</v>
      </c>
      <c r="M1509" t="s">
        <v>650</v>
      </c>
      <c r="N1509" t="str">
        <f t="shared" si="178"/>
        <v>middle</v>
      </c>
      <c r="P1509">
        <v>0</v>
      </c>
      <c r="Q1509">
        <v>-0.20237364999999999</v>
      </c>
      <c r="R1509">
        <v>1</v>
      </c>
      <c r="S1509">
        <v>0.1247584075519</v>
      </c>
      <c r="T1509">
        <f t="shared" si="179"/>
        <v>0</v>
      </c>
      <c r="U1509">
        <f t="shared" si="180"/>
        <v>0</v>
      </c>
      <c r="V1509">
        <f t="shared" si="181"/>
        <v>0</v>
      </c>
      <c r="X1509">
        <f t="shared" si="176"/>
        <v>-2.5247814304465564E-2</v>
      </c>
    </row>
    <row r="1510" spans="1:24" x14ac:dyDescent="0.35">
      <c r="A1510" t="s">
        <v>402</v>
      </c>
      <c r="B1510" t="s">
        <v>666</v>
      </c>
      <c r="C1510" t="s">
        <v>694</v>
      </c>
      <c r="D1510" t="s">
        <v>677</v>
      </c>
      <c r="E1510">
        <v>0.540703655160506</v>
      </c>
      <c r="F1510">
        <v>8</v>
      </c>
      <c r="G1510">
        <v>0</v>
      </c>
      <c r="H1510">
        <v>0</v>
      </c>
      <c r="I1510">
        <f t="shared" si="177"/>
        <v>0</v>
      </c>
      <c r="J1510">
        <v>0</v>
      </c>
      <c r="K1510">
        <v>0</v>
      </c>
      <c r="M1510" t="s">
        <v>650</v>
      </c>
      <c r="N1510" t="str">
        <f t="shared" si="178"/>
        <v>middle</v>
      </c>
      <c r="P1510">
        <v>0</v>
      </c>
      <c r="Q1510">
        <v>-0.20237364999999999</v>
      </c>
      <c r="R1510">
        <v>1</v>
      </c>
      <c r="S1510">
        <v>0.540703655160506</v>
      </c>
      <c r="T1510">
        <f t="shared" si="179"/>
        <v>0</v>
      </c>
      <c r="U1510">
        <f t="shared" si="180"/>
        <v>0</v>
      </c>
      <c r="V1510">
        <f t="shared" si="181"/>
        <v>0</v>
      </c>
      <c r="X1510">
        <f t="shared" si="176"/>
        <v>-0.10942417226317293</v>
      </c>
    </row>
    <row r="1511" spans="1:24" x14ac:dyDescent="0.35">
      <c r="A1511" t="s">
        <v>342</v>
      </c>
      <c r="B1511" t="s">
        <v>665</v>
      </c>
      <c r="C1511" t="s">
        <v>694</v>
      </c>
      <c r="D1511" t="s">
        <v>677</v>
      </c>
      <c r="E1511">
        <v>0.46591311556923898</v>
      </c>
      <c r="F1511">
        <v>8</v>
      </c>
      <c r="G1511">
        <v>0</v>
      </c>
      <c r="H1511">
        <v>0</v>
      </c>
      <c r="I1511">
        <f t="shared" si="177"/>
        <v>0</v>
      </c>
      <c r="J1511">
        <v>0</v>
      </c>
      <c r="K1511">
        <v>0</v>
      </c>
      <c r="L1511" t="s">
        <v>3</v>
      </c>
      <c r="M1511" t="s">
        <v>652</v>
      </c>
      <c r="N1511" t="str">
        <f t="shared" si="178"/>
        <v>left tackle</v>
      </c>
      <c r="P1511">
        <v>0</v>
      </c>
      <c r="Q1511">
        <v>0.18744145000000001</v>
      </c>
      <c r="R1511">
        <v>0</v>
      </c>
      <c r="S1511">
        <v>0</v>
      </c>
      <c r="T1511">
        <f t="shared" si="179"/>
        <v>0</v>
      </c>
      <c r="U1511">
        <f t="shared" si="180"/>
        <v>0</v>
      </c>
      <c r="V1511">
        <f t="shared" si="181"/>
        <v>0</v>
      </c>
      <c r="X1511">
        <f t="shared" si="176"/>
        <v>8.7331429956315737E-2</v>
      </c>
    </row>
    <row r="1512" spans="1:24" x14ac:dyDescent="0.35">
      <c r="A1512" t="s">
        <v>324</v>
      </c>
      <c r="B1512" t="s">
        <v>667</v>
      </c>
      <c r="C1512" t="s">
        <v>694</v>
      </c>
      <c r="D1512" t="s">
        <v>677</v>
      </c>
      <c r="E1512">
        <v>0.53408688443076002</v>
      </c>
      <c r="F1512">
        <v>8</v>
      </c>
      <c r="G1512">
        <v>0</v>
      </c>
      <c r="H1512">
        <v>0</v>
      </c>
      <c r="I1512">
        <f t="shared" si="177"/>
        <v>0</v>
      </c>
      <c r="J1512">
        <v>0</v>
      </c>
      <c r="K1512">
        <v>0</v>
      </c>
      <c r="L1512" t="s">
        <v>3</v>
      </c>
      <c r="M1512" t="s">
        <v>652</v>
      </c>
      <c r="N1512" t="str">
        <f t="shared" si="178"/>
        <v>left tackle</v>
      </c>
      <c r="P1512">
        <v>0</v>
      </c>
      <c r="Q1512">
        <v>0.18744145000000001</v>
      </c>
      <c r="R1512">
        <v>0</v>
      </c>
      <c r="S1512">
        <v>0</v>
      </c>
      <c r="T1512">
        <f t="shared" si="179"/>
        <v>0</v>
      </c>
      <c r="U1512">
        <f t="shared" si="180"/>
        <v>0</v>
      </c>
      <c r="V1512">
        <f t="shared" si="181"/>
        <v>0</v>
      </c>
      <c r="X1512">
        <f t="shared" si="176"/>
        <v>0.10011002004368409</v>
      </c>
    </row>
    <row r="1513" spans="1:24" x14ac:dyDescent="0.35">
      <c r="A1513" t="s">
        <v>324</v>
      </c>
      <c r="B1513" t="s">
        <v>667</v>
      </c>
      <c r="C1513" t="s">
        <v>694</v>
      </c>
      <c r="D1513" t="s">
        <v>677</v>
      </c>
      <c r="E1513">
        <v>1</v>
      </c>
      <c r="F1513">
        <v>8</v>
      </c>
      <c r="G1513">
        <v>0</v>
      </c>
      <c r="H1513">
        <v>0</v>
      </c>
      <c r="I1513">
        <f t="shared" si="177"/>
        <v>0</v>
      </c>
      <c r="J1513">
        <v>0</v>
      </c>
      <c r="K1513">
        <v>0</v>
      </c>
      <c r="L1513" t="s">
        <v>653</v>
      </c>
      <c r="M1513" t="s">
        <v>652</v>
      </c>
      <c r="N1513" t="str">
        <f t="shared" si="178"/>
        <v>left end</v>
      </c>
      <c r="P1513">
        <v>0</v>
      </c>
      <c r="Q1513">
        <v>1.0048482000000001</v>
      </c>
      <c r="R1513">
        <v>0</v>
      </c>
      <c r="S1513">
        <v>0</v>
      </c>
      <c r="T1513">
        <f t="shared" si="179"/>
        <v>0</v>
      </c>
      <c r="U1513">
        <f t="shared" si="180"/>
        <v>0</v>
      </c>
      <c r="V1513">
        <f t="shared" si="181"/>
        <v>0</v>
      </c>
      <c r="X1513">
        <f t="shared" si="176"/>
        <v>1.0048482000000001</v>
      </c>
    </row>
    <row r="1514" spans="1:24" x14ac:dyDescent="0.35">
      <c r="A1514" t="s">
        <v>341</v>
      </c>
      <c r="B1514" t="s">
        <v>665</v>
      </c>
      <c r="C1514" t="s">
        <v>694</v>
      </c>
      <c r="D1514" t="s">
        <v>677</v>
      </c>
      <c r="E1514">
        <v>0.38063141385256799</v>
      </c>
      <c r="F1514">
        <v>8</v>
      </c>
      <c r="G1514">
        <v>0</v>
      </c>
      <c r="H1514">
        <v>0</v>
      </c>
      <c r="I1514">
        <f t="shared" si="177"/>
        <v>0</v>
      </c>
      <c r="J1514">
        <v>0</v>
      </c>
      <c r="K1514">
        <v>0</v>
      </c>
      <c r="M1514" t="s">
        <v>650</v>
      </c>
      <c r="N1514" t="str">
        <f t="shared" si="178"/>
        <v>middle</v>
      </c>
      <c r="P1514">
        <v>0</v>
      </c>
      <c r="Q1514">
        <v>-0.69862186999999998</v>
      </c>
      <c r="R1514">
        <v>1</v>
      </c>
      <c r="S1514">
        <v>0.38063141385256799</v>
      </c>
      <c r="T1514">
        <f t="shared" si="179"/>
        <v>0</v>
      </c>
      <c r="U1514">
        <f t="shared" si="180"/>
        <v>0</v>
      </c>
      <c r="V1514">
        <f t="shared" si="181"/>
        <v>0</v>
      </c>
      <c r="X1514">
        <f t="shared" si="176"/>
        <v>-0.26591743012642494</v>
      </c>
    </row>
    <row r="1515" spans="1:24" x14ac:dyDescent="0.35">
      <c r="A1515" t="s">
        <v>406</v>
      </c>
      <c r="B1515" t="s">
        <v>667</v>
      </c>
      <c r="C1515" t="s">
        <v>694</v>
      </c>
      <c r="D1515" t="s">
        <v>677</v>
      </c>
      <c r="E1515">
        <v>0.61936858614743096</v>
      </c>
      <c r="F1515">
        <v>8</v>
      </c>
      <c r="G1515">
        <v>0</v>
      </c>
      <c r="H1515">
        <v>0</v>
      </c>
      <c r="I1515">
        <f t="shared" si="177"/>
        <v>0</v>
      </c>
      <c r="J1515">
        <v>0</v>
      </c>
      <c r="K1515">
        <v>0</v>
      </c>
      <c r="M1515" t="s">
        <v>650</v>
      </c>
      <c r="N1515" t="str">
        <f t="shared" si="178"/>
        <v>middle</v>
      </c>
      <c r="P1515">
        <v>0</v>
      </c>
      <c r="Q1515">
        <v>-0.69862186999999998</v>
      </c>
      <c r="R1515">
        <v>1</v>
      </c>
      <c r="S1515">
        <v>0.61936858614743096</v>
      </c>
      <c r="T1515">
        <f t="shared" si="179"/>
        <v>0</v>
      </c>
      <c r="U1515">
        <f t="shared" si="180"/>
        <v>0</v>
      </c>
      <c r="V1515">
        <f t="shared" si="181"/>
        <v>0</v>
      </c>
      <c r="X1515">
        <f t="shared" si="176"/>
        <v>-0.43270443987357432</v>
      </c>
    </row>
    <row r="1516" spans="1:24" x14ac:dyDescent="0.35">
      <c r="A1516" t="s">
        <v>133</v>
      </c>
      <c r="B1516" t="s">
        <v>667</v>
      </c>
      <c r="C1516" t="s">
        <v>677</v>
      </c>
      <c r="D1516" t="s">
        <v>694</v>
      </c>
      <c r="E1516">
        <v>1</v>
      </c>
      <c r="F1516">
        <v>8</v>
      </c>
      <c r="G1516">
        <v>0</v>
      </c>
      <c r="H1516">
        <v>0</v>
      </c>
      <c r="I1516">
        <f t="shared" si="177"/>
        <v>0</v>
      </c>
      <c r="J1516">
        <v>0</v>
      </c>
      <c r="K1516">
        <v>0</v>
      </c>
      <c r="M1516" t="s">
        <v>650</v>
      </c>
      <c r="N1516" t="str">
        <f t="shared" si="178"/>
        <v>middle</v>
      </c>
      <c r="P1516">
        <v>0</v>
      </c>
      <c r="Q1516">
        <v>-0.60002599999999995</v>
      </c>
      <c r="R1516">
        <v>1</v>
      </c>
      <c r="S1516">
        <v>1</v>
      </c>
      <c r="T1516">
        <f t="shared" si="179"/>
        <v>0</v>
      </c>
      <c r="U1516">
        <f t="shared" si="180"/>
        <v>0</v>
      </c>
      <c r="V1516">
        <f t="shared" si="181"/>
        <v>0</v>
      </c>
      <c r="X1516">
        <f t="shared" si="176"/>
        <v>-0.60002599999999995</v>
      </c>
    </row>
    <row r="1517" spans="1:24" x14ac:dyDescent="0.35">
      <c r="A1517" t="s">
        <v>133</v>
      </c>
      <c r="B1517" t="s">
        <v>667</v>
      </c>
      <c r="C1517" t="s">
        <v>677</v>
      </c>
      <c r="D1517" t="s">
        <v>694</v>
      </c>
      <c r="E1517">
        <v>0.39391455414487397</v>
      </c>
      <c r="F1517">
        <v>8</v>
      </c>
      <c r="G1517">
        <v>0</v>
      </c>
      <c r="H1517">
        <v>0</v>
      </c>
      <c r="I1517">
        <f t="shared" si="177"/>
        <v>0</v>
      </c>
      <c r="J1517">
        <v>0</v>
      </c>
      <c r="K1517">
        <v>0</v>
      </c>
      <c r="L1517" t="s">
        <v>3</v>
      </c>
      <c r="M1517" t="s">
        <v>652</v>
      </c>
      <c r="N1517" t="str">
        <f t="shared" si="178"/>
        <v>left tackle</v>
      </c>
      <c r="P1517">
        <v>0</v>
      </c>
      <c r="Q1517">
        <v>-0.37326035000000002</v>
      </c>
      <c r="R1517">
        <v>1</v>
      </c>
      <c r="S1517">
        <v>0.39391455414487397</v>
      </c>
      <c r="T1517">
        <f t="shared" si="179"/>
        <v>0</v>
      </c>
      <c r="U1517">
        <f t="shared" si="180"/>
        <v>0</v>
      </c>
      <c r="V1517">
        <f t="shared" si="181"/>
        <v>0</v>
      </c>
      <c r="X1517">
        <f t="shared" si="176"/>
        <v>-0.14703268435020961</v>
      </c>
    </row>
    <row r="1518" spans="1:24" x14ac:dyDescent="0.35">
      <c r="A1518" t="s">
        <v>123</v>
      </c>
      <c r="B1518" t="s">
        <v>667</v>
      </c>
      <c r="C1518" t="s">
        <v>677</v>
      </c>
      <c r="D1518" t="s">
        <v>694</v>
      </c>
      <c r="E1518">
        <v>0.60608544585512503</v>
      </c>
      <c r="F1518">
        <v>8</v>
      </c>
      <c r="G1518">
        <v>0</v>
      </c>
      <c r="H1518">
        <v>0</v>
      </c>
      <c r="I1518">
        <f t="shared" si="177"/>
        <v>0</v>
      </c>
      <c r="J1518">
        <v>0</v>
      </c>
      <c r="K1518">
        <v>0</v>
      </c>
      <c r="L1518" t="s">
        <v>3</v>
      </c>
      <c r="M1518" t="s">
        <v>652</v>
      </c>
      <c r="N1518" t="str">
        <f t="shared" si="178"/>
        <v>left tackle</v>
      </c>
      <c r="P1518">
        <v>0</v>
      </c>
      <c r="Q1518">
        <v>-0.37326035000000002</v>
      </c>
      <c r="R1518">
        <v>1</v>
      </c>
      <c r="S1518">
        <v>0.60608544585512503</v>
      </c>
      <c r="T1518">
        <f t="shared" si="179"/>
        <v>0</v>
      </c>
      <c r="U1518">
        <f t="shared" si="180"/>
        <v>0</v>
      </c>
      <c r="V1518">
        <f t="shared" si="181"/>
        <v>0</v>
      </c>
      <c r="X1518">
        <f t="shared" si="176"/>
        <v>-0.22622766564979002</v>
      </c>
    </row>
    <row r="1519" spans="1:24" x14ac:dyDescent="0.35">
      <c r="A1519" t="s">
        <v>406</v>
      </c>
      <c r="B1519" t="s">
        <v>667</v>
      </c>
      <c r="C1519" t="s">
        <v>694</v>
      </c>
      <c r="D1519" t="s">
        <v>677</v>
      </c>
      <c r="E1519">
        <v>0.36204994291116899</v>
      </c>
      <c r="F1519">
        <v>8</v>
      </c>
      <c r="G1519">
        <v>0</v>
      </c>
      <c r="H1519">
        <v>0</v>
      </c>
      <c r="I1519">
        <f t="shared" si="177"/>
        <v>0</v>
      </c>
      <c r="J1519">
        <v>0</v>
      </c>
      <c r="K1519">
        <v>0</v>
      </c>
      <c r="M1519" t="s">
        <v>650</v>
      </c>
      <c r="N1519" t="str">
        <f t="shared" si="178"/>
        <v>middle</v>
      </c>
      <c r="P1519">
        <v>0</v>
      </c>
      <c r="Q1519">
        <v>-0.65665233000000001</v>
      </c>
      <c r="R1519">
        <v>1</v>
      </c>
      <c r="S1519">
        <v>0.36204994291116899</v>
      </c>
      <c r="T1519">
        <f t="shared" si="179"/>
        <v>0</v>
      </c>
      <c r="U1519">
        <f t="shared" si="180"/>
        <v>0</v>
      </c>
      <c r="V1519">
        <f t="shared" si="181"/>
        <v>0</v>
      </c>
      <c r="X1519">
        <f t="shared" si="176"/>
        <v>-0.23774093858898609</v>
      </c>
    </row>
    <row r="1520" spans="1:24" x14ac:dyDescent="0.35">
      <c r="A1520" t="s">
        <v>334</v>
      </c>
      <c r="B1520" t="s">
        <v>666</v>
      </c>
      <c r="C1520" t="s">
        <v>694</v>
      </c>
      <c r="D1520" t="s">
        <v>677</v>
      </c>
      <c r="E1520">
        <v>0.63795005708883001</v>
      </c>
      <c r="F1520">
        <v>8</v>
      </c>
      <c r="G1520">
        <v>0</v>
      </c>
      <c r="H1520">
        <v>0</v>
      </c>
      <c r="I1520">
        <f t="shared" si="177"/>
        <v>0</v>
      </c>
      <c r="J1520">
        <v>0</v>
      </c>
      <c r="K1520">
        <v>0</v>
      </c>
      <c r="M1520" t="s">
        <v>650</v>
      </c>
      <c r="N1520" t="str">
        <f t="shared" si="178"/>
        <v>middle</v>
      </c>
      <c r="P1520">
        <v>0</v>
      </c>
      <c r="Q1520">
        <v>-0.65665233000000001</v>
      </c>
      <c r="R1520">
        <v>1</v>
      </c>
      <c r="S1520">
        <v>0.63795005708883001</v>
      </c>
      <c r="T1520">
        <f t="shared" si="179"/>
        <v>0</v>
      </c>
      <c r="U1520">
        <f t="shared" si="180"/>
        <v>0</v>
      </c>
      <c r="V1520">
        <f t="shared" si="181"/>
        <v>0</v>
      </c>
      <c r="X1520">
        <f t="shared" si="176"/>
        <v>-0.41891139141101325</v>
      </c>
    </row>
    <row r="1521" spans="1:24" x14ac:dyDescent="0.35">
      <c r="A1521" t="s">
        <v>407</v>
      </c>
      <c r="B1521" t="s">
        <v>665</v>
      </c>
      <c r="C1521" t="s">
        <v>677</v>
      </c>
      <c r="D1521" t="s">
        <v>694</v>
      </c>
      <c r="E1521">
        <v>0.58487237386309099</v>
      </c>
      <c r="F1521">
        <v>8</v>
      </c>
      <c r="G1521">
        <v>0</v>
      </c>
      <c r="H1521">
        <v>0</v>
      </c>
      <c r="I1521">
        <f t="shared" si="177"/>
        <v>0</v>
      </c>
      <c r="J1521">
        <v>0</v>
      </c>
      <c r="K1521">
        <v>0</v>
      </c>
      <c r="L1521" t="s">
        <v>3</v>
      </c>
      <c r="M1521" t="s">
        <v>651</v>
      </c>
      <c r="N1521" t="str">
        <f t="shared" si="178"/>
        <v>right tackle</v>
      </c>
      <c r="P1521">
        <v>0</v>
      </c>
      <c r="Q1521">
        <v>0.10309771399999999</v>
      </c>
      <c r="R1521">
        <v>0</v>
      </c>
      <c r="S1521">
        <v>0</v>
      </c>
      <c r="T1521">
        <f t="shared" si="179"/>
        <v>0</v>
      </c>
      <c r="U1521">
        <f t="shared" si="180"/>
        <v>0</v>
      </c>
      <c r="V1521">
        <f t="shared" si="181"/>
        <v>0</v>
      </c>
      <c r="X1521">
        <f t="shared" si="176"/>
        <v>6.0299004727038023E-2</v>
      </c>
    </row>
    <row r="1522" spans="1:24" x14ac:dyDescent="0.35">
      <c r="A1522" t="s">
        <v>408</v>
      </c>
      <c r="B1522" t="s">
        <v>666</v>
      </c>
      <c r="C1522" t="s">
        <v>677</v>
      </c>
      <c r="D1522" t="s">
        <v>694</v>
      </c>
      <c r="E1522">
        <v>0.41512762613690801</v>
      </c>
      <c r="F1522">
        <v>8</v>
      </c>
      <c r="G1522">
        <v>0</v>
      </c>
      <c r="H1522">
        <v>0</v>
      </c>
      <c r="I1522">
        <f t="shared" si="177"/>
        <v>0</v>
      </c>
      <c r="J1522">
        <v>0</v>
      </c>
      <c r="K1522">
        <v>0</v>
      </c>
      <c r="L1522" t="s">
        <v>3</v>
      </c>
      <c r="M1522" t="s">
        <v>651</v>
      </c>
      <c r="N1522" t="str">
        <f t="shared" si="178"/>
        <v>right tackle</v>
      </c>
      <c r="P1522">
        <v>0</v>
      </c>
      <c r="Q1522">
        <v>0.10309771399999999</v>
      </c>
      <c r="R1522">
        <v>0</v>
      </c>
      <c r="S1522">
        <v>0</v>
      </c>
      <c r="T1522">
        <f t="shared" si="179"/>
        <v>0</v>
      </c>
      <c r="U1522">
        <f t="shared" si="180"/>
        <v>0</v>
      </c>
      <c r="V1522">
        <f t="shared" si="181"/>
        <v>0</v>
      </c>
      <c r="X1522">
        <f t="shared" si="176"/>
        <v>4.2798709272961866E-2</v>
      </c>
    </row>
    <row r="1523" spans="1:24" x14ac:dyDescent="0.35">
      <c r="A1523" t="s">
        <v>133</v>
      </c>
      <c r="B1523" t="s">
        <v>667</v>
      </c>
      <c r="C1523" t="s">
        <v>677</v>
      </c>
      <c r="D1523" t="s">
        <v>694</v>
      </c>
      <c r="E1523">
        <v>0.55328356096227205</v>
      </c>
      <c r="F1523">
        <v>8</v>
      </c>
      <c r="G1523">
        <v>0</v>
      </c>
      <c r="H1523">
        <v>0</v>
      </c>
      <c r="I1523">
        <f t="shared" si="177"/>
        <v>0</v>
      </c>
      <c r="J1523">
        <v>0</v>
      </c>
      <c r="K1523">
        <v>0</v>
      </c>
      <c r="L1523" t="s">
        <v>653</v>
      </c>
      <c r="M1523" t="s">
        <v>652</v>
      </c>
      <c r="N1523" t="str">
        <f t="shared" si="178"/>
        <v>left end</v>
      </c>
      <c r="P1523">
        <v>0</v>
      </c>
      <c r="Q1523">
        <v>1.1891071</v>
      </c>
      <c r="R1523">
        <v>0</v>
      </c>
      <c r="S1523">
        <v>0</v>
      </c>
      <c r="T1523">
        <f t="shared" si="179"/>
        <v>0</v>
      </c>
      <c r="U1523">
        <f t="shared" si="180"/>
        <v>0</v>
      </c>
      <c r="V1523">
        <f t="shared" si="181"/>
        <v>0</v>
      </c>
      <c r="X1523">
        <f t="shared" si="176"/>
        <v>0.65791341065352049</v>
      </c>
    </row>
    <row r="1524" spans="1:24" x14ac:dyDescent="0.35">
      <c r="A1524" t="s">
        <v>130</v>
      </c>
      <c r="B1524" t="s">
        <v>665</v>
      </c>
      <c r="C1524" t="s">
        <v>677</v>
      </c>
      <c r="D1524" t="s">
        <v>694</v>
      </c>
      <c r="E1524">
        <v>0.44671643903772701</v>
      </c>
      <c r="F1524">
        <v>8</v>
      </c>
      <c r="G1524">
        <v>0</v>
      </c>
      <c r="H1524">
        <v>0</v>
      </c>
      <c r="I1524">
        <f t="shared" si="177"/>
        <v>0</v>
      </c>
      <c r="J1524">
        <v>0</v>
      </c>
      <c r="K1524">
        <v>0</v>
      </c>
      <c r="L1524" t="s">
        <v>653</v>
      </c>
      <c r="M1524" t="s">
        <v>652</v>
      </c>
      <c r="N1524" t="str">
        <f t="shared" si="178"/>
        <v>left end</v>
      </c>
      <c r="P1524">
        <v>0</v>
      </c>
      <c r="Q1524">
        <v>1.1891071</v>
      </c>
      <c r="R1524">
        <v>0</v>
      </c>
      <c r="S1524">
        <v>0</v>
      </c>
      <c r="T1524">
        <f t="shared" si="179"/>
        <v>0</v>
      </c>
      <c r="U1524">
        <f t="shared" si="180"/>
        <v>0</v>
      </c>
      <c r="V1524">
        <f t="shared" si="181"/>
        <v>0</v>
      </c>
      <c r="X1524">
        <f t="shared" si="176"/>
        <v>0.53119368934647837</v>
      </c>
    </row>
    <row r="1525" spans="1:24" x14ac:dyDescent="0.35">
      <c r="A1525" t="s">
        <v>343</v>
      </c>
      <c r="B1525" t="s">
        <v>667</v>
      </c>
      <c r="C1525" t="s">
        <v>694</v>
      </c>
      <c r="D1525" t="s">
        <v>677</v>
      </c>
      <c r="E1525">
        <v>1</v>
      </c>
      <c r="F1525">
        <v>8</v>
      </c>
      <c r="G1525">
        <v>0</v>
      </c>
      <c r="H1525">
        <v>0</v>
      </c>
      <c r="I1525">
        <f t="shared" si="177"/>
        <v>0</v>
      </c>
      <c r="J1525">
        <v>0</v>
      </c>
      <c r="K1525">
        <v>0</v>
      </c>
      <c r="L1525" t="s">
        <v>653</v>
      </c>
      <c r="M1525" t="s">
        <v>652</v>
      </c>
      <c r="N1525" t="str">
        <f t="shared" si="178"/>
        <v>left end</v>
      </c>
      <c r="P1525">
        <v>0</v>
      </c>
      <c r="Q1525">
        <v>0.57351700000000005</v>
      </c>
      <c r="R1525">
        <v>0</v>
      </c>
      <c r="S1525">
        <v>0</v>
      </c>
      <c r="T1525">
        <f t="shared" si="179"/>
        <v>0</v>
      </c>
      <c r="U1525">
        <f t="shared" si="180"/>
        <v>0</v>
      </c>
      <c r="V1525">
        <f t="shared" si="181"/>
        <v>0</v>
      </c>
      <c r="X1525">
        <f t="shared" si="176"/>
        <v>0.57351700000000005</v>
      </c>
    </row>
    <row r="1526" spans="1:24" x14ac:dyDescent="0.35">
      <c r="A1526" t="s">
        <v>407</v>
      </c>
      <c r="B1526" t="s">
        <v>665</v>
      </c>
      <c r="C1526" t="s">
        <v>677</v>
      </c>
      <c r="D1526" t="s">
        <v>694</v>
      </c>
      <c r="E1526">
        <v>1</v>
      </c>
      <c r="F1526">
        <v>8</v>
      </c>
      <c r="G1526">
        <v>0</v>
      </c>
      <c r="H1526">
        <v>0</v>
      </c>
      <c r="I1526">
        <f t="shared" si="177"/>
        <v>0</v>
      </c>
      <c r="J1526">
        <v>0</v>
      </c>
      <c r="K1526">
        <v>0</v>
      </c>
      <c r="L1526" t="s">
        <v>653</v>
      </c>
      <c r="M1526" t="s">
        <v>652</v>
      </c>
      <c r="N1526" t="str">
        <f t="shared" si="178"/>
        <v>left end</v>
      </c>
      <c r="P1526">
        <v>0</v>
      </c>
      <c r="Q1526">
        <v>-0.15059829999999999</v>
      </c>
      <c r="R1526">
        <v>1</v>
      </c>
      <c r="S1526">
        <v>1</v>
      </c>
      <c r="T1526">
        <f t="shared" si="179"/>
        <v>0</v>
      </c>
      <c r="U1526">
        <f t="shared" si="180"/>
        <v>0</v>
      </c>
      <c r="V1526">
        <f t="shared" si="181"/>
        <v>0</v>
      </c>
      <c r="X1526">
        <f t="shared" si="176"/>
        <v>-0.15059829999999999</v>
      </c>
    </row>
    <row r="1527" spans="1:24" x14ac:dyDescent="0.35">
      <c r="A1527" t="s">
        <v>129</v>
      </c>
      <c r="B1527" t="s">
        <v>665</v>
      </c>
      <c r="C1527" t="s">
        <v>677</v>
      </c>
      <c r="D1527" t="s">
        <v>694</v>
      </c>
      <c r="E1527">
        <v>0.46376584618901301</v>
      </c>
      <c r="F1527">
        <v>8</v>
      </c>
      <c r="G1527">
        <v>0</v>
      </c>
      <c r="H1527">
        <v>0</v>
      </c>
      <c r="I1527">
        <f t="shared" si="177"/>
        <v>0</v>
      </c>
      <c r="J1527">
        <v>0</v>
      </c>
      <c r="K1527">
        <v>0</v>
      </c>
      <c r="L1527" t="s">
        <v>653</v>
      </c>
      <c r="M1527" t="s">
        <v>651</v>
      </c>
      <c r="N1527" t="str">
        <f t="shared" si="178"/>
        <v>right end</v>
      </c>
      <c r="P1527">
        <v>0</v>
      </c>
      <c r="Q1527">
        <v>0.92026262999999997</v>
      </c>
      <c r="R1527">
        <v>0</v>
      </c>
      <c r="S1527">
        <v>0</v>
      </c>
      <c r="T1527">
        <f t="shared" si="179"/>
        <v>0</v>
      </c>
      <c r="U1527">
        <f t="shared" si="180"/>
        <v>0</v>
      </c>
      <c r="V1527">
        <f t="shared" si="181"/>
        <v>0</v>
      </c>
      <c r="X1527">
        <f t="shared" si="176"/>
        <v>0.42678637731807656</v>
      </c>
    </row>
    <row r="1528" spans="1:24" x14ac:dyDescent="0.35">
      <c r="A1528" t="s">
        <v>135</v>
      </c>
      <c r="B1528" t="s">
        <v>665</v>
      </c>
      <c r="C1528" t="s">
        <v>677</v>
      </c>
      <c r="D1528" t="s">
        <v>694</v>
      </c>
      <c r="E1528">
        <v>0.53623415381098605</v>
      </c>
      <c r="F1528">
        <v>8</v>
      </c>
      <c r="G1528">
        <v>0</v>
      </c>
      <c r="H1528">
        <v>0</v>
      </c>
      <c r="I1528">
        <f t="shared" si="177"/>
        <v>0</v>
      </c>
      <c r="J1528">
        <v>0</v>
      </c>
      <c r="K1528">
        <v>0</v>
      </c>
      <c r="L1528" t="s">
        <v>653</v>
      </c>
      <c r="M1528" t="s">
        <v>651</v>
      </c>
      <c r="N1528" t="str">
        <f t="shared" si="178"/>
        <v>right end</v>
      </c>
      <c r="P1528">
        <v>0</v>
      </c>
      <c r="Q1528">
        <v>0.92026262999999997</v>
      </c>
      <c r="R1528">
        <v>0</v>
      </c>
      <c r="S1528">
        <v>0</v>
      </c>
      <c r="T1528">
        <f t="shared" si="179"/>
        <v>0</v>
      </c>
      <c r="U1528">
        <f t="shared" si="180"/>
        <v>0</v>
      </c>
      <c r="V1528">
        <f t="shared" si="181"/>
        <v>0</v>
      </c>
      <c r="X1528">
        <f t="shared" si="176"/>
        <v>0.49347625268192252</v>
      </c>
    </row>
    <row r="1529" spans="1:24" x14ac:dyDescent="0.35">
      <c r="A1529" t="s">
        <v>133</v>
      </c>
      <c r="B1529" t="s">
        <v>667</v>
      </c>
      <c r="C1529" t="s">
        <v>677</v>
      </c>
      <c r="D1529" t="s">
        <v>694</v>
      </c>
      <c r="E1529">
        <v>0.784171357470835</v>
      </c>
      <c r="F1529">
        <v>8</v>
      </c>
      <c r="G1529">
        <v>0</v>
      </c>
      <c r="H1529">
        <v>0</v>
      </c>
      <c r="I1529">
        <f t="shared" si="177"/>
        <v>0</v>
      </c>
      <c r="J1529">
        <v>0</v>
      </c>
      <c r="K1529">
        <v>0</v>
      </c>
      <c r="M1529" t="s">
        <v>650</v>
      </c>
      <c r="N1529" t="str">
        <f t="shared" si="178"/>
        <v>middle</v>
      </c>
      <c r="P1529">
        <v>0</v>
      </c>
      <c r="Q1529">
        <v>-0.14032488000000001</v>
      </c>
      <c r="R1529">
        <v>1</v>
      </c>
      <c r="S1529">
        <v>0.784171357470835</v>
      </c>
      <c r="T1529">
        <f t="shared" si="179"/>
        <v>0</v>
      </c>
      <c r="U1529">
        <f t="shared" si="180"/>
        <v>0</v>
      </c>
      <c r="V1529">
        <f t="shared" si="181"/>
        <v>0</v>
      </c>
      <c r="X1529">
        <f t="shared" si="176"/>
        <v>-0.11003875163653204</v>
      </c>
    </row>
    <row r="1530" spans="1:24" x14ac:dyDescent="0.35">
      <c r="A1530" t="s">
        <v>622</v>
      </c>
      <c r="B1530" t="s">
        <v>667</v>
      </c>
      <c r="C1530" t="s">
        <v>677</v>
      </c>
      <c r="D1530" t="s">
        <v>694</v>
      </c>
      <c r="E1530">
        <v>0.21582864252916401</v>
      </c>
      <c r="F1530">
        <v>8</v>
      </c>
      <c r="G1530">
        <v>0</v>
      </c>
      <c r="H1530">
        <v>0</v>
      </c>
      <c r="I1530">
        <f t="shared" si="177"/>
        <v>0</v>
      </c>
      <c r="J1530">
        <v>0</v>
      </c>
      <c r="K1530">
        <v>0</v>
      </c>
      <c r="M1530" t="s">
        <v>650</v>
      </c>
      <c r="N1530" t="str">
        <f t="shared" si="178"/>
        <v>middle</v>
      </c>
      <c r="P1530">
        <v>0</v>
      </c>
      <c r="Q1530">
        <v>-0.14032488000000001</v>
      </c>
      <c r="R1530">
        <v>1</v>
      </c>
      <c r="S1530">
        <v>0.21582864252916401</v>
      </c>
      <c r="T1530">
        <f t="shared" si="179"/>
        <v>0</v>
      </c>
      <c r="U1530">
        <f t="shared" si="180"/>
        <v>0</v>
      </c>
      <c r="V1530">
        <f t="shared" si="181"/>
        <v>0</v>
      </c>
      <c r="X1530">
        <f t="shared" si="176"/>
        <v>-3.0286128363467838E-2</v>
      </c>
    </row>
    <row r="1531" spans="1:24" x14ac:dyDescent="0.35">
      <c r="A1531" t="s">
        <v>402</v>
      </c>
      <c r="B1531" t="s">
        <v>666</v>
      </c>
      <c r="C1531" t="s">
        <v>694</v>
      </c>
      <c r="D1531" t="s">
        <v>677</v>
      </c>
      <c r="E1531">
        <v>0.24534700455524999</v>
      </c>
      <c r="F1531">
        <v>8</v>
      </c>
      <c r="G1531">
        <v>0</v>
      </c>
      <c r="H1531">
        <v>0</v>
      </c>
      <c r="I1531">
        <f t="shared" si="177"/>
        <v>0</v>
      </c>
      <c r="J1531">
        <v>0</v>
      </c>
      <c r="K1531">
        <v>0</v>
      </c>
      <c r="M1531" t="s">
        <v>650</v>
      </c>
      <c r="N1531" t="str">
        <f t="shared" si="178"/>
        <v>middle</v>
      </c>
      <c r="P1531">
        <v>0</v>
      </c>
      <c r="Q1531">
        <v>0.53397589999999995</v>
      </c>
      <c r="R1531">
        <v>0</v>
      </c>
      <c r="S1531">
        <v>0</v>
      </c>
      <c r="T1531">
        <f t="shared" si="179"/>
        <v>0</v>
      </c>
      <c r="U1531">
        <f t="shared" si="180"/>
        <v>0</v>
      </c>
      <c r="V1531">
        <f t="shared" si="181"/>
        <v>0</v>
      </c>
      <c r="X1531">
        <f t="shared" si="176"/>
        <v>0.13100938756969371</v>
      </c>
    </row>
    <row r="1532" spans="1:24" x14ac:dyDescent="0.35">
      <c r="A1532" t="s">
        <v>409</v>
      </c>
      <c r="B1532" t="s">
        <v>665</v>
      </c>
      <c r="C1532" t="s">
        <v>694</v>
      </c>
      <c r="D1532" t="s">
        <v>677</v>
      </c>
      <c r="E1532">
        <v>0.75465299544474895</v>
      </c>
      <c r="F1532">
        <v>8</v>
      </c>
      <c r="G1532">
        <v>0</v>
      </c>
      <c r="H1532">
        <v>0</v>
      </c>
      <c r="I1532">
        <f t="shared" si="177"/>
        <v>0</v>
      </c>
      <c r="J1532">
        <v>0</v>
      </c>
      <c r="K1532">
        <v>0</v>
      </c>
      <c r="M1532" t="s">
        <v>650</v>
      </c>
      <c r="N1532" t="str">
        <f t="shared" si="178"/>
        <v>middle</v>
      </c>
      <c r="P1532">
        <v>0</v>
      </c>
      <c r="Q1532">
        <v>0.53397589999999995</v>
      </c>
      <c r="R1532">
        <v>0</v>
      </c>
      <c r="S1532">
        <v>0</v>
      </c>
      <c r="T1532">
        <f t="shared" si="179"/>
        <v>0</v>
      </c>
      <c r="U1532">
        <f t="shared" si="180"/>
        <v>0</v>
      </c>
      <c r="V1532">
        <f t="shared" si="181"/>
        <v>0</v>
      </c>
      <c r="X1532">
        <f t="shared" si="176"/>
        <v>0.40296651243030568</v>
      </c>
    </row>
    <row r="1533" spans="1:24" x14ac:dyDescent="0.35">
      <c r="A1533" t="s">
        <v>623</v>
      </c>
      <c r="B1533" t="s">
        <v>665</v>
      </c>
      <c r="C1533" t="s">
        <v>694</v>
      </c>
      <c r="D1533" t="s">
        <v>677</v>
      </c>
      <c r="E1533">
        <v>0.38420952455417201</v>
      </c>
      <c r="F1533">
        <v>8</v>
      </c>
      <c r="G1533">
        <v>0</v>
      </c>
      <c r="H1533">
        <v>0</v>
      </c>
      <c r="I1533">
        <f t="shared" si="177"/>
        <v>0</v>
      </c>
      <c r="J1533">
        <v>0</v>
      </c>
      <c r="K1533">
        <v>1</v>
      </c>
      <c r="L1533" t="s">
        <v>653</v>
      </c>
      <c r="M1533" t="s">
        <v>652</v>
      </c>
      <c r="N1533" t="str">
        <f t="shared" si="178"/>
        <v>left end</v>
      </c>
      <c r="P1533">
        <v>0</v>
      </c>
      <c r="Q1533">
        <v>-0.99629723999999997</v>
      </c>
      <c r="R1533">
        <v>1</v>
      </c>
      <c r="S1533">
        <v>0.38420952455417201</v>
      </c>
      <c r="T1533">
        <f t="shared" si="179"/>
        <v>0</v>
      </c>
      <c r="U1533">
        <f t="shared" si="180"/>
        <v>0</v>
      </c>
      <c r="V1533">
        <f t="shared" si="181"/>
        <v>0.38420952455417201</v>
      </c>
      <c r="X1533">
        <f t="shared" si="176"/>
        <v>-0.38278688889503382</v>
      </c>
    </row>
    <row r="1534" spans="1:24" x14ac:dyDescent="0.35">
      <c r="A1534" t="s">
        <v>409</v>
      </c>
      <c r="B1534" t="s">
        <v>665</v>
      </c>
      <c r="C1534" t="s">
        <v>694</v>
      </c>
      <c r="D1534" t="s">
        <v>677</v>
      </c>
      <c r="E1534">
        <v>0.61579047544582699</v>
      </c>
      <c r="F1534">
        <v>8</v>
      </c>
      <c r="G1534">
        <v>0</v>
      </c>
      <c r="H1534">
        <v>0</v>
      </c>
      <c r="I1534">
        <f t="shared" si="177"/>
        <v>0</v>
      </c>
      <c r="J1534">
        <v>0</v>
      </c>
      <c r="K1534">
        <v>1</v>
      </c>
      <c r="L1534" t="s">
        <v>653</v>
      </c>
      <c r="M1534" t="s">
        <v>652</v>
      </c>
      <c r="N1534" t="str">
        <f t="shared" si="178"/>
        <v>left end</v>
      </c>
      <c r="P1534">
        <v>0</v>
      </c>
      <c r="Q1534">
        <v>-0.99629723999999997</v>
      </c>
      <c r="R1534">
        <v>1</v>
      </c>
      <c r="S1534">
        <v>0.61579047544582699</v>
      </c>
      <c r="T1534">
        <f t="shared" si="179"/>
        <v>0</v>
      </c>
      <c r="U1534">
        <f t="shared" si="180"/>
        <v>0</v>
      </c>
      <c r="V1534">
        <f t="shared" si="181"/>
        <v>0.61579047544582699</v>
      </c>
      <c r="X1534">
        <f t="shared" si="176"/>
        <v>-0.61351035110496521</v>
      </c>
    </row>
    <row r="1535" spans="1:24" x14ac:dyDescent="0.35">
      <c r="A1535" t="s">
        <v>112</v>
      </c>
      <c r="B1535" t="s">
        <v>665</v>
      </c>
      <c r="C1535" t="s">
        <v>677</v>
      </c>
      <c r="D1535" t="s">
        <v>694</v>
      </c>
      <c r="E1535">
        <v>0.39036520332904301</v>
      </c>
      <c r="F1535">
        <v>8</v>
      </c>
      <c r="G1535">
        <v>0</v>
      </c>
      <c r="H1535">
        <v>0</v>
      </c>
      <c r="I1535">
        <f t="shared" si="177"/>
        <v>0</v>
      </c>
      <c r="J1535">
        <v>0</v>
      </c>
      <c r="K1535">
        <v>0</v>
      </c>
      <c r="L1535" t="s">
        <v>653</v>
      </c>
      <c r="M1535" t="s">
        <v>652</v>
      </c>
      <c r="N1535" t="str">
        <f t="shared" si="178"/>
        <v>left end</v>
      </c>
      <c r="P1535">
        <v>0</v>
      </c>
      <c r="Q1535">
        <v>0.92638480000000001</v>
      </c>
      <c r="R1535">
        <v>0</v>
      </c>
      <c r="S1535">
        <v>0</v>
      </c>
      <c r="T1535">
        <f t="shared" si="179"/>
        <v>0</v>
      </c>
      <c r="U1535">
        <f t="shared" si="180"/>
        <v>0</v>
      </c>
      <c r="V1535">
        <f t="shared" si="181"/>
        <v>0</v>
      </c>
      <c r="X1535">
        <f t="shared" si="176"/>
        <v>0.36162839081293485</v>
      </c>
    </row>
    <row r="1536" spans="1:24" x14ac:dyDescent="0.35">
      <c r="A1536" t="s">
        <v>135</v>
      </c>
      <c r="B1536" t="s">
        <v>665</v>
      </c>
      <c r="C1536" t="s">
        <v>677</v>
      </c>
      <c r="D1536" t="s">
        <v>694</v>
      </c>
      <c r="E1536">
        <v>0.60963479667095599</v>
      </c>
      <c r="F1536">
        <v>8</v>
      </c>
      <c r="G1536">
        <v>0</v>
      </c>
      <c r="H1536">
        <v>0</v>
      </c>
      <c r="I1536">
        <f t="shared" si="177"/>
        <v>0</v>
      </c>
      <c r="J1536">
        <v>0</v>
      </c>
      <c r="K1536">
        <v>0</v>
      </c>
      <c r="L1536" t="s">
        <v>653</v>
      </c>
      <c r="M1536" t="s">
        <v>652</v>
      </c>
      <c r="N1536" t="str">
        <f t="shared" si="178"/>
        <v>left end</v>
      </c>
      <c r="P1536">
        <v>0</v>
      </c>
      <c r="Q1536">
        <v>0.92638480000000001</v>
      </c>
      <c r="R1536">
        <v>0</v>
      </c>
      <c r="S1536">
        <v>0</v>
      </c>
      <c r="T1536">
        <f t="shared" si="179"/>
        <v>0</v>
      </c>
      <c r="U1536">
        <f t="shared" si="180"/>
        <v>0</v>
      </c>
      <c r="V1536">
        <f t="shared" si="181"/>
        <v>0</v>
      </c>
      <c r="X1536">
        <f t="shared" si="176"/>
        <v>0.56475640918706427</v>
      </c>
    </row>
    <row r="1537" spans="1:24" x14ac:dyDescent="0.35">
      <c r="A1537" t="s">
        <v>133</v>
      </c>
      <c r="B1537" t="s">
        <v>667</v>
      </c>
      <c r="C1537" t="s">
        <v>677</v>
      </c>
      <c r="D1537" t="s">
        <v>694</v>
      </c>
      <c r="E1537">
        <v>0.15227375431523599</v>
      </c>
      <c r="F1537">
        <v>8</v>
      </c>
      <c r="G1537">
        <v>0</v>
      </c>
      <c r="H1537">
        <v>0</v>
      </c>
      <c r="I1537">
        <f t="shared" si="177"/>
        <v>0</v>
      </c>
      <c r="J1537">
        <v>0</v>
      </c>
      <c r="K1537">
        <v>0</v>
      </c>
      <c r="L1537" t="s">
        <v>653</v>
      </c>
      <c r="M1537" t="s">
        <v>651</v>
      </c>
      <c r="N1537" t="str">
        <f t="shared" si="178"/>
        <v>right end</v>
      </c>
      <c r="P1537">
        <v>0</v>
      </c>
      <c r="Q1537">
        <v>-0.5421338</v>
      </c>
      <c r="R1537">
        <v>1</v>
      </c>
      <c r="S1537">
        <v>0.15227375431523599</v>
      </c>
      <c r="T1537">
        <f t="shared" si="179"/>
        <v>0</v>
      </c>
      <c r="U1537">
        <f t="shared" si="180"/>
        <v>0</v>
      </c>
      <c r="V1537">
        <f t="shared" si="181"/>
        <v>0</v>
      </c>
      <c r="X1537">
        <f t="shared" si="176"/>
        <v>-8.255274906718528E-2</v>
      </c>
    </row>
    <row r="1538" spans="1:24" x14ac:dyDescent="0.35">
      <c r="A1538" t="s">
        <v>407</v>
      </c>
      <c r="B1538" t="s">
        <v>665</v>
      </c>
      <c r="C1538" t="s">
        <v>677</v>
      </c>
      <c r="D1538" t="s">
        <v>694</v>
      </c>
      <c r="E1538">
        <v>0.22107480842327501</v>
      </c>
      <c r="F1538">
        <v>8</v>
      </c>
      <c r="G1538">
        <v>0</v>
      </c>
      <c r="H1538">
        <v>0</v>
      </c>
      <c r="I1538">
        <f t="shared" si="177"/>
        <v>0</v>
      </c>
      <c r="J1538">
        <v>0</v>
      </c>
      <c r="K1538">
        <v>0</v>
      </c>
      <c r="L1538" t="s">
        <v>653</v>
      </c>
      <c r="M1538" t="s">
        <v>651</v>
      </c>
      <c r="N1538" t="str">
        <f t="shared" si="178"/>
        <v>right end</v>
      </c>
      <c r="P1538">
        <v>0</v>
      </c>
      <c r="Q1538">
        <v>-0.5421338</v>
      </c>
      <c r="R1538">
        <v>1</v>
      </c>
      <c r="S1538">
        <v>0.22107480842327501</v>
      </c>
      <c r="T1538">
        <f t="shared" si="179"/>
        <v>0</v>
      </c>
      <c r="U1538">
        <f t="shared" si="180"/>
        <v>0</v>
      </c>
      <c r="V1538">
        <f t="shared" si="181"/>
        <v>0</v>
      </c>
      <c r="X1538">
        <f t="shared" ref="X1538:X1601" si="182">Q1538*E1538</f>
        <v>-0.11985212597478209</v>
      </c>
    </row>
    <row r="1539" spans="1:24" x14ac:dyDescent="0.35">
      <c r="A1539" t="s">
        <v>404</v>
      </c>
      <c r="B1539" t="s">
        <v>667</v>
      </c>
      <c r="C1539" t="s">
        <v>677</v>
      </c>
      <c r="D1539" t="s">
        <v>694</v>
      </c>
      <c r="E1539">
        <v>0.62665143726148698</v>
      </c>
      <c r="F1539">
        <v>8</v>
      </c>
      <c r="G1539">
        <v>0</v>
      </c>
      <c r="H1539">
        <v>0</v>
      </c>
      <c r="I1539">
        <f t="shared" ref="I1539:I1602" si="183">SUM(G1539:H1539)</f>
        <v>0</v>
      </c>
      <c r="J1539">
        <v>0</v>
      </c>
      <c r="K1539">
        <v>0</v>
      </c>
      <c r="L1539" t="s">
        <v>653</v>
      </c>
      <c r="M1539" t="s">
        <v>651</v>
      </c>
      <c r="N1539" t="str">
        <f t="shared" ref="N1539:N1602" si="184">IF(M1539="middle",M1539,_xlfn.CONCAT(M1539," ",L1539))</f>
        <v>right end</v>
      </c>
      <c r="P1539">
        <v>0</v>
      </c>
      <c r="Q1539">
        <v>-0.5421338</v>
      </c>
      <c r="R1539">
        <v>1</v>
      </c>
      <c r="S1539">
        <v>0.62665143726148698</v>
      </c>
      <c r="T1539">
        <f t="shared" ref="T1539:T1602" si="185">P1539*E1539</f>
        <v>0</v>
      </c>
      <c r="U1539">
        <f t="shared" ref="U1539:U1602" si="186">J1539*E1539</f>
        <v>0</v>
      </c>
      <c r="V1539">
        <f t="shared" ref="V1539:V1602" si="187">K1539*E1539</f>
        <v>0</v>
      </c>
      <c r="X1539">
        <f t="shared" si="182"/>
        <v>-0.33972892495803153</v>
      </c>
    </row>
    <row r="1540" spans="1:24" x14ac:dyDescent="0.35">
      <c r="A1540" t="s">
        <v>404</v>
      </c>
      <c r="B1540" t="s">
        <v>667</v>
      </c>
      <c r="C1540" t="s">
        <v>677</v>
      </c>
      <c r="D1540" t="s">
        <v>694</v>
      </c>
      <c r="E1540">
        <v>0.72123972259740099</v>
      </c>
      <c r="F1540">
        <v>8</v>
      </c>
      <c r="G1540">
        <v>0</v>
      </c>
      <c r="H1540">
        <v>0</v>
      </c>
      <c r="I1540">
        <f t="shared" si="183"/>
        <v>0</v>
      </c>
      <c r="J1540">
        <v>0</v>
      </c>
      <c r="K1540">
        <v>0</v>
      </c>
      <c r="L1540" t="s">
        <v>653</v>
      </c>
      <c r="M1540" t="s">
        <v>651</v>
      </c>
      <c r="N1540" t="str">
        <f t="shared" si="184"/>
        <v>right end</v>
      </c>
      <c r="P1540">
        <v>0</v>
      </c>
      <c r="Q1540">
        <v>-0.66749345999999998</v>
      </c>
      <c r="R1540">
        <v>1</v>
      </c>
      <c r="S1540">
        <v>0.72123972259740099</v>
      </c>
      <c r="T1540">
        <f t="shared" si="185"/>
        <v>0</v>
      </c>
      <c r="U1540">
        <f t="shared" si="186"/>
        <v>0</v>
      </c>
      <c r="V1540">
        <f t="shared" si="187"/>
        <v>0</v>
      </c>
      <c r="X1540">
        <f t="shared" si="182"/>
        <v>-0.48142279792597936</v>
      </c>
    </row>
    <row r="1541" spans="1:24" x14ac:dyDescent="0.35">
      <c r="A1541" t="s">
        <v>116</v>
      </c>
      <c r="B1541" t="s">
        <v>666</v>
      </c>
      <c r="C1541" t="s">
        <v>677</v>
      </c>
      <c r="D1541" t="s">
        <v>694</v>
      </c>
      <c r="E1541">
        <v>0.27876027740259901</v>
      </c>
      <c r="F1541">
        <v>8</v>
      </c>
      <c r="G1541">
        <v>0</v>
      </c>
      <c r="H1541">
        <v>0</v>
      </c>
      <c r="I1541">
        <f t="shared" si="183"/>
        <v>0</v>
      </c>
      <c r="J1541">
        <v>0</v>
      </c>
      <c r="K1541">
        <v>0</v>
      </c>
      <c r="L1541" t="s">
        <v>653</v>
      </c>
      <c r="M1541" t="s">
        <v>651</v>
      </c>
      <c r="N1541" t="str">
        <f t="shared" si="184"/>
        <v>right end</v>
      </c>
      <c r="P1541">
        <v>0</v>
      </c>
      <c r="Q1541">
        <v>-0.66749345999999998</v>
      </c>
      <c r="R1541">
        <v>1</v>
      </c>
      <c r="S1541">
        <v>0.27876027740259901</v>
      </c>
      <c r="T1541">
        <f t="shared" si="185"/>
        <v>0</v>
      </c>
      <c r="U1541">
        <f t="shared" si="186"/>
        <v>0</v>
      </c>
      <c r="V1541">
        <f t="shared" si="187"/>
        <v>0</v>
      </c>
      <c r="X1541">
        <f t="shared" si="182"/>
        <v>-0.18607066207402062</v>
      </c>
    </row>
    <row r="1542" spans="1:24" x14ac:dyDescent="0.35">
      <c r="A1542" t="s">
        <v>324</v>
      </c>
      <c r="B1542" t="s">
        <v>667</v>
      </c>
      <c r="C1542" t="s">
        <v>694</v>
      </c>
      <c r="D1542" t="s">
        <v>677</v>
      </c>
      <c r="E1542">
        <v>0.38311050564639099</v>
      </c>
      <c r="F1542">
        <v>8</v>
      </c>
      <c r="G1542">
        <v>0</v>
      </c>
      <c r="H1542">
        <v>0</v>
      </c>
      <c r="I1542">
        <f t="shared" si="183"/>
        <v>0</v>
      </c>
      <c r="J1542">
        <v>0</v>
      </c>
      <c r="K1542">
        <v>0</v>
      </c>
      <c r="L1542" t="s">
        <v>653</v>
      </c>
      <c r="M1542" t="s">
        <v>651</v>
      </c>
      <c r="N1542" t="str">
        <f t="shared" si="184"/>
        <v>right end</v>
      </c>
      <c r="P1542">
        <v>0</v>
      </c>
      <c r="Q1542">
        <v>0.27216557000000002</v>
      </c>
      <c r="R1542">
        <v>0</v>
      </c>
      <c r="S1542">
        <v>0</v>
      </c>
      <c r="T1542">
        <f t="shared" si="185"/>
        <v>0</v>
      </c>
      <c r="U1542">
        <f t="shared" si="186"/>
        <v>0</v>
      </c>
      <c r="V1542">
        <f t="shared" si="187"/>
        <v>0</v>
      </c>
      <c r="X1542">
        <f t="shared" si="182"/>
        <v>0.10426948914223823</v>
      </c>
    </row>
    <row r="1543" spans="1:24" x14ac:dyDescent="0.35">
      <c r="A1543" t="s">
        <v>333</v>
      </c>
      <c r="B1543" t="s">
        <v>667</v>
      </c>
      <c r="C1543" t="s">
        <v>694</v>
      </c>
      <c r="D1543" t="s">
        <v>677</v>
      </c>
      <c r="E1543">
        <v>0.61688949435360796</v>
      </c>
      <c r="F1543">
        <v>8</v>
      </c>
      <c r="G1543">
        <v>0</v>
      </c>
      <c r="H1543">
        <v>0</v>
      </c>
      <c r="I1543">
        <f t="shared" si="183"/>
        <v>0</v>
      </c>
      <c r="J1543">
        <v>0</v>
      </c>
      <c r="K1543">
        <v>0</v>
      </c>
      <c r="L1543" t="s">
        <v>653</v>
      </c>
      <c r="M1543" t="s">
        <v>651</v>
      </c>
      <c r="N1543" t="str">
        <f t="shared" si="184"/>
        <v>right end</v>
      </c>
      <c r="P1543">
        <v>0</v>
      </c>
      <c r="Q1543">
        <v>0.27216557000000002</v>
      </c>
      <c r="R1543">
        <v>0</v>
      </c>
      <c r="S1543">
        <v>0</v>
      </c>
      <c r="T1543">
        <f t="shared" si="185"/>
        <v>0</v>
      </c>
      <c r="U1543">
        <f t="shared" si="186"/>
        <v>0</v>
      </c>
      <c r="V1543">
        <f t="shared" si="187"/>
        <v>0</v>
      </c>
      <c r="X1543">
        <f t="shared" si="182"/>
        <v>0.1678960808577615</v>
      </c>
    </row>
    <row r="1544" spans="1:24" x14ac:dyDescent="0.35">
      <c r="A1544" t="s">
        <v>344</v>
      </c>
      <c r="B1544" t="s">
        <v>666</v>
      </c>
      <c r="C1544" t="s">
        <v>694</v>
      </c>
      <c r="D1544" t="s">
        <v>677</v>
      </c>
      <c r="E1544">
        <v>0.70202585115643301</v>
      </c>
      <c r="F1544">
        <v>8</v>
      </c>
      <c r="G1544">
        <v>0</v>
      </c>
      <c r="H1544">
        <v>0</v>
      </c>
      <c r="I1544">
        <f t="shared" si="183"/>
        <v>0</v>
      </c>
      <c r="J1544">
        <v>0</v>
      </c>
      <c r="K1544">
        <v>0</v>
      </c>
      <c r="L1544" t="s">
        <v>3</v>
      </c>
      <c r="M1544" t="s">
        <v>652</v>
      </c>
      <c r="N1544" t="str">
        <f t="shared" si="184"/>
        <v>left tackle</v>
      </c>
      <c r="P1544">
        <v>0</v>
      </c>
      <c r="Q1544">
        <v>-0.42965822999999997</v>
      </c>
      <c r="R1544">
        <v>1</v>
      </c>
      <c r="S1544">
        <v>0.70202585115643301</v>
      </c>
      <c r="T1544">
        <f t="shared" si="185"/>
        <v>0</v>
      </c>
      <c r="U1544">
        <f t="shared" si="186"/>
        <v>0</v>
      </c>
      <c r="V1544">
        <f t="shared" si="187"/>
        <v>0</v>
      </c>
      <c r="X1544">
        <f t="shared" si="182"/>
        <v>-0.30163118462211647</v>
      </c>
    </row>
    <row r="1545" spans="1:24" x14ac:dyDescent="0.35">
      <c r="A1545" t="s">
        <v>334</v>
      </c>
      <c r="B1545" t="s">
        <v>666</v>
      </c>
      <c r="C1545" t="s">
        <v>694</v>
      </c>
      <c r="D1545" t="s">
        <v>677</v>
      </c>
      <c r="E1545">
        <v>0.29797414884356599</v>
      </c>
      <c r="F1545">
        <v>8</v>
      </c>
      <c r="G1545">
        <v>0</v>
      </c>
      <c r="H1545">
        <v>0</v>
      </c>
      <c r="I1545">
        <f t="shared" si="183"/>
        <v>0</v>
      </c>
      <c r="J1545">
        <v>0</v>
      </c>
      <c r="K1545">
        <v>0</v>
      </c>
      <c r="L1545" t="s">
        <v>3</v>
      </c>
      <c r="M1545" t="s">
        <v>652</v>
      </c>
      <c r="N1545" t="str">
        <f t="shared" si="184"/>
        <v>left tackle</v>
      </c>
      <c r="P1545">
        <v>0</v>
      </c>
      <c r="Q1545">
        <v>-0.42965822999999997</v>
      </c>
      <c r="R1545">
        <v>1</v>
      </c>
      <c r="S1545">
        <v>0.29797414884356599</v>
      </c>
      <c r="T1545">
        <f t="shared" si="185"/>
        <v>0</v>
      </c>
      <c r="U1545">
        <f t="shared" si="186"/>
        <v>0</v>
      </c>
      <c r="V1545">
        <f t="shared" si="187"/>
        <v>0</v>
      </c>
      <c r="X1545">
        <f t="shared" si="182"/>
        <v>-0.12802704537788309</v>
      </c>
    </row>
    <row r="1546" spans="1:24" x14ac:dyDescent="0.35">
      <c r="A1546" t="s">
        <v>334</v>
      </c>
      <c r="B1546" t="s">
        <v>666</v>
      </c>
      <c r="C1546" t="s">
        <v>694</v>
      </c>
      <c r="D1546" t="s">
        <v>677</v>
      </c>
      <c r="E1546">
        <v>1</v>
      </c>
      <c r="F1546">
        <v>8</v>
      </c>
      <c r="G1546">
        <v>0</v>
      </c>
      <c r="H1546">
        <v>0</v>
      </c>
      <c r="I1546">
        <f t="shared" si="183"/>
        <v>0</v>
      </c>
      <c r="J1546">
        <v>0</v>
      </c>
      <c r="K1546">
        <v>1</v>
      </c>
      <c r="L1546" t="s">
        <v>3</v>
      </c>
      <c r="M1546" t="s">
        <v>651</v>
      </c>
      <c r="N1546" t="str">
        <f t="shared" si="184"/>
        <v>right tackle</v>
      </c>
      <c r="P1546">
        <v>0</v>
      </c>
      <c r="Q1546">
        <v>-0.95892023999999998</v>
      </c>
      <c r="R1546">
        <v>1</v>
      </c>
      <c r="S1546">
        <v>1</v>
      </c>
      <c r="T1546">
        <f t="shared" si="185"/>
        <v>0</v>
      </c>
      <c r="U1546">
        <f t="shared" si="186"/>
        <v>0</v>
      </c>
      <c r="V1546">
        <f t="shared" si="187"/>
        <v>1</v>
      </c>
      <c r="X1546">
        <f t="shared" si="182"/>
        <v>-0.95892023999999998</v>
      </c>
    </row>
    <row r="1547" spans="1:24" x14ac:dyDescent="0.35">
      <c r="A1547" t="s">
        <v>407</v>
      </c>
      <c r="B1547" t="s">
        <v>665</v>
      </c>
      <c r="C1547" t="s">
        <v>677</v>
      </c>
      <c r="D1547" t="s">
        <v>694</v>
      </c>
      <c r="E1547">
        <v>0.11157193773975201</v>
      </c>
      <c r="F1547">
        <v>8</v>
      </c>
      <c r="G1547">
        <v>0</v>
      </c>
      <c r="H1547">
        <v>0</v>
      </c>
      <c r="I1547">
        <f t="shared" si="183"/>
        <v>0</v>
      </c>
      <c r="J1547">
        <v>0</v>
      </c>
      <c r="K1547">
        <v>0</v>
      </c>
      <c r="M1547" t="s">
        <v>650</v>
      </c>
      <c r="N1547" t="str">
        <f t="shared" si="184"/>
        <v>middle</v>
      </c>
      <c r="P1547">
        <v>0</v>
      </c>
      <c r="Q1547">
        <v>0.52137922999999997</v>
      </c>
      <c r="R1547">
        <v>0</v>
      </c>
      <c r="S1547">
        <v>0</v>
      </c>
      <c r="T1547">
        <f t="shared" si="185"/>
        <v>0</v>
      </c>
      <c r="U1547">
        <f t="shared" si="186"/>
        <v>0</v>
      </c>
      <c r="V1547">
        <f t="shared" si="187"/>
        <v>0</v>
      </c>
      <c r="X1547">
        <f t="shared" si="182"/>
        <v>5.8171290988359839E-2</v>
      </c>
    </row>
    <row r="1548" spans="1:24" x14ac:dyDescent="0.35">
      <c r="A1548" t="s">
        <v>404</v>
      </c>
      <c r="B1548" t="s">
        <v>667</v>
      </c>
      <c r="C1548" t="s">
        <v>677</v>
      </c>
      <c r="D1548" t="s">
        <v>694</v>
      </c>
      <c r="E1548">
        <v>0.88842806226024695</v>
      </c>
      <c r="F1548">
        <v>8</v>
      </c>
      <c r="G1548">
        <v>0</v>
      </c>
      <c r="H1548">
        <v>0</v>
      </c>
      <c r="I1548">
        <f t="shared" si="183"/>
        <v>0</v>
      </c>
      <c r="J1548">
        <v>0</v>
      </c>
      <c r="K1548">
        <v>0</v>
      </c>
      <c r="M1548" t="s">
        <v>650</v>
      </c>
      <c r="N1548" t="str">
        <f t="shared" si="184"/>
        <v>middle</v>
      </c>
      <c r="P1548">
        <v>0</v>
      </c>
      <c r="Q1548">
        <v>0.52137922999999997</v>
      </c>
      <c r="R1548">
        <v>0</v>
      </c>
      <c r="S1548">
        <v>0</v>
      </c>
      <c r="T1548">
        <f t="shared" si="185"/>
        <v>0</v>
      </c>
      <c r="U1548">
        <f t="shared" si="186"/>
        <v>0</v>
      </c>
      <c r="V1548">
        <f t="shared" si="187"/>
        <v>0</v>
      </c>
      <c r="X1548">
        <f t="shared" si="182"/>
        <v>0.46320793901163959</v>
      </c>
    </row>
    <row r="1549" spans="1:24" x14ac:dyDescent="0.35">
      <c r="A1549" t="s">
        <v>410</v>
      </c>
      <c r="B1549" t="s">
        <v>666</v>
      </c>
      <c r="C1549" t="s">
        <v>677</v>
      </c>
      <c r="D1549" t="s">
        <v>694</v>
      </c>
      <c r="E1549">
        <v>0.41635078015500998</v>
      </c>
      <c r="F1549">
        <v>8</v>
      </c>
      <c r="G1549">
        <v>0</v>
      </c>
      <c r="H1549">
        <v>0</v>
      </c>
      <c r="I1549">
        <f t="shared" si="183"/>
        <v>0</v>
      </c>
      <c r="J1549">
        <v>0</v>
      </c>
      <c r="K1549">
        <v>0</v>
      </c>
      <c r="M1549" t="s">
        <v>650</v>
      </c>
      <c r="N1549" t="str">
        <f t="shared" si="184"/>
        <v>middle</v>
      </c>
      <c r="P1549">
        <v>0</v>
      </c>
      <c r="Q1549">
        <v>8.3684140000000004E-2</v>
      </c>
      <c r="R1549">
        <v>0</v>
      </c>
      <c r="S1549">
        <v>0</v>
      </c>
      <c r="T1549">
        <f t="shared" si="185"/>
        <v>0</v>
      </c>
      <c r="U1549">
        <f t="shared" si="186"/>
        <v>0</v>
      </c>
      <c r="V1549">
        <f t="shared" si="187"/>
        <v>0</v>
      </c>
      <c r="X1549">
        <f t="shared" si="182"/>
        <v>3.4841956975601079E-2</v>
      </c>
    </row>
    <row r="1550" spans="1:24" x14ac:dyDescent="0.35">
      <c r="A1550" t="s">
        <v>408</v>
      </c>
      <c r="B1550" t="s">
        <v>666</v>
      </c>
      <c r="C1550" t="s">
        <v>677</v>
      </c>
      <c r="D1550" t="s">
        <v>694</v>
      </c>
      <c r="E1550">
        <v>0.58364921984498896</v>
      </c>
      <c r="F1550">
        <v>8</v>
      </c>
      <c r="G1550">
        <v>0</v>
      </c>
      <c r="H1550">
        <v>0</v>
      </c>
      <c r="I1550">
        <f t="shared" si="183"/>
        <v>0</v>
      </c>
      <c r="J1550">
        <v>0</v>
      </c>
      <c r="K1550">
        <v>0</v>
      </c>
      <c r="M1550" t="s">
        <v>650</v>
      </c>
      <c r="N1550" t="str">
        <f t="shared" si="184"/>
        <v>middle</v>
      </c>
      <c r="P1550">
        <v>0</v>
      </c>
      <c r="Q1550">
        <v>8.3684140000000004E-2</v>
      </c>
      <c r="R1550">
        <v>0</v>
      </c>
      <c r="S1550">
        <v>0</v>
      </c>
      <c r="T1550">
        <f t="shared" si="185"/>
        <v>0</v>
      </c>
      <c r="U1550">
        <f t="shared" si="186"/>
        <v>0</v>
      </c>
      <c r="V1550">
        <f t="shared" si="187"/>
        <v>0</v>
      </c>
      <c r="X1550">
        <f t="shared" si="182"/>
        <v>4.8842183024398834E-2</v>
      </c>
    </row>
    <row r="1551" spans="1:24" x14ac:dyDescent="0.35">
      <c r="A1551" t="s">
        <v>133</v>
      </c>
      <c r="B1551" t="s">
        <v>667</v>
      </c>
      <c r="C1551" t="s">
        <v>677</v>
      </c>
      <c r="D1551" t="s">
        <v>694</v>
      </c>
      <c r="E1551">
        <v>0.52191391201494397</v>
      </c>
      <c r="F1551">
        <v>8</v>
      </c>
      <c r="G1551">
        <v>0</v>
      </c>
      <c r="H1551">
        <v>0</v>
      </c>
      <c r="I1551">
        <f t="shared" si="183"/>
        <v>0</v>
      </c>
      <c r="J1551">
        <v>0</v>
      </c>
      <c r="K1551">
        <v>0</v>
      </c>
      <c r="M1551" t="s">
        <v>650</v>
      </c>
      <c r="N1551" t="str">
        <f t="shared" si="184"/>
        <v>middle</v>
      </c>
      <c r="P1551">
        <v>0</v>
      </c>
      <c r="Q1551">
        <v>-0.34684038</v>
      </c>
      <c r="R1551">
        <v>1</v>
      </c>
      <c r="S1551">
        <v>0.52191391201494397</v>
      </c>
      <c r="T1551">
        <f t="shared" si="185"/>
        <v>0</v>
      </c>
      <c r="U1551">
        <f t="shared" si="186"/>
        <v>0</v>
      </c>
      <c r="V1551">
        <f t="shared" si="187"/>
        <v>0</v>
      </c>
      <c r="X1551">
        <f t="shared" si="182"/>
        <v>-0.18102081957054975</v>
      </c>
    </row>
    <row r="1552" spans="1:24" x14ac:dyDescent="0.35">
      <c r="A1552" t="s">
        <v>116</v>
      </c>
      <c r="B1552" t="s">
        <v>666</v>
      </c>
      <c r="C1552" t="s">
        <v>677</v>
      </c>
      <c r="D1552" t="s">
        <v>694</v>
      </c>
      <c r="E1552">
        <v>0.18127891918014899</v>
      </c>
      <c r="F1552">
        <v>8</v>
      </c>
      <c r="G1552">
        <v>0</v>
      </c>
      <c r="H1552">
        <v>0</v>
      </c>
      <c r="I1552">
        <f t="shared" si="183"/>
        <v>0</v>
      </c>
      <c r="J1552">
        <v>0</v>
      </c>
      <c r="K1552">
        <v>0</v>
      </c>
      <c r="M1552" t="s">
        <v>650</v>
      </c>
      <c r="N1552" t="str">
        <f t="shared" si="184"/>
        <v>middle</v>
      </c>
      <c r="P1552">
        <v>0</v>
      </c>
      <c r="Q1552">
        <v>-0.34684038</v>
      </c>
      <c r="R1552">
        <v>1</v>
      </c>
      <c r="S1552">
        <v>0.18127891918014899</v>
      </c>
      <c r="T1552">
        <f t="shared" si="185"/>
        <v>0</v>
      </c>
      <c r="U1552">
        <f t="shared" si="186"/>
        <v>0</v>
      </c>
      <c r="V1552">
        <f t="shared" si="187"/>
        <v>0</v>
      </c>
      <c r="X1552">
        <f t="shared" si="182"/>
        <v>-6.2874849214432163E-2</v>
      </c>
    </row>
    <row r="1553" spans="1:24" x14ac:dyDescent="0.35">
      <c r="A1553" t="s">
        <v>123</v>
      </c>
      <c r="B1553" t="s">
        <v>667</v>
      </c>
      <c r="C1553" t="s">
        <v>677</v>
      </c>
      <c r="D1553" t="s">
        <v>694</v>
      </c>
      <c r="E1553">
        <v>0.29680716880490499</v>
      </c>
      <c r="F1553">
        <v>8</v>
      </c>
      <c r="G1553">
        <v>0</v>
      </c>
      <c r="H1553">
        <v>0</v>
      </c>
      <c r="I1553">
        <f t="shared" si="183"/>
        <v>0</v>
      </c>
      <c r="J1553">
        <v>0</v>
      </c>
      <c r="K1553">
        <v>0</v>
      </c>
      <c r="M1553" t="s">
        <v>650</v>
      </c>
      <c r="N1553" t="str">
        <f t="shared" si="184"/>
        <v>middle</v>
      </c>
      <c r="P1553">
        <v>0</v>
      </c>
      <c r="Q1553">
        <v>-0.34684038</v>
      </c>
      <c r="R1553">
        <v>1</v>
      </c>
      <c r="S1553">
        <v>0.29680716880490499</v>
      </c>
      <c r="T1553">
        <f t="shared" si="185"/>
        <v>0</v>
      </c>
      <c r="U1553">
        <f t="shared" si="186"/>
        <v>0</v>
      </c>
      <c r="V1553">
        <f t="shared" si="187"/>
        <v>0</v>
      </c>
      <c r="X1553">
        <f t="shared" si="182"/>
        <v>-0.10294471121501739</v>
      </c>
    </row>
    <row r="1554" spans="1:24" x14ac:dyDescent="0.35">
      <c r="A1554" t="s">
        <v>133</v>
      </c>
      <c r="B1554" t="s">
        <v>667</v>
      </c>
      <c r="C1554" t="s">
        <v>677</v>
      </c>
      <c r="D1554" t="s">
        <v>694</v>
      </c>
      <c r="E1554">
        <v>0.34420692838880201</v>
      </c>
      <c r="F1554">
        <v>8</v>
      </c>
      <c r="G1554">
        <v>0</v>
      </c>
      <c r="H1554">
        <v>0</v>
      </c>
      <c r="I1554">
        <f t="shared" si="183"/>
        <v>0</v>
      </c>
      <c r="J1554">
        <v>0</v>
      </c>
      <c r="K1554">
        <v>0</v>
      </c>
      <c r="L1554" t="s">
        <v>653</v>
      </c>
      <c r="M1554" t="s">
        <v>651</v>
      </c>
      <c r="N1554" t="str">
        <f t="shared" si="184"/>
        <v>right end</v>
      </c>
      <c r="P1554">
        <v>0</v>
      </c>
      <c r="Q1554">
        <v>-0.62427186999999995</v>
      </c>
      <c r="R1554">
        <v>1</v>
      </c>
      <c r="S1554">
        <v>0.34420692838880201</v>
      </c>
      <c r="T1554">
        <f t="shared" si="185"/>
        <v>0</v>
      </c>
      <c r="U1554">
        <f t="shared" si="186"/>
        <v>0</v>
      </c>
      <c r="V1554">
        <f t="shared" si="187"/>
        <v>0</v>
      </c>
      <c r="X1554">
        <f t="shared" si="182"/>
        <v>-0.21487870285223351</v>
      </c>
    </row>
    <row r="1555" spans="1:24" x14ac:dyDescent="0.35">
      <c r="A1555" t="s">
        <v>410</v>
      </c>
      <c r="B1555" t="s">
        <v>666</v>
      </c>
      <c r="C1555" t="s">
        <v>677</v>
      </c>
      <c r="D1555" t="s">
        <v>694</v>
      </c>
      <c r="E1555">
        <v>0.65579307161119704</v>
      </c>
      <c r="F1555">
        <v>8</v>
      </c>
      <c r="G1555">
        <v>0</v>
      </c>
      <c r="H1555">
        <v>0</v>
      </c>
      <c r="I1555">
        <f t="shared" si="183"/>
        <v>0</v>
      </c>
      <c r="J1555">
        <v>0</v>
      </c>
      <c r="K1555">
        <v>0</v>
      </c>
      <c r="L1555" t="s">
        <v>653</v>
      </c>
      <c r="M1555" t="s">
        <v>651</v>
      </c>
      <c r="N1555" t="str">
        <f t="shared" si="184"/>
        <v>right end</v>
      </c>
      <c r="P1555">
        <v>0</v>
      </c>
      <c r="Q1555">
        <v>-0.62427186999999995</v>
      </c>
      <c r="R1555">
        <v>1</v>
      </c>
      <c r="S1555">
        <v>0.65579307161119704</v>
      </c>
      <c r="T1555">
        <f t="shared" si="185"/>
        <v>0</v>
      </c>
      <c r="U1555">
        <f t="shared" si="186"/>
        <v>0</v>
      </c>
      <c r="V1555">
        <f t="shared" si="187"/>
        <v>0</v>
      </c>
      <c r="X1555">
        <f t="shared" si="182"/>
        <v>-0.40939316714776586</v>
      </c>
    </row>
    <row r="1556" spans="1:24" x14ac:dyDescent="0.35">
      <c r="A1556" t="s">
        <v>264</v>
      </c>
      <c r="B1556" t="s">
        <v>666</v>
      </c>
      <c r="C1556" t="s">
        <v>687</v>
      </c>
      <c r="D1556" t="s">
        <v>682</v>
      </c>
      <c r="E1556">
        <v>0.31148793267768499</v>
      </c>
      <c r="F1556">
        <v>8</v>
      </c>
      <c r="G1556">
        <v>0</v>
      </c>
      <c r="H1556">
        <v>0</v>
      </c>
      <c r="I1556">
        <f t="shared" si="183"/>
        <v>0</v>
      </c>
      <c r="J1556">
        <v>0</v>
      </c>
      <c r="K1556">
        <v>0</v>
      </c>
      <c r="L1556" t="s">
        <v>654</v>
      </c>
      <c r="M1556" t="s">
        <v>651</v>
      </c>
      <c r="N1556" t="str">
        <f t="shared" si="184"/>
        <v>right guard</v>
      </c>
      <c r="P1556">
        <v>0</v>
      </c>
      <c r="Q1556">
        <v>-0.48963259999999997</v>
      </c>
      <c r="R1556">
        <v>1</v>
      </c>
      <c r="S1556">
        <v>0.31148793267768499</v>
      </c>
      <c r="T1556">
        <f t="shared" si="185"/>
        <v>0</v>
      </c>
      <c r="U1556">
        <f t="shared" si="186"/>
        <v>0</v>
      </c>
      <c r="V1556">
        <f t="shared" si="187"/>
        <v>0</v>
      </c>
      <c r="X1556">
        <f t="shared" si="182"/>
        <v>-0.15251464634559986</v>
      </c>
    </row>
    <row r="1557" spans="1:24" x14ac:dyDescent="0.35">
      <c r="A1557" t="s">
        <v>269</v>
      </c>
      <c r="B1557" t="s">
        <v>665</v>
      </c>
      <c r="C1557" t="s">
        <v>687</v>
      </c>
      <c r="D1557" t="s">
        <v>682</v>
      </c>
      <c r="E1557">
        <v>0.68851206732231396</v>
      </c>
      <c r="F1557">
        <v>8</v>
      </c>
      <c r="G1557">
        <v>0</v>
      </c>
      <c r="H1557">
        <v>0</v>
      </c>
      <c r="I1557">
        <f t="shared" si="183"/>
        <v>0</v>
      </c>
      <c r="J1557">
        <v>0</v>
      </c>
      <c r="K1557">
        <v>0</v>
      </c>
      <c r="L1557" t="s">
        <v>654</v>
      </c>
      <c r="M1557" t="s">
        <v>651</v>
      </c>
      <c r="N1557" t="str">
        <f t="shared" si="184"/>
        <v>right guard</v>
      </c>
      <c r="P1557">
        <v>0</v>
      </c>
      <c r="Q1557">
        <v>-0.48963259999999997</v>
      </c>
      <c r="R1557">
        <v>1</v>
      </c>
      <c r="S1557">
        <v>0.68851206732231396</v>
      </c>
      <c r="T1557">
        <f t="shared" si="185"/>
        <v>0</v>
      </c>
      <c r="U1557">
        <f t="shared" si="186"/>
        <v>0</v>
      </c>
      <c r="V1557">
        <f t="shared" si="187"/>
        <v>0</v>
      </c>
      <c r="X1557">
        <f t="shared" si="182"/>
        <v>-0.33711795365439962</v>
      </c>
    </row>
    <row r="1558" spans="1:24" x14ac:dyDescent="0.35">
      <c r="A1558" t="s">
        <v>244</v>
      </c>
      <c r="B1558" t="s">
        <v>665</v>
      </c>
      <c r="C1558" t="s">
        <v>687</v>
      </c>
      <c r="D1558" t="s">
        <v>682</v>
      </c>
      <c r="E1558">
        <v>1</v>
      </c>
      <c r="F1558">
        <v>8</v>
      </c>
      <c r="G1558">
        <v>0</v>
      </c>
      <c r="H1558">
        <v>0</v>
      </c>
      <c r="I1558">
        <f t="shared" si="183"/>
        <v>0</v>
      </c>
      <c r="J1558">
        <v>0</v>
      </c>
      <c r="K1558">
        <v>0</v>
      </c>
      <c r="M1558" t="s">
        <v>650</v>
      </c>
      <c r="N1558" t="str">
        <f t="shared" si="184"/>
        <v>middle</v>
      </c>
      <c r="P1558">
        <v>0</v>
      </c>
      <c r="Q1558">
        <v>3.4906093999999999</v>
      </c>
      <c r="R1558">
        <v>0</v>
      </c>
      <c r="S1558">
        <v>0</v>
      </c>
      <c r="T1558">
        <f t="shared" si="185"/>
        <v>0</v>
      </c>
      <c r="U1558">
        <f t="shared" si="186"/>
        <v>0</v>
      </c>
      <c r="V1558">
        <f t="shared" si="187"/>
        <v>0</v>
      </c>
      <c r="X1558">
        <f t="shared" si="182"/>
        <v>3.4906093999999999</v>
      </c>
    </row>
    <row r="1559" spans="1:24" x14ac:dyDescent="0.35">
      <c r="A1559" t="s">
        <v>247</v>
      </c>
      <c r="B1559" t="s">
        <v>665</v>
      </c>
      <c r="C1559" t="s">
        <v>687</v>
      </c>
      <c r="D1559" t="s">
        <v>682</v>
      </c>
      <c r="E1559">
        <v>0.633401449764046</v>
      </c>
      <c r="F1559">
        <v>8</v>
      </c>
      <c r="G1559">
        <v>0</v>
      </c>
      <c r="H1559">
        <v>0</v>
      </c>
      <c r="I1559">
        <f t="shared" si="183"/>
        <v>0</v>
      </c>
      <c r="J1559">
        <v>0</v>
      </c>
      <c r="K1559">
        <v>0</v>
      </c>
      <c r="L1559" t="s">
        <v>3</v>
      </c>
      <c r="M1559" t="s">
        <v>651</v>
      </c>
      <c r="N1559" t="str">
        <f t="shared" si="184"/>
        <v>right tackle</v>
      </c>
      <c r="P1559">
        <v>0</v>
      </c>
      <c r="Q1559">
        <v>-0.68989867000000005</v>
      </c>
      <c r="R1559">
        <v>1</v>
      </c>
      <c r="S1559">
        <v>0.633401449764046</v>
      </c>
      <c r="T1559">
        <f t="shared" si="185"/>
        <v>0</v>
      </c>
      <c r="U1559">
        <f t="shared" si="186"/>
        <v>0</v>
      </c>
      <c r="V1559">
        <f t="shared" si="187"/>
        <v>0</v>
      </c>
      <c r="X1559">
        <f t="shared" si="182"/>
        <v>-0.43698281776828718</v>
      </c>
    </row>
    <row r="1560" spans="1:24" x14ac:dyDescent="0.35">
      <c r="A1560" t="s">
        <v>266</v>
      </c>
      <c r="B1560" t="s">
        <v>667</v>
      </c>
      <c r="C1560" t="s">
        <v>687</v>
      </c>
      <c r="D1560" t="s">
        <v>682</v>
      </c>
      <c r="E1560">
        <v>0.366598550235954</v>
      </c>
      <c r="F1560">
        <v>8</v>
      </c>
      <c r="G1560">
        <v>0</v>
      </c>
      <c r="H1560">
        <v>0</v>
      </c>
      <c r="I1560">
        <f t="shared" si="183"/>
        <v>0</v>
      </c>
      <c r="J1560">
        <v>0</v>
      </c>
      <c r="K1560">
        <v>0</v>
      </c>
      <c r="L1560" t="s">
        <v>3</v>
      </c>
      <c r="M1560" t="s">
        <v>651</v>
      </c>
      <c r="N1560" t="str">
        <f t="shared" si="184"/>
        <v>right tackle</v>
      </c>
      <c r="P1560">
        <v>0</v>
      </c>
      <c r="Q1560">
        <v>-0.68989867000000005</v>
      </c>
      <c r="R1560">
        <v>1</v>
      </c>
      <c r="S1560">
        <v>0.366598550235954</v>
      </c>
      <c r="T1560">
        <f t="shared" si="185"/>
        <v>0</v>
      </c>
      <c r="U1560">
        <f t="shared" si="186"/>
        <v>0</v>
      </c>
      <c r="V1560">
        <f t="shared" si="187"/>
        <v>0</v>
      </c>
      <c r="X1560">
        <f t="shared" si="182"/>
        <v>-0.25291585223171287</v>
      </c>
    </row>
    <row r="1561" spans="1:24" x14ac:dyDescent="0.35">
      <c r="A1561" t="s">
        <v>411</v>
      </c>
      <c r="B1561" t="s">
        <v>665</v>
      </c>
      <c r="C1561" t="s">
        <v>682</v>
      </c>
      <c r="D1561" t="s">
        <v>687</v>
      </c>
      <c r="E1561">
        <v>1</v>
      </c>
      <c r="F1561">
        <v>8</v>
      </c>
      <c r="G1561">
        <v>0</v>
      </c>
      <c r="H1561">
        <v>0</v>
      </c>
      <c r="I1561">
        <f t="shared" si="183"/>
        <v>0</v>
      </c>
      <c r="J1561">
        <v>0</v>
      </c>
      <c r="K1561">
        <v>0</v>
      </c>
      <c r="L1561" t="s">
        <v>653</v>
      </c>
      <c r="M1561" t="s">
        <v>651</v>
      </c>
      <c r="N1561" t="str">
        <f t="shared" si="184"/>
        <v>right end</v>
      </c>
      <c r="P1561">
        <v>0</v>
      </c>
      <c r="Q1561">
        <v>1.1961569999999999</v>
      </c>
      <c r="R1561">
        <v>0</v>
      </c>
      <c r="S1561">
        <v>0</v>
      </c>
      <c r="T1561">
        <f t="shared" si="185"/>
        <v>0</v>
      </c>
      <c r="U1561">
        <f t="shared" si="186"/>
        <v>0</v>
      </c>
      <c r="V1561">
        <f t="shared" si="187"/>
        <v>0</v>
      </c>
      <c r="X1561">
        <f t="shared" si="182"/>
        <v>1.1961569999999999</v>
      </c>
    </row>
    <row r="1562" spans="1:24" x14ac:dyDescent="0.35">
      <c r="A1562" t="s">
        <v>172</v>
      </c>
      <c r="B1562" t="s">
        <v>665</v>
      </c>
      <c r="C1562" t="s">
        <v>682</v>
      </c>
      <c r="D1562" t="s">
        <v>687</v>
      </c>
      <c r="E1562">
        <v>0.204940189719126</v>
      </c>
      <c r="F1562">
        <v>8</v>
      </c>
      <c r="G1562">
        <v>0</v>
      </c>
      <c r="H1562">
        <v>0</v>
      </c>
      <c r="I1562">
        <f t="shared" si="183"/>
        <v>0</v>
      </c>
      <c r="J1562">
        <v>0</v>
      </c>
      <c r="K1562">
        <v>0</v>
      </c>
      <c r="L1562" t="s">
        <v>3</v>
      </c>
      <c r="M1562" t="s">
        <v>651</v>
      </c>
      <c r="N1562" t="str">
        <f t="shared" si="184"/>
        <v>right tackle</v>
      </c>
      <c r="P1562">
        <v>0</v>
      </c>
      <c r="Q1562">
        <v>0.66215060000000003</v>
      </c>
      <c r="R1562">
        <v>0</v>
      </c>
      <c r="S1562">
        <v>0</v>
      </c>
      <c r="T1562">
        <f t="shared" si="185"/>
        <v>0</v>
      </c>
      <c r="U1562">
        <f t="shared" si="186"/>
        <v>0</v>
      </c>
      <c r="V1562">
        <f t="shared" si="187"/>
        <v>0</v>
      </c>
      <c r="X1562">
        <f t="shared" si="182"/>
        <v>0.13570126958663312</v>
      </c>
    </row>
    <row r="1563" spans="1:24" x14ac:dyDescent="0.35">
      <c r="A1563" t="s">
        <v>167</v>
      </c>
      <c r="B1563" t="s">
        <v>667</v>
      </c>
      <c r="C1563" t="s">
        <v>682</v>
      </c>
      <c r="D1563" t="s">
        <v>687</v>
      </c>
      <c r="E1563">
        <v>0.17009572966438899</v>
      </c>
      <c r="F1563">
        <v>8</v>
      </c>
      <c r="G1563">
        <v>0</v>
      </c>
      <c r="H1563">
        <v>0</v>
      </c>
      <c r="I1563">
        <f t="shared" si="183"/>
        <v>0</v>
      </c>
      <c r="J1563">
        <v>0</v>
      </c>
      <c r="K1563">
        <v>0</v>
      </c>
      <c r="L1563" t="s">
        <v>3</v>
      </c>
      <c r="M1563" t="s">
        <v>651</v>
      </c>
      <c r="N1563" t="str">
        <f t="shared" si="184"/>
        <v>right tackle</v>
      </c>
      <c r="P1563">
        <v>0</v>
      </c>
      <c r="Q1563">
        <v>0.66215060000000003</v>
      </c>
      <c r="R1563">
        <v>0</v>
      </c>
      <c r="S1563">
        <v>0</v>
      </c>
      <c r="T1563">
        <f t="shared" si="185"/>
        <v>0</v>
      </c>
      <c r="U1563">
        <f t="shared" si="186"/>
        <v>0</v>
      </c>
      <c r="V1563">
        <f t="shared" si="187"/>
        <v>0</v>
      </c>
      <c r="X1563">
        <f t="shared" si="182"/>
        <v>0.11262898945471297</v>
      </c>
    </row>
    <row r="1564" spans="1:24" x14ac:dyDescent="0.35">
      <c r="A1564" t="s">
        <v>411</v>
      </c>
      <c r="B1564" t="s">
        <v>665</v>
      </c>
      <c r="C1564" t="s">
        <v>682</v>
      </c>
      <c r="D1564" t="s">
        <v>687</v>
      </c>
      <c r="E1564">
        <v>0.62496408061648401</v>
      </c>
      <c r="F1564">
        <v>8</v>
      </c>
      <c r="G1564">
        <v>0</v>
      </c>
      <c r="H1564">
        <v>0</v>
      </c>
      <c r="I1564">
        <f t="shared" si="183"/>
        <v>0</v>
      </c>
      <c r="J1564">
        <v>0</v>
      </c>
      <c r="K1564">
        <v>0</v>
      </c>
      <c r="L1564" t="s">
        <v>3</v>
      </c>
      <c r="M1564" t="s">
        <v>651</v>
      </c>
      <c r="N1564" t="str">
        <f t="shared" si="184"/>
        <v>right tackle</v>
      </c>
      <c r="P1564">
        <v>0</v>
      </c>
      <c r="Q1564">
        <v>0.66215060000000003</v>
      </c>
      <c r="R1564">
        <v>0</v>
      </c>
      <c r="S1564">
        <v>0</v>
      </c>
      <c r="T1564">
        <f t="shared" si="185"/>
        <v>0</v>
      </c>
      <c r="U1564">
        <f t="shared" si="186"/>
        <v>0</v>
      </c>
      <c r="V1564">
        <f t="shared" si="187"/>
        <v>0</v>
      </c>
      <c r="X1564">
        <f t="shared" si="182"/>
        <v>0.41382034095865328</v>
      </c>
    </row>
    <row r="1565" spans="1:24" x14ac:dyDescent="0.35">
      <c r="A1565" t="s">
        <v>260</v>
      </c>
      <c r="B1565" t="s">
        <v>667</v>
      </c>
      <c r="C1565" t="s">
        <v>687</v>
      </c>
      <c r="D1565" t="s">
        <v>682</v>
      </c>
      <c r="E1565">
        <v>1</v>
      </c>
      <c r="F1565">
        <v>8</v>
      </c>
      <c r="G1565">
        <v>0</v>
      </c>
      <c r="H1565">
        <v>0</v>
      </c>
      <c r="I1565">
        <f t="shared" si="183"/>
        <v>0</v>
      </c>
      <c r="J1565">
        <v>0</v>
      </c>
      <c r="K1565">
        <v>0</v>
      </c>
      <c r="L1565" t="s">
        <v>3</v>
      </c>
      <c r="M1565" t="s">
        <v>651</v>
      </c>
      <c r="N1565" t="str">
        <f t="shared" si="184"/>
        <v>right tackle</v>
      </c>
      <c r="P1565">
        <v>0</v>
      </c>
      <c r="Q1565">
        <v>-0.43332504999999999</v>
      </c>
      <c r="R1565">
        <v>1</v>
      </c>
      <c r="S1565">
        <v>1</v>
      </c>
      <c r="T1565">
        <f t="shared" si="185"/>
        <v>0</v>
      </c>
      <c r="U1565">
        <f t="shared" si="186"/>
        <v>0</v>
      </c>
      <c r="V1565">
        <f t="shared" si="187"/>
        <v>0</v>
      </c>
      <c r="X1565">
        <f t="shared" si="182"/>
        <v>-0.43332504999999999</v>
      </c>
    </row>
    <row r="1566" spans="1:24" x14ac:dyDescent="0.35">
      <c r="A1566" t="s">
        <v>261</v>
      </c>
      <c r="B1566" t="s">
        <v>666</v>
      </c>
      <c r="C1566" t="s">
        <v>687</v>
      </c>
      <c r="D1566" t="s">
        <v>682</v>
      </c>
      <c r="E1566">
        <v>1</v>
      </c>
      <c r="F1566">
        <v>8</v>
      </c>
      <c r="G1566">
        <v>0</v>
      </c>
      <c r="H1566">
        <v>0</v>
      </c>
      <c r="I1566">
        <f t="shared" si="183"/>
        <v>0</v>
      </c>
      <c r="J1566">
        <v>0</v>
      </c>
      <c r="K1566">
        <v>0</v>
      </c>
      <c r="L1566" t="s">
        <v>654</v>
      </c>
      <c r="M1566" t="s">
        <v>652</v>
      </c>
      <c r="N1566" t="str">
        <f t="shared" si="184"/>
        <v>left guard</v>
      </c>
      <c r="P1566">
        <v>0</v>
      </c>
      <c r="Q1566">
        <v>-0.77544564000000005</v>
      </c>
      <c r="R1566">
        <v>1</v>
      </c>
      <c r="S1566">
        <v>1</v>
      </c>
      <c r="T1566">
        <f t="shared" si="185"/>
        <v>0</v>
      </c>
      <c r="U1566">
        <f t="shared" si="186"/>
        <v>0</v>
      </c>
      <c r="V1566">
        <f t="shared" si="187"/>
        <v>0</v>
      </c>
      <c r="X1566">
        <f t="shared" si="182"/>
        <v>-0.77544564000000005</v>
      </c>
    </row>
    <row r="1567" spans="1:24" x14ac:dyDescent="0.35">
      <c r="A1567" t="s">
        <v>412</v>
      </c>
      <c r="B1567" t="s">
        <v>667</v>
      </c>
      <c r="C1567" t="s">
        <v>682</v>
      </c>
      <c r="D1567" t="s">
        <v>687</v>
      </c>
      <c r="E1567">
        <v>1</v>
      </c>
      <c r="F1567">
        <v>8</v>
      </c>
      <c r="G1567">
        <v>0</v>
      </c>
      <c r="H1567">
        <v>0</v>
      </c>
      <c r="I1567">
        <f t="shared" si="183"/>
        <v>0</v>
      </c>
      <c r="J1567">
        <v>0</v>
      </c>
      <c r="K1567">
        <v>0</v>
      </c>
      <c r="L1567" t="s">
        <v>3</v>
      </c>
      <c r="M1567" t="s">
        <v>651</v>
      </c>
      <c r="N1567" t="str">
        <f t="shared" si="184"/>
        <v>right tackle</v>
      </c>
      <c r="P1567">
        <v>0</v>
      </c>
      <c r="Q1567">
        <v>-0.62688840000000001</v>
      </c>
      <c r="R1567">
        <v>1</v>
      </c>
      <c r="S1567">
        <v>1</v>
      </c>
      <c r="T1567">
        <f t="shared" si="185"/>
        <v>0</v>
      </c>
      <c r="U1567">
        <f t="shared" si="186"/>
        <v>0</v>
      </c>
      <c r="V1567">
        <f t="shared" si="187"/>
        <v>0</v>
      </c>
      <c r="X1567">
        <f t="shared" si="182"/>
        <v>-0.62688840000000001</v>
      </c>
    </row>
    <row r="1568" spans="1:24" x14ac:dyDescent="0.35">
      <c r="A1568" t="s">
        <v>412</v>
      </c>
      <c r="B1568" t="s">
        <v>667</v>
      </c>
      <c r="C1568" t="s">
        <v>682</v>
      </c>
      <c r="D1568" t="s">
        <v>687</v>
      </c>
      <c r="E1568">
        <v>0.33903522211410497</v>
      </c>
      <c r="F1568">
        <v>8</v>
      </c>
      <c r="G1568">
        <v>0</v>
      </c>
      <c r="H1568">
        <v>0</v>
      </c>
      <c r="I1568">
        <f t="shared" si="183"/>
        <v>0</v>
      </c>
      <c r="J1568">
        <v>0</v>
      </c>
      <c r="K1568">
        <v>0</v>
      </c>
      <c r="L1568" t="s">
        <v>3</v>
      </c>
      <c r="M1568" t="s">
        <v>651</v>
      </c>
      <c r="N1568" t="str">
        <f t="shared" si="184"/>
        <v>right tackle</v>
      </c>
      <c r="P1568">
        <v>0</v>
      </c>
      <c r="Q1568">
        <v>-0.74568266000000005</v>
      </c>
      <c r="R1568">
        <v>1</v>
      </c>
      <c r="S1568">
        <v>0.33903522211410497</v>
      </c>
      <c r="T1568">
        <f t="shared" si="185"/>
        <v>0</v>
      </c>
      <c r="U1568">
        <f t="shared" si="186"/>
        <v>0</v>
      </c>
      <c r="V1568">
        <f t="shared" si="187"/>
        <v>0</v>
      </c>
      <c r="X1568">
        <f t="shared" si="182"/>
        <v>-0.25281268625973663</v>
      </c>
    </row>
    <row r="1569" spans="1:24" x14ac:dyDescent="0.35">
      <c r="A1569" t="s">
        <v>174</v>
      </c>
      <c r="B1569" t="s">
        <v>666</v>
      </c>
      <c r="C1569" t="s">
        <v>682</v>
      </c>
      <c r="D1569" t="s">
        <v>687</v>
      </c>
      <c r="E1569">
        <v>0.66096477788589403</v>
      </c>
      <c r="F1569">
        <v>8</v>
      </c>
      <c r="G1569">
        <v>0</v>
      </c>
      <c r="H1569">
        <v>0</v>
      </c>
      <c r="I1569">
        <f t="shared" si="183"/>
        <v>0</v>
      </c>
      <c r="J1569">
        <v>0</v>
      </c>
      <c r="K1569">
        <v>0</v>
      </c>
      <c r="L1569" t="s">
        <v>3</v>
      </c>
      <c r="M1569" t="s">
        <v>651</v>
      </c>
      <c r="N1569" t="str">
        <f t="shared" si="184"/>
        <v>right tackle</v>
      </c>
      <c r="P1569">
        <v>0</v>
      </c>
      <c r="Q1569">
        <v>-0.74568266000000005</v>
      </c>
      <c r="R1569">
        <v>1</v>
      </c>
      <c r="S1569">
        <v>0.66096477788589403</v>
      </c>
      <c r="T1569">
        <f t="shared" si="185"/>
        <v>0</v>
      </c>
      <c r="U1569">
        <f t="shared" si="186"/>
        <v>0</v>
      </c>
      <c r="V1569">
        <f t="shared" si="187"/>
        <v>0</v>
      </c>
      <c r="X1569">
        <f t="shared" si="182"/>
        <v>-0.49286997374026265</v>
      </c>
    </row>
    <row r="1570" spans="1:24" x14ac:dyDescent="0.35">
      <c r="A1570" t="s">
        <v>265</v>
      </c>
      <c r="B1570" t="s">
        <v>665</v>
      </c>
      <c r="C1570" t="s">
        <v>687</v>
      </c>
      <c r="D1570" t="s">
        <v>682</v>
      </c>
      <c r="E1570">
        <v>1</v>
      </c>
      <c r="F1570">
        <v>8</v>
      </c>
      <c r="G1570">
        <v>0</v>
      </c>
      <c r="H1570">
        <v>0</v>
      </c>
      <c r="I1570">
        <f t="shared" si="183"/>
        <v>0</v>
      </c>
      <c r="J1570">
        <v>0</v>
      </c>
      <c r="K1570">
        <v>0</v>
      </c>
      <c r="L1570" t="s">
        <v>3</v>
      </c>
      <c r="M1570" t="s">
        <v>652</v>
      </c>
      <c r="N1570" t="str">
        <f t="shared" si="184"/>
        <v>left tackle</v>
      </c>
      <c r="P1570">
        <v>0</v>
      </c>
      <c r="Q1570">
        <v>0.41898289999999999</v>
      </c>
      <c r="R1570">
        <v>0</v>
      </c>
      <c r="S1570">
        <v>0</v>
      </c>
      <c r="T1570">
        <f t="shared" si="185"/>
        <v>0</v>
      </c>
      <c r="U1570">
        <f t="shared" si="186"/>
        <v>0</v>
      </c>
      <c r="V1570">
        <f t="shared" si="187"/>
        <v>0</v>
      </c>
      <c r="X1570">
        <f t="shared" si="182"/>
        <v>0.41898289999999999</v>
      </c>
    </row>
    <row r="1571" spans="1:24" x14ac:dyDescent="0.35">
      <c r="A1571" t="s">
        <v>264</v>
      </c>
      <c r="B1571" t="s">
        <v>666</v>
      </c>
      <c r="C1571" t="s">
        <v>687</v>
      </c>
      <c r="D1571" t="s">
        <v>682</v>
      </c>
      <c r="E1571">
        <v>0.16537226842122801</v>
      </c>
      <c r="F1571">
        <v>8</v>
      </c>
      <c r="G1571">
        <v>0</v>
      </c>
      <c r="H1571">
        <v>0</v>
      </c>
      <c r="I1571">
        <f t="shared" si="183"/>
        <v>0</v>
      </c>
      <c r="J1571">
        <v>0</v>
      </c>
      <c r="K1571">
        <v>0</v>
      </c>
      <c r="L1571" t="s">
        <v>654</v>
      </c>
      <c r="M1571" t="s">
        <v>651</v>
      </c>
      <c r="N1571" t="str">
        <f t="shared" si="184"/>
        <v>right guard</v>
      </c>
      <c r="P1571">
        <v>0</v>
      </c>
      <c r="Q1571">
        <v>-0.17806432</v>
      </c>
      <c r="R1571">
        <v>1</v>
      </c>
      <c r="S1571">
        <v>0.16537226842122801</v>
      </c>
      <c r="T1571">
        <f t="shared" si="185"/>
        <v>0</v>
      </c>
      <c r="U1571">
        <f t="shared" si="186"/>
        <v>0</v>
      </c>
      <c r="V1571">
        <f t="shared" si="187"/>
        <v>0</v>
      </c>
      <c r="X1571">
        <f t="shared" si="182"/>
        <v>-2.9446900523283439E-2</v>
      </c>
    </row>
    <row r="1572" spans="1:24" x14ac:dyDescent="0.35">
      <c r="A1572" t="s">
        <v>249</v>
      </c>
      <c r="B1572" t="s">
        <v>667</v>
      </c>
      <c r="C1572" t="s">
        <v>687</v>
      </c>
      <c r="D1572" t="s">
        <v>682</v>
      </c>
      <c r="E1572">
        <v>0.155211009298372</v>
      </c>
      <c r="F1572">
        <v>8</v>
      </c>
      <c r="G1572">
        <v>0</v>
      </c>
      <c r="H1572">
        <v>0</v>
      </c>
      <c r="I1572">
        <f t="shared" si="183"/>
        <v>0</v>
      </c>
      <c r="J1572">
        <v>0</v>
      </c>
      <c r="K1572">
        <v>0</v>
      </c>
      <c r="L1572" t="s">
        <v>654</v>
      </c>
      <c r="M1572" t="s">
        <v>651</v>
      </c>
      <c r="N1572" t="str">
        <f t="shared" si="184"/>
        <v>right guard</v>
      </c>
      <c r="P1572">
        <v>0</v>
      </c>
      <c r="Q1572">
        <v>-0.17806432</v>
      </c>
      <c r="R1572">
        <v>1</v>
      </c>
      <c r="S1572">
        <v>0.155211009298372</v>
      </c>
      <c r="T1572">
        <f t="shared" si="185"/>
        <v>0</v>
      </c>
      <c r="U1572">
        <f t="shared" si="186"/>
        <v>0</v>
      </c>
      <c r="V1572">
        <f t="shared" si="187"/>
        <v>0</v>
      </c>
      <c r="X1572">
        <f t="shared" si="182"/>
        <v>-2.7637542827228287E-2</v>
      </c>
    </row>
    <row r="1573" spans="1:24" x14ac:dyDescent="0.35">
      <c r="A1573" t="s">
        <v>248</v>
      </c>
      <c r="B1573" t="s">
        <v>666</v>
      </c>
      <c r="C1573" t="s">
        <v>687</v>
      </c>
      <c r="D1573" t="s">
        <v>682</v>
      </c>
      <c r="E1573">
        <v>0.67941672228039895</v>
      </c>
      <c r="F1573">
        <v>8</v>
      </c>
      <c r="G1573">
        <v>0</v>
      </c>
      <c r="H1573">
        <v>0</v>
      </c>
      <c r="I1573">
        <f t="shared" si="183"/>
        <v>0</v>
      </c>
      <c r="J1573">
        <v>0</v>
      </c>
      <c r="K1573">
        <v>0</v>
      </c>
      <c r="L1573" t="s">
        <v>654</v>
      </c>
      <c r="M1573" t="s">
        <v>651</v>
      </c>
      <c r="N1573" t="str">
        <f t="shared" si="184"/>
        <v>right guard</v>
      </c>
      <c r="P1573">
        <v>0</v>
      </c>
      <c r="Q1573">
        <v>-0.17806432</v>
      </c>
      <c r="R1573">
        <v>1</v>
      </c>
      <c r="S1573">
        <v>0.67941672228039895</v>
      </c>
      <c r="T1573">
        <f t="shared" si="185"/>
        <v>0</v>
      </c>
      <c r="U1573">
        <f t="shared" si="186"/>
        <v>0</v>
      </c>
      <c r="V1573">
        <f t="shared" si="187"/>
        <v>0</v>
      </c>
      <c r="X1573">
        <f t="shared" si="182"/>
        <v>-0.12097987664948809</v>
      </c>
    </row>
    <row r="1574" spans="1:24" x14ac:dyDescent="0.35">
      <c r="A1574" t="s">
        <v>260</v>
      </c>
      <c r="B1574" t="s">
        <v>667</v>
      </c>
      <c r="C1574" t="s">
        <v>687</v>
      </c>
      <c r="D1574" t="s">
        <v>682</v>
      </c>
      <c r="E1574">
        <v>0.62580491985221598</v>
      </c>
      <c r="F1574">
        <v>8</v>
      </c>
      <c r="G1574">
        <v>0</v>
      </c>
      <c r="H1574">
        <v>0</v>
      </c>
      <c r="I1574">
        <f t="shared" si="183"/>
        <v>0</v>
      </c>
      <c r="J1574">
        <v>0</v>
      </c>
      <c r="K1574">
        <v>0</v>
      </c>
      <c r="M1574" t="s">
        <v>650</v>
      </c>
      <c r="N1574" t="str">
        <f t="shared" si="184"/>
        <v>middle</v>
      </c>
      <c r="P1574">
        <v>0</v>
      </c>
      <c r="Q1574">
        <v>2.2006133000000001</v>
      </c>
      <c r="R1574">
        <v>0</v>
      </c>
      <c r="S1574">
        <v>0</v>
      </c>
      <c r="T1574">
        <f t="shared" si="185"/>
        <v>0</v>
      </c>
      <c r="U1574">
        <f t="shared" si="186"/>
        <v>0</v>
      </c>
      <c r="V1574">
        <f t="shared" si="187"/>
        <v>0</v>
      </c>
      <c r="X1574">
        <f t="shared" si="182"/>
        <v>1.3771546298322206</v>
      </c>
    </row>
    <row r="1575" spans="1:24" x14ac:dyDescent="0.35">
      <c r="A1575" t="s">
        <v>263</v>
      </c>
      <c r="B1575" t="s">
        <v>665</v>
      </c>
      <c r="C1575" t="s">
        <v>687</v>
      </c>
      <c r="D1575" t="s">
        <v>682</v>
      </c>
      <c r="E1575">
        <v>0.21593322790616101</v>
      </c>
      <c r="F1575">
        <v>8</v>
      </c>
      <c r="G1575">
        <v>0</v>
      </c>
      <c r="H1575">
        <v>0</v>
      </c>
      <c r="I1575">
        <f t="shared" si="183"/>
        <v>0</v>
      </c>
      <c r="J1575">
        <v>0</v>
      </c>
      <c r="K1575">
        <v>0</v>
      </c>
      <c r="M1575" t="s">
        <v>650</v>
      </c>
      <c r="N1575" t="str">
        <f t="shared" si="184"/>
        <v>middle</v>
      </c>
      <c r="P1575">
        <v>0</v>
      </c>
      <c r="Q1575">
        <v>2.2006133000000001</v>
      </c>
      <c r="R1575">
        <v>0</v>
      </c>
      <c r="S1575">
        <v>0</v>
      </c>
      <c r="T1575">
        <f t="shared" si="185"/>
        <v>0</v>
      </c>
      <c r="U1575">
        <f t="shared" si="186"/>
        <v>0</v>
      </c>
      <c r="V1575">
        <f t="shared" si="187"/>
        <v>0</v>
      </c>
      <c r="X1575">
        <f t="shared" si="182"/>
        <v>0.47518553324222912</v>
      </c>
    </row>
    <row r="1576" spans="1:24" x14ac:dyDescent="0.35">
      <c r="A1576" t="s">
        <v>265</v>
      </c>
      <c r="B1576" t="s">
        <v>665</v>
      </c>
      <c r="C1576" t="s">
        <v>687</v>
      </c>
      <c r="D1576" t="s">
        <v>682</v>
      </c>
      <c r="E1576">
        <v>0.15826185224162101</v>
      </c>
      <c r="F1576">
        <v>8</v>
      </c>
      <c r="G1576">
        <v>0</v>
      </c>
      <c r="H1576">
        <v>0</v>
      </c>
      <c r="I1576">
        <f t="shared" si="183"/>
        <v>0</v>
      </c>
      <c r="J1576">
        <v>0</v>
      </c>
      <c r="K1576">
        <v>0</v>
      </c>
      <c r="M1576" t="s">
        <v>650</v>
      </c>
      <c r="N1576" t="str">
        <f t="shared" si="184"/>
        <v>middle</v>
      </c>
      <c r="P1576">
        <v>0</v>
      </c>
      <c r="Q1576">
        <v>2.2006133000000001</v>
      </c>
      <c r="R1576">
        <v>0</v>
      </c>
      <c r="S1576">
        <v>0</v>
      </c>
      <c r="T1576">
        <f t="shared" si="185"/>
        <v>0</v>
      </c>
      <c r="U1576">
        <f t="shared" si="186"/>
        <v>0</v>
      </c>
      <c r="V1576">
        <f t="shared" si="187"/>
        <v>0</v>
      </c>
      <c r="X1576">
        <f t="shared" si="182"/>
        <v>0.34827313692554601</v>
      </c>
    </row>
    <row r="1577" spans="1:24" x14ac:dyDescent="0.35">
      <c r="A1577" t="s">
        <v>413</v>
      </c>
      <c r="B1577" t="s">
        <v>666</v>
      </c>
      <c r="C1577" t="s">
        <v>687</v>
      </c>
      <c r="D1577" t="s">
        <v>682</v>
      </c>
      <c r="E1577">
        <v>0.652191280955014</v>
      </c>
      <c r="F1577">
        <v>8</v>
      </c>
      <c r="G1577">
        <v>0</v>
      </c>
      <c r="H1577">
        <v>0</v>
      </c>
      <c r="I1577">
        <f t="shared" si="183"/>
        <v>0</v>
      </c>
      <c r="J1577">
        <v>0</v>
      </c>
      <c r="K1577">
        <v>0</v>
      </c>
      <c r="L1577" t="s">
        <v>654</v>
      </c>
      <c r="M1577" t="s">
        <v>651</v>
      </c>
      <c r="N1577" t="str">
        <f t="shared" si="184"/>
        <v>right guard</v>
      </c>
      <c r="P1577">
        <v>0</v>
      </c>
      <c r="Q1577">
        <v>-4.3436673000000002E-2</v>
      </c>
      <c r="R1577">
        <v>1</v>
      </c>
      <c r="S1577">
        <v>0.652191280955014</v>
      </c>
      <c r="T1577">
        <f t="shared" si="185"/>
        <v>0</v>
      </c>
      <c r="U1577">
        <f t="shared" si="186"/>
        <v>0</v>
      </c>
      <c r="V1577">
        <f t="shared" si="187"/>
        <v>0</v>
      </c>
      <c r="X1577">
        <f t="shared" si="182"/>
        <v>-2.8329019404294071E-2</v>
      </c>
    </row>
    <row r="1578" spans="1:24" x14ac:dyDescent="0.35">
      <c r="A1578" t="s">
        <v>266</v>
      </c>
      <c r="B1578" t="s">
        <v>667</v>
      </c>
      <c r="C1578" t="s">
        <v>687</v>
      </c>
      <c r="D1578" t="s">
        <v>682</v>
      </c>
      <c r="E1578">
        <v>0.347808719044985</v>
      </c>
      <c r="F1578">
        <v>8</v>
      </c>
      <c r="G1578">
        <v>0</v>
      </c>
      <c r="H1578">
        <v>0</v>
      </c>
      <c r="I1578">
        <f t="shared" si="183"/>
        <v>0</v>
      </c>
      <c r="J1578">
        <v>0</v>
      </c>
      <c r="K1578">
        <v>0</v>
      </c>
      <c r="L1578" t="s">
        <v>654</v>
      </c>
      <c r="M1578" t="s">
        <v>651</v>
      </c>
      <c r="N1578" t="str">
        <f t="shared" si="184"/>
        <v>right guard</v>
      </c>
      <c r="P1578">
        <v>0</v>
      </c>
      <c r="Q1578">
        <v>-4.3436673000000002E-2</v>
      </c>
      <c r="R1578">
        <v>1</v>
      </c>
      <c r="S1578">
        <v>0.347808719044985</v>
      </c>
      <c r="T1578">
        <f t="shared" si="185"/>
        <v>0</v>
      </c>
      <c r="U1578">
        <f t="shared" si="186"/>
        <v>0</v>
      </c>
      <c r="V1578">
        <f t="shared" si="187"/>
        <v>0</v>
      </c>
      <c r="X1578">
        <f t="shared" si="182"/>
        <v>-1.5107653595705886E-2</v>
      </c>
    </row>
    <row r="1579" spans="1:24" x14ac:dyDescent="0.35">
      <c r="A1579" t="s">
        <v>414</v>
      </c>
      <c r="B1579" t="s">
        <v>666</v>
      </c>
      <c r="C1579" t="s">
        <v>687</v>
      </c>
      <c r="D1579" t="s">
        <v>682</v>
      </c>
      <c r="E1579">
        <v>1</v>
      </c>
      <c r="F1579">
        <v>8</v>
      </c>
      <c r="G1579">
        <v>0</v>
      </c>
      <c r="H1579">
        <v>0</v>
      </c>
      <c r="I1579">
        <f t="shared" si="183"/>
        <v>0</v>
      </c>
      <c r="J1579">
        <v>0</v>
      </c>
      <c r="K1579">
        <v>0</v>
      </c>
      <c r="L1579" t="s">
        <v>654</v>
      </c>
      <c r="M1579" t="s">
        <v>652</v>
      </c>
      <c r="N1579" t="str">
        <f t="shared" si="184"/>
        <v>left guard</v>
      </c>
      <c r="P1579">
        <v>0</v>
      </c>
      <c r="Q1579">
        <v>-0.27271299999999998</v>
      </c>
      <c r="R1579">
        <v>1</v>
      </c>
      <c r="S1579">
        <v>1</v>
      </c>
      <c r="T1579">
        <f t="shared" si="185"/>
        <v>0</v>
      </c>
      <c r="U1579">
        <f t="shared" si="186"/>
        <v>0</v>
      </c>
      <c r="V1579">
        <f t="shared" si="187"/>
        <v>0</v>
      </c>
      <c r="X1579">
        <f t="shared" si="182"/>
        <v>-0.27271299999999998</v>
      </c>
    </row>
    <row r="1580" spans="1:24" x14ac:dyDescent="0.35">
      <c r="A1580" t="s">
        <v>247</v>
      </c>
      <c r="B1580" t="s">
        <v>665</v>
      </c>
      <c r="C1580" t="s">
        <v>687</v>
      </c>
      <c r="D1580" t="s">
        <v>682</v>
      </c>
      <c r="E1580">
        <v>1</v>
      </c>
      <c r="F1580">
        <v>8</v>
      </c>
      <c r="G1580">
        <v>0</v>
      </c>
      <c r="H1580">
        <v>0</v>
      </c>
      <c r="I1580">
        <f t="shared" si="183"/>
        <v>0</v>
      </c>
      <c r="J1580">
        <v>0</v>
      </c>
      <c r="K1580">
        <v>1</v>
      </c>
      <c r="M1580" t="s">
        <v>650</v>
      </c>
      <c r="N1580" t="str">
        <f t="shared" si="184"/>
        <v>middle</v>
      </c>
      <c r="P1580">
        <v>0</v>
      </c>
      <c r="Q1580">
        <v>-0.77265220000000001</v>
      </c>
      <c r="R1580">
        <v>1</v>
      </c>
      <c r="S1580">
        <v>1</v>
      </c>
      <c r="T1580">
        <f t="shared" si="185"/>
        <v>0</v>
      </c>
      <c r="U1580">
        <f t="shared" si="186"/>
        <v>0</v>
      </c>
      <c r="V1580">
        <f t="shared" si="187"/>
        <v>1</v>
      </c>
      <c r="X1580">
        <f t="shared" si="182"/>
        <v>-0.77265220000000001</v>
      </c>
    </row>
    <row r="1581" spans="1:24" x14ac:dyDescent="0.35">
      <c r="A1581" t="s">
        <v>261</v>
      </c>
      <c r="B1581" t="s">
        <v>666</v>
      </c>
      <c r="C1581" t="s">
        <v>687</v>
      </c>
      <c r="D1581" t="s">
        <v>682</v>
      </c>
      <c r="E1581">
        <v>0.24438434785732299</v>
      </c>
      <c r="F1581">
        <v>8</v>
      </c>
      <c r="G1581">
        <v>0</v>
      </c>
      <c r="H1581">
        <v>0</v>
      </c>
      <c r="I1581">
        <f t="shared" si="183"/>
        <v>0</v>
      </c>
      <c r="J1581">
        <v>0</v>
      </c>
      <c r="K1581">
        <v>0</v>
      </c>
      <c r="M1581" t="s">
        <v>650</v>
      </c>
      <c r="N1581" t="str">
        <f t="shared" si="184"/>
        <v>middle</v>
      </c>
      <c r="P1581">
        <v>0</v>
      </c>
      <c r="Q1581">
        <v>0.28838946999999998</v>
      </c>
      <c r="R1581">
        <v>0</v>
      </c>
      <c r="S1581">
        <v>0</v>
      </c>
      <c r="T1581">
        <f t="shared" si="185"/>
        <v>0</v>
      </c>
      <c r="U1581">
        <f t="shared" si="186"/>
        <v>0</v>
      </c>
      <c r="V1581">
        <f t="shared" si="187"/>
        <v>0</v>
      </c>
      <c r="X1581">
        <f t="shared" si="182"/>
        <v>7.0477872554869009E-2</v>
      </c>
    </row>
    <row r="1582" spans="1:24" x14ac:dyDescent="0.35">
      <c r="A1582" t="s">
        <v>260</v>
      </c>
      <c r="B1582" t="s">
        <v>667</v>
      </c>
      <c r="C1582" t="s">
        <v>687</v>
      </c>
      <c r="D1582" t="s">
        <v>682</v>
      </c>
      <c r="E1582">
        <v>0.65274850164251497</v>
      </c>
      <c r="F1582">
        <v>8</v>
      </c>
      <c r="G1582">
        <v>0</v>
      </c>
      <c r="H1582">
        <v>0</v>
      </c>
      <c r="I1582">
        <f t="shared" si="183"/>
        <v>0</v>
      </c>
      <c r="J1582">
        <v>0</v>
      </c>
      <c r="K1582">
        <v>0</v>
      </c>
      <c r="M1582" t="s">
        <v>650</v>
      </c>
      <c r="N1582" t="str">
        <f t="shared" si="184"/>
        <v>middle</v>
      </c>
      <c r="P1582">
        <v>0</v>
      </c>
      <c r="Q1582">
        <v>0.28838946999999998</v>
      </c>
      <c r="R1582">
        <v>0</v>
      </c>
      <c r="S1582">
        <v>0</v>
      </c>
      <c r="T1582">
        <f t="shared" si="185"/>
        <v>0</v>
      </c>
      <c r="U1582">
        <f t="shared" si="186"/>
        <v>0</v>
      </c>
      <c r="V1582">
        <f t="shared" si="187"/>
        <v>0</v>
      </c>
      <c r="X1582">
        <f t="shared" si="182"/>
        <v>0.188245794431979</v>
      </c>
    </row>
    <row r="1583" spans="1:24" x14ac:dyDescent="0.35">
      <c r="A1583" t="s">
        <v>247</v>
      </c>
      <c r="B1583" t="s">
        <v>665</v>
      </c>
      <c r="C1583" t="s">
        <v>687</v>
      </c>
      <c r="D1583" t="s">
        <v>682</v>
      </c>
      <c r="E1583">
        <v>0.102867150500161</v>
      </c>
      <c r="F1583">
        <v>8</v>
      </c>
      <c r="G1583">
        <v>0</v>
      </c>
      <c r="H1583">
        <v>0</v>
      </c>
      <c r="I1583">
        <f t="shared" si="183"/>
        <v>0</v>
      </c>
      <c r="J1583">
        <v>0</v>
      </c>
      <c r="K1583">
        <v>0</v>
      </c>
      <c r="M1583" t="s">
        <v>650</v>
      </c>
      <c r="N1583" t="str">
        <f t="shared" si="184"/>
        <v>middle</v>
      </c>
      <c r="P1583">
        <v>0</v>
      </c>
      <c r="Q1583">
        <v>0.28838946999999998</v>
      </c>
      <c r="R1583">
        <v>0</v>
      </c>
      <c r="S1583">
        <v>0</v>
      </c>
      <c r="T1583">
        <f t="shared" si="185"/>
        <v>0</v>
      </c>
      <c r="U1583">
        <f t="shared" si="186"/>
        <v>0</v>
      </c>
      <c r="V1583">
        <f t="shared" si="187"/>
        <v>0</v>
      </c>
      <c r="X1583">
        <f t="shared" si="182"/>
        <v>2.9665803013151665E-2</v>
      </c>
    </row>
    <row r="1584" spans="1:24" x14ac:dyDescent="0.35">
      <c r="A1584" t="s">
        <v>180</v>
      </c>
      <c r="B1584" t="s">
        <v>666</v>
      </c>
      <c r="C1584" t="s">
        <v>682</v>
      </c>
      <c r="D1584" t="s">
        <v>687</v>
      </c>
      <c r="E1584">
        <v>1</v>
      </c>
      <c r="F1584">
        <v>8</v>
      </c>
      <c r="G1584">
        <v>0</v>
      </c>
      <c r="H1584">
        <v>0</v>
      </c>
      <c r="I1584">
        <f t="shared" si="183"/>
        <v>0</v>
      </c>
      <c r="J1584">
        <v>0</v>
      </c>
      <c r="K1584">
        <v>0</v>
      </c>
      <c r="M1584" t="s">
        <v>650</v>
      </c>
      <c r="N1584" t="str">
        <f t="shared" si="184"/>
        <v>middle</v>
      </c>
      <c r="P1584">
        <v>0</v>
      </c>
      <c r="Q1584">
        <v>-0.31451679999999999</v>
      </c>
      <c r="R1584">
        <v>1</v>
      </c>
      <c r="S1584">
        <v>1</v>
      </c>
      <c r="T1584">
        <f t="shared" si="185"/>
        <v>0</v>
      </c>
      <c r="U1584">
        <f t="shared" si="186"/>
        <v>0</v>
      </c>
      <c r="V1584">
        <f t="shared" si="187"/>
        <v>0</v>
      </c>
      <c r="X1584">
        <f t="shared" si="182"/>
        <v>-0.31451679999999999</v>
      </c>
    </row>
    <row r="1585" spans="1:24" x14ac:dyDescent="0.35">
      <c r="A1585" t="s">
        <v>415</v>
      </c>
      <c r="B1585" t="s">
        <v>665</v>
      </c>
      <c r="C1585" t="s">
        <v>687</v>
      </c>
      <c r="D1585" t="s">
        <v>682</v>
      </c>
      <c r="E1585">
        <v>1</v>
      </c>
      <c r="F1585">
        <v>8</v>
      </c>
      <c r="G1585">
        <v>0</v>
      </c>
      <c r="H1585">
        <v>0</v>
      </c>
      <c r="I1585">
        <f t="shared" si="183"/>
        <v>0</v>
      </c>
      <c r="J1585">
        <v>0</v>
      </c>
      <c r="K1585">
        <v>0</v>
      </c>
      <c r="L1585" t="s">
        <v>654</v>
      </c>
      <c r="M1585" t="s">
        <v>651</v>
      </c>
      <c r="N1585" t="str">
        <f t="shared" si="184"/>
        <v>right guard</v>
      </c>
      <c r="P1585">
        <v>0</v>
      </c>
      <c r="Q1585">
        <v>0.66951850000000002</v>
      </c>
      <c r="R1585">
        <v>0</v>
      </c>
      <c r="S1585">
        <v>0</v>
      </c>
      <c r="T1585">
        <f t="shared" si="185"/>
        <v>0</v>
      </c>
      <c r="U1585">
        <f t="shared" si="186"/>
        <v>0</v>
      </c>
      <c r="V1585">
        <f t="shared" si="187"/>
        <v>0</v>
      </c>
      <c r="X1585">
        <f t="shared" si="182"/>
        <v>0.66951850000000002</v>
      </c>
    </row>
    <row r="1586" spans="1:24" x14ac:dyDescent="0.35">
      <c r="A1586" t="s">
        <v>246</v>
      </c>
      <c r="B1586" t="s">
        <v>666</v>
      </c>
      <c r="C1586" t="s">
        <v>687</v>
      </c>
      <c r="D1586" t="s">
        <v>682</v>
      </c>
      <c r="E1586">
        <v>1</v>
      </c>
      <c r="F1586">
        <v>8</v>
      </c>
      <c r="G1586">
        <v>0</v>
      </c>
      <c r="H1586">
        <v>0</v>
      </c>
      <c r="I1586">
        <f t="shared" si="183"/>
        <v>0</v>
      </c>
      <c r="J1586">
        <v>0</v>
      </c>
      <c r="K1586">
        <v>0</v>
      </c>
      <c r="L1586" t="s">
        <v>654</v>
      </c>
      <c r="M1586" t="s">
        <v>651</v>
      </c>
      <c r="N1586" t="str">
        <f t="shared" si="184"/>
        <v>right guard</v>
      </c>
      <c r="P1586">
        <v>0</v>
      </c>
      <c r="Q1586">
        <v>-0.11775838</v>
      </c>
      <c r="R1586">
        <v>1</v>
      </c>
      <c r="S1586">
        <v>1</v>
      </c>
      <c r="T1586">
        <f t="shared" si="185"/>
        <v>0</v>
      </c>
      <c r="U1586">
        <f t="shared" si="186"/>
        <v>0</v>
      </c>
      <c r="V1586">
        <f t="shared" si="187"/>
        <v>0</v>
      </c>
      <c r="X1586">
        <f t="shared" si="182"/>
        <v>-0.11775838</v>
      </c>
    </row>
    <row r="1587" spans="1:24" x14ac:dyDescent="0.35">
      <c r="A1587" t="s">
        <v>416</v>
      </c>
      <c r="B1587" t="s">
        <v>666</v>
      </c>
      <c r="C1587" t="s">
        <v>687</v>
      </c>
      <c r="D1587" t="s">
        <v>682</v>
      </c>
      <c r="E1587">
        <v>1</v>
      </c>
      <c r="F1587">
        <v>8</v>
      </c>
      <c r="G1587">
        <v>0</v>
      </c>
      <c r="H1587">
        <v>0</v>
      </c>
      <c r="I1587">
        <f t="shared" si="183"/>
        <v>0</v>
      </c>
      <c r="J1587">
        <v>0</v>
      </c>
      <c r="K1587">
        <v>0</v>
      </c>
      <c r="L1587" t="s">
        <v>654</v>
      </c>
      <c r="M1587" t="s">
        <v>652</v>
      </c>
      <c r="N1587" t="str">
        <f t="shared" si="184"/>
        <v>left guard</v>
      </c>
      <c r="P1587">
        <v>0</v>
      </c>
      <c r="Q1587">
        <v>0.22434635</v>
      </c>
      <c r="R1587">
        <v>0</v>
      </c>
      <c r="S1587">
        <v>0</v>
      </c>
      <c r="T1587">
        <f t="shared" si="185"/>
        <v>0</v>
      </c>
      <c r="U1587">
        <f t="shared" si="186"/>
        <v>0</v>
      </c>
      <c r="V1587">
        <f t="shared" si="187"/>
        <v>0</v>
      </c>
      <c r="X1587">
        <f t="shared" si="182"/>
        <v>0.22434635</v>
      </c>
    </row>
    <row r="1588" spans="1:24" x14ac:dyDescent="0.35">
      <c r="A1588" t="s">
        <v>167</v>
      </c>
      <c r="B1588" t="s">
        <v>667</v>
      </c>
      <c r="C1588" t="s">
        <v>682</v>
      </c>
      <c r="D1588" t="s">
        <v>687</v>
      </c>
      <c r="E1588">
        <v>1</v>
      </c>
      <c r="F1588">
        <v>8</v>
      </c>
      <c r="G1588">
        <v>0</v>
      </c>
      <c r="H1588">
        <v>0</v>
      </c>
      <c r="I1588">
        <f t="shared" si="183"/>
        <v>0</v>
      </c>
      <c r="J1588">
        <v>0</v>
      </c>
      <c r="K1588">
        <v>1</v>
      </c>
      <c r="L1588" t="s">
        <v>3</v>
      </c>
      <c r="M1588" t="s">
        <v>652</v>
      </c>
      <c r="N1588" t="str">
        <f t="shared" si="184"/>
        <v>left tackle</v>
      </c>
      <c r="P1588">
        <v>0</v>
      </c>
      <c r="Q1588">
        <v>-1.7127482000000001</v>
      </c>
      <c r="R1588">
        <v>1</v>
      </c>
      <c r="S1588">
        <v>1</v>
      </c>
      <c r="T1588">
        <f t="shared" si="185"/>
        <v>0</v>
      </c>
      <c r="U1588">
        <f t="shared" si="186"/>
        <v>0</v>
      </c>
      <c r="V1588">
        <f t="shared" si="187"/>
        <v>1</v>
      </c>
      <c r="X1588">
        <f t="shared" si="182"/>
        <v>-1.7127482000000001</v>
      </c>
    </row>
    <row r="1589" spans="1:24" x14ac:dyDescent="0.35">
      <c r="A1589" t="s">
        <v>414</v>
      </c>
      <c r="B1589" t="s">
        <v>666</v>
      </c>
      <c r="C1589" t="s">
        <v>687</v>
      </c>
      <c r="D1589" t="s">
        <v>682</v>
      </c>
      <c r="E1589">
        <v>0.34932061681707599</v>
      </c>
      <c r="F1589">
        <v>8</v>
      </c>
      <c r="G1589">
        <v>0</v>
      </c>
      <c r="H1589">
        <v>0</v>
      </c>
      <c r="I1589">
        <f t="shared" si="183"/>
        <v>0</v>
      </c>
      <c r="J1589">
        <v>0</v>
      </c>
      <c r="K1589">
        <v>0</v>
      </c>
      <c r="L1589" t="s">
        <v>654</v>
      </c>
      <c r="M1589" t="s">
        <v>652</v>
      </c>
      <c r="N1589" t="str">
        <f t="shared" si="184"/>
        <v>left guard</v>
      </c>
      <c r="P1589">
        <v>0</v>
      </c>
      <c r="Q1589">
        <v>0.30386537000000002</v>
      </c>
      <c r="R1589">
        <v>0</v>
      </c>
      <c r="S1589">
        <v>0</v>
      </c>
      <c r="T1589">
        <f t="shared" si="185"/>
        <v>0</v>
      </c>
      <c r="U1589">
        <f t="shared" si="186"/>
        <v>0</v>
      </c>
      <c r="V1589">
        <f t="shared" si="187"/>
        <v>0</v>
      </c>
      <c r="X1589">
        <f t="shared" si="182"/>
        <v>0.10614643847774903</v>
      </c>
    </row>
    <row r="1590" spans="1:24" x14ac:dyDescent="0.35">
      <c r="A1590" t="s">
        <v>266</v>
      </c>
      <c r="B1590" t="s">
        <v>667</v>
      </c>
      <c r="C1590" t="s">
        <v>687</v>
      </c>
      <c r="D1590" t="s">
        <v>682</v>
      </c>
      <c r="E1590">
        <v>0.65067938318292295</v>
      </c>
      <c r="F1590">
        <v>8</v>
      </c>
      <c r="G1590">
        <v>0</v>
      </c>
      <c r="H1590">
        <v>0</v>
      </c>
      <c r="I1590">
        <f t="shared" si="183"/>
        <v>0</v>
      </c>
      <c r="J1590">
        <v>0</v>
      </c>
      <c r="K1590">
        <v>0</v>
      </c>
      <c r="L1590" t="s">
        <v>654</v>
      </c>
      <c r="M1590" t="s">
        <v>652</v>
      </c>
      <c r="N1590" t="str">
        <f t="shared" si="184"/>
        <v>left guard</v>
      </c>
      <c r="P1590">
        <v>0</v>
      </c>
      <c r="Q1590">
        <v>0.30386537000000002</v>
      </c>
      <c r="R1590">
        <v>0</v>
      </c>
      <c r="S1590">
        <v>0</v>
      </c>
      <c r="T1590">
        <f t="shared" si="185"/>
        <v>0</v>
      </c>
      <c r="U1590">
        <f t="shared" si="186"/>
        <v>0</v>
      </c>
      <c r="V1590">
        <f t="shared" si="187"/>
        <v>0</v>
      </c>
      <c r="X1590">
        <f t="shared" si="182"/>
        <v>0.19771893152225067</v>
      </c>
    </row>
    <row r="1591" spans="1:24" x14ac:dyDescent="0.35">
      <c r="A1591" t="s">
        <v>269</v>
      </c>
      <c r="B1591" t="s">
        <v>665</v>
      </c>
      <c r="C1591" t="s">
        <v>687</v>
      </c>
      <c r="D1591" t="s">
        <v>682</v>
      </c>
      <c r="E1591">
        <v>1</v>
      </c>
      <c r="F1591">
        <v>8</v>
      </c>
      <c r="G1591">
        <v>0</v>
      </c>
      <c r="H1591">
        <v>0</v>
      </c>
      <c r="I1591">
        <f t="shared" si="183"/>
        <v>0</v>
      </c>
      <c r="J1591">
        <v>0</v>
      </c>
      <c r="K1591">
        <v>0</v>
      </c>
      <c r="L1591" t="s">
        <v>3</v>
      </c>
      <c r="M1591" t="s">
        <v>651</v>
      </c>
      <c r="N1591" t="str">
        <f t="shared" si="184"/>
        <v>right tackle</v>
      </c>
      <c r="P1591">
        <v>0</v>
      </c>
      <c r="Q1591">
        <v>1.8072261999999999</v>
      </c>
      <c r="R1591">
        <v>0</v>
      </c>
      <c r="S1591">
        <v>0</v>
      </c>
      <c r="T1591">
        <f t="shared" si="185"/>
        <v>0</v>
      </c>
      <c r="U1591">
        <f t="shared" si="186"/>
        <v>0</v>
      </c>
      <c r="V1591">
        <f t="shared" si="187"/>
        <v>0</v>
      </c>
      <c r="X1591">
        <f t="shared" si="182"/>
        <v>1.8072261999999999</v>
      </c>
    </row>
    <row r="1592" spans="1:24" x14ac:dyDescent="0.35">
      <c r="A1592" t="s">
        <v>260</v>
      </c>
      <c r="B1592" t="s">
        <v>667</v>
      </c>
      <c r="C1592" t="s">
        <v>687</v>
      </c>
      <c r="D1592" t="s">
        <v>682</v>
      </c>
      <c r="E1592">
        <v>0.363400635286039</v>
      </c>
      <c r="F1592">
        <v>8</v>
      </c>
      <c r="G1592">
        <v>0</v>
      </c>
      <c r="H1592">
        <v>0</v>
      </c>
      <c r="I1592">
        <f t="shared" si="183"/>
        <v>0</v>
      </c>
      <c r="J1592">
        <v>0</v>
      </c>
      <c r="K1592">
        <v>0</v>
      </c>
      <c r="L1592" t="s">
        <v>3</v>
      </c>
      <c r="M1592" t="s">
        <v>652</v>
      </c>
      <c r="N1592" t="str">
        <f t="shared" si="184"/>
        <v>left tackle</v>
      </c>
      <c r="P1592">
        <v>0</v>
      </c>
      <c r="Q1592">
        <v>0.14011750000000001</v>
      </c>
      <c r="R1592">
        <v>0</v>
      </c>
      <c r="S1592">
        <v>0</v>
      </c>
      <c r="T1592">
        <f t="shared" si="185"/>
        <v>0</v>
      </c>
      <c r="U1592">
        <f t="shared" si="186"/>
        <v>0</v>
      </c>
      <c r="V1592">
        <f t="shared" si="187"/>
        <v>0</v>
      </c>
      <c r="X1592">
        <f t="shared" si="182"/>
        <v>5.0918788514691574E-2</v>
      </c>
    </row>
    <row r="1593" spans="1:24" x14ac:dyDescent="0.35">
      <c r="A1593" t="s">
        <v>414</v>
      </c>
      <c r="B1593" t="s">
        <v>666</v>
      </c>
      <c r="C1593" t="s">
        <v>687</v>
      </c>
      <c r="D1593" t="s">
        <v>682</v>
      </c>
      <c r="E1593">
        <v>0.63659936471395995</v>
      </c>
      <c r="F1593">
        <v>8</v>
      </c>
      <c r="G1593">
        <v>0</v>
      </c>
      <c r="H1593">
        <v>0</v>
      </c>
      <c r="I1593">
        <f t="shared" si="183"/>
        <v>0</v>
      </c>
      <c r="J1593">
        <v>0</v>
      </c>
      <c r="K1593">
        <v>0</v>
      </c>
      <c r="L1593" t="s">
        <v>3</v>
      </c>
      <c r="M1593" t="s">
        <v>652</v>
      </c>
      <c r="N1593" t="str">
        <f t="shared" si="184"/>
        <v>left tackle</v>
      </c>
      <c r="P1593">
        <v>0</v>
      </c>
      <c r="Q1593">
        <v>0.14011750000000001</v>
      </c>
      <c r="R1593">
        <v>0</v>
      </c>
      <c r="S1593">
        <v>0</v>
      </c>
      <c r="T1593">
        <f t="shared" si="185"/>
        <v>0</v>
      </c>
      <c r="U1593">
        <f t="shared" si="186"/>
        <v>0</v>
      </c>
      <c r="V1593">
        <f t="shared" si="187"/>
        <v>0</v>
      </c>
      <c r="X1593">
        <f t="shared" si="182"/>
        <v>8.9198711485308294E-2</v>
      </c>
    </row>
    <row r="1594" spans="1:24" x14ac:dyDescent="0.35">
      <c r="A1594" t="s">
        <v>260</v>
      </c>
      <c r="B1594" t="s">
        <v>667</v>
      </c>
      <c r="C1594" t="s">
        <v>687</v>
      </c>
      <c r="D1594" t="s">
        <v>682</v>
      </c>
      <c r="E1594">
        <v>0.59712614040504097</v>
      </c>
      <c r="F1594">
        <v>8</v>
      </c>
      <c r="G1594">
        <v>0</v>
      </c>
      <c r="H1594">
        <v>0</v>
      </c>
      <c r="I1594">
        <f t="shared" si="183"/>
        <v>0</v>
      </c>
      <c r="J1594">
        <v>0</v>
      </c>
      <c r="K1594">
        <v>1</v>
      </c>
      <c r="L1594" t="s">
        <v>653</v>
      </c>
      <c r="M1594" t="s">
        <v>651</v>
      </c>
      <c r="N1594" t="str">
        <f t="shared" si="184"/>
        <v>right end</v>
      </c>
      <c r="P1594">
        <v>0</v>
      </c>
      <c r="Q1594">
        <v>-1.1074143999999999</v>
      </c>
      <c r="R1594">
        <v>1</v>
      </c>
      <c r="S1594">
        <v>0.59712614040504097</v>
      </c>
      <c r="T1594">
        <f t="shared" si="185"/>
        <v>0</v>
      </c>
      <c r="U1594">
        <f t="shared" si="186"/>
        <v>0</v>
      </c>
      <c r="V1594">
        <f t="shared" si="187"/>
        <v>0.59712614040504097</v>
      </c>
      <c r="X1594">
        <f t="shared" si="182"/>
        <v>-0.66126608650096419</v>
      </c>
    </row>
    <row r="1595" spans="1:24" x14ac:dyDescent="0.35">
      <c r="A1595" t="s">
        <v>247</v>
      </c>
      <c r="B1595" t="s">
        <v>665</v>
      </c>
      <c r="C1595" t="s">
        <v>687</v>
      </c>
      <c r="D1595" t="s">
        <v>682</v>
      </c>
      <c r="E1595">
        <v>0.40287385959495797</v>
      </c>
      <c r="F1595">
        <v>8</v>
      </c>
      <c r="G1595">
        <v>0</v>
      </c>
      <c r="H1595">
        <v>0</v>
      </c>
      <c r="I1595">
        <f t="shared" si="183"/>
        <v>0</v>
      </c>
      <c r="J1595">
        <v>0</v>
      </c>
      <c r="K1595">
        <v>1</v>
      </c>
      <c r="L1595" t="s">
        <v>653</v>
      </c>
      <c r="M1595" t="s">
        <v>651</v>
      </c>
      <c r="N1595" t="str">
        <f t="shared" si="184"/>
        <v>right end</v>
      </c>
      <c r="P1595">
        <v>0</v>
      </c>
      <c r="Q1595">
        <v>-1.1074143999999999</v>
      </c>
      <c r="R1595">
        <v>1</v>
      </c>
      <c r="S1595">
        <v>0.40287385959495797</v>
      </c>
      <c r="T1595">
        <f t="shared" si="185"/>
        <v>0</v>
      </c>
      <c r="U1595">
        <f t="shared" si="186"/>
        <v>0</v>
      </c>
      <c r="V1595">
        <f t="shared" si="187"/>
        <v>0.40287385959495797</v>
      </c>
      <c r="X1595">
        <f t="shared" si="182"/>
        <v>-0.44614831349903461</v>
      </c>
    </row>
    <row r="1596" spans="1:24" x14ac:dyDescent="0.35">
      <c r="A1596" t="s">
        <v>266</v>
      </c>
      <c r="B1596" t="s">
        <v>667</v>
      </c>
      <c r="C1596" t="s">
        <v>687</v>
      </c>
      <c r="D1596" t="s">
        <v>682</v>
      </c>
      <c r="E1596">
        <v>1</v>
      </c>
      <c r="F1596">
        <v>8</v>
      </c>
      <c r="G1596">
        <v>0</v>
      </c>
      <c r="H1596">
        <v>0</v>
      </c>
      <c r="I1596">
        <f t="shared" si="183"/>
        <v>0</v>
      </c>
      <c r="J1596">
        <v>0</v>
      </c>
      <c r="K1596">
        <v>0</v>
      </c>
      <c r="L1596" t="s">
        <v>3</v>
      </c>
      <c r="M1596" t="s">
        <v>652</v>
      </c>
      <c r="N1596" t="str">
        <f t="shared" si="184"/>
        <v>left tackle</v>
      </c>
      <c r="P1596">
        <v>0</v>
      </c>
      <c r="Q1596">
        <v>3.3019364000000002</v>
      </c>
      <c r="R1596">
        <v>0</v>
      </c>
      <c r="S1596">
        <v>0</v>
      </c>
      <c r="T1596">
        <f t="shared" si="185"/>
        <v>0</v>
      </c>
      <c r="U1596">
        <f t="shared" si="186"/>
        <v>0</v>
      </c>
      <c r="V1596">
        <f t="shared" si="187"/>
        <v>0</v>
      </c>
      <c r="X1596">
        <f t="shared" si="182"/>
        <v>3.3019364000000002</v>
      </c>
    </row>
    <row r="1597" spans="1:24" x14ac:dyDescent="0.35">
      <c r="A1597" t="s">
        <v>415</v>
      </c>
      <c r="B1597" t="s">
        <v>665</v>
      </c>
      <c r="C1597" t="s">
        <v>687</v>
      </c>
      <c r="D1597" t="s">
        <v>682</v>
      </c>
      <c r="E1597">
        <v>0.29521322293490698</v>
      </c>
      <c r="F1597">
        <v>8</v>
      </c>
      <c r="G1597">
        <v>0</v>
      </c>
      <c r="H1597">
        <v>0</v>
      </c>
      <c r="I1597">
        <f t="shared" si="183"/>
        <v>0</v>
      </c>
      <c r="J1597">
        <v>1</v>
      </c>
      <c r="K1597">
        <v>0</v>
      </c>
      <c r="L1597" t="s">
        <v>654</v>
      </c>
      <c r="M1597" t="s">
        <v>651</v>
      </c>
      <c r="N1597" t="str">
        <f t="shared" si="184"/>
        <v>right guard</v>
      </c>
      <c r="P1597">
        <v>0</v>
      </c>
      <c r="Q1597">
        <v>0.45959482000000002</v>
      </c>
      <c r="R1597">
        <v>0</v>
      </c>
      <c r="S1597">
        <v>0</v>
      </c>
      <c r="T1597">
        <f t="shared" si="185"/>
        <v>0</v>
      </c>
      <c r="U1597">
        <f t="shared" si="186"/>
        <v>0.29521322293490698</v>
      </c>
      <c r="V1597">
        <f t="shared" si="187"/>
        <v>0</v>
      </c>
      <c r="X1597">
        <f t="shared" si="182"/>
        <v>0.13567846805638845</v>
      </c>
    </row>
    <row r="1598" spans="1:24" x14ac:dyDescent="0.35">
      <c r="A1598" t="s">
        <v>413</v>
      </c>
      <c r="B1598" t="s">
        <v>666</v>
      </c>
      <c r="C1598" t="s">
        <v>687</v>
      </c>
      <c r="D1598" t="s">
        <v>682</v>
      </c>
      <c r="E1598">
        <v>0.70478677706509196</v>
      </c>
      <c r="F1598">
        <v>8</v>
      </c>
      <c r="G1598">
        <v>0</v>
      </c>
      <c r="H1598">
        <v>0</v>
      </c>
      <c r="I1598">
        <f t="shared" si="183"/>
        <v>0</v>
      </c>
      <c r="J1598">
        <v>1</v>
      </c>
      <c r="K1598">
        <v>0</v>
      </c>
      <c r="L1598" t="s">
        <v>654</v>
      </c>
      <c r="M1598" t="s">
        <v>651</v>
      </c>
      <c r="N1598" t="str">
        <f t="shared" si="184"/>
        <v>right guard</v>
      </c>
      <c r="P1598">
        <v>0</v>
      </c>
      <c r="Q1598">
        <v>0.45959482000000002</v>
      </c>
      <c r="R1598">
        <v>0</v>
      </c>
      <c r="S1598">
        <v>0</v>
      </c>
      <c r="T1598">
        <f t="shared" si="185"/>
        <v>0</v>
      </c>
      <c r="U1598">
        <f t="shared" si="186"/>
        <v>0.70478677706509196</v>
      </c>
      <c r="V1598">
        <f t="shared" si="187"/>
        <v>0</v>
      </c>
      <c r="X1598">
        <f t="shared" si="182"/>
        <v>0.32391635194361107</v>
      </c>
    </row>
    <row r="1599" spans="1:24" x14ac:dyDescent="0.35">
      <c r="A1599" t="s">
        <v>244</v>
      </c>
      <c r="B1599" t="s">
        <v>665</v>
      </c>
      <c r="C1599" t="s">
        <v>687</v>
      </c>
      <c r="D1599" t="s">
        <v>682</v>
      </c>
      <c r="E1599">
        <v>0.24857050048167201</v>
      </c>
      <c r="F1599">
        <v>8</v>
      </c>
      <c r="G1599">
        <v>0</v>
      </c>
      <c r="H1599">
        <v>0</v>
      </c>
      <c r="I1599">
        <f t="shared" si="183"/>
        <v>0</v>
      </c>
      <c r="J1599">
        <v>1</v>
      </c>
      <c r="K1599">
        <v>0</v>
      </c>
      <c r="L1599" t="s">
        <v>654</v>
      </c>
      <c r="M1599" t="s">
        <v>652</v>
      </c>
      <c r="N1599" t="str">
        <f t="shared" si="184"/>
        <v>left guard</v>
      </c>
      <c r="P1599">
        <v>0</v>
      </c>
      <c r="Q1599">
        <v>-1.4623541E-2</v>
      </c>
      <c r="R1599">
        <v>1</v>
      </c>
      <c r="S1599">
        <v>0.24857050048167201</v>
      </c>
      <c r="T1599">
        <f t="shared" si="185"/>
        <v>0</v>
      </c>
      <c r="U1599">
        <f t="shared" si="186"/>
        <v>0.24857050048167201</v>
      </c>
      <c r="V1599">
        <f t="shared" si="187"/>
        <v>0</v>
      </c>
      <c r="X1599">
        <f t="shared" si="182"/>
        <v>-3.6349809051842504E-3</v>
      </c>
    </row>
    <row r="1600" spans="1:24" x14ac:dyDescent="0.35">
      <c r="A1600" t="s">
        <v>414</v>
      </c>
      <c r="B1600" t="s">
        <v>666</v>
      </c>
      <c r="C1600" t="s">
        <v>687</v>
      </c>
      <c r="D1600" t="s">
        <v>682</v>
      </c>
      <c r="E1600">
        <v>0.75142949951832705</v>
      </c>
      <c r="F1600">
        <v>8</v>
      </c>
      <c r="G1600">
        <v>0</v>
      </c>
      <c r="H1600">
        <v>0</v>
      </c>
      <c r="I1600">
        <f t="shared" si="183"/>
        <v>0</v>
      </c>
      <c r="J1600">
        <v>1</v>
      </c>
      <c r="K1600">
        <v>0</v>
      </c>
      <c r="L1600" t="s">
        <v>654</v>
      </c>
      <c r="M1600" t="s">
        <v>652</v>
      </c>
      <c r="N1600" t="str">
        <f t="shared" si="184"/>
        <v>left guard</v>
      </c>
      <c r="P1600">
        <v>0</v>
      </c>
      <c r="Q1600">
        <v>-1.4623541E-2</v>
      </c>
      <c r="R1600">
        <v>1</v>
      </c>
      <c r="S1600">
        <v>0.75142949951832705</v>
      </c>
      <c r="T1600">
        <f t="shared" si="185"/>
        <v>0</v>
      </c>
      <c r="U1600">
        <f t="shared" si="186"/>
        <v>0.75142949951832705</v>
      </c>
      <c r="V1600">
        <f t="shared" si="187"/>
        <v>0</v>
      </c>
      <c r="X1600">
        <f t="shared" si="182"/>
        <v>-1.0988560094815737E-2</v>
      </c>
    </row>
    <row r="1601" spans="1:24" x14ac:dyDescent="0.35">
      <c r="A1601" t="s">
        <v>412</v>
      </c>
      <c r="B1601" t="s">
        <v>667</v>
      </c>
      <c r="C1601" t="s">
        <v>682</v>
      </c>
      <c r="D1601" t="s">
        <v>687</v>
      </c>
      <c r="E1601">
        <v>0.62800370671720795</v>
      </c>
      <c r="F1601">
        <v>8</v>
      </c>
      <c r="G1601">
        <v>0</v>
      </c>
      <c r="H1601">
        <v>0</v>
      </c>
      <c r="I1601">
        <f t="shared" si="183"/>
        <v>0</v>
      </c>
      <c r="J1601">
        <v>0</v>
      </c>
      <c r="K1601">
        <v>0</v>
      </c>
      <c r="L1601" t="s">
        <v>654</v>
      </c>
      <c r="M1601" t="s">
        <v>652</v>
      </c>
      <c r="N1601" t="str">
        <f t="shared" si="184"/>
        <v>left guard</v>
      </c>
      <c r="P1601">
        <v>0</v>
      </c>
      <c r="Q1601">
        <v>-0.51029736000000003</v>
      </c>
      <c r="R1601">
        <v>1</v>
      </c>
      <c r="S1601">
        <v>0.62800370671720795</v>
      </c>
      <c r="T1601">
        <f t="shared" si="185"/>
        <v>0</v>
      </c>
      <c r="U1601">
        <f t="shared" si="186"/>
        <v>0</v>
      </c>
      <c r="V1601">
        <f t="shared" si="187"/>
        <v>0</v>
      </c>
      <c r="X1601">
        <f t="shared" si="182"/>
        <v>-0.32046863360800548</v>
      </c>
    </row>
    <row r="1602" spans="1:24" x14ac:dyDescent="0.35">
      <c r="A1602" t="s">
        <v>167</v>
      </c>
      <c r="B1602" t="s">
        <v>667</v>
      </c>
      <c r="C1602" t="s">
        <v>682</v>
      </c>
      <c r="D1602" t="s">
        <v>687</v>
      </c>
      <c r="E1602">
        <v>0.19107747419020099</v>
      </c>
      <c r="F1602">
        <v>8</v>
      </c>
      <c r="G1602">
        <v>0</v>
      </c>
      <c r="H1602">
        <v>0</v>
      </c>
      <c r="I1602">
        <f t="shared" si="183"/>
        <v>0</v>
      </c>
      <c r="J1602">
        <v>0</v>
      </c>
      <c r="K1602">
        <v>0</v>
      </c>
      <c r="L1602" t="s">
        <v>654</v>
      </c>
      <c r="M1602" t="s">
        <v>652</v>
      </c>
      <c r="N1602" t="str">
        <f t="shared" si="184"/>
        <v>left guard</v>
      </c>
      <c r="P1602">
        <v>0</v>
      </c>
      <c r="Q1602">
        <v>-0.51029736000000003</v>
      </c>
      <c r="R1602">
        <v>1</v>
      </c>
      <c r="S1602">
        <v>0.19107747419020099</v>
      </c>
      <c r="T1602">
        <f t="shared" si="185"/>
        <v>0</v>
      </c>
      <c r="U1602">
        <f t="shared" si="186"/>
        <v>0</v>
      </c>
      <c r="V1602">
        <f t="shared" si="187"/>
        <v>0</v>
      </c>
      <c r="X1602">
        <f t="shared" ref="X1602:X1665" si="188">Q1602*E1602</f>
        <v>-9.7506330634727703E-2</v>
      </c>
    </row>
    <row r="1603" spans="1:24" x14ac:dyDescent="0.35">
      <c r="A1603" t="s">
        <v>612</v>
      </c>
      <c r="B1603" t="s">
        <v>666</v>
      </c>
      <c r="C1603" t="s">
        <v>682</v>
      </c>
      <c r="D1603" t="s">
        <v>687</v>
      </c>
      <c r="E1603">
        <v>0.18091881909259</v>
      </c>
      <c r="F1603">
        <v>8</v>
      </c>
      <c r="G1603">
        <v>0</v>
      </c>
      <c r="H1603">
        <v>0</v>
      </c>
      <c r="I1603">
        <f t="shared" ref="I1603:I1666" si="189">SUM(G1603:H1603)</f>
        <v>0</v>
      </c>
      <c r="J1603">
        <v>0</v>
      </c>
      <c r="K1603">
        <v>0</v>
      </c>
      <c r="L1603" t="s">
        <v>654</v>
      </c>
      <c r="M1603" t="s">
        <v>652</v>
      </c>
      <c r="N1603" t="str">
        <f t="shared" ref="N1603:N1666" si="190">IF(M1603="middle",M1603,_xlfn.CONCAT(M1603," ",L1603))</f>
        <v>left guard</v>
      </c>
      <c r="P1603">
        <v>0</v>
      </c>
      <c r="Q1603">
        <v>-0.51029736000000003</v>
      </c>
      <c r="R1603">
        <v>1</v>
      </c>
      <c r="S1603">
        <v>0.18091881909259</v>
      </c>
      <c r="T1603">
        <f t="shared" ref="T1603:T1666" si="191">P1603*E1603</f>
        <v>0</v>
      </c>
      <c r="U1603">
        <f t="shared" ref="U1603:U1666" si="192">J1603*E1603</f>
        <v>0</v>
      </c>
      <c r="V1603">
        <f t="shared" ref="V1603:V1666" si="193">K1603*E1603</f>
        <v>0</v>
      </c>
      <c r="X1603">
        <f t="shared" si="188"/>
        <v>-9.2322395757266279E-2</v>
      </c>
    </row>
    <row r="1604" spans="1:24" x14ac:dyDescent="0.35">
      <c r="A1604" t="s">
        <v>264</v>
      </c>
      <c r="B1604" t="s">
        <v>666</v>
      </c>
      <c r="C1604" t="s">
        <v>687</v>
      </c>
      <c r="D1604" t="s">
        <v>682</v>
      </c>
      <c r="E1604">
        <v>0.49376036554200797</v>
      </c>
      <c r="F1604">
        <v>8</v>
      </c>
      <c r="G1604">
        <v>0</v>
      </c>
      <c r="H1604">
        <v>0</v>
      </c>
      <c r="I1604">
        <f t="shared" si="189"/>
        <v>0</v>
      </c>
      <c r="J1604">
        <v>0</v>
      </c>
      <c r="K1604">
        <v>0</v>
      </c>
      <c r="L1604" t="s">
        <v>653</v>
      </c>
      <c r="M1604" t="s">
        <v>651</v>
      </c>
      <c r="N1604" t="str">
        <f t="shared" si="190"/>
        <v>right end</v>
      </c>
      <c r="P1604">
        <v>0</v>
      </c>
      <c r="Q1604">
        <v>0.65018699999999996</v>
      </c>
      <c r="R1604">
        <v>0</v>
      </c>
      <c r="S1604">
        <v>0</v>
      </c>
      <c r="T1604">
        <f t="shared" si="191"/>
        <v>0</v>
      </c>
      <c r="U1604">
        <f t="shared" si="192"/>
        <v>0</v>
      </c>
      <c r="V1604">
        <f t="shared" si="193"/>
        <v>0</v>
      </c>
      <c r="X1604">
        <f t="shared" si="188"/>
        <v>0.3210365707906615</v>
      </c>
    </row>
    <row r="1605" spans="1:24" x14ac:dyDescent="0.35">
      <c r="A1605" t="s">
        <v>249</v>
      </c>
      <c r="B1605" t="s">
        <v>667</v>
      </c>
      <c r="C1605" t="s">
        <v>687</v>
      </c>
      <c r="D1605" t="s">
        <v>682</v>
      </c>
      <c r="E1605">
        <v>0.50623963445799103</v>
      </c>
      <c r="F1605">
        <v>8</v>
      </c>
      <c r="G1605">
        <v>0</v>
      </c>
      <c r="H1605">
        <v>0</v>
      </c>
      <c r="I1605">
        <f t="shared" si="189"/>
        <v>0</v>
      </c>
      <c r="J1605">
        <v>0</v>
      </c>
      <c r="K1605">
        <v>0</v>
      </c>
      <c r="L1605" t="s">
        <v>653</v>
      </c>
      <c r="M1605" t="s">
        <v>651</v>
      </c>
      <c r="N1605" t="str">
        <f t="shared" si="190"/>
        <v>right end</v>
      </c>
      <c r="P1605">
        <v>0</v>
      </c>
      <c r="Q1605">
        <v>0.65018699999999996</v>
      </c>
      <c r="R1605">
        <v>0</v>
      </c>
      <c r="S1605">
        <v>0</v>
      </c>
      <c r="T1605">
        <f t="shared" si="191"/>
        <v>0</v>
      </c>
      <c r="U1605">
        <f t="shared" si="192"/>
        <v>0</v>
      </c>
      <c r="V1605">
        <f t="shared" si="193"/>
        <v>0</v>
      </c>
      <c r="X1605">
        <f t="shared" si="188"/>
        <v>0.32915042920933779</v>
      </c>
    </row>
    <row r="1606" spans="1:24" x14ac:dyDescent="0.35">
      <c r="A1606" t="s">
        <v>415</v>
      </c>
      <c r="B1606" t="s">
        <v>665</v>
      </c>
      <c r="C1606" t="s">
        <v>687</v>
      </c>
      <c r="D1606" t="s">
        <v>682</v>
      </c>
      <c r="E1606">
        <v>0.74393568345766803</v>
      </c>
      <c r="F1606">
        <v>8</v>
      </c>
      <c r="G1606">
        <v>0</v>
      </c>
      <c r="H1606">
        <v>0</v>
      </c>
      <c r="I1606">
        <f t="shared" si="189"/>
        <v>0</v>
      </c>
      <c r="J1606">
        <v>0</v>
      </c>
      <c r="K1606">
        <v>0</v>
      </c>
      <c r="L1606" t="s">
        <v>654</v>
      </c>
      <c r="M1606" t="s">
        <v>652</v>
      </c>
      <c r="N1606" t="str">
        <f t="shared" si="190"/>
        <v>left guard</v>
      </c>
      <c r="P1606">
        <v>0</v>
      </c>
      <c r="Q1606">
        <v>0.88464767</v>
      </c>
      <c r="R1606">
        <v>0</v>
      </c>
      <c r="S1606">
        <v>0</v>
      </c>
      <c r="T1606">
        <f t="shared" si="191"/>
        <v>0</v>
      </c>
      <c r="U1606">
        <f t="shared" si="192"/>
        <v>0</v>
      </c>
      <c r="V1606">
        <f t="shared" si="193"/>
        <v>0</v>
      </c>
      <c r="X1606">
        <f t="shared" si="188"/>
        <v>0.65812096900068351</v>
      </c>
    </row>
    <row r="1607" spans="1:24" x14ac:dyDescent="0.35">
      <c r="A1607" t="s">
        <v>268</v>
      </c>
      <c r="B1607" t="s">
        <v>666</v>
      </c>
      <c r="C1607" t="s">
        <v>687</v>
      </c>
      <c r="D1607" t="s">
        <v>682</v>
      </c>
      <c r="E1607">
        <v>0.25606431654233103</v>
      </c>
      <c r="F1607">
        <v>8</v>
      </c>
      <c r="G1607">
        <v>0</v>
      </c>
      <c r="H1607">
        <v>0</v>
      </c>
      <c r="I1607">
        <f t="shared" si="189"/>
        <v>0</v>
      </c>
      <c r="J1607">
        <v>0</v>
      </c>
      <c r="K1607">
        <v>0</v>
      </c>
      <c r="L1607" t="s">
        <v>654</v>
      </c>
      <c r="M1607" t="s">
        <v>652</v>
      </c>
      <c r="N1607" t="str">
        <f t="shared" si="190"/>
        <v>left guard</v>
      </c>
      <c r="P1607">
        <v>0</v>
      </c>
      <c r="Q1607">
        <v>0.88464767</v>
      </c>
      <c r="R1607">
        <v>0</v>
      </c>
      <c r="S1607">
        <v>0</v>
      </c>
      <c r="T1607">
        <f t="shared" si="191"/>
        <v>0</v>
      </c>
      <c r="U1607">
        <f t="shared" si="192"/>
        <v>0</v>
      </c>
      <c r="V1607">
        <f t="shared" si="193"/>
        <v>0</v>
      </c>
      <c r="X1607">
        <f t="shared" si="188"/>
        <v>0.2265267009993156</v>
      </c>
    </row>
    <row r="1608" spans="1:24" x14ac:dyDescent="0.35">
      <c r="A1608" t="s">
        <v>415</v>
      </c>
      <c r="B1608" t="s">
        <v>665</v>
      </c>
      <c r="C1608" t="s">
        <v>687</v>
      </c>
      <c r="D1608" t="s">
        <v>682</v>
      </c>
      <c r="E1608">
        <v>1</v>
      </c>
      <c r="F1608">
        <v>8</v>
      </c>
      <c r="G1608">
        <v>0</v>
      </c>
      <c r="H1608">
        <v>0</v>
      </c>
      <c r="I1608">
        <f t="shared" si="189"/>
        <v>0</v>
      </c>
      <c r="J1608">
        <v>0</v>
      </c>
      <c r="K1608">
        <v>0</v>
      </c>
      <c r="L1608" t="s">
        <v>654</v>
      </c>
      <c r="M1608" t="s">
        <v>652</v>
      </c>
      <c r="N1608" t="str">
        <f t="shared" si="190"/>
        <v>left guard</v>
      </c>
      <c r="P1608">
        <v>0</v>
      </c>
      <c r="Q1608">
        <v>0.70372129999999999</v>
      </c>
      <c r="R1608">
        <v>0</v>
      </c>
      <c r="S1608">
        <v>0</v>
      </c>
      <c r="T1608">
        <f t="shared" si="191"/>
        <v>0</v>
      </c>
      <c r="U1608">
        <f t="shared" si="192"/>
        <v>0</v>
      </c>
      <c r="V1608">
        <f t="shared" si="193"/>
        <v>0</v>
      </c>
      <c r="X1608">
        <f t="shared" si="188"/>
        <v>0.70372129999999999</v>
      </c>
    </row>
    <row r="1609" spans="1:24" x14ac:dyDescent="0.35">
      <c r="A1609" t="s">
        <v>417</v>
      </c>
      <c r="B1609" t="s">
        <v>665</v>
      </c>
      <c r="C1609" t="s">
        <v>687</v>
      </c>
      <c r="D1609" t="s">
        <v>682</v>
      </c>
      <c r="E1609">
        <v>0.56554358601407795</v>
      </c>
      <c r="F1609">
        <v>8</v>
      </c>
      <c r="G1609">
        <v>0</v>
      </c>
      <c r="H1609">
        <v>0</v>
      </c>
      <c r="I1609">
        <f t="shared" si="189"/>
        <v>0</v>
      </c>
      <c r="J1609">
        <v>0</v>
      </c>
      <c r="K1609">
        <v>0</v>
      </c>
      <c r="M1609" t="s">
        <v>650</v>
      </c>
      <c r="N1609" t="str">
        <f t="shared" si="190"/>
        <v>middle</v>
      </c>
      <c r="P1609">
        <v>0</v>
      </c>
      <c r="Q1609">
        <v>0.28049763999999999</v>
      </c>
      <c r="R1609">
        <v>0</v>
      </c>
      <c r="S1609">
        <v>0</v>
      </c>
      <c r="T1609">
        <f t="shared" si="191"/>
        <v>0</v>
      </c>
      <c r="U1609">
        <f t="shared" si="192"/>
        <v>0</v>
      </c>
      <c r="V1609">
        <f t="shared" si="193"/>
        <v>0</v>
      </c>
      <c r="X1609">
        <f t="shared" si="188"/>
        <v>0.15863364119408588</v>
      </c>
    </row>
    <row r="1610" spans="1:24" x14ac:dyDescent="0.35">
      <c r="A1610" t="s">
        <v>247</v>
      </c>
      <c r="B1610" t="s">
        <v>665</v>
      </c>
      <c r="C1610" t="s">
        <v>687</v>
      </c>
      <c r="D1610" t="s">
        <v>682</v>
      </c>
      <c r="E1610">
        <v>0.434456413985921</v>
      </c>
      <c r="F1610">
        <v>8</v>
      </c>
      <c r="G1610">
        <v>0</v>
      </c>
      <c r="H1610">
        <v>0</v>
      </c>
      <c r="I1610">
        <f t="shared" si="189"/>
        <v>0</v>
      </c>
      <c r="J1610">
        <v>0</v>
      </c>
      <c r="K1610">
        <v>0</v>
      </c>
      <c r="M1610" t="s">
        <v>650</v>
      </c>
      <c r="N1610" t="str">
        <f t="shared" si="190"/>
        <v>middle</v>
      </c>
      <c r="P1610">
        <v>0</v>
      </c>
      <c r="Q1610">
        <v>0.28049763999999999</v>
      </c>
      <c r="R1610">
        <v>0</v>
      </c>
      <c r="S1610">
        <v>0</v>
      </c>
      <c r="T1610">
        <f t="shared" si="191"/>
        <v>0</v>
      </c>
      <c r="U1610">
        <f t="shared" si="192"/>
        <v>0</v>
      </c>
      <c r="V1610">
        <f t="shared" si="193"/>
        <v>0</v>
      </c>
      <c r="X1610">
        <f t="shared" si="188"/>
        <v>0.12186399880591382</v>
      </c>
    </row>
    <row r="1611" spans="1:24" x14ac:dyDescent="0.35">
      <c r="A1611" t="s">
        <v>260</v>
      </c>
      <c r="B1611" t="s">
        <v>667</v>
      </c>
      <c r="C1611" t="s">
        <v>687</v>
      </c>
      <c r="D1611" t="s">
        <v>682</v>
      </c>
      <c r="E1611">
        <v>0.53757399154218399</v>
      </c>
      <c r="F1611">
        <v>8</v>
      </c>
      <c r="G1611">
        <v>0</v>
      </c>
      <c r="H1611">
        <v>0</v>
      </c>
      <c r="I1611">
        <f t="shared" si="189"/>
        <v>0</v>
      </c>
      <c r="J1611">
        <v>0</v>
      </c>
      <c r="K1611">
        <v>0</v>
      </c>
      <c r="L1611" t="s">
        <v>3</v>
      </c>
      <c r="M1611" t="s">
        <v>651</v>
      </c>
      <c r="N1611" t="str">
        <f t="shared" si="190"/>
        <v>right tackle</v>
      </c>
      <c r="P1611">
        <v>0</v>
      </c>
      <c r="Q1611">
        <v>-0.41990519999999998</v>
      </c>
      <c r="R1611">
        <v>1</v>
      </c>
      <c r="S1611">
        <v>0.53757399154218399</v>
      </c>
      <c r="T1611">
        <f t="shared" si="191"/>
        <v>0</v>
      </c>
      <c r="U1611">
        <f t="shared" si="192"/>
        <v>0</v>
      </c>
      <c r="V1611">
        <f t="shared" si="193"/>
        <v>0</v>
      </c>
      <c r="X1611">
        <f t="shared" si="188"/>
        <v>-0.22573011443331906</v>
      </c>
    </row>
    <row r="1612" spans="1:24" x14ac:dyDescent="0.35">
      <c r="A1612" t="s">
        <v>266</v>
      </c>
      <c r="B1612" t="s">
        <v>667</v>
      </c>
      <c r="C1612" t="s">
        <v>687</v>
      </c>
      <c r="D1612" t="s">
        <v>682</v>
      </c>
      <c r="E1612">
        <v>0.157919650444617</v>
      </c>
      <c r="F1612">
        <v>8</v>
      </c>
      <c r="G1612">
        <v>0</v>
      </c>
      <c r="H1612">
        <v>0</v>
      </c>
      <c r="I1612">
        <f t="shared" si="189"/>
        <v>0</v>
      </c>
      <c r="J1612">
        <v>0</v>
      </c>
      <c r="K1612">
        <v>0</v>
      </c>
      <c r="L1612" t="s">
        <v>3</v>
      </c>
      <c r="M1612" t="s">
        <v>651</v>
      </c>
      <c r="N1612" t="str">
        <f t="shared" si="190"/>
        <v>right tackle</v>
      </c>
      <c r="P1612">
        <v>0</v>
      </c>
      <c r="Q1612">
        <v>-0.41990519999999998</v>
      </c>
      <c r="R1612">
        <v>1</v>
      </c>
      <c r="S1612">
        <v>0.157919650444617</v>
      </c>
      <c r="T1612">
        <f t="shared" si="191"/>
        <v>0</v>
      </c>
      <c r="U1612">
        <f t="shared" si="192"/>
        <v>0</v>
      </c>
      <c r="V1612">
        <f t="shared" si="193"/>
        <v>0</v>
      </c>
      <c r="X1612">
        <f t="shared" si="188"/>
        <v>-6.6311282403876987E-2</v>
      </c>
    </row>
    <row r="1613" spans="1:24" x14ac:dyDescent="0.35">
      <c r="A1613" t="s">
        <v>248</v>
      </c>
      <c r="B1613" t="s">
        <v>666</v>
      </c>
      <c r="C1613" t="s">
        <v>687</v>
      </c>
      <c r="D1613" t="s">
        <v>682</v>
      </c>
      <c r="E1613">
        <v>0.30450635801319698</v>
      </c>
      <c r="F1613">
        <v>8</v>
      </c>
      <c r="G1613">
        <v>0</v>
      </c>
      <c r="H1613">
        <v>0</v>
      </c>
      <c r="I1613">
        <f t="shared" si="189"/>
        <v>0</v>
      </c>
      <c r="J1613">
        <v>0</v>
      </c>
      <c r="K1613">
        <v>0</v>
      </c>
      <c r="L1613" t="s">
        <v>3</v>
      </c>
      <c r="M1613" t="s">
        <v>651</v>
      </c>
      <c r="N1613" t="str">
        <f t="shared" si="190"/>
        <v>right tackle</v>
      </c>
      <c r="P1613">
        <v>0</v>
      </c>
      <c r="Q1613">
        <v>-0.41990519999999998</v>
      </c>
      <c r="R1613">
        <v>1</v>
      </c>
      <c r="S1613">
        <v>0.30450635801319698</v>
      </c>
      <c r="T1613">
        <f t="shared" si="191"/>
        <v>0</v>
      </c>
      <c r="U1613">
        <f t="shared" si="192"/>
        <v>0</v>
      </c>
      <c r="V1613">
        <f t="shared" si="193"/>
        <v>0</v>
      </c>
      <c r="X1613">
        <f t="shared" si="188"/>
        <v>-0.12786380316280307</v>
      </c>
    </row>
    <row r="1614" spans="1:24" x14ac:dyDescent="0.35">
      <c r="A1614" t="s">
        <v>264</v>
      </c>
      <c r="B1614" t="s">
        <v>666</v>
      </c>
      <c r="C1614" t="s">
        <v>687</v>
      </c>
      <c r="D1614" t="s">
        <v>682</v>
      </c>
      <c r="E1614">
        <v>0.19084782770084999</v>
      </c>
      <c r="F1614">
        <v>8</v>
      </c>
      <c r="G1614">
        <v>0</v>
      </c>
      <c r="H1614">
        <v>0</v>
      </c>
      <c r="I1614">
        <f t="shared" si="189"/>
        <v>0</v>
      </c>
      <c r="J1614">
        <v>0</v>
      </c>
      <c r="K1614">
        <v>0</v>
      </c>
      <c r="L1614" t="s">
        <v>653</v>
      </c>
      <c r="M1614" t="s">
        <v>651</v>
      </c>
      <c r="N1614" t="str">
        <f t="shared" si="190"/>
        <v>right end</v>
      </c>
      <c r="P1614">
        <v>0</v>
      </c>
      <c r="Q1614">
        <v>1.8935843000000001</v>
      </c>
      <c r="R1614">
        <v>0</v>
      </c>
      <c r="S1614">
        <v>0</v>
      </c>
      <c r="T1614">
        <f t="shared" si="191"/>
        <v>0</v>
      </c>
      <c r="U1614">
        <f t="shared" si="192"/>
        <v>0</v>
      </c>
      <c r="V1614">
        <f t="shared" si="193"/>
        <v>0</v>
      </c>
      <c r="X1614">
        <f t="shared" si="188"/>
        <v>0.36138645022343463</v>
      </c>
    </row>
    <row r="1615" spans="1:24" x14ac:dyDescent="0.35">
      <c r="A1615" t="s">
        <v>260</v>
      </c>
      <c r="B1615" t="s">
        <v>667</v>
      </c>
      <c r="C1615" t="s">
        <v>687</v>
      </c>
      <c r="D1615" t="s">
        <v>682</v>
      </c>
      <c r="E1615">
        <v>0.17907206808301401</v>
      </c>
      <c r="F1615">
        <v>8</v>
      </c>
      <c r="G1615">
        <v>0</v>
      </c>
      <c r="H1615">
        <v>0</v>
      </c>
      <c r="I1615">
        <f t="shared" si="189"/>
        <v>0</v>
      </c>
      <c r="J1615">
        <v>0</v>
      </c>
      <c r="K1615">
        <v>0</v>
      </c>
      <c r="L1615" t="s">
        <v>653</v>
      </c>
      <c r="M1615" t="s">
        <v>651</v>
      </c>
      <c r="N1615" t="str">
        <f t="shared" si="190"/>
        <v>right end</v>
      </c>
      <c r="P1615">
        <v>0</v>
      </c>
      <c r="Q1615">
        <v>1.8935843000000001</v>
      </c>
      <c r="R1615">
        <v>0</v>
      </c>
      <c r="S1615">
        <v>0</v>
      </c>
      <c r="T1615">
        <f t="shared" si="191"/>
        <v>0</v>
      </c>
      <c r="U1615">
        <f t="shared" si="192"/>
        <v>0</v>
      </c>
      <c r="V1615">
        <f t="shared" si="193"/>
        <v>0</v>
      </c>
      <c r="X1615">
        <f t="shared" si="188"/>
        <v>0.33908805669052644</v>
      </c>
    </row>
    <row r="1616" spans="1:24" x14ac:dyDescent="0.35">
      <c r="A1616" t="s">
        <v>263</v>
      </c>
      <c r="B1616" t="s">
        <v>665</v>
      </c>
      <c r="C1616" t="s">
        <v>687</v>
      </c>
      <c r="D1616" t="s">
        <v>682</v>
      </c>
      <c r="E1616">
        <v>0.266723928876336</v>
      </c>
      <c r="F1616">
        <v>8</v>
      </c>
      <c r="G1616">
        <v>0</v>
      </c>
      <c r="H1616">
        <v>0</v>
      </c>
      <c r="I1616">
        <f t="shared" si="189"/>
        <v>0</v>
      </c>
      <c r="J1616">
        <v>0</v>
      </c>
      <c r="K1616">
        <v>0</v>
      </c>
      <c r="L1616" t="s">
        <v>653</v>
      </c>
      <c r="M1616" t="s">
        <v>651</v>
      </c>
      <c r="N1616" t="str">
        <f t="shared" si="190"/>
        <v>right end</v>
      </c>
      <c r="P1616">
        <v>0</v>
      </c>
      <c r="Q1616">
        <v>1.8935843000000001</v>
      </c>
      <c r="R1616">
        <v>0</v>
      </c>
      <c r="S1616">
        <v>0</v>
      </c>
      <c r="T1616">
        <f t="shared" si="191"/>
        <v>0</v>
      </c>
      <c r="U1616">
        <f t="shared" si="192"/>
        <v>0</v>
      </c>
      <c r="V1616">
        <f t="shared" si="193"/>
        <v>0</v>
      </c>
      <c r="X1616">
        <f t="shared" si="188"/>
        <v>0.50506424415454654</v>
      </c>
    </row>
    <row r="1617" spans="1:24" x14ac:dyDescent="0.35">
      <c r="A1617" t="s">
        <v>417</v>
      </c>
      <c r="B1617" t="s">
        <v>665</v>
      </c>
      <c r="C1617" t="s">
        <v>687</v>
      </c>
      <c r="D1617" t="s">
        <v>682</v>
      </c>
      <c r="E1617">
        <v>0.36335617533979803</v>
      </c>
      <c r="F1617">
        <v>8</v>
      </c>
      <c r="G1617">
        <v>0</v>
      </c>
      <c r="H1617">
        <v>0</v>
      </c>
      <c r="I1617">
        <f t="shared" si="189"/>
        <v>0</v>
      </c>
      <c r="J1617">
        <v>0</v>
      </c>
      <c r="K1617">
        <v>0</v>
      </c>
      <c r="L1617" t="s">
        <v>653</v>
      </c>
      <c r="M1617" t="s">
        <v>651</v>
      </c>
      <c r="N1617" t="str">
        <f t="shared" si="190"/>
        <v>right end</v>
      </c>
      <c r="P1617">
        <v>0</v>
      </c>
      <c r="Q1617">
        <v>1.8935843000000001</v>
      </c>
      <c r="R1617">
        <v>0</v>
      </c>
      <c r="S1617">
        <v>0</v>
      </c>
      <c r="T1617">
        <f t="shared" si="191"/>
        <v>0</v>
      </c>
      <c r="U1617">
        <f t="shared" si="192"/>
        <v>0</v>
      </c>
      <c r="V1617">
        <f t="shared" si="193"/>
        <v>0</v>
      </c>
      <c r="X1617">
        <f t="shared" si="188"/>
        <v>0.68804554893148873</v>
      </c>
    </row>
    <row r="1618" spans="1:24" x14ac:dyDescent="0.35">
      <c r="A1618" t="s">
        <v>417</v>
      </c>
      <c r="B1618" t="s">
        <v>665</v>
      </c>
      <c r="C1618" t="s">
        <v>687</v>
      </c>
      <c r="D1618" t="s">
        <v>682</v>
      </c>
      <c r="E1618">
        <v>0.33552073932210003</v>
      </c>
      <c r="F1618">
        <v>8</v>
      </c>
      <c r="G1618">
        <v>0</v>
      </c>
      <c r="H1618">
        <v>0</v>
      </c>
      <c r="I1618">
        <f t="shared" si="189"/>
        <v>0</v>
      </c>
      <c r="J1618">
        <v>0</v>
      </c>
      <c r="K1618">
        <v>0</v>
      </c>
      <c r="L1618" t="s">
        <v>654</v>
      </c>
      <c r="M1618" t="s">
        <v>652</v>
      </c>
      <c r="N1618" t="str">
        <f t="shared" si="190"/>
        <v>left guard</v>
      </c>
      <c r="P1618">
        <v>0</v>
      </c>
      <c r="Q1618">
        <v>0.74282519999999996</v>
      </c>
      <c r="R1618">
        <v>0</v>
      </c>
      <c r="S1618">
        <v>0</v>
      </c>
      <c r="T1618">
        <f t="shared" si="191"/>
        <v>0</v>
      </c>
      <c r="U1618">
        <f t="shared" si="192"/>
        <v>0</v>
      </c>
      <c r="V1618">
        <f t="shared" si="193"/>
        <v>0</v>
      </c>
      <c r="X1618">
        <f t="shared" si="188"/>
        <v>0.24923326029108681</v>
      </c>
    </row>
    <row r="1619" spans="1:24" x14ac:dyDescent="0.35">
      <c r="A1619" t="s">
        <v>269</v>
      </c>
      <c r="B1619" t="s">
        <v>665</v>
      </c>
      <c r="C1619" t="s">
        <v>687</v>
      </c>
      <c r="D1619" t="s">
        <v>682</v>
      </c>
      <c r="E1619">
        <v>0.499621806290455</v>
      </c>
      <c r="F1619">
        <v>8</v>
      </c>
      <c r="G1619">
        <v>0</v>
      </c>
      <c r="H1619">
        <v>0</v>
      </c>
      <c r="I1619">
        <f t="shared" si="189"/>
        <v>0</v>
      </c>
      <c r="J1619">
        <v>0</v>
      </c>
      <c r="K1619">
        <v>0</v>
      </c>
      <c r="L1619" t="s">
        <v>654</v>
      </c>
      <c r="M1619" t="s">
        <v>652</v>
      </c>
      <c r="N1619" t="str">
        <f t="shared" si="190"/>
        <v>left guard</v>
      </c>
      <c r="P1619">
        <v>0</v>
      </c>
      <c r="Q1619">
        <v>0.74282519999999996</v>
      </c>
      <c r="R1619">
        <v>0</v>
      </c>
      <c r="S1619">
        <v>0</v>
      </c>
      <c r="T1619">
        <f t="shared" si="191"/>
        <v>0</v>
      </c>
      <c r="U1619">
        <f t="shared" si="192"/>
        <v>0</v>
      </c>
      <c r="V1619">
        <f t="shared" si="193"/>
        <v>0</v>
      </c>
      <c r="X1619">
        <f t="shared" si="188"/>
        <v>0.3711316681820685</v>
      </c>
    </row>
    <row r="1620" spans="1:24" x14ac:dyDescent="0.35">
      <c r="A1620" t="s">
        <v>247</v>
      </c>
      <c r="B1620" t="s">
        <v>665</v>
      </c>
      <c r="C1620" t="s">
        <v>687</v>
      </c>
      <c r="D1620" t="s">
        <v>682</v>
      </c>
      <c r="E1620">
        <v>0.16485745438744401</v>
      </c>
      <c r="F1620">
        <v>8</v>
      </c>
      <c r="G1620">
        <v>0</v>
      </c>
      <c r="H1620">
        <v>0</v>
      </c>
      <c r="I1620">
        <f t="shared" si="189"/>
        <v>0</v>
      </c>
      <c r="J1620">
        <v>0</v>
      </c>
      <c r="K1620">
        <v>0</v>
      </c>
      <c r="L1620" t="s">
        <v>654</v>
      </c>
      <c r="M1620" t="s">
        <v>652</v>
      </c>
      <c r="N1620" t="str">
        <f t="shared" si="190"/>
        <v>left guard</v>
      </c>
      <c r="P1620">
        <v>0</v>
      </c>
      <c r="Q1620">
        <v>0.74282519999999996</v>
      </c>
      <c r="R1620">
        <v>0</v>
      </c>
      <c r="S1620">
        <v>0</v>
      </c>
      <c r="T1620">
        <f t="shared" si="191"/>
        <v>0</v>
      </c>
      <c r="U1620">
        <f t="shared" si="192"/>
        <v>0</v>
      </c>
      <c r="V1620">
        <f t="shared" si="193"/>
        <v>0</v>
      </c>
      <c r="X1620">
        <f t="shared" si="188"/>
        <v>0.12246027152684397</v>
      </c>
    </row>
    <row r="1621" spans="1:24" x14ac:dyDescent="0.35">
      <c r="A1621" t="s">
        <v>417</v>
      </c>
      <c r="B1621" t="s">
        <v>665</v>
      </c>
      <c r="C1621" t="s">
        <v>687</v>
      </c>
      <c r="D1621" t="s">
        <v>682</v>
      </c>
      <c r="E1621">
        <v>0.70634895758059901</v>
      </c>
      <c r="F1621">
        <v>8</v>
      </c>
      <c r="G1621">
        <v>0</v>
      </c>
      <c r="H1621">
        <v>0</v>
      </c>
      <c r="I1621">
        <f t="shared" si="189"/>
        <v>0</v>
      </c>
      <c r="J1621">
        <v>0</v>
      </c>
      <c r="K1621">
        <v>0</v>
      </c>
      <c r="M1621" t="s">
        <v>650</v>
      </c>
      <c r="N1621" t="str">
        <f t="shared" si="190"/>
        <v>middle</v>
      </c>
      <c r="P1621">
        <v>0</v>
      </c>
      <c r="Q1621">
        <v>0.3546821</v>
      </c>
      <c r="R1621">
        <v>0</v>
      </c>
      <c r="S1621">
        <v>0</v>
      </c>
      <c r="T1621">
        <f t="shared" si="191"/>
        <v>0</v>
      </c>
      <c r="U1621">
        <f t="shared" si="192"/>
        <v>0</v>
      </c>
      <c r="V1621">
        <f t="shared" si="193"/>
        <v>0</v>
      </c>
      <c r="X1621">
        <f t="shared" si="188"/>
        <v>0.2505293316074978</v>
      </c>
    </row>
    <row r="1622" spans="1:24" x14ac:dyDescent="0.35">
      <c r="A1622" t="s">
        <v>249</v>
      </c>
      <c r="B1622" t="s">
        <v>667</v>
      </c>
      <c r="C1622" t="s">
        <v>687</v>
      </c>
      <c r="D1622" t="s">
        <v>682</v>
      </c>
      <c r="E1622">
        <v>0.29365104241939999</v>
      </c>
      <c r="F1622">
        <v>8</v>
      </c>
      <c r="G1622">
        <v>0</v>
      </c>
      <c r="H1622">
        <v>0</v>
      </c>
      <c r="I1622">
        <f t="shared" si="189"/>
        <v>0</v>
      </c>
      <c r="J1622">
        <v>0</v>
      </c>
      <c r="K1622">
        <v>0</v>
      </c>
      <c r="M1622" t="s">
        <v>650</v>
      </c>
      <c r="N1622" t="str">
        <f t="shared" si="190"/>
        <v>middle</v>
      </c>
      <c r="P1622">
        <v>0</v>
      </c>
      <c r="Q1622">
        <v>0.3546821</v>
      </c>
      <c r="R1622">
        <v>0</v>
      </c>
      <c r="S1622">
        <v>0</v>
      </c>
      <c r="T1622">
        <f t="shared" si="191"/>
        <v>0</v>
      </c>
      <c r="U1622">
        <f t="shared" si="192"/>
        <v>0</v>
      </c>
      <c r="V1622">
        <f t="shared" si="193"/>
        <v>0</v>
      </c>
      <c r="X1622">
        <f t="shared" si="188"/>
        <v>0.10415276839250187</v>
      </c>
    </row>
    <row r="1623" spans="1:24" x14ac:dyDescent="0.35">
      <c r="A1623" t="s">
        <v>260</v>
      </c>
      <c r="B1623" t="s">
        <v>667</v>
      </c>
      <c r="C1623" t="s">
        <v>687</v>
      </c>
      <c r="D1623" t="s">
        <v>682</v>
      </c>
      <c r="E1623">
        <v>0.59668168135538602</v>
      </c>
      <c r="F1623">
        <v>8</v>
      </c>
      <c r="G1623">
        <v>0</v>
      </c>
      <c r="H1623">
        <v>0</v>
      </c>
      <c r="I1623">
        <f t="shared" si="189"/>
        <v>0</v>
      </c>
      <c r="J1623">
        <v>0</v>
      </c>
      <c r="K1623">
        <v>0</v>
      </c>
      <c r="L1623" t="s">
        <v>654</v>
      </c>
      <c r="M1623" t="s">
        <v>652</v>
      </c>
      <c r="N1623" t="str">
        <f t="shared" si="190"/>
        <v>left guard</v>
      </c>
      <c r="P1623">
        <v>0</v>
      </c>
      <c r="Q1623">
        <v>-0.48335886</v>
      </c>
      <c r="R1623">
        <v>1</v>
      </c>
      <c r="S1623">
        <v>0.59668168135538602</v>
      </c>
      <c r="T1623">
        <f t="shared" si="191"/>
        <v>0</v>
      </c>
      <c r="U1623">
        <f t="shared" si="192"/>
        <v>0</v>
      </c>
      <c r="V1623">
        <f t="shared" si="193"/>
        <v>0</v>
      </c>
      <c r="X1623">
        <f t="shared" si="188"/>
        <v>-0.28841137728282262</v>
      </c>
    </row>
    <row r="1624" spans="1:24" x14ac:dyDescent="0.35">
      <c r="A1624" t="s">
        <v>418</v>
      </c>
      <c r="B1624" t="s">
        <v>666</v>
      </c>
      <c r="C1624" t="s">
        <v>687</v>
      </c>
      <c r="D1624" t="s">
        <v>682</v>
      </c>
      <c r="E1624">
        <v>0.40331831864461298</v>
      </c>
      <c r="F1624">
        <v>8</v>
      </c>
      <c r="G1624">
        <v>0</v>
      </c>
      <c r="H1624">
        <v>0</v>
      </c>
      <c r="I1624">
        <f t="shared" si="189"/>
        <v>0</v>
      </c>
      <c r="J1624">
        <v>0</v>
      </c>
      <c r="K1624">
        <v>0</v>
      </c>
      <c r="L1624" t="s">
        <v>654</v>
      </c>
      <c r="M1624" t="s">
        <v>652</v>
      </c>
      <c r="N1624" t="str">
        <f t="shared" si="190"/>
        <v>left guard</v>
      </c>
      <c r="P1624">
        <v>0</v>
      </c>
      <c r="Q1624">
        <v>-0.48335886</v>
      </c>
      <c r="R1624">
        <v>1</v>
      </c>
      <c r="S1624">
        <v>0.40331831864461298</v>
      </c>
      <c r="T1624">
        <f t="shared" si="191"/>
        <v>0</v>
      </c>
      <c r="U1624">
        <f t="shared" si="192"/>
        <v>0</v>
      </c>
      <c r="V1624">
        <f t="shared" si="193"/>
        <v>0</v>
      </c>
      <c r="X1624">
        <f t="shared" si="188"/>
        <v>-0.19494748271717688</v>
      </c>
    </row>
    <row r="1625" spans="1:24" x14ac:dyDescent="0.35">
      <c r="A1625" t="s">
        <v>415</v>
      </c>
      <c r="B1625" t="s">
        <v>665</v>
      </c>
      <c r="C1625" t="s">
        <v>687</v>
      </c>
      <c r="D1625" t="s">
        <v>682</v>
      </c>
      <c r="E1625">
        <v>0.39642089029012201</v>
      </c>
      <c r="F1625">
        <v>8</v>
      </c>
      <c r="G1625">
        <v>0</v>
      </c>
      <c r="H1625">
        <v>0</v>
      </c>
      <c r="I1625">
        <f t="shared" si="189"/>
        <v>0</v>
      </c>
      <c r="J1625">
        <v>0</v>
      </c>
      <c r="K1625">
        <v>0</v>
      </c>
      <c r="M1625" t="s">
        <v>650</v>
      </c>
      <c r="N1625" t="str">
        <f t="shared" si="190"/>
        <v>middle</v>
      </c>
      <c r="P1625">
        <v>0</v>
      </c>
      <c r="Q1625">
        <v>-0.60788333000000006</v>
      </c>
      <c r="R1625">
        <v>1</v>
      </c>
      <c r="S1625">
        <v>0.39642089029012201</v>
      </c>
      <c r="T1625">
        <f t="shared" si="191"/>
        <v>0</v>
      </c>
      <c r="U1625">
        <f t="shared" si="192"/>
        <v>0</v>
      </c>
      <c r="V1625">
        <f t="shared" si="193"/>
        <v>0</v>
      </c>
      <c r="X1625">
        <f t="shared" si="188"/>
        <v>-0.24097765087112405</v>
      </c>
    </row>
    <row r="1626" spans="1:24" x14ac:dyDescent="0.35">
      <c r="A1626" t="s">
        <v>414</v>
      </c>
      <c r="B1626" t="s">
        <v>666</v>
      </c>
      <c r="C1626" t="s">
        <v>687</v>
      </c>
      <c r="D1626" t="s">
        <v>682</v>
      </c>
      <c r="E1626">
        <v>0.21084630482588201</v>
      </c>
      <c r="F1626">
        <v>8</v>
      </c>
      <c r="G1626">
        <v>0</v>
      </c>
      <c r="H1626">
        <v>0</v>
      </c>
      <c r="I1626">
        <f t="shared" si="189"/>
        <v>0</v>
      </c>
      <c r="J1626">
        <v>0</v>
      </c>
      <c r="K1626">
        <v>0</v>
      </c>
      <c r="M1626" t="s">
        <v>650</v>
      </c>
      <c r="N1626" t="str">
        <f t="shared" si="190"/>
        <v>middle</v>
      </c>
      <c r="P1626">
        <v>0</v>
      </c>
      <c r="Q1626">
        <v>-0.60788333000000006</v>
      </c>
      <c r="R1626">
        <v>1</v>
      </c>
      <c r="S1626">
        <v>0.21084630482588201</v>
      </c>
      <c r="T1626">
        <f t="shared" si="191"/>
        <v>0</v>
      </c>
      <c r="U1626">
        <f t="shared" si="192"/>
        <v>0</v>
      </c>
      <c r="V1626">
        <f t="shared" si="193"/>
        <v>0</v>
      </c>
      <c r="X1626">
        <f t="shared" si="188"/>
        <v>-0.12816995389575225</v>
      </c>
    </row>
    <row r="1627" spans="1:24" x14ac:dyDescent="0.35">
      <c r="A1627" t="s">
        <v>246</v>
      </c>
      <c r="B1627" t="s">
        <v>666</v>
      </c>
      <c r="C1627" t="s">
        <v>687</v>
      </c>
      <c r="D1627" t="s">
        <v>682</v>
      </c>
      <c r="E1627">
        <v>0.39273280488399498</v>
      </c>
      <c r="F1627">
        <v>8</v>
      </c>
      <c r="G1627">
        <v>0</v>
      </c>
      <c r="H1627">
        <v>0</v>
      </c>
      <c r="I1627">
        <f t="shared" si="189"/>
        <v>0</v>
      </c>
      <c r="J1627">
        <v>0</v>
      </c>
      <c r="K1627">
        <v>0</v>
      </c>
      <c r="M1627" t="s">
        <v>650</v>
      </c>
      <c r="N1627" t="str">
        <f t="shared" si="190"/>
        <v>middle</v>
      </c>
      <c r="P1627">
        <v>0</v>
      </c>
      <c r="Q1627">
        <v>-0.60788333000000006</v>
      </c>
      <c r="R1627">
        <v>1</v>
      </c>
      <c r="S1627">
        <v>0.39273280488399498</v>
      </c>
      <c r="T1627">
        <f t="shared" si="191"/>
        <v>0</v>
      </c>
      <c r="U1627">
        <f t="shared" si="192"/>
        <v>0</v>
      </c>
      <c r="V1627">
        <f t="shared" si="193"/>
        <v>0</v>
      </c>
      <c r="X1627">
        <f t="shared" si="188"/>
        <v>-0.23873572523312314</v>
      </c>
    </row>
    <row r="1628" spans="1:24" x14ac:dyDescent="0.35">
      <c r="A1628" t="s">
        <v>264</v>
      </c>
      <c r="B1628" t="s">
        <v>666</v>
      </c>
      <c r="C1628" t="s">
        <v>687</v>
      </c>
      <c r="D1628" t="s">
        <v>682</v>
      </c>
      <c r="E1628">
        <v>0.37870831786311698</v>
      </c>
      <c r="F1628">
        <v>8</v>
      </c>
      <c r="G1628">
        <v>0</v>
      </c>
      <c r="H1628">
        <v>0</v>
      </c>
      <c r="I1628">
        <f t="shared" si="189"/>
        <v>0</v>
      </c>
      <c r="J1628">
        <v>0</v>
      </c>
      <c r="K1628">
        <v>1</v>
      </c>
      <c r="L1628" t="s">
        <v>3</v>
      </c>
      <c r="M1628" t="s">
        <v>652</v>
      </c>
      <c r="N1628" t="str">
        <f t="shared" si="190"/>
        <v>left tackle</v>
      </c>
      <c r="P1628">
        <v>0</v>
      </c>
      <c r="Q1628">
        <v>-0.76290599999999997</v>
      </c>
      <c r="R1628">
        <v>1</v>
      </c>
      <c r="S1628">
        <v>0.37870831786311698</v>
      </c>
      <c r="T1628">
        <f t="shared" si="191"/>
        <v>0</v>
      </c>
      <c r="U1628">
        <f t="shared" si="192"/>
        <v>0</v>
      </c>
      <c r="V1628">
        <f t="shared" si="193"/>
        <v>0.37870831786311698</v>
      </c>
      <c r="X1628">
        <f t="shared" si="188"/>
        <v>-0.28891884794767914</v>
      </c>
    </row>
    <row r="1629" spans="1:24" x14ac:dyDescent="0.35">
      <c r="A1629" t="s">
        <v>419</v>
      </c>
      <c r="B1629" t="s">
        <v>667</v>
      </c>
      <c r="C1629" t="s">
        <v>687</v>
      </c>
      <c r="D1629" t="s">
        <v>682</v>
      </c>
      <c r="E1629">
        <v>0.62129168213688202</v>
      </c>
      <c r="F1629">
        <v>8</v>
      </c>
      <c r="G1629">
        <v>0</v>
      </c>
      <c r="H1629">
        <v>0</v>
      </c>
      <c r="I1629">
        <f t="shared" si="189"/>
        <v>0</v>
      </c>
      <c r="J1629">
        <v>0</v>
      </c>
      <c r="K1629">
        <v>1</v>
      </c>
      <c r="L1629" t="s">
        <v>3</v>
      </c>
      <c r="M1629" t="s">
        <v>652</v>
      </c>
      <c r="N1629" t="str">
        <f t="shared" si="190"/>
        <v>left tackle</v>
      </c>
      <c r="P1629">
        <v>0</v>
      </c>
      <c r="Q1629">
        <v>-0.76290599999999997</v>
      </c>
      <c r="R1629">
        <v>1</v>
      </c>
      <c r="S1629">
        <v>0.62129168213688202</v>
      </c>
      <c r="T1629">
        <f t="shared" si="191"/>
        <v>0</v>
      </c>
      <c r="U1629">
        <f t="shared" si="192"/>
        <v>0</v>
      </c>
      <c r="V1629">
        <f t="shared" si="193"/>
        <v>0.62129168213688202</v>
      </c>
      <c r="X1629">
        <f t="shared" si="188"/>
        <v>-0.47398715205232012</v>
      </c>
    </row>
    <row r="1630" spans="1:24" x14ac:dyDescent="0.35">
      <c r="A1630" t="s">
        <v>264</v>
      </c>
      <c r="B1630" t="s">
        <v>666</v>
      </c>
      <c r="C1630" t="s">
        <v>687</v>
      </c>
      <c r="D1630" t="s">
        <v>682</v>
      </c>
      <c r="E1630">
        <v>0.29585528170694397</v>
      </c>
      <c r="F1630">
        <v>8</v>
      </c>
      <c r="G1630">
        <v>0</v>
      </c>
      <c r="H1630">
        <v>0</v>
      </c>
      <c r="I1630">
        <f t="shared" si="189"/>
        <v>0</v>
      </c>
      <c r="J1630">
        <v>0</v>
      </c>
      <c r="K1630">
        <v>0</v>
      </c>
      <c r="L1630" t="s">
        <v>3</v>
      </c>
      <c r="M1630" t="s">
        <v>651</v>
      </c>
      <c r="N1630" t="str">
        <f t="shared" si="190"/>
        <v>right tackle</v>
      </c>
      <c r="P1630">
        <v>0</v>
      </c>
      <c r="Q1630">
        <v>0.32570951999999997</v>
      </c>
      <c r="R1630">
        <v>0</v>
      </c>
      <c r="S1630">
        <v>0</v>
      </c>
      <c r="T1630">
        <f t="shared" si="191"/>
        <v>0</v>
      </c>
      <c r="U1630">
        <f t="shared" si="192"/>
        <v>0</v>
      </c>
      <c r="V1630">
        <f t="shared" si="193"/>
        <v>0</v>
      </c>
      <c r="X1630">
        <f t="shared" si="188"/>
        <v>9.6362881794233496E-2</v>
      </c>
    </row>
    <row r="1631" spans="1:24" x14ac:dyDescent="0.35">
      <c r="A1631" t="s">
        <v>417</v>
      </c>
      <c r="B1631" t="s">
        <v>665</v>
      </c>
      <c r="C1631" t="s">
        <v>687</v>
      </c>
      <c r="D1631" t="s">
        <v>682</v>
      </c>
      <c r="E1631">
        <v>0.70414471829305503</v>
      </c>
      <c r="F1631">
        <v>8</v>
      </c>
      <c r="G1631">
        <v>0</v>
      </c>
      <c r="H1631">
        <v>0</v>
      </c>
      <c r="I1631">
        <f t="shared" si="189"/>
        <v>0</v>
      </c>
      <c r="J1631">
        <v>0</v>
      </c>
      <c r="K1631">
        <v>0</v>
      </c>
      <c r="L1631" t="s">
        <v>3</v>
      </c>
      <c r="M1631" t="s">
        <v>651</v>
      </c>
      <c r="N1631" t="str">
        <f t="shared" si="190"/>
        <v>right tackle</v>
      </c>
      <c r="P1631">
        <v>0</v>
      </c>
      <c r="Q1631">
        <v>0.32570951999999997</v>
      </c>
      <c r="R1631">
        <v>0</v>
      </c>
      <c r="S1631">
        <v>0</v>
      </c>
      <c r="T1631">
        <f t="shared" si="191"/>
        <v>0</v>
      </c>
      <c r="U1631">
        <f t="shared" si="192"/>
        <v>0</v>
      </c>
      <c r="V1631">
        <f t="shared" si="193"/>
        <v>0</v>
      </c>
      <c r="X1631">
        <f t="shared" si="188"/>
        <v>0.22934663820576615</v>
      </c>
    </row>
    <row r="1632" spans="1:24" x14ac:dyDescent="0.35">
      <c r="A1632" t="s">
        <v>419</v>
      </c>
      <c r="B1632" t="s">
        <v>667</v>
      </c>
      <c r="C1632" t="s">
        <v>687</v>
      </c>
      <c r="D1632" t="s">
        <v>682</v>
      </c>
      <c r="E1632">
        <v>0.21072505115314</v>
      </c>
      <c r="F1632">
        <v>8</v>
      </c>
      <c r="G1632">
        <v>1</v>
      </c>
      <c r="H1632">
        <v>0</v>
      </c>
      <c r="I1632">
        <f t="shared" si="189"/>
        <v>1</v>
      </c>
      <c r="J1632">
        <v>0</v>
      </c>
      <c r="K1632">
        <v>0</v>
      </c>
      <c r="L1632" t="s">
        <v>3</v>
      </c>
      <c r="M1632" t="s">
        <v>652</v>
      </c>
      <c r="N1632" t="str">
        <f t="shared" si="190"/>
        <v>left tackle</v>
      </c>
      <c r="P1632">
        <v>1</v>
      </c>
      <c r="Q1632">
        <v>-1.5774393</v>
      </c>
      <c r="R1632">
        <v>1</v>
      </c>
      <c r="S1632">
        <v>0.21072505115314</v>
      </c>
      <c r="T1632">
        <f t="shared" si="191"/>
        <v>0.21072505115314</v>
      </c>
      <c r="U1632">
        <f t="shared" si="192"/>
        <v>0</v>
      </c>
      <c r="V1632">
        <f t="shared" si="193"/>
        <v>0</v>
      </c>
      <c r="X1632">
        <f t="shared" si="188"/>
        <v>-0.33240597718347337</v>
      </c>
    </row>
    <row r="1633" spans="1:24" x14ac:dyDescent="0.35">
      <c r="A1633" t="s">
        <v>269</v>
      </c>
      <c r="B1633" t="s">
        <v>665</v>
      </c>
      <c r="C1633" t="s">
        <v>687</v>
      </c>
      <c r="D1633" t="s">
        <v>682</v>
      </c>
      <c r="E1633">
        <v>0.51234360276104296</v>
      </c>
      <c r="F1633">
        <v>8</v>
      </c>
      <c r="G1633">
        <v>1</v>
      </c>
      <c r="H1633">
        <v>0</v>
      </c>
      <c r="I1633">
        <f t="shared" si="189"/>
        <v>1</v>
      </c>
      <c r="J1633">
        <v>0</v>
      </c>
      <c r="K1633">
        <v>0</v>
      </c>
      <c r="L1633" t="s">
        <v>3</v>
      </c>
      <c r="M1633" t="s">
        <v>652</v>
      </c>
      <c r="N1633" t="str">
        <f t="shared" si="190"/>
        <v>left tackle</v>
      </c>
      <c r="P1633">
        <v>1</v>
      </c>
      <c r="Q1633">
        <v>-1.5774393</v>
      </c>
      <c r="R1633">
        <v>1</v>
      </c>
      <c r="S1633">
        <v>0.51234360276104296</v>
      </c>
      <c r="T1633">
        <f t="shared" si="191"/>
        <v>0.51234360276104296</v>
      </c>
      <c r="U1633">
        <f t="shared" si="192"/>
        <v>0</v>
      </c>
      <c r="V1633">
        <f t="shared" si="193"/>
        <v>0</v>
      </c>
      <c r="X1633">
        <f t="shared" si="188"/>
        <v>-0.80819093409885767</v>
      </c>
    </row>
    <row r="1634" spans="1:24" x14ac:dyDescent="0.35">
      <c r="A1634" t="s">
        <v>268</v>
      </c>
      <c r="B1634" t="s">
        <v>666</v>
      </c>
      <c r="C1634" t="s">
        <v>687</v>
      </c>
      <c r="D1634" t="s">
        <v>682</v>
      </c>
      <c r="E1634">
        <v>0.27693134608581499</v>
      </c>
      <c r="F1634">
        <v>8</v>
      </c>
      <c r="G1634">
        <v>1</v>
      </c>
      <c r="H1634">
        <v>0</v>
      </c>
      <c r="I1634">
        <f t="shared" si="189"/>
        <v>1</v>
      </c>
      <c r="J1634">
        <v>0</v>
      </c>
      <c r="K1634">
        <v>0</v>
      </c>
      <c r="L1634" t="s">
        <v>3</v>
      </c>
      <c r="M1634" t="s">
        <v>652</v>
      </c>
      <c r="N1634" t="str">
        <f t="shared" si="190"/>
        <v>left tackle</v>
      </c>
      <c r="P1634">
        <v>1</v>
      </c>
      <c r="Q1634">
        <v>-1.5774393</v>
      </c>
      <c r="R1634">
        <v>1</v>
      </c>
      <c r="S1634">
        <v>0.27693134608581499</v>
      </c>
      <c r="T1634">
        <f t="shared" si="191"/>
        <v>0.27693134608581499</v>
      </c>
      <c r="U1634">
        <f t="shared" si="192"/>
        <v>0</v>
      </c>
      <c r="V1634">
        <f t="shared" si="193"/>
        <v>0</v>
      </c>
      <c r="X1634">
        <f t="shared" si="188"/>
        <v>-0.43684238871766573</v>
      </c>
    </row>
    <row r="1635" spans="1:24" x14ac:dyDescent="0.35">
      <c r="A1635" t="s">
        <v>416</v>
      </c>
      <c r="B1635" t="s">
        <v>666</v>
      </c>
      <c r="C1635" t="s">
        <v>687</v>
      </c>
      <c r="D1635" t="s">
        <v>682</v>
      </c>
      <c r="E1635">
        <v>0.42712144718599099</v>
      </c>
      <c r="F1635">
        <v>8</v>
      </c>
      <c r="G1635">
        <v>0</v>
      </c>
      <c r="H1635">
        <v>0</v>
      </c>
      <c r="I1635">
        <f t="shared" si="189"/>
        <v>0</v>
      </c>
      <c r="J1635">
        <v>0</v>
      </c>
      <c r="K1635">
        <v>0</v>
      </c>
      <c r="L1635" t="s">
        <v>3</v>
      </c>
      <c r="M1635" t="s">
        <v>652</v>
      </c>
      <c r="N1635" t="str">
        <f t="shared" si="190"/>
        <v>left tackle</v>
      </c>
      <c r="P1635">
        <v>0</v>
      </c>
      <c r="Q1635">
        <v>-0.51913730000000002</v>
      </c>
      <c r="R1635">
        <v>1</v>
      </c>
      <c r="S1635">
        <v>0.42712144718599099</v>
      </c>
      <c r="T1635">
        <f t="shared" si="191"/>
        <v>0</v>
      </c>
      <c r="U1635">
        <f t="shared" si="192"/>
        <v>0</v>
      </c>
      <c r="V1635">
        <f t="shared" si="193"/>
        <v>0</v>
      </c>
      <c r="X1635">
        <f t="shared" si="188"/>
        <v>-0.22173467486422796</v>
      </c>
    </row>
    <row r="1636" spans="1:24" x14ac:dyDescent="0.35">
      <c r="A1636" t="s">
        <v>266</v>
      </c>
      <c r="B1636" t="s">
        <v>667</v>
      </c>
      <c r="C1636" t="s">
        <v>687</v>
      </c>
      <c r="D1636" t="s">
        <v>682</v>
      </c>
      <c r="E1636">
        <v>0.57287855281400801</v>
      </c>
      <c r="F1636">
        <v>8</v>
      </c>
      <c r="G1636">
        <v>0</v>
      </c>
      <c r="H1636">
        <v>0</v>
      </c>
      <c r="I1636">
        <f t="shared" si="189"/>
        <v>0</v>
      </c>
      <c r="J1636">
        <v>0</v>
      </c>
      <c r="K1636">
        <v>0</v>
      </c>
      <c r="L1636" t="s">
        <v>3</v>
      </c>
      <c r="M1636" t="s">
        <v>652</v>
      </c>
      <c r="N1636" t="str">
        <f t="shared" si="190"/>
        <v>left tackle</v>
      </c>
      <c r="P1636">
        <v>0</v>
      </c>
      <c r="Q1636">
        <v>-0.51913730000000002</v>
      </c>
      <c r="R1636">
        <v>1</v>
      </c>
      <c r="S1636">
        <v>0.57287855281400801</v>
      </c>
      <c r="T1636">
        <f t="shared" si="191"/>
        <v>0</v>
      </c>
      <c r="U1636">
        <f t="shared" si="192"/>
        <v>0</v>
      </c>
      <c r="V1636">
        <f t="shared" si="193"/>
        <v>0</v>
      </c>
      <c r="X1636">
        <f t="shared" si="188"/>
        <v>-0.29740262513577154</v>
      </c>
    </row>
    <row r="1637" spans="1:24" x14ac:dyDescent="0.35">
      <c r="A1637" t="s">
        <v>419</v>
      </c>
      <c r="B1637" t="s">
        <v>667</v>
      </c>
      <c r="C1637" t="s">
        <v>687</v>
      </c>
      <c r="D1637" t="s">
        <v>682</v>
      </c>
      <c r="E1637">
        <v>0.220638422385733</v>
      </c>
      <c r="F1637">
        <v>8</v>
      </c>
      <c r="G1637">
        <v>0</v>
      </c>
      <c r="H1637">
        <v>0</v>
      </c>
      <c r="I1637">
        <f t="shared" si="189"/>
        <v>0</v>
      </c>
      <c r="J1637">
        <v>0</v>
      </c>
      <c r="K1637">
        <v>0</v>
      </c>
      <c r="L1637" t="s">
        <v>654</v>
      </c>
      <c r="M1637" t="s">
        <v>652</v>
      </c>
      <c r="N1637" t="str">
        <f t="shared" si="190"/>
        <v>left guard</v>
      </c>
      <c r="P1637">
        <v>0</v>
      </c>
      <c r="Q1637">
        <v>-0.89375114</v>
      </c>
      <c r="R1637">
        <v>1</v>
      </c>
      <c r="S1637">
        <v>0.220638422385733</v>
      </c>
      <c r="T1637">
        <f t="shared" si="191"/>
        <v>0</v>
      </c>
      <c r="U1637">
        <f t="shared" si="192"/>
        <v>0</v>
      </c>
      <c r="V1637">
        <f t="shared" si="193"/>
        <v>0</v>
      </c>
      <c r="X1637">
        <f t="shared" si="188"/>
        <v>-0.1971958415350504</v>
      </c>
    </row>
    <row r="1638" spans="1:24" x14ac:dyDescent="0.35">
      <c r="A1638" t="s">
        <v>416</v>
      </c>
      <c r="B1638" t="s">
        <v>666</v>
      </c>
      <c r="C1638" t="s">
        <v>687</v>
      </c>
      <c r="D1638" t="s">
        <v>682</v>
      </c>
      <c r="E1638">
        <v>0.77936157761426605</v>
      </c>
      <c r="F1638">
        <v>8</v>
      </c>
      <c r="G1638">
        <v>0</v>
      </c>
      <c r="H1638">
        <v>0</v>
      </c>
      <c r="I1638">
        <f t="shared" si="189"/>
        <v>0</v>
      </c>
      <c r="J1638">
        <v>0</v>
      </c>
      <c r="K1638">
        <v>0</v>
      </c>
      <c r="L1638" t="s">
        <v>654</v>
      </c>
      <c r="M1638" t="s">
        <v>652</v>
      </c>
      <c r="N1638" t="str">
        <f t="shared" si="190"/>
        <v>left guard</v>
      </c>
      <c r="P1638">
        <v>0</v>
      </c>
      <c r="Q1638">
        <v>-0.89375114</v>
      </c>
      <c r="R1638">
        <v>1</v>
      </c>
      <c r="S1638">
        <v>0.77936157761426605</v>
      </c>
      <c r="T1638">
        <f t="shared" si="191"/>
        <v>0</v>
      </c>
      <c r="U1638">
        <f t="shared" si="192"/>
        <v>0</v>
      </c>
      <c r="V1638">
        <f t="shared" si="193"/>
        <v>0</v>
      </c>
      <c r="X1638">
        <f t="shared" si="188"/>
        <v>-0.69655529846494879</v>
      </c>
    </row>
    <row r="1639" spans="1:24" x14ac:dyDescent="0.35">
      <c r="A1639" t="s">
        <v>268</v>
      </c>
      <c r="B1639" t="s">
        <v>666</v>
      </c>
      <c r="C1639" t="s">
        <v>687</v>
      </c>
      <c r="D1639" t="s">
        <v>682</v>
      </c>
      <c r="E1639">
        <v>1</v>
      </c>
      <c r="F1639">
        <v>8</v>
      </c>
      <c r="G1639">
        <v>1</v>
      </c>
      <c r="H1639">
        <v>0</v>
      </c>
      <c r="I1639">
        <f t="shared" si="189"/>
        <v>1</v>
      </c>
      <c r="J1639">
        <v>0</v>
      </c>
      <c r="K1639">
        <v>0</v>
      </c>
      <c r="L1639" t="s">
        <v>654</v>
      </c>
      <c r="M1639" t="s">
        <v>651</v>
      </c>
      <c r="N1639" t="str">
        <f t="shared" si="190"/>
        <v>right guard</v>
      </c>
      <c r="P1639">
        <v>1</v>
      </c>
      <c r="Q1639">
        <v>-0.94950199999999996</v>
      </c>
      <c r="R1639">
        <v>1</v>
      </c>
      <c r="S1639">
        <v>1</v>
      </c>
      <c r="T1639">
        <f t="shared" si="191"/>
        <v>1</v>
      </c>
      <c r="U1639">
        <f t="shared" si="192"/>
        <v>0</v>
      </c>
      <c r="V1639">
        <f t="shared" si="193"/>
        <v>0</v>
      </c>
      <c r="X1639">
        <f t="shared" si="188"/>
        <v>-0.94950199999999996</v>
      </c>
    </row>
    <row r="1640" spans="1:24" x14ac:dyDescent="0.35">
      <c r="A1640" t="s">
        <v>420</v>
      </c>
      <c r="B1640" t="s">
        <v>665</v>
      </c>
      <c r="C1640" t="s">
        <v>682</v>
      </c>
      <c r="D1640" t="s">
        <v>687</v>
      </c>
      <c r="E1640">
        <v>1</v>
      </c>
      <c r="F1640">
        <v>8</v>
      </c>
      <c r="G1640">
        <v>0</v>
      </c>
      <c r="H1640">
        <v>0</v>
      </c>
      <c r="I1640">
        <f t="shared" si="189"/>
        <v>0</v>
      </c>
      <c r="J1640">
        <v>0</v>
      </c>
      <c r="K1640">
        <v>0</v>
      </c>
      <c r="M1640" t="s">
        <v>650</v>
      </c>
      <c r="N1640" t="str">
        <f t="shared" si="190"/>
        <v>middle</v>
      </c>
      <c r="P1640">
        <v>0</v>
      </c>
      <c r="Q1640">
        <v>0.28436666999999999</v>
      </c>
      <c r="R1640">
        <v>0</v>
      </c>
      <c r="S1640">
        <v>0</v>
      </c>
      <c r="T1640">
        <f t="shared" si="191"/>
        <v>0</v>
      </c>
      <c r="U1640">
        <f t="shared" si="192"/>
        <v>0</v>
      </c>
      <c r="V1640">
        <f t="shared" si="193"/>
        <v>0</v>
      </c>
      <c r="X1640">
        <f t="shared" si="188"/>
        <v>0.28436666999999999</v>
      </c>
    </row>
    <row r="1641" spans="1:24" x14ac:dyDescent="0.35">
      <c r="A1641" t="s">
        <v>167</v>
      </c>
      <c r="B1641" t="s">
        <v>667</v>
      </c>
      <c r="C1641" t="s">
        <v>682</v>
      </c>
      <c r="D1641" t="s">
        <v>687</v>
      </c>
      <c r="E1641">
        <v>0.33534563292861602</v>
      </c>
      <c r="F1641">
        <v>8</v>
      </c>
      <c r="G1641">
        <v>0</v>
      </c>
      <c r="H1641">
        <v>0</v>
      </c>
      <c r="I1641">
        <f t="shared" si="189"/>
        <v>0</v>
      </c>
      <c r="J1641">
        <v>0</v>
      </c>
      <c r="K1641">
        <v>0</v>
      </c>
      <c r="L1641" t="s">
        <v>653</v>
      </c>
      <c r="M1641" t="s">
        <v>652</v>
      </c>
      <c r="N1641" t="str">
        <f t="shared" si="190"/>
        <v>left end</v>
      </c>
      <c r="P1641">
        <v>0</v>
      </c>
      <c r="Q1641">
        <v>1.9093462000000001</v>
      </c>
      <c r="R1641">
        <v>0</v>
      </c>
      <c r="S1641">
        <v>0</v>
      </c>
      <c r="T1641">
        <f t="shared" si="191"/>
        <v>0</v>
      </c>
      <c r="U1641">
        <f t="shared" si="192"/>
        <v>0</v>
      </c>
      <c r="V1641">
        <f t="shared" si="193"/>
        <v>0</v>
      </c>
      <c r="X1641">
        <f t="shared" si="188"/>
        <v>0.64029090991884796</v>
      </c>
    </row>
    <row r="1642" spans="1:24" x14ac:dyDescent="0.35">
      <c r="A1642" t="s">
        <v>170</v>
      </c>
      <c r="B1642" t="s">
        <v>665</v>
      </c>
      <c r="C1642" t="s">
        <v>682</v>
      </c>
      <c r="D1642" t="s">
        <v>687</v>
      </c>
      <c r="E1642">
        <v>0.66465436707138303</v>
      </c>
      <c r="F1642">
        <v>8</v>
      </c>
      <c r="G1642">
        <v>0</v>
      </c>
      <c r="H1642">
        <v>0</v>
      </c>
      <c r="I1642">
        <f t="shared" si="189"/>
        <v>0</v>
      </c>
      <c r="J1642">
        <v>0</v>
      </c>
      <c r="K1642">
        <v>0</v>
      </c>
      <c r="L1642" t="s">
        <v>653</v>
      </c>
      <c r="M1642" t="s">
        <v>652</v>
      </c>
      <c r="N1642" t="str">
        <f t="shared" si="190"/>
        <v>left end</v>
      </c>
      <c r="P1642">
        <v>0</v>
      </c>
      <c r="Q1642">
        <v>1.9093462000000001</v>
      </c>
      <c r="R1642">
        <v>0</v>
      </c>
      <c r="S1642">
        <v>0</v>
      </c>
      <c r="T1642">
        <f t="shared" si="191"/>
        <v>0</v>
      </c>
      <c r="U1642">
        <f t="shared" si="192"/>
        <v>0</v>
      </c>
      <c r="V1642">
        <f t="shared" si="193"/>
        <v>0</v>
      </c>
      <c r="X1642">
        <f t="shared" si="188"/>
        <v>1.2690552900811505</v>
      </c>
    </row>
    <row r="1643" spans="1:24" x14ac:dyDescent="0.35">
      <c r="A1643" t="s">
        <v>8</v>
      </c>
      <c r="B1643" t="s">
        <v>665</v>
      </c>
      <c r="C1643" t="s">
        <v>669</v>
      </c>
      <c r="D1643" t="s">
        <v>697</v>
      </c>
      <c r="E1643">
        <v>0.35453683670267599</v>
      </c>
      <c r="F1643">
        <v>8</v>
      </c>
      <c r="G1643">
        <v>0</v>
      </c>
      <c r="H1643">
        <v>0</v>
      </c>
      <c r="I1643">
        <f t="shared" si="189"/>
        <v>0</v>
      </c>
      <c r="J1643">
        <v>0</v>
      </c>
      <c r="K1643">
        <v>0</v>
      </c>
      <c r="L1643" t="s">
        <v>654</v>
      </c>
      <c r="M1643" t="s">
        <v>652</v>
      </c>
      <c r="N1643" t="str">
        <f t="shared" si="190"/>
        <v>left guard</v>
      </c>
      <c r="P1643">
        <v>0</v>
      </c>
      <c r="Q1643">
        <v>-6.5481369999999997E-2</v>
      </c>
      <c r="R1643">
        <v>1</v>
      </c>
      <c r="S1643">
        <v>0.35453683670267599</v>
      </c>
      <c r="T1643">
        <f t="shared" si="191"/>
        <v>0</v>
      </c>
      <c r="U1643">
        <f t="shared" si="192"/>
        <v>0</v>
      </c>
      <c r="V1643">
        <f t="shared" si="193"/>
        <v>0</v>
      </c>
      <c r="X1643">
        <f t="shared" si="188"/>
        <v>-2.3215557782757506E-2</v>
      </c>
    </row>
    <row r="1644" spans="1:24" x14ac:dyDescent="0.35">
      <c r="A1644" t="s">
        <v>421</v>
      </c>
      <c r="B1644" t="s">
        <v>667</v>
      </c>
      <c r="C1644" t="s">
        <v>669</v>
      </c>
      <c r="D1644" t="s">
        <v>697</v>
      </c>
      <c r="E1644">
        <v>0.45899214190104098</v>
      </c>
      <c r="F1644">
        <v>8</v>
      </c>
      <c r="G1644">
        <v>0</v>
      </c>
      <c r="H1644">
        <v>0</v>
      </c>
      <c r="I1644">
        <f t="shared" si="189"/>
        <v>0</v>
      </c>
      <c r="J1644">
        <v>0</v>
      </c>
      <c r="K1644">
        <v>0</v>
      </c>
      <c r="L1644" t="s">
        <v>654</v>
      </c>
      <c r="M1644" t="s">
        <v>652</v>
      </c>
      <c r="N1644" t="str">
        <f t="shared" si="190"/>
        <v>left guard</v>
      </c>
      <c r="P1644">
        <v>0</v>
      </c>
      <c r="Q1644">
        <v>-6.5481369999999997E-2</v>
      </c>
      <c r="R1644">
        <v>1</v>
      </c>
      <c r="S1644">
        <v>0.45899214190104098</v>
      </c>
      <c r="T1644">
        <f t="shared" si="191"/>
        <v>0</v>
      </c>
      <c r="U1644">
        <f t="shared" si="192"/>
        <v>0</v>
      </c>
      <c r="V1644">
        <f t="shared" si="193"/>
        <v>0</v>
      </c>
      <c r="X1644">
        <f t="shared" si="188"/>
        <v>-3.0055434270914567E-2</v>
      </c>
    </row>
    <row r="1645" spans="1:24" x14ac:dyDescent="0.35">
      <c r="A1645" t="s">
        <v>429</v>
      </c>
      <c r="B1645" t="s">
        <v>667</v>
      </c>
      <c r="C1645" t="s">
        <v>669</v>
      </c>
      <c r="D1645" t="s">
        <v>697</v>
      </c>
      <c r="E1645">
        <v>0.18647102139628099</v>
      </c>
      <c r="F1645">
        <v>8</v>
      </c>
      <c r="G1645">
        <v>0</v>
      </c>
      <c r="H1645">
        <v>0</v>
      </c>
      <c r="I1645">
        <f t="shared" si="189"/>
        <v>0</v>
      </c>
      <c r="J1645">
        <v>0</v>
      </c>
      <c r="K1645">
        <v>0</v>
      </c>
      <c r="L1645" t="s">
        <v>654</v>
      </c>
      <c r="M1645" t="s">
        <v>652</v>
      </c>
      <c r="N1645" t="str">
        <f t="shared" si="190"/>
        <v>left guard</v>
      </c>
      <c r="P1645">
        <v>0</v>
      </c>
      <c r="Q1645">
        <v>-6.5481369999999997E-2</v>
      </c>
      <c r="R1645">
        <v>1</v>
      </c>
      <c r="S1645">
        <v>0.18647102139628099</v>
      </c>
      <c r="T1645">
        <f t="shared" si="191"/>
        <v>0</v>
      </c>
      <c r="U1645">
        <f t="shared" si="192"/>
        <v>0</v>
      </c>
      <c r="V1645">
        <f t="shared" si="193"/>
        <v>0</v>
      </c>
      <c r="X1645">
        <f t="shared" si="188"/>
        <v>-1.2210377946327792E-2</v>
      </c>
    </row>
    <row r="1646" spans="1:24" x14ac:dyDescent="0.35">
      <c r="A1646" t="s">
        <v>422</v>
      </c>
      <c r="B1646" t="s">
        <v>665</v>
      </c>
      <c r="C1646" t="s">
        <v>669</v>
      </c>
      <c r="D1646" t="s">
        <v>697</v>
      </c>
      <c r="E1646">
        <v>0.77816830903003498</v>
      </c>
      <c r="F1646">
        <v>8</v>
      </c>
      <c r="G1646">
        <v>0</v>
      </c>
      <c r="H1646">
        <v>0</v>
      </c>
      <c r="I1646">
        <f t="shared" si="189"/>
        <v>0</v>
      </c>
      <c r="J1646">
        <v>0</v>
      </c>
      <c r="K1646">
        <v>0</v>
      </c>
      <c r="M1646" t="s">
        <v>650</v>
      </c>
      <c r="N1646" t="str">
        <f t="shared" si="190"/>
        <v>middle</v>
      </c>
      <c r="P1646">
        <v>0</v>
      </c>
      <c r="Q1646">
        <v>0.18282992000000001</v>
      </c>
      <c r="R1646">
        <v>0</v>
      </c>
      <c r="S1646">
        <v>0</v>
      </c>
      <c r="T1646">
        <f t="shared" si="191"/>
        <v>0</v>
      </c>
      <c r="U1646">
        <f t="shared" si="192"/>
        <v>0</v>
      </c>
      <c r="V1646">
        <f t="shared" si="193"/>
        <v>0</v>
      </c>
      <c r="X1646">
        <f t="shared" si="188"/>
        <v>0.14227244968649658</v>
      </c>
    </row>
    <row r="1647" spans="1:24" x14ac:dyDescent="0.35">
      <c r="A1647" t="s">
        <v>25</v>
      </c>
      <c r="B1647" t="s">
        <v>665</v>
      </c>
      <c r="C1647" t="s">
        <v>669</v>
      </c>
      <c r="D1647" t="s">
        <v>697</v>
      </c>
      <c r="E1647">
        <v>0.221831690969964</v>
      </c>
      <c r="F1647">
        <v>8</v>
      </c>
      <c r="G1647">
        <v>0</v>
      </c>
      <c r="H1647">
        <v>0</v>
      </c>
      <c r="I1647">
        <f t="shared" si="189"/>
        <v>0</v>
      </c>
      <c r="J1647">
        <v>0</v>
      </c>
      <c r="K1647">
        <v>0</v>
      </c>
      <c r="M1647" t="s">
        <v>650</v>
      </c>
      <c r="N1647" t="str">
        <f t="shared" si="190"/>
        <v>middle</v>
      </c>
      <c r="P1647">
        <v>0</v>
      </c>
      <c r="Q1647">
        <v>0.18282992000000001</v>
      </c>
      <c r="R1647">
        <v>0</v>
      </c>
      <c r="S1647">
        <v>0</v>
      </c>
      <c r="T1647">
        <f t="shared" si="191"/>
        <v>0</v>
      </c>
      <c r="U1647">
        <f t="shared" si="192"/>
        <v>0</v>
      </c>
      <c r="V1647">
        <f t="shared" si="193"/>
        <v>0</v>
      </c>
      <c r="X1647">
        <f t="shared" si="188"/>
        <v>4.0557470313503242E-2</v>
      </c>
    </row>
    <row r="1648" spans="1:24" x14ac:dyDescent="0.35">
      <c r="A1648" t="s">
        <v>423</v>
      </c>
      <c r="B1648" t="s">
        <v>666</v>
      </c>
      <c r="C1648" t="s">
        <v>669</v>
      </c>
      <c r="D1648" t="s">
        <v>697</v>
      </c>
      <c r="E1648">
        <v>0.39404932400610398</v>
      </c>
      <c r="F1648">
        <v>8</v>
      </c>
      <c r="G1648">
        <v>0</v>
      </c>
      <c r="H1648">
        <v>0</v>
      </c>
      <c r="I1648">
        <f t="shared" si="189"/>
        <v>0</v>
      </c>
      <c r="J1648">
        <v>0</v>
      </c>
      <c r="K1648">
        <v>0</v>
      </c>
      <c r="L1648" t="s">
        <v>653</v>
      </c>
      <c r="M1648" t="s">
        <v>652</v>
      </c>
      <c r="N1648" t="str">
        <f t="shared" si="190"/>
        <v>left end</v>
      </c>
      <c r="P1648">
        <v>0</v>
      </c>
      <c r="Q1648">
        <v>0.41777962000000002</v>
      </c>
      <c r="R1648">
        <v>0</v>
      </c>
      <c r="S1648">
        <v>0</v>
      </c>
      <c r="T1648">
        <f t="shared" si="191"/>
        <v>0</v>
      </c>
      <c r="U1648">
        <f t="shared" si="192"/>
        <v>0</v>
      </c>
      <c r="V1648">
        <f t="shared" si="193"/>
        <v>0</v>
      </c>
      <c r="X1648">
        <f t="shared" si="188"/>
        <v>0.16462577684452701</v>
      </c>
    </row>
    <row r="1649" spans="1:24" x14ac:dyDescent="0.35">
      <c r="A1649" t="s">
        <v>12</v>
      </c>
      <c r="B1649" t="s">
        <v>667</v>
      </c>
      <c r="C1649" t="s">
        <v>669</v>
      </c>
      <c r="D1649" t="s">
        <v>697</v>
      </c>
      <c r="E1649">
        <v>0.15402085149713399</v>
      </c>
      <c r="F1649">
        <v>8</v>
      </c>
      <c r="G1649">
        <v>0</v>
      </c>
      <c r="H1649">
        <v>0</v>
      </c>
      <c r="I1649">
        <f t="shared" si="189"/>
        <v>0</v>
      </c>
      <c r="J1649">
        <v>0</v>
      </c>
      <c r="K1649">
        <v>0</v>
      </c>
      <c r="L1649" t="s">
        <v>653</v>
      </c>
      <c r="M1649" t="s">
        <v>652</v>
      </c>
      <c r="N1649" t="str">
        <f t="shared" si="190"/>
        <v>left end</v>
      </c>
      <c r="P1649">
        <v>0</v>
      </c>
      <c r="Q1649">
        <v>0.41777962000000002</v>
      </c>
      <c r="R1649">
        <v>0</v>
      </c>
      <c r="S1649">
        <v>0</v>
      </c>
      <c r="T1649">
        <f t="shared" si="191"/>
        <v>0</v>
      </c>
      <c r="U1649">
        <f t="shared" si="192"/>
        <v>0</v>
      </c>
      <c r="V1649">
        <f t="shared" si="193"/>
        <v>0</v>
      </c>
      <c r="X1649">
        <f t="shared" si="188"/>
        <v>6.4346772810549069E-2</v>
      </c>
    </row>
    <row r="1650" spans="1:24" x14ac:dyDescent="0.35">
      <c r="A1650" t="s">
        <v>14</v>
      </c>
      <c r="B1650" t="s">
        <v>666</v>
      </c>
      <c r="C1650" t="s">
        <v>669</v>
      </c>
      <c r="D1650" t="s">
        <v>697</v>
      </c>
      <c r="E1650">
        <v>0.451929824496761</v>
      </c>
      <c r="F1650">
        <v>8</v>
      </c>
      <c r="G1650">
        <v>0</v>
      </c>
      <c r="H1650">
        <v>0</v>
      </c>
      <c r="I1650">
        <f t="shared" si="189"/>
        <v>0</v>
      </c>
      <c r="J1650">
        <v>0</v>
      </c>
      <c r="K1650">
        <v>0</v>
      </c>
      <c r="L1650" t="s">
        <v>653</v>
      </c>
      <c r="M1650" t="s">
        <v>652</v>
      </c>
      <c r="N1650" t="str">
        <f t="shared" si="190"/>
        <v>left end</v>
      </c>
      <c r="P1650">
        <v>0</v>
      </c>
      <c r="Q1650">
        <v>0.41777962000000002</v>
      </c>
      <c r="R1650">
        <v>0</v>
      </c>
      <c r="S1650">
        <v>0</v>
      </c>
      <c r="T1650">
        <f t="shared" si="191"/>
        <v>0</v>
      </c>
      <c r="U1650">
        <f t="shared" si="192"/>
        <v>0</v>
      </c>
      <c r="V1650">
        <f t="shared" si="193"/>
        <v>0</v>
      </c>
      <c r="X1650">
        <f t="shared" si="188"/>
        <v>0.1888070703449235</v>
      </c>
    </row>
    <row r="1651" spans="1:24" x14ac:dyDescent="0.35">
      <c r="A1651" t="s">
        <v>25</v>
      </c>
      <c r="B1651" t="s">
        <v>665</v>
      </c>
      <c r="C1651" t="s">
        <v>669</v>
      </c>
      <c r="D1651" t="s">
        <v>697</v>
      </c>
      <c r="E1651">
        <v>1</v>
      </c>
      <c r="F1651">
        <v>8</v>
      </c>
      <c r="G1651">
        <v>0</v>
      </c>
      <c r="H1651">
        <v>0</v>
      </c>
      <c r="I1651">
        <f t="shared" si="189"/>
        <v>0</v>
      </c>
      <c r="J1651">
        <v>0</v>
      </c>
      <c r="K1651">
        <v>0</v>
      </c>
      <c r="L1651" t="s">
        <v>653</v>
      </c>
      <c r="M1651" t="s">
        <v>652</v>
      </c>
      <c r="N1651" t="str">
        <f t="shared" si="190"/>
        <v>left end</v>
      </c>
      <c r="P1651">
        <v>0</v>
      </c>
      <c r="Q1651">
        <v>0.18796639000000001</v>
      </c>
      <c r="R1651">
        <v>0</v>
      </c>
      <c r="S1651">
        <v>0</v>
      </c>
      <c r="T1651">
        <f t="shared" si="191"/>
        <v>0</v>
      </c>
      <c r="U1651">
        <f t="shared" si="192"/>
        <v>0</v>
      </c>
      <c r="V1651">
        <f t="shared" si="193"/>
        <v>0</v>
      </c>
      <c r="X1651">
        <f t="shared" si="188"/>
        <v>0.18796639000000001</v>
      </c>
    </row>
    <row r="1652" spans="1:24" x14ac:dyDescent="0.35">
      <c r="A1652" t="s">
        <v>424</v>
      </c>
      <c r="B1652" t="s">
        <v>666</v>
      </c>
      <c r="C1652" t="s">
        <v>697</v>
      </c>
      <c r="D1652" t="s">
        <v>669</v>
      </c>
      <c r="E1652">
        <v>1</v>
      </c>
      <c r="F1652">
        <v>8</v>
      </c>
      <c r="G1652">
        <v>0</v>
      </c>
      <c r="H1652">
        <v>0</v>
      </c>
      <c r="I1652">
        <f t="shared" si="189"/>
        <v>0</v>
      </c>
      <c r="J1652">
        <v>0</v>
      </c>
      <c r="K1652">
        <v>0</v>
      </c>
      <c r="L1652" t="s">
        <v>654</v>
      </c>
      <c r="M1652" t="s">
        <v>652</v>
      </c>
      <c r="N1652" t="str">
        <f t="shared" si="190"/>
        <v>left guard</v>
      </c>
      <c r="P1652">
        <v>0</v>
      </c>
      <c r="Q1652">
        <v>-0.5370395</v>
      </c>
      <c r="R1652">
        <v>1</v>
      </c>
      <c r="S1652">
        <v>1</v>
      </c>
      <c r="T1652">
        <f t="shared" si="191"/>
        <v>0</v>
      </c>
      <c r="U1652">
        <f t="shared" si="192"/>
        <v>0</v>
      </c>
      <c r="V1652">
        <f t="shared" si="193"/>
        <v>0</v>
      </c>
      <c r="X1652">
        <f t="shared" si="188"/>
        <v>-0.5370395</v>
      </c>
    </row>
    <row r="1653" spans="1:24" x14ac:dyDescent="0.35">
      <c r="A1653" t="s">
        <v>571</v>
      </c>
      <c r="B1653" t="s">
        <v>665</v>
      </c>
      <c r="C1653" t="s">
        <v>697</v>
      </c>
      <c r="D1653" t="s">
        <v>669</v>
      </c>
      <c r="E1653">
        <v>0.119802893203429</v>
      </c>
      <c r="F1653">
        <v>8</v>
      </c>
      <c r="G1653">
        <v>0</v>
      </c>
      <c r="H1653">
        <v>0</v>
      </c>
      <c r="I1653">
        <f t="shared" si="189"/>
        <v>0</v>
      </c>
      <c r="J1653">
        <v>0</v>
      </c>
      <c r="K1653">
        <v>0</v>
      </c>
      <c r="L1653" t="s">
        <v>653</v>
      </c>
      <c r="M1653" t="s">
        <v>652</v>
      </c>
      <c r="N1653" t="str">
        <f t="shared" si="190"/>
        <v>left end</v>
      </c>
      <c r="P1653">
        <v>0</v>
      </c>
      <c r="Q1653">
        <v>0.83832669999999998</v>
      </c>
      <c r="R1653">
        <v>0</v>
      </c>
      <c r="S1653">
        <v>0</v>
      </c>
      <c r="T1653">
        <f t="shared" si="191"/>
        <v>0</v>
      </c>
      <c r="U1653">
        <f t="shared" si="192"/>
        <v>0</v>
      </c>
      <c r="V1653">
        <f t="shared" si="193"/>
        <v>0</v>
      </c>
      <c r="X1653">
        <f t="shared" si="188"/>
        <v>0.10043396410968307</v>
      </c>
    </row>
    <row r="1654" spans="1:24" x14ac:dyDescent="0.35">
      <c r="A1654" t="s">
        <v>426</v>
      </c>
      <c r="B1654" t="s">
        <v>667</v>
      </c>
      <c r="C1654" t="s">
        <v>697</v>
      </c>
      <c r="D1654" t="s">
        <v>669</v>
      </c>
      <c r="E1654">
        <v>0.88019710679657004</v>
      </c>
      <c r="F1654">
        <v>8</v>
      </c>
      <c r="G1654">
        <v>0</v>
      </c>
      <c r="H1654">
        <v>0</v>
      </c>
      <c r="I1654">
        <f t="shared" si="189"/>
        <v>0</v>
      </c>
      <c r="J1654">
        <v>0</v>
      </c>
      <c r="K1654">
        <v>0</v>
      </c>
      <c r="L1654" t="s">
        <v>653</v>
      </c>
      <c r="M1654" t="s">
        <v>652</v>
      </c>
      <c r="N1654" t="str">
        <f t="shared" si="190"/>
        <v>left end</v>
      </c>
      <c r="P1654">
        <v>0</v>
      </c>
      <c r="Q1654">
        <v>0.83832669999999998</v>
      </c>
      <c r="R1654">
        <v>0</v>
      </c>
      <c r="S1654">
        <v>0</v>
      </c>
      <c r="T1654">
        <f t="shared" si="191"/>
        <v>0</v>
      </c>
      <c r="U1654">
        <f t="shared" si="192"/>
        <v>0</v>
      </c>
      <c r="V1654">
        <f t="shared" si="193"/>
        <v>0</v>
      </c>
      <c r="X1654">
        <f t="shared" si="188"/>
        <v>0.73789273589031612</v>
      </c>
    </row>
    <row r="1655" spans="1:24" x14ac:dyDescent="0.35">
      <c r="A1655" t="s">
        <v>425</v>
      </c>
      <c r="B1655" t="s">
        <v>667</v>
      </c>
      <c r="C1655" t="s">
        <v>697</v>
      </c>
      <c r="D1655" t="s">
        <v>669</v>
      </c>
      <c r="E1655">
        <v>0.171236757325928</v>
      </c>
      <c r="F1655">
        <v>8</v>
      </c>
      <c r="G1655">
        <v>0</v>
      </c>
      <c r="H1655">
        <v>0</v>
      </c>
      <c r="I1655">
        <f t="shared" si="189"/>
        <v>0</v>
      </c>
      <c r="J1655">
        <v>0</v>
      </c>
      <c r="K1655">
        <v>0</v>
      </c>
      <c r="L1655" t="s">
        <v>653</v>
      </c>
      <c r="M1655" t="s">
        <v>651</v>
      </c>
      <c r="N1655" t="str">
        <f t="shared" si="190"/>
        <v>right end</v>
      </c>
      <c r="P1655">
        <v>0</v>
      </c>
      <c r="Q1655">
        <v>-0.47028723</v>
      </c>
      <c r="R1655">
        <v>1</v>
      </c>
      <c r="S1655">
        <v>0.171236757325928</v>
      </c>
      <c r="T1655">
        <f t="shared" si="191"/>
        <v>0</v>
      </c>
      <c r="U1655">
        <f t="shared" si="192"/>
        <v>0</v>
      </c>
      <c r="V1655">
        <f t="shared" si="193"/>
        <v>0</v>
      </c>
      <c r="X1655">
        <f t="shared" si="188"/>
        <v>-8.0530460276992885E-2</v>
      </c>
    </row>
    <row r="1656" spans="1:24" x14ac:dyDescent="0.35">
      <c r="A1656" t="s">
        <v>426</v>
      </c>
      <c r="B1656" t="s">
        <v>667</v>
      </c>
      <c r="C1656" t="s">
        <v>697</v>
      </c>
      <c r="D1656" t="s">
        <v>669</v>
      </c>
      <c r="E1656">
        <v>0.82876324267407198</v>
      </c>
      <c r="F1656">
        <v>8</v>
      </c>
      <c r="G1656">
        <v>0</v>
      </c>
      <c r="H1656">
        <v>0</v>
      </c>
      <c r="I1656">
        <f t="shared" si="189"/>
        <v>0</v>
      </c>
      <c r="J1656">
        <v>0</v>
      </c>
      <c r="K1656">
        <v>0</v>
      </c>
      <c r="L1656" t="s">
        <v>653</v>
      </c>
      <c r="M1656" t="s">
        <v>651</v>
      </c>
      <c r="N1656" t="str">
        <f t="shared" si="190"/>
        <v>right end</v>
      </c>
      <c r="P1656">
        <v>0</v>
      </c>
      <c r="Q1656">
        <v>-0.47028723</v>
      </c>
      <c r="R1656">
        <v>1</v>
      </c>
      <c r="S1656">
        <v>0.82876324267407198</v>
      </c>
      <c r="T1656">
        <f t="shared" si="191"/>
        <v>0</v>
      </c>
      <c r="U1656">
        <f t="shared" si="192"/>
        <v>0</v>
      </c>
      <c r="V1656">
        <f t="shared" si="193"/>
        <v>0</v>
      </c>
      <c r="X1656">
        <f t="shared" si="188"/>
        <v>-0.3897567697230071</v>
      </c>
    </row>
    <row r="1657" spans="1:24" x14ac:dyDescent="0.35">
      <c r="A1657" t="s">
        <v>12</v>
      </c>
      <c r="B1657" t="s">
        <v>667</v>
      </c>
      <c r="C1657" t="s">
        <v>669</v>
      </c>
      <c r="D1657" t="s">
        <v>697</v>
      </c>
      <c r="E1657">
        <v>0.70369281257254201</v>
      </c>
      <c r="F1657">
        <v>8</v>
      </c>
      <c r="G1657">
        <v>0</v>
      </c>
      <c r="H1657">
        <v>0</v>
      </c>
      <c r="I1657">
        <f t="shared" si="189"/>
        <v>0</v>
      </c>
      <c r="J1657">
        <v>0</v>
      </c>
      <c r="K1657">
        <v>0</v>
      </c>
      <c r="M1657" t="s">
        <v>650</v>
      </c>
      <c r="N1657" t="str">
        <f t="shared" si="190"/>
        <v>middle</v>
      </c>
      <c r="P1657">
        <v>0</v>
      </c>
      <c r="Q1657">
        <v>-0.52199960000000001</v>
      </c>
      <c r="R1657">
        <v>1</v>
      </c>
      <c r="S1657">
        <v>0.70369281257254201</v>
      </c>
      <c r="T1657">
        <f t="shared" si="191"/>
        <v>0</v>
      </c>
      <c r="U1657">
        <f t="shared" si="192"/>
        <v>0</v>
      </c>
      <c r="V1657">
        <f t="shared" si="193"/>
        <v>0</v>
      </c>
      <c r="X1657">
        <f t="shared" si="188"/>
        <v>-0.3673273666857419</v>
      </c>
    </row>
    <row r="1658" spans="1:24" x14ac:dyDescent="0.35">
      <c r="A1658" t="s">
        <v>15</v>
      </c>
      <c r="B1658" t="s">
        <v>666</v>
      </c>
      <c r="C1658" t="s">
        <v>669</v>
      </c>
      <c r="D1658" t="s">
        <v>697</v>
      </c>
      <c r="E1658">
        <v>0.29630718742745699</v>
      </c>
      <c r="F1658">
        <v>8</v>
      </c>
      <c r="G1658">
        <v>0</v>
      </c>
      <c r="H1658">
        <v>0</v>
      </c>
      <c r="I1658">
        <f t="shared" si="189"/>
        <v>0</v>
      </c>
      <c r="J1658">
        <v>0</v>
      </c>
      <c r="K1658">
        <v>0</v>
      </c>
      <c r="M1658" t="s">
        <v>650</v>
      </c>
      <c r="N1658" t="str">
        <f t="shared" si="190"/>
        <v>middle</v>
      </c>
      <c r="P1658">
        <v>0</v>
      </c>
      <c r="Q1658">
        <v>-0.52199960000000001</v>
      </c>
      <c r="R1658">
        <v>1</v>
      </c>
      <c r="S1658">
        <v>0.29630718742745699</v>
      </c>
      <c r="T1658">
        <f t="shared" si="191"/>
        <v>0</v>
      </c>
      <c r="U1658">
        <f t="shared" si="192"/>
        <v>0</v>
      </c>
      <c r="V1658">
        <f t="shared" si="193"/>
        <v>0</v>
      </c>
      <c r="X1658">
        <f t="shared" si="188"/>
        <v>-0.15467223331425758</v>
      </c>
    </row>
    <row r="1659" spans="1:24" x14ac:dyDescent="0.35">
      <c r="A1659" t="s">
        <v>8</v>
      </c>
      <c r="B1659" t="s">
        <v>665</v>
      </c>
      <c r="C1659" t="s">
        <v>669</v>
      </c>
      <c r="D1659" t="s">
        <v>697</v>
      </c>
      <c r="E1659">
        <v>1</v>
      </c>
      <c r="F1659">
        <v>8</v>
      </c>
      <c r="G1659">
        <v>0</v>
      </c>
      <c r="H1659">
        <v>0</v>
      </c>
      <c r="I1659">
        <f t="shared" si="189"/>
        <v>0</v>
      </c>
      <c r="J1659">
        <v>0</v>
      </c>
      <c r="K1659">
        <v>0</v>
      </c>
      <c r="L1659" t="s">
        <v>653</v>
      </c>
      <c r="M1659" t="s">
        <v>651</v>
      </c>
      <c r="N1659" t="str">
        <f t="shared" si="190"/>
        <v>right end</v>
      </c>
      <c r="P1659">
        <v>0</v>
      </c>
      <c r="Q1659">
        <v>1.1263323000000001</v>
      </c>
      <c r="R1659">
        <v>0</v>
      </c>
      <c r="S1659">
        <v>0</v>
      </c>
      <c r="T1659">
        <f t="shared" si="191"/>
        <v>0</v>
      </c>
      <c r="U1659">
        <f t="shared" si="192"/>
        <v>0</v>
      </c>
      <c r="V1659">
        <f t="shared" si="193"/>
        <v>0</v>
      </c>
      <c r="X1659">
        <f t="shared" si="188"/>
        <v>1.1263323000000001</v>
      </c>
    </row>
    <row r="1660" spans="1:24" x14ac:dyDescent="0.35">
      <c r="A1660" t="s">
        <v>427</v>
      </c>
      <c r="B1660" t="s">
        <v>665</v>
      </c>
      <c r="C1660" t="s">
        <v>697</v>
      </c>
      <c r="D1660" t="s">
        <v>669</v>
      </c>
      <c r="E1660">
        <v>0.61984107265065402</v>
      </c>
      <c r="F1660">
        <v>8</v>
      </c>
      <c r="G1660">
        <v>0</v>
      </c>
      <c r="H1660">
        <v>0</v>
      </c>
      <c r="I1660">
        <f t="shared" si="189"/>
        <v>0</v>
      </c>
      <c r="J1660">
        <v>0</v>
      </c>
      <c r="K1660">
        <v>0</v>
      </c>
      <c r="L1660" t="s">
        <v>653</v>
      </c>
      <c r="M1660" t="s">
        <v>651</v>
      </c>
      <c r="N1660" t="str">
        <f t="shared" si="190"/>
        <v>right end</v>
      </c>
      <c r="P1660">
        <v>0</v>
      </c>
      <c r="Q1660">
        <v>-0.33612113999999998</v>
      </c>
      <c r="R1660">
        <v>1</v>
      </c>
      <c r="S1660">
        <v>0.61984107265065402</v>
      </c>
      <c r="T1660">
        <f t="shared" si="191"/>
        <v>0</v>
      </c>
      <c r="U1660">
        <f t="shared" si="192"/>
        <v>0</v>
      </c>
      <c r="V1660">
        <f t="shared" si="193"/>
        <v>0</v>
      </c>
      <c r="X1660">
        <f t="shared" si="188"/>
        <v>-0.20834168795816063</v>
      </c>
    </row>
    <row r="1661" spans="1:24" x14ac:dyDescent="0.35">
      <c r="A1661" t="s">
        <v>425</v>
      </c>
      <c r="B1661" t="s">
        <v>667</v>
      </c>
      <c r="C1661" t="s">
        <v>697</v>
      </c>
      <c r="D1661" t="s">
        <v>669</v>
      </c>
      <c r="E1661">
        <v>0.38015892734934498</v>
      </c>
      <c r="F1661">
        <v>8</v>
      </c>
      <c r="G1661">
        <v>0</v>
      </c>
      <c r="H1661">
        <v>0</v>
      </c>
      <c r="I1661">
        <f t="shared" si="189"/>
        <v>0</v>
      </c>
      <c r="J1661">
        <v>0</v>
      </c>
      <c r="K1661">
        <v>0</v>
      </c>
      <c r="L1661" t="s">
        <v>653</v>
      </c>
      <c r="M1661" t="s">
        <v>651</v>
      </c>
      <c r="N1661" t="str">
        <f t="shared" si="190"/>
        <v>right end</v>
      </c>
      <c r="P1661">
        <v>0</v>
      </c>
      <c r="Q1661">
        <v>-0.33612113999999998</v>
      </c>
      <c r="R1661">
        <v>1</v>
      </c>
      <c r="S1661">
        <v>0.38015892734934498</v>
      </c>
      <c r="T1661">
        <f t="shared" si="191"/>
        <v>0</v>
      </c>
      <c r="U1661">
        <f t="shared" si="192"/>
        <v>0</v>
      </c>
      <c r="V1661">
        <f t="shared" si="193"/>
        <v>0</v>
      </c>
      <c r="X1661">
        <f t="shared" si="188"/>
        <v>-0.12777945204183902</v>
      </c>
    </row>
    <row r="1662" spans="1:24" x14ac:dyDescent="0.35">
      <c r="A1662" t="s">
        <v>568</v>
      </c>
      <c r="B1662" t="s">
        <v>665</v>
      </c>
      <c r="C1662" t="s">
        <v>697</v>
      </c>
      <c r="D1662" t="s">
        <v>669</v>
      </c>
      <c r="E1662">
        <v>0.707133413922439</v>
      </c>
      <c r="F1662">
        <v>8</v>
      </c>
      <c r="G1662">
        <v>0</v>
      </c>
      <c r="H1662">
        <v>0</v>
      </c>
      <c r="I1662">
        <f t="shared" si="189"/>
        <v>0</v>
      </c>
      <c r="J1662">
        <v>0</v>
      </c>
      <c r="K1662">
        <v>0</v>
      </c>
      <c r="L1662" t="s">
        <v>3</v>
      </c>
      <c r="M1662" t="s">
        <v>651</v>
      </c>
      <c r="N1662" t="str">
        <f t="shared" si="190"/>
        <v>right tackle</v>
      </c>
      <c r="P1662">
        <v>0</v>
      </c>
      <c r="Q1662">
        <v>0.35274106</v>
      </c>
      <c r="R1662">
        <v>0</v>
      </c>
      <c r="S1662">
        <v>0</v>
      </c>
      <c r="T1662">
        <f t="shared" si="191"/>
        <v>0</v>
      </c>
      <c r="U1662">
        <f t="shared" si="192"/>
        <v>0</v>
      </c>
      <c r="V1662">
        <f t="shared" si="193"/>
        <v>0</v>
      </c>
      <c r="X1662">
        <f t="shared" si="188"/>
        <v>0.2494349899884199</v>
      </c>
    </row>
    <row r="1663" spans="1:24" x14ac:dyDescent="0.35">
      <c r="A1663" t="s">
        <v>428</v>
      </c>
      <c r="B1663" t="s">
        <v>667</v>
      </c>
      <c r="C1663" t="s">
        <v>697</v>
      </c>
      <c r="D1663" t="s">
        <v>669</v>
      </c>
      <c r="E1663">
        <v>0.29286658607756</v>
      </c>
      <c r="F1663">
        <v>8</v>
      </c>
      <c r="G1663">
        <v>0</v>
      </c>
      <c r="H1663">
        <v>0</v>
      </c>
      <c r="I1663">
        <f t="shared" si="189"/>
        <v>0</v>
      </c>
      <c r="J1663">
        <v>0</v>
      </c>
      <c r="K1663">
        <v>0</v>
      </c>
      <c r="L1663" t="s">
        <v>3</v>
      </c>
      <c r="M1663" t="s">
        <v>651</v>
      </c>
      <c r="N1663" t="str">
        <f t="shared" si="190"/>
        <v>right tackle</v>
      </c>
      <c r="P1663">
        <v>0</v>
      </c>
      <c r="Q1663">
        <v>0.35274106</v>
      </c>
      <c r="R1663">
        <v>0</v>
      </c>
      <c r="S1663">
        <v>0</v>
      </c>
      <c r="T1663">
        <f t="shared" si="191"/>
        <v>0</v>
      </c>
      <c r="U1663">
        <f t="shared" si="192"/>
        <v>0</v>
      </c>
      <c r="V1663">
        <f t="shared" si="193"/>
        <v>0</v>
      </c>
      <c r="X1663">
        <f t="shared" si="188"/>
        <v>0.10330607001157975</v>
      </c>
    </row>
    <row r="1664" spans="1:24" x14ac:dyDescent="0.35">
      <c r="A1664" t="s">
        <v>16</v>
      </c>
      <c r="B1664" t="s">
        <v>665</v>
      </c>
      <c r="C1664" t="s">
        <v>669</v>
      </c>
      <c r="D1664" t="s">
        <v>697</v>
      </c>
      <c r="E1664">
        <v>0.114644837963488</v>
      </c>
      <c r="F1664">
        <v>8</v>
      </c>
      <c r="G1664">
        <v>0</v>
      </c>
      <c r="H1664">
        <v>0</v>
      </c>
      <c r="I1664">
        <f t="shared" si="189"/>
        <v>0</v>
      </c>
      <c r="J1664">
        <v>0</v>
      </c>
      <c r="K1664">
        <v>0</v>
      </c>
      <c r="L1664" t="s">
        <v>653</v>
      </c>
      <c r="M1664" t="s">
        <v>651</v>
      </c>
      <c r="N1664" t="str">
        <f t="shared" si="190"/>
        <v>right end</v>
      </c>
      <c r="P1664">
        <v>0</v>
      </c>
      <c r="Q1664">
        <v>0.91899790000000003</v>
      </c>
      <c r="R1664">
        <v>0</v>
      </c>
      <c r="S1664">
        <v>0</v>
      </c>
      <c r="T1664">
        <f t="shared" si="191"/>
        <v>0</v>
      </c>
      <c r="U1664">
        <f t="shared" si="192"/>
        <v>0</v>
      </c>
      <c r="V1664">
        <f t="shared" si="193"/>
        <v>0</v>
      </c>
      <c r="X1664">
        <f t="shared" si="188"/>
        <v>0.10535836533428575</v>
      </c>
    </row>
    <row r="1665" spans="1:24" x14ac:dyDescent="0.35">
      <c r="A1665" t="s">
        <v>429</v>
      </c>
      <c r="B1665" t="s">
        <v>667</v>
      </c>
      <c r="C1665" t="s">
        <v>669</v>
      </c>
      <c r="D1665" t="s">
        <v>697</v>
      </c>
      <c r="E1665">
        <v>0.88535516203651099</v>
      </c>
      <c r="F1665">
        <v>8</v>
      </c>
      <c r="G1665">
        <v>0</v>
      </c>
      <c r="H1665">
        <v>0</v>
      </c>
      <c r="I1665">
        <f t="shared" si="189"/>
        <v>0</v>
      </c>
      <c r="J1665">
        <v>0</v>
      </c>
      <c r="K1665">
        <v>0</v>
      </c>
      <c r="L1665" t="s">
        <v>653</v>
      </c>
      <c r="M1665" t="s">
        <v>651</v>
      </c>
      <c r="N1665" t="str">
        <f t="shared" si="190"/>
        <v>right end</v>
      </c>
      <c r="P1665">
        <v>0</v>
      </c>
      <c r="Q1665">
        <v>0.91899790000000003</v>
      </c>
      <c r="R1665">
        <v>0</v>
      </c>
      <c r="S1665">
        <v>0</v>
      </c>
      <c r="T1665">
        <f t="shared" si="191"/>
        <v>0</v>
      </c>
      <c r="U1665">
        <f t="shared" si="192"/>
        <v>0</v>
      </c>
      <c r="V1665">
        <f t="shared" si="193"/>
        <v>0</v>
      </c>
      <c r="X1665">
        <f t="shared" si="188"/>
        <v>0.81363953466571337</v>
      </c>
    </row>
    <row r="1666" spans="1:24" x14ac:dyDescent="0.35">
      <c r="A1666" t="s">
        <v>8</v>
      </c>
      <c r="B1666" t="s">
        <v>665</v>
      </c>
      <c r="C1666" t="s">
        <v>669</v>
      </c>
      <c r="D1666" t="s">
        <v>697</v>
      </c>
      <c r="E1666">
        <v>0.89202296633747902</v>
      </c>
      <c r="F1666">
        <v>8</v>
      </c>
      <c r="G1666">
        <v>0</v>
      </c>
      <c r="H1666">
        <v>0</v>
      </c>
      <c r="I1666">
        <f t="shared" si="189"/>
        <v>0</v>
      </c>
      <c r="J1666">
        <v>0</v>
      </c>
      <c r="K1666">
        <v>0</v>
      </c>
      <c r="L1666" t="s">
        <v>654</v>
      </c>
      <c r="M1666" t="s">
        <v>651</v>
      </c>
      <c r="N1666" t="str">
        <f t="shared" si="190"/>
        <v>right guard</v>
      </c>
      <c r="P1666">
        <v>0</v>
      </c>
      <c r="Q1666">
        <v>0.57605300000000004</v>
      </c>
      <c r="R1666">
        <v>0</v>
      </c>
      <c r="S1666">
        <v>0</v>
      </c>
      <c r="T1666">
        <f t="shared" si="191"/>
        <v>0</v>
      </c>
      <c r="U1666">
        <f t="shared" si="192"/>
        <v>0</v>
      </c>
      <c r="V1666">
        <f t="shared" si="193"/>
        <v>0</v>
      </c>
      <c r="X1666">
        <f t="shared" ref="X1666:X1729" si="194">Q1666*E1666</f>
        <v>0.51385250582760378</v>
      </c>
    </row>
    <row r="1667" spans="1:24" x14ac:dyDescent="0.35">
      <c r="A1667" t="s">
        <v>422</v>
      </c>
      <c r="B1667" t="s">
        <v>665</v>
      </c>
      <c r="C1667" t="s">
        <v>669</v>
      </c>
      <c r="D1667" t="s">
        <v>697</v>
      </c>
      <c r="E1667">
        <v>0.10797703366252</v>
      </c>
      <c r="F1667">
        <v>8</v>
      </c>
      <c r="G1667">
        <v>0</v>
      </c>
      <c r="H1667">
        <v>0</v>
      </c>
      <c r="I1667">
        <f t="shared" ref="I1667:I1730" si="195">SUM(G1667:H1667)</f>
        <v>0</v>
      </c>
      <c r="J1667">
        <v>0</v>
      </c>
      <c r="K1667">
        <v>0</v>
      </c>
      <c r="L1667" t="s">
        <v>654</v>
      </c>
      <c r="M1667" t="s">
        <v>651</v>
      </c>
      <c r="N1667" t="str">
        <f t="shared" ref="N1667:N1730" si="196">IF(M1667="middle",M1667,_xlfn.CONCAT(M1667," ",L1667))</f>
        <v>right guard</v>
      </c>
      <c r="P1667">
        <v>0</v>
      </c>
      <c r="Q1667">
        <v>0.57605300000000004</v>
      </c>
      <c r="R1667">
        <v>0</v>
      </c>
      <c r="S1667">
        <v>0</v>
      </c>
      <c r="T1667">
        <f t="shared" ref="T1667:T1730" si="197">P1667*E1667</f>
        <v>0</v>
      </c>
      <c r="U1667">
        <f t="shared" ref="U1667:U1730" si="198">J1667*E1667</f>
        <v>0</v>
      </c>
      <c r="V1667">
        <f t="shared" ref="V1667:V1730" si="199">K1667*E1667</f>
        <v>0</v>
      </c>
      <c r="X1667">
        <f t="shared" si="194"/>
        <v>6.2200494172395634E-2</v>
      </c>
    </row>
    <row r="1668" spans="1:24" x14ac:dyDescent="0.35">
      <c r="A1668" t="s">
        <v>24</v>
      </c>
      <c r="B1668" t="s">
        <v>666</v>
      </c>
      <c r="C1668" t="s">
        <v>669</v>
      </c>
      <c r="D1668" t="s">
        <v>697</v>
      </c>
      <c r="E1668">
        <v>0.452379389902551</v>
      </c>
      <c r="F1668">
        <v>8</v>
      </c>
      <c r="G1668">
        <v>0</v>
      </c>
      <c r="H1668">
        <v>0</v>
      </c>
      <c r="I1668">
        <f t="shared" si="195"/>
        <v>0</v>
      </c>
      <c r="J1668">
        <v>0</v>
      </c>
      <c r="K1668">
        <v>0</v>
      </c>
      <c r="L1668" t="s">
        <v>654</v>
      </c>
      <c r="M1668" t="s">
        <v>651</v>
      </c>
      <c r="N1668" t="str">
        <f t="shared" si="196"/>
        <v>right guard</v>
      </c>
      <c r="P1668">
        <v>0</v>
      </c>
      <c r="Q1668">
        <v>-0.29839173000000002</v>
      </c>
      <c r="R1668">
        <v>1</v>
      </c>
      <c r="S1668">
        <v>0.452379389902551</v>
      </c>
      <c r="T1668">
        <f t="shared" si="197"/>
        <v>0</v>
      </c>
      <c r="U1668">
        <f t="shared" si="198"/>
        <v>0</v>
      </c>
      <c r="V1668">
        <f t="shared" si="199"/>
        <v>0</v>
      </c>
      <c r="X1668">
        <f t="shared" si="194"/>
        <v>-0.13498626876936673</v>
      </c>
    </row>
    <row r="1669" spans="1:24" x14ac:dyDescent="0.35">
      <c r="A1669" t="s">
        <v>10</v>
      </c>
      <c r="B1669" t="s">
        <v>667</v>
      </c>
      <c r="C1669" t="s">
        <v>669</v>
      </c>
      <c r="D1669" t="s">
        <v>697</v>
      </c>
      <c r="E1669">
        <v>0.547620610097448</v>
      </c>
      <c r="F1669">
        <v>8</v>
      </c>
      <c r="G1669">
        <v>0</v>
      </c>
      <c r="H1669">
        <v>0</v>
      </c>
      <c r="I1669">
        <f t="shared" si="195"/>
        <v>0</v>
      </c>
      <c r="J1669">
        <v>0</v>
      </c>
      <c r="K1669">
        <v>0</v>
      </c>
      <c r="L1669" t="s">
        <v>654</v>
      </c>
      <c r="M1669" t="s">
        <v>651</v>
      </c>
      <c r="N1669" t="str">
        <f t="shared" si="196"/>
        <v>right guard</v>
      </c>
      <c r="P1669">
        <v>0</v>
      </c>
      <c r="Q1669">
        <v>-0.29839173000000002</v>
      </c>
      <c r="R1669">
        <v>1</v>
      </c>
      <c r="S1669">
        <v>0.547620610097448</v>
      </c>
      <c r="T1669">
        <f t="shared" si="197"/>
        <v>0</v>
      </c>
      <c r="U1669">
        <f t="shared" si="198"/>
        <v>0</v>
      </c>
      <c r="V1669">
        <f t="shared" si="199"/>
        <v>0</v>
      </c>
      <c r="X1669">
        <f t="shared" si="194"/>
        <v>-0.16340546123063299</v>
      </c>
    </row>
    <row r="1670" spans="1:24" x14ac:dyDescent="0.35">
      <c r="A1670" t="s">
        <v>430</v>
      </c>
      <c r="B1670" t="s">
        <v>665</v>
      </c>
      <c r="C1670" t="s">
        <v>669</v>
      </c>
      <c r="D1670" t="s">
        <v>697</v>
      </c>
      <c r="E1670">
        <v>0.384765285347824</v>
      </c>
      <c r="F1670">
        <v>8</v>
      </c>
      <c r="G1670">
        <v>0</v>
      </c>
      <c r="H1670">
        <v>0</v>
      </c>
      <c r="I1670">
        <f t="shared" si="195"/>
        <v>0</v>
      </c>
      <c r="J1670">
        <v>0</v>
      </c>
      <c r="K1670">
        <v>0</v>
      </c>
      <c r="L1670" t="s">
        <v>653</v>
      </c>
      <c r="M1670" t="s">
        <v>652</v>
      </c>
      <c r="N1670" t="str">
        <f t="shared" si="196"/>
        <v>left end</v>
      </c>
      <c r="P1670">
        <v>0</v>
      </c>
      <c r="Q1670">
        <v>0.77414733000000002</v>
      </c>
      <c r="R1670">
        <v>0</v>
      </c>
      <c r="S1670">
        <v>0</v>
      </c>
      <c r="T1670">
        <f t="shared" si="197"/>
        <v>0</v>
      </c>
      <c r="U1670">
        <f t="shared" si="198"/>
        <v>0</v>
      </c>
      <c r="V1670">
        <f t="shared" si="199"/>
        <v>0</v>
      </c>
      <c r="X1670">
        <f t="shared" si="194"/>
        <v>0.2978650183287061</v>
      </c>
    </row>
    <row r="1671" spans="1:24" x14ac:dyDescent="0.35">
      <c r="A1671" t="s">
        <v>10</v>
      </c>
      <c r="B1671" t="s">
        <v>667</v>
      </c>
      <c r="C1671" t="s">
        <v>669</v>
      </c>
      <c r="D1671" t="s">
        <v>697</v>
      </c>
      <c r="E1671">
        <v>0.61523471465217505</v>
      </c>
      <c r="F1671">
        <v>8</v>
      </c>
      <c r="G1671">
        <v>0</v>
      </c>
      <c r="H1671">
        <v>0</v>
      </c>
      <c r="I1671">
        <f t="shared" si="195"/>
        <v>0</v>
      </c>
      <c r="J1671">
        <v>0</v>
      </c>
      <c r="K1671">
        <v>0</v>
      </c>
      <c r="L1671" t="s">
        <v>653</v>
      </c>
      <c r="M1671" t="s">
        <v>652</v>
      </c>
      <c r="N1671" t="str">
        <f t="shared" si="196"/>
        <v>left end</v>
      </c>
      <c r="P1671">
        <v>0</v>
      </c>
      <c r="Q1671">
        <v>0.77414733000000002</v>
      </c>
      <c r="R1671">
        <v>0</v>
      </c>
      <c r="S1671">
        <v>0</v>
      </c>
      <c r="T1671">
        <f t="shared" si="197"/>
        <v>0</v>
      </c>
      <c r="U1671">
        <f t="shared" si="198"/>
        <v>0</v>
      </c>
      <c r="V1671">
        <f t="shared" si="199"/>
        <v>0</v>
      </c>
      <c r="X1671">
        <f t="shared" si="194"/>
        <v>0.4762823116712932</v>
      </c>
    </row>
    <row r="1672" spans="1:24" x14ac:dyDescent="0.35">
      <c r="A1672" t="s">
        <v>431</v>
      </c>
      <c r="B1672" t="s">
        <v>667</v>
      </c>
      <c r="C1672" t="s">
        <v>669</v>
      </c>
      <c r="D1672" t="s">
        <v>697</v>
      </c>
      <c r="E1672">
        <v>1</v>
      </c>
      <c r="F1672">
        <v>8</v>
      </c>
      <c r="G1672">
        <v>0</v>
      </c>
      <c r="H1672">
        <v>0</v>
      </c>
      <c r="I1672">
        <f t="shared" si="195"/>
        <v>0</v>
      </c>
      <c r="J1672">
        <v>1</v>
      </c>
      <c r="K1672">
        <v>0</v>
      </c>
      <c r="M1672" t="s">
        <v>650</v>
      </c>
      <c r="N1672" t="str">
        <f t="shared" si="196"/>
        <v>middle</v>
      </c>
      <c r="P1672">
        <v>0</v>
      </c>
      <c r="Q1672">
        <v>-0.34184756999999999</v>
      </c>
      <c r="R1672">
        <v>1</v>
      </c>
      <c r="S1672">
        <v>1</v>
      </c>
      <c r="T1672">
        <f t="shared" si="197"/>
        <v>0</v>
      </c>
      <c r="U1672">
        <f t="shared" si="198"/>
        <v>1</v>
      </c>
      <c r="V1672">
        <f t="shared" si="199"/>
        <v>0</v>
      </c>
      <c r="X1672">
        <f t="shared" si="194"/>
        <v>-0.34184756999999999</v>
      </c>
    </row>
    <row r="1673" spans="1:24" x14ac:dyDescent="0.35">
      <c r="A1673" t="s">
        <v>425</v>
      </c>
      <c r="B1673" t="s">
        <v>667</v>
      </c>
      <c r="C1673" t="s">
        <v>697</v>
      </c>
      <c r="D1673" t="s">
        <v>669</v>
      </c>
      <c r="E1673">
        <v>1</v>
      </c>
      <c r="F1673">
        <v>8</v>
      </c>
      <c r="G1673">
        <v>0</v>
      </c>
      <c r="H1673">
        <v>0</v>
      </c>
      <c r="I1673">
        <f t="shared" si="195"/>
        <v>0</v>
      </c>
      <c r="J1673">
        <v>0</v>
      </c>
      <c r="K1673">
        <v>1</v>
      </c>
      <c r="L1673" t="s">
        <v>3</v>
      </c>
      <c r="M1673" t="s">
        <v>652</v>
      </c>
      <c r="N1673" t="str">
        <f t="shared" si="196"/>
        <v>left tackle</v>
      </c>
      <c r="P1673">
        <v>0</v>
      </c>
      <c r="Q1673">
        <v>-0.94295629999999997</v>
      </c>
      <c r="R1673">
        <v>1</v>
      </c>
      <c r="S1673">
        <v>1</v>
      </c>
      <c r="T1673">
        <f t="shared" si="197"/>
        <v>0</v>
      </c>
      <c r="U1673">
        <f t="shared" si="198"/>
        <v>0</v>
      </c>
      <c r="V1673">
        <f t="shared" si="199"/>
        <v>1</v>
      </c>
      <c r="X1673">
        <f t="shared" si="194"/>
        <v>-0.94295629999999997</v>
      </c>
    </row>
    <row r="1674" spans="1:24" x14ac:dyDescent="0.35">
      <c r="A1674" t="s">
        <v>8</v>
      </c>
      <c r="B1674" t="s">
        <v>665</v>
      </c>
      <c r="C1674" t="s">
        <v>669</v>
      </c>
      <c r="D1674" t="s">
        <v>697</v>
      </c>
      <c r="E1674">
        <v>0.69373680538667504</v>
      </c>
      <c r="F1674">
        <v>8</v>
      </c>
      <c r="G1674">
        <v>0</v>
      </c>
      <c r="H1674">
        <v>0</v>
      </c>
      <c r="I1674">
        <f t="shared" si="195"/>
        <v>0</v>
      </c>
      <c r="J1674">
        <v>0</v>
      </c>
      <c r="K1674">
        <v>0</v>
      </c>
      <c r="L1674" t="s">
        <v>653</v>
      </c>
      <c r="M1674" t="s">
        <v>652</v>
      </c>
      <c r="N1674" t="str">
        <f t="shared" si="196"/>
        <v>left end</v>
      </c>
      <c r="P1674">
        <v>0</v>
      </c>
      <c r="Q1674">
        <v>-0.46532620000000002</v>
      </c>
      <c r="R1674">
        <v>1</v>
      </c>
      <c r="S1674">
        <v>0.69373680538667504</v>
      </c>
      <c r="T1674">
        <f t="shared" si="197"/>
        <v>0</v>
      </c>
      <c r="U1674">
        <f t="shared" si="198"/>
        <v>0</v>
      </c>
      <c r="V1674">
        <f t="shared" si="199"/>
        <v>0</v>
      </c>
      <c r="X1674">
        <f t="shared" si="194"/>
        <v>-0.32281391145072102</v>
      </c>
    </row>
    <row r="1675" spans="1:24" x14ac:dyDescent="0.35">
      <c r="A1675" t="s">
        <v>10</v>
      </c>
      <c r="B1675" t="s">
        <v>667</v>
      </c>
      <c r="C1675" t="s">
        <v>669</v>
      </c>
      <c r="D1675" t="s">
        <v>697</v>
      </c>
      <c r="E1675">
        <v>0.30626319461332402</v>
      </c>
      <c r="F1675">
        <v>8</v>
      </c>
      <c r="G1675">
        <v>0</v>
      </c>
      <c r="H1675">
        <v>0</v>
      </c>
      <c r="I1675">
        <f t="shared" si="195"/>
        <v>0</v>
      </c>
      <c r="J1675">
        <v>0</v>
      </c>
      <c r="K1675">
        <v>0</v>
      </c>
      <c r="L1675" t="s">
        <v>653</v>
      </c>
      <c r="M1675" t="s">
        <v>652</v>
      </c>
      <c r="N1675" t="str">
        <f t="shared" si="196"/>
        <v>left end</v>
      </c>
      <c r="P1675">
        <v>0</v>
      </c>
      <c r="Q1675">
        <v>-0.46532620000000002</v>
      </c>
      <c r="R1675">
        <v>1</v>
      </c>
      <c r="S1675">
        <v>0.30626319461332402</v>
      </c>
      <c r="T1675">
        <f t="shared" si="197"/>
        <v>0</v>
      </c>
      <c r="U1675">
        <f t="shared" si="198"/>
        <v>0</v>
      </c>
      <c r="V1675">
        <f t="shared" si="199"/>
        <v>0</v>
      </c>
      <c r="X1675">
        <f t="shared" si="194"/>
        <v>-0.14251228854927855</v>
      </c>
    </row>
    <row r="1676" spans="1:24" x14ac:dyDescent="0.35">
      <c r="A1676" t="s">
        <v>26</v>
      </c>
      <c r="B1676" t="s">
        <v>667</v>
      </c>
      <c r="C1676" t="s">
        <v>669</v>
      </c>
      <c r="D1676" t="s">
        <v>697</v>
      </c>
      <c r="E1676">
        <v>0.50048856072352599</v>
      </c>
      <c r="F1676">
        <v>8</v>
      </c>
      <c r="G1676">
        <v>0</v>
      </c>
      <c r="H1676">
        <v>0</v>
      </c>
      <c r="I1676">
        <f t="shared" si="195"/>
        <v>0</v>
      </c>
      <c r="J1676">
        <v>0</v>
      </c>
      <c r="K1676">
        <v>0</v>
      </c>
      <c r="M1676" t="s">
        <v>650</v>
      </c>
      <c r="N1676" t="str">
        <f t="shared" si="196"/>
        <v>middle</v>
      </c>
      <c r="P1676">
        <v>0</v>
      </c>
      <c r="Q1676">
        <v>1.0279119000000001</v>
      </c>
      <c r="R1676">
        <v>0</v>
      </c>
      <c r="S1676">
        <v>0</v>
      </c>
      <c r="T1676">
        <f t="shared" si="197"/>
        <v>0</v>
      </c>
      <c r="U1676">
        <f t="shared" si="198"/>
        <v>0</v>
      </c>
      <c r="V1676">
        <f t="shared" si="199"/>
        <v>0</v>
      </c>
      <c r="X1676">
        <f t="shared" si="194"/>
        <v>0.51445814738158502</v>
      </c>
    </row>
    <row r="1677" spans="1:24" x14ac:dyDescent="0.35">
      <c r="A1677" t="s">
        <v>16</v>
      </c>
      <c r="B1677" t="s">
        <v>665</v>
      </c>
      <c r="C1677" t="s">
        <v>669</v>
      </c>
      <c r="D1677" t="s">
        <v>697</v>
      </c>
      <c r="E1677">
        <v>0.49951143927647301</v>
      </c>
      <c r="F1677">
        <v>8</v>
      </c>
      <c r="G1677">
        <v>0</v>
      </c>
      <c r="H1677">
        <v>0</v>
      </c>
      <c r="I1677">
        <f t="shared" si="195"/>
        <v>0</v>
      </c>
      <c r="J1677">
        <v>0</v>
      </c>
      <c r="K1677">
        <v>0</v>
      </c>
      <c r="M1677" t="s">
        <v>650</v>
      </c>
      <c r="N1677" t="str">
        <f t="shared" si="196"/>
        <v>middle</v>
      </c>
      <c r="P1677">
        <v>0</v>
      </c>
      <c r="Q1677">
        <v>1.0279119000000001</v>
      </c>
      <c r="R1677">
        <v>0</v>
      </c>
      <c r="S1677">
        <v>0</v>
      </c>
      <c r="T1677">
        <f t="shared" si="197"/>
        <v>0</v>
      </c>
      <c r="U1677">
        <f t="shared" si="198"/>
        <v>0</v>
      </c>
      <c r="V1677">
        <f t="shared" si="199"/>
        <v>0</v>
      </c>
      <c r="X1677">
        <f t="shared" si="194"/>
        <v>0.51345375261841408</v>
      </c>
    </row>
    <row r="1678" spans="1:24" x14ac:dyDescent="0.35">
      <c r="A1678" t="s">
        <v>432</v>
      </c>
      <c r="B1678" t="s">
        <v>667</v>
      </c>
      <c r="C1678" t="s">
        <v>697</v>
      </c>
      <c r="D1678" t="s">
        <v>669</v>
      </c>
      <c r="E1678">
        <v>0.67831941854590105</v>
      </c>
      <c r="F1678">
        <v>8</v>
      </c>
      <c r="G1678">
        <v>0</v>
      </c>
      <c r="H1678">
        <v>0</v>
      </c>
      <c r="I1678">
        <f t="shared" si="195"/>
        <v>0</v>
      </c>
      <c r="J1678">
        <v>0</v>
      </c>
      <c r="K1678">
        <v>0</v>
      </c>
      <c r="M1678" t="s">
        <v>650</v>
      </c>
      <c r="N1678" t="str">
        <f t="shared" si="196"/>
        <v>middle</v>
      </c>
      <c r="P1678">
        <v>0</v>
      </c>
      <c r="Q1678">
        <v>0.47752633999999999</v>
      </c>
      <c r="R1678">
        <v>0</v>
      </c>
      <c r="S1678">
        <v>0</v>
      </c>
      <c r="T1678">
        <f t="shared" si="197"/>
        <v>0</v>
      </c>
      <c r="U1678">
        <f t="shared" si="198"/>
        <v>0</v>
      </c>
      <c r="V1678">
        <f t="shared" si="199"/>
        <v>0</v>
      </c>
      <c r="X1678">
        <f t="shared" si="194"/>
        <v>0.32391538928915226</v>
      </c>
    </row>
    <row r="1679" spans="1:24" x14ac:dyDescent="0.35">
      <c r="A1679" t="s">
        <v>424</v>
      </c>
      <c r="B1679" t="s">
        <v>666</v>
      </c>
      <c r="C1679" t="s">
        <v>697</v>
      </c>
      <c r="D1679" t="s">
        <v>669</v>
      </c>
      <c r="E1679">
        <v>0.321680581454098</v>
      </c>
      <c r="F1679">
        <v>8</v>
      </c>
      <c r="G1679">
        <v>0</v>
      </c>
      <c r="H1679">
        <v>0</v>
      </c>
      <c r="I1679">
        <f t="shared" si="195"/>
        <v>0</v>
      </c>
      <c r="J1679">
        <v>0</v>
      </c>
      <c r="K1679">
        <v>0</v>
      </c>
      <c r="M1679" t="s">
        <v>650</v>
      </c>
      <c r="N1679" t="str">
        <f t="shared" si="196"/>
        <v>middle</v>
      </c>
      <c r="P1679">
        <v>0</v>
      </c>
      <c r="Q1679">
        <v>0.47752633999999999</v>
      </c>
      <c r="R1679">
        <v>0</v>
      </c>
      <c r="S1679">
        <v>0</v>
      </c>
      <c r="T1679">
        <f t="shared" si="197"/>
        <v>0</v>
      </c>
      <c r="U1679">
        <f t="shared" si="198"/>
        <v>0</v>
      </c>
      <c r="V1679">
        <f t="shared" si="199"/>
        <v>0</v>
      </c>
      <c r="X1679">
        <f t="shared" si="194"/>
        <v>0.15361095071084729</v>
      </c>
    </row>
    <row r="1680" spans="1:24" x14ac:dyDescent="0.35">
      <c r="A1680" t="s">
        <v>428</v>
      </c>
      <c r="B1680" t="s">
        <v>667</v>
      </c>
      <c r="C1680" t="s">
        <v>697</v>
      </c>
      <c r="D1680" t="s">
        <v>669</v>
      </c>
      <c r="E1680">
        <v>0.56256685208557999</v>
      </c>
      <c r="F1680">
        <v>8</v>
      </c>
      <c r="G1680">
        <v>0</v>
      </c>
      <c r="H1680">
        <v>0</v>
      </c>
      <c r="I1680">
        <f t="shared" si="195"/>
        <v>0</v>
      </c>
      <c r="J1680">
        <v>0</v>
      </c>
      <c r="K1680">
        <v>0</v>
      </c>
      <c r="L1680" t="s">
        <v>3</v>
      </c>
      <c r="M1680" t="s">
        <v>651</v>
      </c>
      <c r="N1680" t="str">
        <f t="shared" si="196"/>
        <v>right tackle</v>
      </c>
      <c r="P1680">
        <v>0</v>
      </c>
      <c r="Q1680">
        <v>0.55049824999999997</v>
      </c>
      <c r="R1680">
        <v>0</v>
      </c>
      <c r="S1680">
        <v>0</v>
      </c>
      <c r="T1680">
        <f t="shared" si="197"/>
        <v>0</v>
      </c>
      <c r="U1680">
        <f t="shared" si="198"/>
        <v>0</v>
      </c>
      <c r="V1680">
        <f t="shared" si="199"/>
        <v>0</v>
      </c>
      <c r="X1680">
        <f t="shared" si="194"/>
        <v>0.30969206758112061</v>
      </c>
    </row>
    <row r="1681" spans="1:24" x14ac:dyDescent="0.35">
      <c r="A1681" t="s">
        <v>433</v>
      </c>
      <c r="B1681" t="s">
        <v>666</v>
      </c>
      <c r="C1681" t="s">
        <v>697</v>
      </c>
      <c r="D1681" t="s">
        <v>669</v>
      </c>
      <c r="E1681">
        <v>0.21103722777171599</v>
      </c>
      <c r="F1681">
        <v>8</v>
      </c>
      <c r="G1681">
        <v>0</v>
      </c>
      <c r="H1681">
        <v>0</v>
      </c>
      <c r="I1681">
        <f t="shared" si="195"/>
        <v>0</v>
      </c>
      <c r="J1681">
        <v>0</v>
      </c>
      <c r="K1681">
        <v>0</v>
      </c>
      <c r="L1681" t="s">
        <v>3</v>
      </c>
      <c r="M1681" t="s">
        <v>651</v>
      </c>
      <c r="N1681" t="str">
        <f t="shared" si="196"/>
        <v>right tackle</v>
      </c>
      <c r="P1681">
        <v>0</v>
      </c>
      <c r="Q1681">
        <v>0.55049824999999997</v>
      </c>
      <c r="R1681">
        <v>0</v>
      </c>
      <c r="S1681">
        <v>0</v>
      </c>
      <c r="T1681">
        <f t="shared" si="197"/>
        <v>0</v>
      </c>
      <c r="U1681">
        <f t="shared" si="198"/>
        <v>0</v>
      </c>
      <c r="V1681">
        <f t="shared" si="199"/>
        <v>0</v>
      </c>
      <c r="X1681">
        <f t="shared" si="194"/>
        <v>0.11617562457318105</v>
      </c>
    </row>
    <row r="1682" spans="1:24" x14ac:dyDescent="0.35">
      <c r="A1682" t="s">
        <v>424</v>
      </c>
      <c r="B1682" t="s">
        <v>666</v>
      </c>
      <c r="C1682" t="s">
        <v>697</v>
      </c>
      <c r="D1682" t="s">
        <v>669</v>
      </c>
      <c r="E1682">
        <v>0.22639592014270199</v>
      </c>
      <c r="F1682">
        <v>8</v>
      </c>
      <c r="G1682">
        <v>0</v>
      </c>
      <c r="H1682">
        <v>0</v>
      </c>
      <c r="I1682">
        <f t="shared" si="195"/>
        <v>0</v>
      </c>
      <c r="J1682">
        <v>0</v>
      </c>
      <c r="K1682">
        <v>0</v>
      </c>
      <c r="L1682" t="s">
        <v>3</v>
      </c>
      <c r="M1682" t="s">
        <v>651</v>
      </c>
      <c r="N1682" t="str">
        <f t="shared" si="196"/>
        <v>right tackle</v>
      </c>
      <c r="P1682">
        <v>0</v>
      </c>
      <c r="Q1682">
        <v>0.55049824999999997</v>
      </c>
      <c r="R1682">
        <v>0</v>
      </c>
      <c r="S1682">
        <v>0</v>
      </c>
      <c r="T1682">
        <f t="shared" si="197"/>
        <v>0</v>
      </c>
      <c r="U1682">
        <f t="shared" si="198"/>
        <v>0</v>
      </c>
      <c r="V1682">
        <f t="shared" si="199"/>
        <v>0</v>
      </c>
      <c r="X1682">
        <f t="shared" si="194"/>
        <v>0.12463055784569718</v>
      </c>
    </row>
    <row r="1683" spans="1:24" x14ac:dyDescent="0.35">
      <c r="A1683" t="s">
        <v>438</v>
      </c>
      <c r="B1683" t="s">
        <v>667</v>
      </c>
      <c r="C1683" t="s">
        <v>697</v>
      </c>
      <c r="D1683" t="s">
        <v>669</v>
      </c>
      <c r="E1683">
        <v>0.54181948631261401</v>
      </c>
      <c r="F1683">
        <v>8</v>
      </c>
      <c r="G1683">
        <v>0</v>
      </c>
      <c r="H1683">
        <v>0</v>
      </c>
      <c r="I1683">
        <f t="shared" si="195"/>
        <v>0</v>
      </c>
      <c r="J1683">
        <v>0</v>
      </c>
      <c r="K1683">
        <v>0</v>
      </c>
      <c r="L1683" t="s">
        <v>654</v>
      </c>
      <c r="M1683" t="s">
        <v>651</v>
      </c>
      <c r="N1683" t="str">
        <f t="shared" si="196"/>
        <v>right guard</v>
      </c>
      <c r="P1683">
        <v>0</v>
      </c>
      <c r="Q1683">
        <v>-0.54553099999999999</v>
      </c>
      <c r="R1683">
        <v>1</v>
      </c>
      <c r="S1683">
        <v>0.54181948631261401</v>
      </c>
      <c r="T1683">
        <f t="shared" si="197"/>
        <v>0</v>
      </c>
      <c r="U1683">
        <f t="shared" si="198"/>
        <v>0</v>
      </c>
      <c r="V1683">
        <f t="shared" si="199"/>
        <v>0</v>
      </c>
      <c r="X1683">
        <f t="shared" si="194"/>
        <v>-0.29557932618760663</v>
      </c>
    </row>
    <row r="1684" spans="1:24" x14ac:dyDescent="0.35">
      <c r="A1684" t="s">
        <v>426</v>
      </c>
      <c r="B1684" t="s">
        <v>667</v>
      </c>
      <c r="C1684" t="s">
        <v>697</v>
      </c>
      <c r="D1684" t="s">
        <v>669</v>
      </c>
      <c r="E1684">
        <v>0.45818051368738499</v>
      </c>
      <c r="F1684">
        <v>8</v>
      </c>
      <c r="G1684">
        <v>0</v>
      </c>
      <c r="H1684">
        <v>0</v>
      </c>
      <c r="I1684">
        <f t="shared" si="195"/>
        <v>0</v>
      </c>
      <c r="J1684">
        <v>0</v>
      </c>
      <c r="K1684">
        <v>0</v>
      </c>
      <c r="L1684" t="s">
        <v>654</v>
      </c>
      <c r="M1684" t="s">
        <v>651</v>
      </c>
      <c r="N1684" t="str">
        <f t="shared" si="196"/>
        <v>right guard</v>
      </c>
      <c r="P1684">
        <v>0</v>
      </c>
      <c r="Q1684">
        <v>-0.54553099999999999</v>
      </c>
      <c r="R1684">
        <v>1</v>
      </c>
      <c r="S1684">
        <v>0.45818051368738499</v>
      </c>
      <c r="T1684">
        <f t="shared" si="197"/>
        <v>0</v>
      </c>
      <c r="U1684">
        <f t="shared" si="198"/>
        <v>0</v>
      </c>
      <c r="V1684">
        <f t="shared" si="199"/>
        <v>0</v>
      </c>
      <c r="X1684">
        <f t="shared" si="194"/>
        <v>-0.24995167381239281</v>
      </c>
    </row>
    <row r="1685" spans="1:24" x14ac:dyDescent="0.35">
      <c r="A1685" t="s">
        <v>425</v>
      </c>
      <c r="B1685" t="s">
        <v>667</v>
      </c>
      <c r="C1685" t="s">
        <v>697</v>
      </c>
      <c r="D1685" t="s">
        <v>669</v>
      </c>
      <c r="E1685">
        <v>0.34955572687637099</v>
      </c>
      <c r="F1685">
        <v>8</v>
      </c>
      <c r="G1685">
        <v>0</v>
      </c>
      <c r="H1685">
        <v>0</v>
      </c>
      <c r="I1685">
        <f t="shared" si="195"/>
        <v>0</v>
      </c>
      <c r="J1685">
        <v>0</v>
      </c>
      <c r="K1685">
        <v>0</v>
      </c>
      <c r="L1685" t="s">
        <v>654</v>
      </c>
      <c r="M1685" t="s">
        <v>651</v>
      </c>
      <c r="N1685" t="str">
        <f t="shared" si="196"/>
        <v>right guard</v>
      </c>
      <c r="P1685">
        <v>0</v>
      </c>
      <c r="Q1685">
        <v>-0.17719088</v>
      </c>
      <c r="R1685">
        <v>1</v>
      </c>
      <c r="S1685">
        <v>0.34955572687637099</v>
      </c>
      <c r="T1685">
        <f t="shared" si="197"/>
        <v>0</v>
      </c>
      <c r="U1685">
        <f t="shared" si="198"/>
        <v>0</v>
      </c>
      <c r="V1685">
        <f t="shared" si="199"/>
        <v>0</v>
      </c>
      <c r="X1685">
        <f t="shared" si="194"/>
        <v>-6.1938086854263823E-2</v>
      </c>
    </row>
    <row r="1686" spans="1:24" x14ac:dyDescent="0.35">
      <c r="A1686" t="s">
        <v>433</v>
      </c>
      <c r="B1686" t="s">
        <v>666</v>
      </c>
      <c r="C1686" t="s">
        <v>697</v>
      </c>
      <c r="D1686" t="s">
        <v>669</v>
      </c>
      <c r="E1686">
        <v>0.23688927104424601</v>
      </c>
      <c r="F1686">
        <v>8</v>
      </c>
      <c r="G1686">
        <v>0</v>
      </c>
      <c r="H1686">
        <v>0</v>
      </c>
      <c r="I1686">
        <f t="shared" si="195"/>
        <v>0</v>
      </c>
      <c r="J1686">
        <v>0</v>
      </c>
      <c r="K1686">
        <v>0</v>
      </c>
      <c r="L1686" t="s">
        <v>654</v>
      </c>
      <c r="M1686" t="s">
        <v>651</v>
      </c>
      <c r="N1686" t="str">
        <f t="shared" si="196"/>
        <v>right guard</v>
      </c>
      <c r="P1686">
        <v>0</v>
      </c>
      <c r="Q1686">
        <v>-0.17719088</v>
      </c>
      <c r="R1686">
        <v>1</v>
      </c>
      <c r="S1686">
        <v>0.23688927104424601</v>
      </c>
      <c r="T1686">
        <f t="shared" si="197"/>
        <v>0</v>
      </c>
      <c r="U1686">
        <f t="shared" si="198"/>
        <v>0</v>
      </c>
      <c r="V1686">
        <f t="shared" si="199"/>
        <v>0</v>
      </c>
      <c r="X1686">
        <f t="shared" si="194"/>
        <v>-4.1974618398888469E-2</v>
      </c>
    </row>
    <row r="1687" spans="1:24" x14ac:dyDescent="0.35">
      <c r="A1687" t="s">
        <v>434</v>
      </c>
      <c r="B1687" t="s">
        <v>665</v>
      </c>
      <c r="C1687" t="s">
        <v>697</v>
      </c>
      <c r="D1687" t="s">
        <v>669</v>
      </c>
      <c r="E1687">
        <v>0.41355500207938201</v>
      </c>
      <c r="F1687">
        <v>8</v>
      </c>
      <c r="G1687">
        <v>0</v>
      </c>
      <c r="H1687">
        <v>0</v>
      </c>
      <c r="I1687">
        <f t="shared" si="195"/>
        <v>0</v>
      </c>
      <c r="J1687">
        <v>0</v>
      </c>
      <c r="K1687">
        <v>0</v>
      </c>
      <c r="L1687" t="s">
        <v>654</v>
      </c>
      <c r="M1687" t="s">
        <v>651</v>
      </c>
      <c r="N1687" t="str">
        <f t="shared" si="196"/>
        <v>right guard</v>
      </c>
      <c r="P1687">
        <v>0</v>
      </c>
      <c r="Q1687">
        <v>-0.17719088</v>
      </c>
      <c r="R1687">
        <v>1</v>
      </c>
      <c r="S1687">
        <v>0.41355500207938201</v>
      </c>
      <c r="T1687">
        <f t="shared" si="197"/>
        <v>0</v>
      </c>
      <c r="U1687">
        <f t="shared" si="198"/>
        <v>0</v>
      </c>
      <c r="V1687">
        <f t="shared" si="199"/>
        <v>0</v>
      </c>
      <c r="X1687">
        <f t="shared" si="194"/>
        <v>-7.327817474684753E-2</v>
      </c>
    </row>
    <row r="1688" spans="1:24" x14ac:dyDescent="0.35">
      <c r="A1688" t="s">
        <v>26</v>
      </c>
      <c r="B1688" t="s">
        <v>667</v>
      </c>
      <c r="C1688" t="s">
        <v>669</v>
      </c>
      <c r="D1688" t="s">
        <v>697</v>
      </c>
      <c r="E1688">
        <v>1</v>
      </c>
      <c r="F1688">
        <v>8</v>
      </c>
      <c r="G1688">
        <v>0</v>
      </c>
      <c r="H1688">
        <v>0</v>
      </c>
      <c r="I1688">
        <f t="shared" si="195"/>
        <v>0</v>
      </c>
      <c r="J1688">
        <v>0</v>
      </c>
      <c r="K1688">
        <v>1</v>
      </c>
      <c r="L1688" t="s">
        <v>654</v>
      </c>
      <c r="M1688" t="s">
        <v>652</v>
      </c>
      <c r="N1688" t="str">
        <f t="shared" si="196"/>
        <v>left guard</v>
      </c>
      <c r="P1688">
        <v>0</v>
      </c>
      <c r="Q1688">
        <v>-1.31515</v>
      </c>
      <c r="R1688">
        <v>1</v>
      </c>
      <c r="S1688">
        <v>1</v>
      </c>
      <c r="T1688">
        <f t="shared" si="197"/>
        <v>0</v>
      </c>
      <c r="U1688">
        <f t="shared" si="198"/>
        <v>0</v>
      </c>
      <c r="V1688">
        <f t="shared" si="199"/>
        <v>1</v>
      </c>
      <c r="X1688">
        <f t="shared" si="194"/>
        <v>-1.31515</v>
      </c>
    </row>
    <row r="1689" spans="1:24" x14ac:dyDescent="0.35">
      <c r="A1689" t="s">
        <v>435</v>
      </c>
      <c r="B1689" t="s">
        <v>666</v>
      </c>
      <c r="C1689" t="s">
        <v>697</v>
      </c>
      <c r="D1689" t="s">
        <v>669</v>
      </c>
      <c r="E1689">
        <v>0.75935200057310903</v>
      </c>
      <c r="F1689">
        <v>8</v>
      </c>
      <c r="G1689">
        <v>0</v>
      </c>
      <c r="H1689">
        <v>0</v>
      </c>
      <c r="I1689">
        <f t="shared" si="195"/>
        <v>0</v>
      </c>
      <c r="J1689">
        <v>0</v>
      </c>
      <c r="K1689">
        <v>0</v>
      </c>
      <c r="L1689" t="s">
        <v>3</v>
      </c>
      <c r="M1689" t="s">
        <v>651</v>
      </c>
      <c r="N1689" t="str">
        <f t="shared" si="196"/>
        <v>right tackle</v>
      </c>
      <c r="P1689">
        <v>0</v>
      </c>
      <c r="Q1689">
        <v>-0.49565680000000001</v>
      </c>
      <c r="R1689">
        <v>1</v>
      </c>
      <c r="S1689">
        <v>0.75935200057310903</v>
      </c>
      <c r="T1689">
        <f t="shared" si="197"/>
        <v>0</v>
      </c>
      <c r="U1689">
        <f t="shared" si="198"/>
        <v>0</v>
      </c>
      <c r="V1689">
        <f t="shared" si="199"/>
        <v>0</v>
      </c>
      <c r="X1689">
        <f t="shared" si="194"/>
        <v>-0.37637798267766537</v>
      </c>
    </row>
    <row r="1690" spans="1:24" x14ac:dyDescent="0.35">
      <c r="A1690" t="s">
        <v>436</v>
      </c>
      <c r="B1690" t="s">
        <v>667</v>
      </c>
      <c r="C1690" t="s">
        <v>697</v>
      </c>
      <c r="D1690" t="s">
        <v>669</v>
      </c>
      <c r="E1690">
        <v>0.24064799942689</v>
      </c>
      <c r="F1690">
        <v>8</v>
      </c>
      <c r="G1690">
        <v>0</v>
      </c>
      <c r="H1690">
        <v>0</v>
      </c>
      <c r="I1690">
        <f t="shared" si="195"/>
        <v>0</v>
      </c>
      <c r="J1690">
        <v>0</v>
      </c>
      <c r="K1690">
        <v>0</v>
      </c>
      <c r="L1690" t="s">
        <v>3</v>
      </c>
      <c r="M1690" t="s">
        <v>651</v>
      </c>
      <c r="N1690" t="str">
        <f t="shared" si="196"/>
        <v>right tackle</v>
      </c>
      <c r="P1690">
        <v>0</v>
      </c>
      <c r="Q1690">
        <v>-0.49565680000000001</v>
      </c>
      <c r="R1690">
        <v>1</v>
      </c>
      <c r="S1690">
        <v>0.24064799942689</v>
      </c>
      <c r="T1690">
        <f t="shared" si="197"/>
        <v>0</v>
      </c>
      <c r="U1690">
        <f t="shared" si="198"/>
        <v>0</v>
      </c>
      <c r="V1690">
        <f t="shared" si="199"/>
        <v>0</v>
      </c>
      <c r="X1690">
        <f t="shared" si="194"/>
        <v>-0.11927881732233413</v>
      </c>
    </row>
    <row r="1691" spans="1:24" x14ac:dyDescent="0.35">
      <c r="A1691" t="s">
        <v>568</v>
      </c>
      <c r="B1691" t="s">
        <v>665</v>
      </c>
      <c r="C1691" t="s">
        <v>697</v>
      </c>
      <c r="D1691" t="s">
        <v>669</v>
      </c>
      <c r="E1691">
        <v>0.20119162018683201</v>
      </c>
      <c r="F1691">
        <v>8</v>
      </c>
      <c r="G1691">
        <v>0</v>
      </c>
      <c r="H1691">
        <v>0</v>
      </c>
      <c r="I1691">
        <f t="shared" si="195"/>
        <v>0</v>
      </c>
      <c r="J1691">
        <v>0</v>
      </c>
      <c r="K1691">
        <v>1</v>
      </c>
      <c r="L1691" t="s">
        <v>653</v>
      </c>
      <c r="M1691" t="s">
        <v>652</v>
      </c>
      <c r="N1691" t="str">
        <f t="shared" si="196"/>
        <v>left end</v>
      </c>
      <c r="P1691">
        <v>0</v>
      </c>
      <c r="Q1691">
        <v>-0.93272880000000002</v>
      </c>
      <c r="R1691">
        <v>1</v>
      </c>
      <c r="S1691">
        <v>0.20119162018683201</v>
      </c>
      <c r="T1691">
        <f t="shared" si="197"/>
        <v>0</v>
      </c>
      <c r="U1691">
        <f t="shared" si="198"/>
        <v>0</v>
      </c>
      <c r="V1691">
        <f t="shared" si="199"/>
        <v>0.20119162018683201</v>
      </c>
      <c r="X1691">
        <f t="shared" si="194"/>
        <v>-0.1876572184669196</v>
      </c>
    </row>
    <row r="1692" spans="1:24" x14ac:dyDescent="0.35">
      <c r="A1692" t="s">
        <v>436</v>
      </c>
      <c r="B1692" t="s">
        <v>667</v>
      </c>
      <c r="C1692" t="s">
        <v>697</v>
      </c>
      <c r="D1692" t="s">
        <v>669</v>
      </c>
      <c r="E1692">
        <v>0.79880837981316699</v>
      </c>
      <c r="F1692">
        <v>8</v>
      </c>
      <c r="G1692">
        <v>0</v>
      </c>
      <c r="H1692">
        <v>0</v>
      </c>
      <c r="I1692">
        <f t="shared" si="195"/>
        <v>0</v>
      </c>
      <c r="J1692">
        <v>0</v>
      </c>
      <c r="K1692">
        <v>1</v>
      </c>
      <c r="L1692" t="s">
        <v>653</v>
      </c>
      <c r="M1692" t="s">
        <v>652</v>
      </c>
      <c r="N1692" t="str">
        <f t="shared" si="196"/>
        <v>left end</v>
      </c>
      <c r="P1692">
        <v>0</v>
      </c>
      <c r="Q1692">
        <v>-0.93272880000000002</v>
      </c>
      <c r="R1692">
        <v>1</v>
      </c>
      <c r="S1692">
        <v>0.79880837981316699</v>
      </c>
      <c r="T1692">
        <f t="shared" si="197"/>
        <v>0</v>
      </c>
      <c r="U1692">
        <f t="shared" si="198"/>
        <v>0</v>
      </c>
      <c r="V1692">
        <f t="shared" si="199"/>
        <v>0.79880837981316699</v>
      </c>
      <c r="X1692">
        <f t="shared" si="194"/>
        <v>-0.74507158153307951</v>
      </c>
    </row>
    <row r="1693" spans="1:24" x14ac:dyDescent="0.35">
      <c r="A1693" t="s">
        <v>26</v>
      </c>
      <c r="B1693" t="s">
        <v>667</v>
      </c>
      <c r="C1693" t="s">
        <v>669</v>
      </c>
      <c r="D1693" t="s">
        <v>697</v>
      </c>
      <c r="E1693">
        <v>0.231803362890392</v>
      </c>
      <c r="F1693">
        <v>8</v>
      </c>
      <c r="G1693">
        <v>0</v>
      </c>
      <c r="H1693">
        <v>0</v>
      </c>
      <c r="I1693">
        <f t="shared" si="195"/>
        <v>0</v>
      </c>
      <c r="J1693">
        <v>0</v>
      </c>
      <c r="K1693">
        <v>0</v>
      </c>
      <c r="M1693" t="s">
        <v>650</v>
      </c>
      <c r="N1693" t="str">
        <f t="shared" si="196"/>
        <v>middle</v>
      </c>
      <c r="P1693">
        <v>0</v>
      </c>
      <c r="Q1693">
        <v>-0.10149094</v>
      </c>
      <c r="R1693">
        <v>1</v>
      </c>
      <c r="S1693">
        <v>0.231803362890392</v>
      </c>
      <c r="T1693">
        <f t="shared" si="197"/>
        <v>0</v>
      </c>
      <c r="U1693">
        <f t="shared" si="198"/>
        <v>0</v>
      </c>
      <c r="V1693">
        <f t="shared" si="199"/>
        <v>0</v>
      </c>
      <c r="X1693">
        <f t="shared" si="194"/>
        <v>-2.3525941194907002E-2</v>
      </c>
    </row>
    <row r="1694" spans="1:24" x14ac:dyDescent="0.35">
      <c r="A1694" t="s">
        <v>24</v>
      </c>
      <c r="B1694" t="s">
        <v>666</v>
      </c>
      <c r="C1694" t="s">
        <v>669</v>
      </c>
      <c r="D1694" t="s">
        <v>697</v>
      </c>
      <c r="E1694">
        <v>0.76819663710960695</v>
      </c>
      <c r="F1694">
        <v>8</v>
      </c>
      <c r="G1694">
        <v>0</v>
      </c>
      <c r="H1694">
        <v>0</v>
      </c>
      <c r="I1694">
        <f t="shared" si="195"/>
        <v>0</v>
      </c>
      <c r="J1694">
        <v>0</v>
      </c>
      <c r="K1694">
        <v>0</v>
      </c>
      <c r="M1694" t="s">
        <v>650</v>
      </c>
      <c r="N1694" t="str">
        <f t="shared" si="196"/>
        <v>middle</v>
      </c>
      <c r="P1694">
        <v>0</v>
      </c>
      <c r="Q1694">
        <v>-0.10149094</v>
      </c>
      <c r="R1694">
        <v>1</v>
      </c>
      <c r="S1694">
        <v>0.76819663710960695</v>
      </c>
      <c r="T1694">
        <f t="shared" si="197"/>
        <v>0</v>
      </c>
      <c r="U1694">
        <f t="shared" si="198"/>
        <v>0</v>
      </c>
      <c r="V1694">
        <f t="shared" si="199"/>
        <v>0</v>
      </c>
      <c r="X1694">
        <f t="shared" si="194"/>
        <v>-7.7964998805092889E-2</v>
      </c>
    </row>
    <row r="1695" spans="1:24" x14ac:dyDescent="0.35">
      <c r="A1695" t="s">
        <v>423</v>
      </c>
      <c r="B1695" t="s">
        <v>666</v>
      </c>
      <c r="C1695" t="s">
        <v>669</v>
      </c>
      <c r="D1695" t="s">
        <v>697</v>
      </c>
      <c r="E1695">
        <v>0.16633077542625699</v>
      </c>
      <c r="F1695">
        <v>8</v>
      </c>
      <c r="G1695">
        <v>0</v>
      </c>
      <c r="H1695">
        <v>0</v>
      </c>
      <c r="I1695">
        <f t="shared" si="195"/>
        <v>0</v>
      </c>
      <c r="J1695">
        <v>0</v>
      </c>
      <c r="K1695">
        <v>0</v>
      </c>
      <c r="L1695" t="s">
        <v>653</v>
      </c>
      <c r="M1695" t="s">
        <v>651</v>
      </c>
      <c r="N1695" t="str">
        <f t="shared" si="196"/>
        <v>right end</v>
      </c>
      <c r="P1695">
        <v>0</v>
      </c>
      <c r="Q1695">
        <v>9.8510094000000006E-2</v>
      </c>
      <c r="R1695">
        <v>0</v>
      </c>
      <c r="S1695">
        <v>0</v>
      </c>
      <c r="T1695">
        <f t="shared" si="197"/>
        <v>0</v>
      </c>
      <c r="U1695">
        <f t="shared" si="198"/>
        <v>0</v>
      </c>
      <c r="V1695">
        <f t="shared" si="199"/>
        <v>0</v>
      </c>
      <c r="X1695">
        <f t="shared" si="194"/>
        <v>1.6385260322333468E-2</v>
      </c>
    </row>
    <row r="1696" spans="1:24" x14ac:dyDescent="0.35">
      <c r="A1696" t="s">
        <v>8</v>
      </c>
      <c r="B1696" t="s">
        <v>665</v>
      </c>
      <c r="C1696" t="s">
        <v>669</v>
      </c>
      <c r="D1696" t="s">
        <v>697</v>
      </c>
      <c r="E1696">
        <v>0.124393729954259</v>
      </c>
      <c r="F1696">
        <v>8</v>
      </c>
      <c r="G1696">
        <v>0</v>
      </c>
      <c r="H1696">
        <v>0</v>
      </c>
      <c r="I1696">
        <f t="shared" si="195"/>
        <v>0</v>
      </c>
      <c r="J1696">
        <v>0</v>
      </c>
      <c r="K1696">
        <v>0</v>
      </c>
      <c r="L1696" t="s">
        <v>653</v>
      </c>
      <c r="M1696" t="s">
        <v>651</v>
      </c>
      <c r="N1696" t="str">
        <f t="shared" si="196"/>
        <v>right end</v>
      </c>
      <c r="P1696">
        <v>0</v>
      </c>
      <c r="Q1696">
        <v>9.8510094000000006E-2</v>
      </c>
      <c r="R1696">
        <v>0</v>
      </c>
      <c r="S1696">
        <v>0</v>
      </c>
      <c r="T1696">
        <f t="shared" si="197"/>
        <v>0</v>
      </c>
      <c r="U1696">
        <f t="shared" si="198"/>
        <v>0</v>
      </c>
      <c r="V1696">
        <f t="shared" si="199"/>
        <v>0</v>
      </c>
      <c r="X1696">
        <f t="shared" si="194"/>
        <v>1.2254038030804671E-2</v>
      </c>
    </row>
    <row r="1697" spans="1:24" x14ac:dyDescent="0.35">
      <c r="A1697" t="s">
        <v>437</v>
      </c>
      <c r="B1697" t="s">
        <v>666</v>
      </c>
      <c r="C1697" t="s">
        <v>669</v>
      </c>
      <c r="D1697" t="s">
        <v>697</v>
      </c>
      <c r="E1697">
        <v>0.15690693062271499</v>
      </c>
      <c r="F1697">
        <v>8</v>
      </c>
      <c r="G1697">
        <v>0</v>
      </c>
      <c r="H1697">
        <v>0</v>
      </c>
      <c r="I1697">
        <f t="shared" si="195"/>
        <v>0</v>
      </c>
      <c r="J1697">
        <v>0</v>
      </c>
      <c r="K1697">
        <v>0</v>
      </c>
      <c r="L1697" t="s">
        <v>653</v>
      </c>
      <c r="M1697" t="s">
        <v>651</v>
      </c>
      <c r="N1697" t="str">
        <f t="shared" si="196"/>
        <v>right end</v>
      </c>
      <c r="P1697">
        <v>0</v>
      </c>
      <c r="Q1697">
        <v>9.8510094000000006E-2</v>
      </c>
      <c r="R1697">
        <v>0</v>
      </c>
      <c r="S1697">
        <v>0</v>
      </c>
      <c r="T1697">
        <f t="shared" si="197"/>
        <v>0</v>
      </c>
      <c r="U1697">
        <f t="shared" si="198"/>
        <v>0</v>
      </c>
      <c r="V1697">
        <f t="shared" si="199"/>
        <v>0</v>
      </c>
      <c r="X1697">
        <f t="shared" si="194"/>
        <v>1.5456916484895134E-2</v>
      </c>
    </row>
    <row r="1698" spans="1:24" x14ac:dyDescent="0.35">
      <c r="A1698" t="s">
        <v>422</v>
      </c>
      <c r="B1698" t="s">
        <v>665</v>
      </c>
      <c r="C1698" t="s">
        <v>669</v>
      </c>
      <c r="D1698" t="s">
        <v>697</v>
      </c>
      <c r="E1698">
        <v>0.55236856399676804</v>
      </c>
      <c r="F1698">
        <v>8</v>
      </c>
      <c r="G1698">
        <v>0</v>
      </c>
      <c r="H1698">
        <v>0</v>
      </c>
      <c r="I1698">
        <f t="shared" si="195"/>
        <v>0</v>
      </c>
      <c r="J1698">
        <v>0</v>
      </c>
      <c r="K1698">
        <v>0</v>
      </c>
      <c r="L1698" t="s">
        <v>653</v>
      </c>
      <c r="M1698" t="s">
        <v>651</v>
      </c>
      <c r="N1698" t="str">
        <f t="shared" si="196"/>
        <v>right end</v>
      </c>
      <c r="P1698">
        <v>0</v>
      </c>
      <c r="Q1698">
        <v>9.8510094000000006E-2</v>
      </c>
      <c r="R1698">
        <v>0</v>
      </c>
      <c r="S1698">
        <v>0</v>
      </c>
      <c r="T1698">
        <f t="shared" si="197"/>
        <v>0</v>
      </c>
      <c r="U1698">
        <f t="shared" si="198"/>
        <v>0</v>
      </c>
      <c r="V1698">
        <f t="shared" si="199"/>
        <v>0</v>
      </c>
      <c r="X1698">
        <f t="shared" si="194"/>
        <v>5.441387916196664E-2</v>
      </c>
    </row>
    <row r="1699" spans="1:24" x14ac:dyDescent="0.35">
      <c r="A1699" t="s">
        <v>26</v>
      </c>
      <c r="B1699" t="s">
        <v>667</v>
      </c>
      <c r="C1699" t="s">
        <v>669</v>
      </c>
      <c r="D1699" t="s">
        <v>697</v>
      </c>
      <c r="E1699">
        <v>0.85118336254232396</v>
      </c>
      <c r="F1699">
        <v>8</v>
      </c>
      <c r="G1699">
        <v>0</v>
      </c>
      <c r="H1699">
        <v>0</v>
      </c>
      <c r="I1699">
        <f t="shared" si="195"/>
        <v>0</v>
      </c>
      <c r="J1699">
        <v>0</v>
      </c>
      <c r="K1699">
        <v>0</v>
      </c>
      <c r="M1699" t="s">
        <v>650</v>
      </c>
      <c r="N1699" t="str">
        <f t="shared" si="196"/>
        <v>middle</v>
      </c>
      <c r="P1699">
        <v>0</v>
      </c>
      <c r="Q1699">
        <v>-0.14972052</v>
      </c>
      <c r="R1699">
        <v>1</v>
      </c>
      <c r="S1699">
        <v>0.85118336254232396</v>
      </c>
      <c r="T1699">
        <f t="shared" si="197"/>
        <v>0</v>
      </c>
      <c r="U1699">
        <f t="shared" si="198"/>
        <v>0</v>
      </c>
      <c r="V1699">
        <f t="shared" si="199"/>
        <v>0</v>
      </c>
      <c r="X1699">
        <f t="shared" si="194"/>
        <v>-0.12743961565518527</v>
      </c>
    </row>
    <row r="1700" spans="1:24" x14ac:dyDescent="0.35">
      <c r="A1700" t="s">
        <v>8</v>
      </c>
      <c r="B1700" t="s">
        <v>665</v>
      </c>
      <c r="C1700" t="s">
        <v>669</v>
      </c>
      <c r="D1700" t="s">
        <v>697</v>
      </c>
      <c r="E1700">
        <v>0.14881663745767501</v>
      </c>
      <c r="F1700">
        <v>8</v>
      </c>
      <c r="G1700">
        <v>0</v>
      </c>
      <c r="H1700">
        <v>0</v>
      </c>
      <c r="I1700">
        <f t="shared" si="195"/>
        <v>0</v>
      </c>
      <c r="J1700">
        <v>0</v>
      </c>
      <c r="K1700">
        <v>0</v>
      </c>
      <c r="M1700" t="s">
        <v>650</v>
      </c>
      <c r="N1700" t="str">
        <f t="shared" si="196"/>
        <v>middle</v>
      </c>
      <c r="P1700">
        <v>0</v>
      </c>
      <c r="Q1700">
        <v>-0.14972052</v>
      </c>
      <c r="R1700">
        <v>1</v>
      </c>
      <c r="S1700">
        <v>0.14881663745767501</v>
      </c>
      <c r="T1700">
        <f t="shared" si="197"/>
        <v>0</v>
      </c>
      <c r="U1700">
        <f t="shared" si="198"/>
        <v>0</v>
      </c>
      <c r="V1700">
        <f t="shared" si="199"/>
        <v>0</v>
      </c>
      <c r="X1700">
        <f t="shared" si="194"/>
        <v>-2.228090434481458E-2</v>
      </c>
    </row>
    <row r="1701" spans="1:24" x14ac:dyDescent="0.35">
      <c r="A1701" t="s">
        <v>432</v>
      </c>
      <c r="B1701" t="s">
        <v>667</v>
      </c>
      <c r="C1701" t="s">
        <v>697</v>
      </c>
      <c r="D1701" t="s">
        <v>669</v>
      </c>
      <c r="E1701">
        <v>0.26713988001219702</v>
      </c>
      <c r="F1701">
        <v>8</v>
      </c>
      <c r="G1701">
        <v>0</v>
      </c>
      <c r="H1701">
        <v>0</v>
      </c>
      <c r="I1701">
        <f t="shared" si="195"/>
        <v>0</v>
      </c>
      <c r="J1701">
        <v>0</v>
      </c>
      <c r="K1701">
        <v>1</v>
      </c>
      <c r="L1701" t="s">
        <v>3</v>
      </c>
      <c r="M1701" t="s">
        <v>652</v>
      </c>
      <c r="N1701" t="str">
        <f t="shared" si="196"/>
        <v>left tackle</v>
      </c>
      <c r="P1701">
        <v>0</v>
      </c>
      <c r="Q1701">
        <v>-0.67179069999999996</v>
      </c>
      <c r="R1701">
        <v>1</v>
      </c>
      <c r="S1701">
        <v>0.26713988001219702</v>
      </c>
      <c r="T1701">
        <f t="shared" si="197"/>
        <v>0</v>
      </c>
      <c r="U1701">
        <f t="shared" si="198"/>
        <v>0</v>
      </c>
      <c r="V1701">
        <f t="shared" si="199"/>
        <v>0.26713988001219702</v>
      </c>
      <c r="X1701">
        <f t="shared" si="194"/>
        <v>-0.17946208699130983</v>
      </c>
    </row>
    <row r="1702" spans="1:24" x14ac:dyDescent="0.35">
      <c r="A1702" t="s">
        <v>438</v>
      </c>
      <c r="B1702" t="s">
        <v>667</v>
      </c>
      <c r="C1702" t="s">
        <v>697</v>
      </c>
      <c r="D1702" t="s">
        <v>669</v>
      </c>
      <c r="E1702">
        <v>0.73286011998780198</v>
      </c>
      <c r="F1702">
        <v>8</v>
      </c>
      <c r="G1702">
        <v>0</v>
      </c>
      <c r="H1702">
        <v>0</v>
      </c>
      <c r="I1702">
        <f t="shared" si="195"/>
        <v>0</v>
      </c>
      <c r="J1702">
        <v>0</v>
      </c>
      <c r="K1702">
        <v>1</v>
      </c>
      <c r="L1702" t="s">
        <v>3</v>
      </c>
      <c r="M1702" t="s">
        <v>652</v>
      </c>
      <c r="N1702" t="str">
        <f t="shared" si="196"/>
        <v>left tackle</v>
      </c>
      <c r="P1702">
        <v>0</v>
      </c>
      <c r="Q1702">
        <v>-0.67179069999999996</v>
      </c>
      <c r="R1702">
        <v>1</v>
      </c>
      <c r="S1702">
        <v>0.73286011998780198</v>
      </c>
      <c r="T1702">
        <f t="shared" si="197"/>
        <v>0</v>
      </c>
      <c r="U1702">
        <f t="shared" si="198"/>
        <v>0</v>
      </c>
      <c r="V1702">
        <f t="shared" si="199"/>
        <v>0.73286011998780198</v>
      </c>
      <c r="X1702">
        <f t="shared" si="194"/>
        <v>-0.49232861300868946</v>
      </c>
    </row>
    <row r="1703" spans="1:24" x14ac:dyDescent="0.35">
      <c r="A1703" t="s">
        <v>424</v>
      </c>
      <c r="B1703" t="s">
        <v>666</v>
      </c>
      <c r="C1703" t="s">
        <v>697</v>
      </c>
      <c r="D1703" t="s">
        <v>669</v>
      </c>
      <c r="E1703">
        <v>0.58925303126651996</v>
      </c>
      <c r="F1703">
        <v>8</v>
      </c>
      <c r="G1703">
        <v>0</v>
      </c>
      <c r="H1703">
        <v>0</v>
      </c>
      <c r="I1703">
        <f t="shared" si="195"/>
        <v>0</v>
      </c>
      <c r="J1703">
        <v>0</v>
      </c>
      <c r="K1703">
        <v>0</v>
      </c>
      <c r="M1703" t="s">
        <v>650</v>
      </c>
      <c r="N1703" t="str">
        <f t="shared" si="196"/>
        <v>middle</v>
      </c>
      <c r="P1703">
        <v>0</v>
      </c>
      <c r="Q1703">
        <v>0.40289137000000003</v>
      </c>
      <c r="R1703">
        <v>0</v>
      </c>
      <c r="S1703">
        <v>0</v>
      </c>
      <c r="T1703">
        <f t="shared" si="197"/>
        <v>0</v>
      </c>
      <c r="U1703">
        <f t="shared" si="198"/>
        <v>0</v>
      </c>
      <c r="V1703">
        <f t="shared" si="199"/>
        <v>0</v>
      </c>
      <c r="X1703">
        <f t="shared" si="194"/>
        <v>0.23740496104362108</v>
      </c>
    </row>
    <row r="1704" spans="1:24" x14ac:dyDescent="0.35">
      <c r="A1704" t="s">
        <v>435</v>
      </c>
      <c r="B1704" t="s">
        <v>666</v>
      </c>
      <c r="C1704" t="s">
        <v>697</v>
      </c>
      <c r="D1704" t="s">
        <v>669</v>
      </c>
      <c r="E1704">
        <v>0.13669745774015801</v>
      </c>
      <c r="F1704">
        <v>8</v>
      </c>
      <c r="G1704">
        <v>0</v>
      </c>
      <c r="H1704">
        <v>0</v>
      </c>
      <c r="I1704">
        <f t="shared" si="195"/>
        <v>0</v>
      </c>
      <c r="J1704">
        <v>0</v>
      </c>
      <c r="K1704">
        <v>0</v>
      </c>
      <c r="M1704" t="s">
        <v>650</v>
      </c>
      <c r="N1704" t="str">
        <f t="shared" si="196"/>
        <v>middle</v>
      </c>
      <c r="P1704">
        <v>0</v>
      </c>
      <c r="Q1704">
        <v>0.40289137000000003</v>
      </c>
      <c r="R1704">
        <v>0</v>
      </c>
      <c r="S1704">
        <v>0</v>
      </c>
      <c r="T1704">
        <f t="shared" si="197"/>
        <v>0</v>
      </c>
      <c r="U1704">
        <f t="shared" si="198"/>
        <v>0</v>
      </c>
      <c r="V1704">
        <f t="shared" si="199"/>
        <v>0</v>
      </c>
      <c r="X1704">
        <f t="shared" si="194"/>
        <v>5.507422602444937E-2</v>
      </c>
    </row>
    <row r="1705" spans="1:24" x14ac:dyDescent="0.35">
      <c r="A1705" t="s">
        <v>570</v>
      </c>
      <c r="B1705" t="s">
        <v>666</v>
      </c>
      <c r="C1705" t="s">
        <v>697</v>
      </c>
      <c r="D1705" t="s">
        <v>669</v>
      </c>
      <c r="E1705">
        <v>0.27404951099332098</v>
      </c>
      <c r="F1705">
        <v>8</v>
      </c>
      <c r="G1705">
        <v>0</v>
      </c>
      <c r="H1705">
        <v>0</v>
      </c>
      <c r="I1705">
        <f t="shared" si="195"/>
        <v>0</v>
      </c>
      <c r="J1705">
        <v>0</v>
      </c>
      <c r="K1705">
        <v>0</v>
      </c>
      <c r="M1705" t="s">
        <v>650</v>
      </c>
      <c r="N1705" t="str">
        <f t="shared" si="196"/>
        <v>middle</v>
      </c>
      <c r="P1705">
        <v>0</v>
      </c>
      <c r="Q1705">
        <v>0.40289137000000003</v>
      </c>
      <c r="R1705">
        <v>0</v>
      </c>
      <c r="S1705">
        <v>0</v>
      </c>
      <c r="T1705">
        <f t="shared" si="197"/>
        <v>0</v>
      </c>
      <c r="U1705">
        <f t="shared" si="198"/>
        <v>0</v>
      </c>
      <c r="V1705">
        <f t="shared" si="199"/>
        <v>0</v>
      </c>
      <c r="X1705">
        <f t="shared" si="194"/>
        <v>0.11041218293192916</v>
      </c>
    </row>
    <row r="1706" spans="1:24" x14ac:dyDescent="0.35">
      <c r="A1706" t="s">
        <v>26</v>
      </c>
      <c r="B1706" t="s">
        <v>667</v>
      </c>
      <c r="C1706" t="s">
        <v>669</v>
      </c>
      <c r="D1706" t="s">
        <v>697</v>
      </c>
      <c r="E1706">
        <v>0.242480309904749</v>
      </c>
      <c r="F1706">
        <v>8</v>
      </c>
      <c r="G1706">
        <v>0</v>
      </c>
      <c r="H1706">
        <v>0</v>
      </c>
      <c r="I1706">
        <f t="shared" si="195"/>
        <v>0</v>
      </c>
      <c r="J1706">
        <v>0</v>
      </c>
      <c r="K1706">
        <v>0</v>
      </c>
      <c r="L1706" t="s">
        <v>3</v>
      </c>
      <c r="M1706" t="s">
        <v>652</v>
      </c>
      <c r="N1706" t="str">
        <f t="shared" si="196"/>
        <v>left tackle</v>
      </c>
      <c r="P1706">
        <v>0</v>
      </c>
      <c r="Q1706">
        <v>0.68315433999999997</v>
      </c>
      <c r="R1706">
        <v>0</v>
      </c>
      <c r="S1706">
        <v>0</v>
      </c>
      <c r="T1706">
        <f t="shared" si="197"/>
        <v>0</v>
      </c>
      <c r="U1706">
        <f t="shared" si="198"/>
        <v>0</v>
      </c>
      <c r="V1706">
        <f t="shared" si="199"/>
        <v>0</v>
      </c>
      <c r="X1706">
        <f t="shared" si="194"/>
        <v>0.16565147607597427</v>
      </c>
    </row>
    <row r="1707" spans="1:24" x14ac:dyDescent="0.35">
      <c r="A1707" t="s">
        <v>8</v>
      </c>
      <c r="B1707" t="s">
        <v>665</v>
      </c>
      <c r="C1707" t="s">
        <v>669</v>
      </c>
      <c r="D1707" t="s">
        <v>697</v>
      </c>
      <c r="E1707">
        <v>0.501461741655713</v>
      </c>
      <c r="F1707">
        <v>8</v>
      </c>
      <c r="G1707">
        <v>0</v>
      </c>
      <c r="H1707">
        <v>0</v>
      </c>
      <c r="I1707">
        <f t="shared" si="195"/>
        <v>0</v>
      </c>
      <c r="J1707">
        <v>0</v>
      </c>
      <c r="K1707">
        <v>0</v>
      </c>
      <c r="L1707" t="s">
        <v>3</v>
      </c>
      <c r="M1707" t="s">
        <v>652</v>
      </c>
      <c r="N1707" t="str">
        <f t="shared" si="196"/>
        <v>left tackle</v>
      </c>
      <c r="P1707">
        <v>0</v>
      </c>
      <c r="Q1707">
        <v>0.68315433999999997</v>
      </c>
      <c r="R1707">
        <v>0</v>
      </c>
      <c r="S1707">
        <v>0</v>
      </c>
      <c r="T1707">
        <f t="shared" si="197"/>
        <v>0</v>
      </c>
      <c r="U1707">
        <f t="shared" si="198"/>
        <v>0</v>
      </c>
      <c r="V1707">
        <f t="shared" si="199"/>
        <v>0</v>
      </c>
      <c r="X1707">
        <f t="shared" si="194"/>
        <v>0.34257576515605909</v>
      </c>
    </row>
    <row r="1708" spans="1:24" x14ac:dyDescent="0.35">
      <c r="A1708" t="s">
        <v>422</v>
      </c>
      <c r="B1708" t="s">
        <v>665</v>
      </c>
      <c r="C1708" t="s">
        <v>669</v>
      </c>
      <c r="D1708" t="s">
        <v>697</v>
      </c>
      <c r="E1708">
        <v>0.13383194803684501</v>
      </c>
      <c r="F1708">
        <v>8</v>
      </c>
      <c r="G1708">
        <v>0</v>
      </c>
      <c r="H1708">
        <v>0</v>
      </c>
      <c r="I1708">
        <f t="shared" si="195"/>
        <v>0</v>
      </c>
      <c r="J1708">
        <v>0</v>
      </c>
      <c r="K1708">
        <v>0</v>
      </c>
      <c r="L1708" t="s">
        <v>3</v>
      </c>
      <c r="M1708" t="s">
        <v>652</v>
      </c>
      <c r="N1708" t="str">
        <f t="shared" si="196"/>
        <v>left tackle</v>
      </c>
      <c r="P1708">
        <v>0</v>
      </c>
      <c r="Q1708">
        <v>0.68315433999999997</v>
      </c>
      <c r="R1708">
        <v>0</v>
      </c>
      <c r="S1708">
        <v>0</v>
      </c>
      <c r="T1708">
        <f t="shared" si="197"/>
        <v>0</v>
      </c>
      <c r="U1708">
        <f t="shared" si="198"/>
        <v>0</v>
      </c>
      <c r="V1708">
        <f t="shared" si="199"/>
        <v>0</v>
      </c>
      <c r="X1708">
        <f t="shared" si="194"/>
        <v>9.1427876132025146E-2</v>
      </c>
    </row>
    <row r="1709" spans="1:24" x14ac:dyDescent="0.35">
      <c r="A1709" t="s">
        <v>16</v>
      </c>
      <c r="B1709" t="s">
        <v>665</v>
      </c>
      <c r="C1709" t="s">
        <v>669</v>
      </c>
      <c r="D1709" t="s">
        <v>697</v>
      </c>
      <c r="E1709">
        <v>0.12222600040269101</v>
      </c>
      <c r="F1709">
        <v>8</v>
      </c>
      <c r="G1709">
        <v>0</v>
      </c>
      <c r="H1709">
        <v>0</v>
      </c>
      <c r="I1709">
        <f t="shared" si="195"/>
        <v>0</v>
      </c>
      <c r="J1709">
        <v>0</v>
      </c>
      <c r="K1709">
        <v>0</v>
      </c>
      <c r="L1709" t="s">
        <v>3</v>
      </c>
      <c r="M1709" t="s">
        <v>652</v>
      </c>
      <c r="N1709" t="str">
        <f t="shared" si="196"/>
        <v>left tackle</v>
      </c>
      <c r="P1709">
        <v>0</v>
      </c>
      <c r="Q1709">
        <v>0.68315433999999997</v>
      </c>
      <c r="R1709">
        <v>0</v>
      </c>
      <c r="S1709">
        <v>0</v>
      </c>
      <c r="T1709">
        <f t="shared" si="197"/>
        <v>0</v>
      </c>
      <c r="U1709">
        <f t="shared" si="198"/>
        <v>0</v>
      </c>
      <c r="V1709">
        <f t="shared" si="199"/>
        <v>0</v>
      </c>
      <c r="X1709">
        <f t="shared" si="194"/>
        <v>8.3499222635940104E-2</v>
      </c>
    </row>
    <row r="1710" spans="1:24" x14ac:dyDescent="0.35">
      <c r="A1710" t="s">
        <v>432</v>
      </c>
      <c r="B1710" t="s">
        <v>667</v>
      </c>
      <c r="C1710" t="s">
        <v>697</v>
      </c>
      <c r="D1710" t="s">
        <v>669</v>
      </c>
      <c r="E1710">
        <v>1</v>
      </c>
      <c r="F1710">
        <v>8</v>
      </c>
      <c r="G1710">
        <v>0</v>
      </c>
      <c r="H1710">
        <v>0</v>
      </c>
      <c r="I1710">
        <f t="shared" si="195"/>
        <v>0</v>
      </c>
      <c r="J1710">
        <v>0</v>
      </c>
      <c r="K1710">
        <v>0</v>
      </c>
      <c r="L1710" t="s">
        <v>3</v>
      </c>
      <c r="M1710" t="s">
        <v>652</v>
      </c>
      <c r="N1710" t="str">
        <f t="shared" si="196"/>
        <v>left tackle</v>
      </c>
      <c r="P1710">
        <v>0</v>
      </c>
      <c r="Q1710">
        <v>-0.30626189999999998</v>
      </c>
      <c r="R1710">
        <v>1</v>
      </c>
      <c r="S1710">
        <v>1</v>
      </c>
      <c r="T1710">
        <f t="shared" si="197"/>
        <v>0</v>
      </c>
      <c r="U1710">
        <f t="shared" si="198"/>
        <v>0</v>
      </c>
      <c r="V1710">
        <f t="shared" si="199"/>
        <v>0</v>
      </c>
      <c r="X1710">
        <f t="shared" si="194"/>
        <v>-0.30626189999999998</v>
      </c>
    </row>
    <row r="1711" spans="1:24" x14ac:dyDescent="0.35">
      <c r="A1711" t="s">
        <v>26</v>
      </c>
      <c r="B1711" t="s">
        <v>667</v>
      </c>
      <c r="C1711" t="s">
        <v>669</v>
      </c>
      <c r="D1711" t="s">
        <v>697</v>
      </c>
      <c r="E1711">
        <v>0.28968156914080601</v>
      </c>
      <c r="F1711">
        <v>8</v>
      </c>
      <c r="G1711">
        <v>0</v>
      </c>
      <c r="H1711">
        <v>0</v>
      </c>
      <c r="I1711">
        <f t="shared" si="195"/>
        <v>0</v>
      </c>
      <c r="J1711">
        <v>0</v>
      </c>
      <c r="K1711">
        <v>0</v>
      </c>
      <c r="L1711" t="s">
        <v>654</v>
      </c>
      <c r="M1711" t="s">
        <v>652</v>
      </c>
      <c r="N1711" t="str">
        <f t="shared" si="196"/>
        <v>left guard</v>
      </c>
      <c r="P1711">
        <v>0</v>
      </c>
      <c r="Q1711">
        <v>-0.55963940000000001</v>
      </c>
      <c r="R1711">
        <v>1</v>
      </c>
      <c r="S1711">
        <v>0.28968156914080601</v>
      </c>
      <c r="T1711">
        <f t="shared" si="197"/>
        <v>0</v>
      </c>
      <c r="U1711">
        <f t="shared" si="198"/>
        <v>0</v>
      </c>
      <c r="V1711">
        <f t="shared" si="199"/>
        <v>0</v>
      </c>
      <c r="X1711">
        <f t="shared" si="194"/>
        <v>-0.1621172195450192</v>
      </c>
    </row>
    <row r="1712" spans="1:24" x14ac:dyDescent="0.35">
      <c r="A1712" t="s">
        <v>15</v>
      </c>
      <c r="B1712" t="s">
        <v>666</v>
      </c>
      <c r="C1712" t="s">
        <v>669</v>
      </c>
      <c r="D1712" t="s">
        <v>697</v>
      </c>
      <c r="E1712">
        <v>0.710318430859193</v>
      </c>
      <c r="F1712">
        <v>8</v>
      </c>
      <c r="G1712">
        <v>0</v>
      </c>
      <c r="H1712">
        <v>0</v>
      </c>
      <c r="I1712">
        <f t="shared" si="195"/>
        <v>0</v>
      </c>
      <c r="J1712">
        <v>0</v>
      </c>
      <c r="K1712">
        <v>0</v>
      </c>
      <c r="L1712" t="s">
        <v>654</v>
      </c>
      <c r="M1712" t="s">
        <v>652</v>
      </c>
      <c r="N1712" t="str">
        <f t="shared" si="196"/>
        <v>left guard</v>
      </c>
      <c r="P1712">
        <v>0</v>
      </c>
      <c r="Q1712">
        <v>-0.55963940000000001</v>
      </c>
      <c r="R1712">
        <v>1</v>
      </c>
      <c r="S1712">
        <v>0.710318430859193</v>
      </c>
      <c r="T1712">
        <f t="shared" si="197"/>
        <v>0</v>
      </c>
      <c r="U1712">
        <f t="shared" si="198"/>
        <v>0</v>
      </c>
      <c r="V1712">
        <f t="shared" si="199"/>
        <v>0</v>
      </c>
      <c r="X1712">
        <f t="shared" si="194"/>
        <v>-0.39752218045498028</v>
      </c>
    </row>
    <row r="1713" spans="1:24" x14ac:dyDescent="0.35">
      <c r="A1713" t="s">
        <v>422</v>
      </c>
      <c r="B1713" t="s">
        <v>665</v>
      </c>
      <c r="C1713" t="s">
        <v>669</v>
      </c>
      <c r="D1713" t="s">
        <v>697</v>
      </c>
      <c r="E1713">
        <v>0.41559663417259601</v>
      </c>
      <c r="F1713">
        <v>8</v>
      </c>
      <c r="G1713">
        <v>0</v>
      </c>
      <c r="H1713">
        <v>0</v>
      </c>
      <c r="I1713">
        <f t="shared" si="195"/>
        <v>0</v>
      </c>
      <c r="J1713">
        <v>0</v>
      </c>
      <c r="K1713">
        <v>0</v>
      </c>
      <c r="L1713" t="s">
        <v>653</v>
      </c>
      <c r="M1713" t="s">
        <v>652</v>
      </c>
      <c r="N1713" t="str">
        <f t="shared" si="196"/>
        <v>left end</v>
      </c>
      <c r="P1713">
        <v>0</v>
      </c>
      <c r="Q1713">
        <v>-0.51477740000000005</v>
      </c>
      <c r="R1713">
        <v>1</v>
      </c>
      <c r="S1713">
        <v>0.41559663417259601</v>
      </c>
      <c r="T1713">
        <f t="shared" si="197"/>
        <v>0</v>
      </c>
      <c r="U1713">
        <f t="shared" si="198"/>
        <v>0</v>
      </c>
      <c r="V1713">
        <f t="shared" si="199"/>
        <v>0</v>
      </c>
      <c r="X1713">
        <f t="shared" si="194"/>
        <v>-0.21393975478812016</v>
      </c>
    </row>
    <row r="1714" spans="1:24" x14ac:dyDescent="0.35">
      <c r="A1714" t="s">
        <v>25</v>
      </c>
      <c r="B1714" t="s">
        <v>665</v>
      </c>
      <c r="C1714" t="s">
        <v>669</v>
      </c>
      <c r="D1714" t="s">
        <v>697</v>
      </c>
      <c r="E1714">
        <v>0.58440336582740304</v>
      </c>
      <c r="F1714">
        <v>8</v>
      </c>
      <c r="G1714">
        <v>0</v>
      </c>
      <c r="H1714">
        <v>0</v>
      </c>
      <c r="I1714">
        <f t="shared" si="195"/>
        <v>0</v>
      </c>
      <c r="J1714">
        <v>0</v>
      </c>
      <c r="K1714">
        <v>0</v>
      </c>
      <c r="L1714" t="s">
        <v>653</v>
      </c>
      <c r="M1714" t="s">
        <v>652</v>
      </c>
      <c r="N1714" t="str">
        <f t="shared" si="196"/>
        <v>left end</v>
      </c>
      <c r="P1714">
        <v>0</v>
      </c>
      <c r="Q1714">
        <v>-0.51477740000000005</v>
      </c>
      <c r="R1714">
        <v>1</v>
      </c>
      <c r="S1714">
        <v>0.58440336582740304</v>
      </c>
      <c r="T1714">
        <f t="shared" si="197"/>
        <v>0</v>
      </c>
      <c r="U1714">
        <f t="shared" si="198"/>
        <v>0</v>
      </c>
      <c r="V1714">
        <f t="shared" si="199"/>
        <v>0</v>
      </c>
      <c r="X1714">
        <f t="shared" si="194"/>
        <v>-0.30083764521187939</v>
      </c>
    </row>
    <row r="1715" spans="1:24" x14ac:dyDescent="0.35">
      <c r="A1715" t="s">
        <v>18</v>
      </c>
      <c r="B1715" t="s">
        <v>666</v>
      </c>
      <c r="C1715" t="s">
        <v>669</v>
      </c>
      <c r="D1715" t="s">
        <v>697</v>
      </c>
      <c r="E1715">
        <v>0.67472592037611601</v>
      </c>
      <c r="F1715">
        <v>8</v>
      </c>
      <c r="G1715">
        <v>0</v>
      </c>
      <c r="H1715">
        <v>0</v>
      </c>
      <c r="I1715">
        <f t="shared" si="195"/>
        <v>0</v>
      </c>
      <c r="J1715">
        <v>0</v>
      </c>
      <c r="K1715">
        <v>0</v>
      </c>
      <c r="L1715" t="s">
        <v>654</v>
      </c>
      <c r="M1715" t="s">
        <v>651</v>
      </c>
      <c r="N1715" t="str">
        <f t="shared" si="196"/>
        <v>right guard</v>
      </c>
      <c r="P1715">
        <v>0</v>
      </c>
      <c r="Q1715">
        <v>-0.41345431999999999</v>
      </c>
      <c r="R1715">
        <v>1</v>
      </c>
      <c r="S1715">
        <v>0.67472592037611601</v>
      </c>
      <c r="T1715">
        <f t="shared" si="197"/>
        <v>0</v>
      </c>
      <c r="U1715">
        <f t="shared" si="198"/>
        <v>0</v>
      </c>
      <c r="V1715">
        <f t="shared" si="199"/>
        <v>0</v>
      </c>
      <c r="X1715">
        <f t="shared" si="194"/>
        <v>-0.2789683465954812</v>
      </c>
    </row>
    <row r="1716" spans="1:24" x14ac:dyDescent="0.35">
      <c r="A1716" t="s">
        <v>26</v>
      </c>
      <c r="B1716" t="s">
        <v>667</v>
      </c>
      <c r="C1716" t="s">
        <v>669</v>
      </c>
      <c r="D1716" t="s">
        <v>697</v>
      </c>
      <c r="E1716">
        <v>0.21727152312987399</v>
      </c>
      <c r="F1716">
        <v>8</v>
      </c>
      <c r="G1716">
        <v>0</v>
      </c>
      <c r="H1716">
        <v>0</v>
      </c>
      <c r="I1716">
        <f t="shared" si="195"/>
        <v>0</v>
      </c>
      <c r="J1716">
        <v>0</v>
      </c>
      <c r="K1716">
        <v>0</v>
      </c>
      <c r="L1716" t="s">
        <v>654</v>
      </c>
      <c r="M1716" t="s">
        <v>651</v>
      </c>
      <c r="N1716" t="str">
        <f t="shared" si="196"/>
        <v>right guard</v>
      </c>
      <c r="P1716">
        <v>0</v>
      </c>
      <c r="Q1716">
        <v>-0.41345431999999999</v>
      </c>
      <c r="R1716">
        <v>1</v>
      </c>
      <c r="S1716">
        <v>0.21727152312987399</v>
      </c>
      <c r="T1716">
        <f t="shared" si="197"/>
        <v>0</v>
      </c>
      <c r="U1716">
        <f t="shared" si="198"/>
        <v>0</v>
      </c>
      <c r="V1716">
        <f t="shared" si="199"/>
        <v>0</v>
      </c>
      <c r="X1716">
        <f t="shared" si="194"/>
        <v>-8.9831849851026324E-2</v>
      </c>
    </row>
    <row r="1717" spans="1:24" x14ac:dyDescent="0.35">
      <c r="A1717" t="s">
        <v>24</v>
      </c>
      <c r="B1717" t="s">
        <v>666</v>
      </c>
      <c r="C1717" t="s">
        <v>669</v>
      </c>
      <c r="D1717" t="s">
        <v>697</v>
      </c>
      <c r="E1717">
        <v>0.108002556494009</v>
      </c>
      <c r="F1717">
        <v>8</v>
      </c>
      <c r="G1717">
        <v>0</v>
      </c>
      <c r="H1717">
        <v>0</v>
      </c>
      <c r="I1717">
        <f t="shared" si="195"/>
        <v>0</v>
      </c>
      <c r="J1717">
        <v>0</v>
      </c>
      <c r="K1717">
        <v>0</v>
      </c>
      <c r="L1717" t="s">
        <v>654</v>
      </c>
      <c r="M1717" t="s">
        <v>651</v>
      </c>
      <c r="N1717" t="str">
        <f t="shared" si="196"/>
        <v>right guard</v>
      </c>
      <c r="P1717">
        <v>0</v>
      </c>
      <c r="Q1717">
        <v>-0.41345431999999999</v>
      </c>
      <c r="R1717">
        <v>1</v>
      </c>
      <c r="S1717">
        <v>0.108002556494009</v>
      </c>
      <c r="T1717">
        <f t="shared" si="197"/>
        <v>0</v>
      </c>
      <c r="U1717">
        <f t="shared" si="198"/>
        <v>0</v>
      </c>
      <c r="V1717">
        <f t="shared" si="199"/>
        <v>0</v>
      </c>
      <c r="X1717">
        <f t="shared" si="194"/>
        <v>-4.4654123553492076E-2</v>
      </c>
    </row>
    <row r="1718" spans="1:24" x14ac:dyDescent="0.35">
      <c r="A1718" t="s">
        <v>8</v>
      </c>
      <c r="B1718" t="s">
        <v>665</v>
      </c>
      <c r="C1718" t="s">
        <v>669</v>
      </c>
      <c r="D1718" t="s">
        <v>697</v>
      </c>
      <c r="E1718">
        <v>1</v>
      </c>
      <c r="F1718">
        <v>8</v>
      </c>
      <c r="G1718">
        <v>0</v>
      </c>
      <c r="H1718">
        <v>0</v>
      </c>
      <c r="I1718">
        <f t="shared" si="195"/>
        <v>0</v>
      </c>
      <c r="J1718">
        <v>0</v>
      </c>
      <c r="K1718">
        <v>0</v>
      </c>
      <c r="L1718" t="s">
        <v>654</v>
      </c>
      <c r="M1718" t="s">
        <v>651</v>
      </c>
      <c r="N1718" t="str">
        <f t="shared" si="196"/>
        <v>right guard</v>
      </c>
      <c r="P1718">
        <v>0</v>
      </c>
      <c r="Q1718">
        <v>-1.1659676999999999</v>
      </c>
      <c r="R1718">
        <v>1</v>
      </c>
      <c r="S1718">
        <v>1</v>
      </c>
      <c r="T1718">
        <f t="shared" si="197"/>
        <v>0</v>
      </c>
      <c r="U1718">
        <f t="shared" si="198"/>
        <v>0</v>
      </c>
      <c r="V1718">
        <f t="shared" si="199"/>
        <v>0</v>
      </c>
      <c r="X1718">
        <f t="shared" si="194"/>
        <v>-1.1659676999999999</v>
      </c>
    </row>
    <row r="1719" spans="1:24" x14ac:dyDescent="0.35">
      <c r="A1719" t="s">
        <v>439</v>
      </c>
      <c r="B1719" t="s">
        <v>665</v>
      </c>
      <c r="C1719" t="s">
        <v>670</v>
      </c>
      <c r="D1719" t="s">
        <v>688</v>
      </c>
      <c r="E1719">
        <v>1</v>
      </c>
      <c r="F1719">
        <v>8</v>
      </c>
      <c r="G1719">
        <v>0</v>
      </c>
      <c r="H1719">
        <v>0</v>
      </c>
      <c r="I1719">
        <f t="shared" si="195"/>
        <v>0</v>
      </c>
      <c r="J1719">
        <v>0</v>
      </c>
      <c r="K1719">
        <v>0</v>
      </c>
      <c r="L1719" t="s">
        <v>653</v>
      </c>
      <c r="M1719" t="s">
        <v>652</v>
      </c>
      <c r="N1719" t="str">
        <f t="shared" si="196"/>
        <v>left end</v>
      </c>
      <c r="P1719">
        <v>0</v>
      </c>
      <c r="Q1719">
        <v>-0.5826673</v>
      </c>
      <c r="R1719">
        <v>1</v>
      </c>
      <c r="S1719">
        <v>1</v>
      </c>
      <c r="T1719">
        <f t="shared" si="197"/>
        <v>0</v>
      </c>
      <c r="U1719">
        <f t="shared" si="198"/>
        <v>0</v>
      </c>
      <c r="V1719">
        <f t="shared" si="199"/>
        <v>0</v>
      </c>
      <c r="X1719">
        <f t="shared" si="194"/>
        <v>-0.5826673</v>
      </c>
    </row>
    <row r="1720" spans="1:24" x14ac:dyDescent="0.35">
      <c r="A1720" t="s">
        <v>17</v>
      </c>
      <c r="B1720" t="s">
        <v>667</v>
      </c>
      <c r="C1720" t="s">
        <v>670</v>
      </c>
      <c r="D1720" t="s">
        <v>688</v>
      </c>
      <c r="E1720">
        <v>0.51641433069992104</v>
      </c>
      <c r="F1720">
        <v>8</v>
      </c>
      <c r="G1720">
        <v>0</v>
      </c>
      <c r="H1720">
        <v>0</v>
      </c>
      <c r="I1720">
        <f t="shared" si="195"/>
        <v>0</v>
      </c>
      <c r="J1720">
        <v>0</v>
      </c>
      <c r="K1720">
        <v>0</v>
      </c>
      <c r="L1720" t="s">
        <v>653</v>
      </c>
      <c r="M1720" t="s">
        <v>651</v>
      </c>
      <c r="N1720" t="str">
        <f t="shared" si="196"/>
        <v>right end</v>
      </c>
      <c r="P1720">
        <v>0</v>
      </c>
      <c r="Q1720">
        <v>3.3077481999999998E-2</v>
      </c>
      <c r="R1720">
        <v>0</v>
      </c>
      <c r="S1720">
        <v>0</v>
      </c>
      <c r="T1720">
        <f t="shared" si="197"/>
        <v>0</v>
      </c>
      <c r="U1720">
        <f t="shared" si="198"/>
        <v>0</v>
      </c>
      <c r="V1720">
        <f t="shared" si="199"/>
        <v>0</v>
      </c>
      <c r="X1720">
        <f t="shared" si="194"/>
        <v>1.7081685728268684E-2</v>
      </c>
    </row>
    <row r="1721" spans="1:24" x14ac:dyDescent="0.35">
      <c r="A1721" t="s">
        <v>441</v>
      </c>
      <c r="B1721" t="s">
        <v>665</v>
      </c>
      <c r="C1721" t="s">
        <v>670</v>
      </c>
      <c r="D1721" t="s">
        <v>688</v>
      </c>
      <c r="E1721">
        <v>0.48358566930007801</v>
      </c>
      <c r="F1721">
        <v>8</v>
      </c>
      <c r="G1721">
        <v>0</v>
      </c>
      <c r="H1721">
        <v>0</v>
      </c>
      <c r="I1721">
        <f t="shared" si="195"/>
        <v>0</v>
      </c>
      <c r="J1721">
        <v>0</v>
      </c>
      <c r="K1721">
        <v>0</v>
      </c>
      <c r="L1721" t="s">
        <v>653</v>
      </c>
      <c r="M1721" t="s">
        <v>651</v>
      </c>
      <c r="N1721" t="str">
        <f t="shared" si="196"/>
        <v>right end</v>
      </c>
      <c r="P1721">
        <v>0</v>
      </c>
      <c r="Q1721">
        <v>3.3077481999999998E-2</v>
      </c>
      <c r="R1721">
        <v>0</v>
      </c>
      <c r="S1721">
        <v>0</v>
      </c>
      <c r="T1721">
        <f t="shared" si="197"/>
        <v>0</v>
      </c>
      <c r="U1721">
        <f t="shared" si="198"/>
        <v>0</v>
      </c>
      <c r="V1721">
        <f t="shared" si="199"/>
        <v>0</v>
      </c>
      <c r="X1721">
        <f t="shared" si="194"/>
        <v>1.5995796271731283E-2</v>
      </c>
    </row>
    <row r="1722" spans="1:24" x14ac:dyDescent="0.35">
      <c r="A1722" t="s">
        <v>440</v>
      </c>
      <c r="B1722" t="s">
        <v>666</v>
      </c>
      <c r="C1722" t="s">
        <v>670</v>
      </c>
      <c r="D1722" t="s">
        <v>688</v>
      </c>
      <c r="E1722">
        <v>1</v>
      </c>
      <c r="F1722">
        <v>8</v>
      </c>
      <c r="G1722">
        <v>0</v>
      </c>
      <c r="H1722">
        <v>0</v>
      </c>
      <c r="I1722">
        <f t="shared" si="195"/>
        <v>0</v>
      </c>
      <c r="J1722">
        <v>0</v>
      </c>
      <c r="K1722">
        <v>1</v>
      </c>
      <c r="L1722" t="s">
        <v>653</v>
      </c>
      <c r="M1722" t="s">
        <v>652</v>
      </c>
      <c r="N1722" t="str">
        <f t="shared" si="196"/>
        <v>left end</v>
      </c>
      <c r="P1722">
        <v>0</v>
      </c>
      <c r="Q1722">
        <v>-1.3020848</v>
      </c>
      <c r="R1722">
        <v>1</v>
      </c>
      <c r="S1722">
        <v>1</v>
      </c>
      <c r="T1722">
        <f t="shared" si="197"/>
        <v>0</v>
      </c>
      <c r="U1722">
        <f t="shared" si="198"/>
        <v>0</v>
      </c>
      <c r="V1722">
        <f t="shared" si="199"/>
        <v>1</v>
      </c>
      <c r="X1722">
        <f t="shared" si="194"/>
        <v>-1.3020848</v>
      </c>
    </row>
    <row r="1723" spans="1:24" x14ac:dyDescent="0.35">
      <c r="A1723" t="s">
        <v>11</v>
      </c>
      <c r="B1723" t="s">
        <v>665</v>
      </c>
      <c r="C1723" t="s">
        <v>670</v>
      </c>
      <c r="D1723" t="s">
        <v>688</v>
      </c>
      <c r="E1723">
        <v>1</v>
      </c>
      <c r="F1723">
        <v>8</v>
      </c>
      <c r="G1723">
        <v>0</v>
      </c>
      <c r="H1723">
        <v>0</v>
      </c>
      <c r="I1723">
        <f t="shared" si="195"/>
        <v>0</v>
      </c>
      <c r="J1723">
        <v>0</v>
      </c>
      <c r="K1723">
        <v>0</v>
      </c>
      <c r="L1723" t="s">
        <v>654</v>
      </c>
      <c r="M1723" t="s">
        <v>651</v>
      </c>
      <c r="N1723" t="str">
        <f t="shared" si="196"/>
        <v>right guard</v>
      </c>
      <c r="P1723">
        <v>0</v>
      </c>
      <c r="Q1723">
        <v>1.6091253999999999</v>
      </c>
      <c r="R1723">
        <v>0</v>
      </c>
      <c r="S1723">
        <v>0</v>
      </c>
      <c r="T1723">
        <f t="shared" si="197"/>
        <v>0</v>
      </c>
      <c r="U1723">
        <f t="shared" si="198"/>
        <v>0</v>
      </c>
      <c r="V1723">
        <f t="shared" si="199"/>
        <v>0</v>
      </c>
      <c r="X1723">
        <f t="shared" si="194"/>
        <v>1.6091253999999999</v>
      </c>
    </row>
    <row r="1724" spans="1:24" x14ac:dyDescent="0.35">
      <c r="A1724" t="s">
        <v>250</v>
      </c>
      <c r="B1724" t="s">
        <v>667</v>
      </c>
      <c r="C1724" t="s">
        <v>688</v>
      </c>
      <c r="D1724" t="s">
        <v>670</v>
      </c>
      <c r="E1724">
        <v>0.42603690448183901</v>
      </c>
      <c r="F1724">
        <v>8</v>
      </c>
      <c r="G1724">
        <v>0</v>
      </c>
      <c r="H1724">
        <v>0</v>
      </c>
      <c r="I1724">
        <f t="shared" si="195"/>
        <v>0</v>
      </c>
      <c r="J1724">
        <v>0</v>
      </c>
      <c r="K1724">
        <v>0</v>
      </c>
      <c r="L1724" t="s">
        <v>654</v>
      </c>
      <c r="M1724" t="s">
        <v>651</v>
      </c>
      <c r="N1724" t="str">
        <f t="shared" si="196"/>
        <v>right guard</v>
      </c>
      <c r="P1724">
        <v>0</v>
      </c>
      <c r="Q1724">
        <v>-0.18254855</v>
      </c>
      <c r="R1724">
        <v>1</v>
      </c>
      <c r="S1724">
        <v>0.42603690448183901</v>
      </c>
      <c r="T1724">
        <f t="shared" si="197"/>
        <v>0</v>
      </c>
      <c r="U1724">
        <f t="shared" si="198"/>
        <v>0</v>
      </c>
      <c r="V1724">
        <f t="shared" si="199"/>
        <v>0</v>
      </c>
      <c r="X1724">
        <f t="shared" si="194"/>
        <v>-7.7772419159648221E-2</v>
      </c>
    </row>
    <row r="1725" spans="1:24" x14ac:dyDescent="0.35">
      <c r="A1725" t="s">
        <v>258</v>
      </c>
      <c r="B1725" t="s">
        <v>666</v>
      </c>
      <c r="C1725" t="s">
        <v>688</v>
      </c>
      <c r="D1725" t="s">
        <v>670</v>
      </c>
      <c r="E1725">
        <v>0.18146830795225199</v>
      </c>
      <c r="F1725">
        <v>8</v>
      </c>
      <c r="G1725">
        <v>0</v>
      </c>
      <c r="H1725">
        <v>0</v>
      </c>
      <c r="I1725">
        <f t="shared" si="195"/>
        <v>0</v>
      </c>
      <c r="J1725">
        <v>0</v>
      </c>
      <c r="K1725">
        <v>0</v>
      </c>
      <c r="L1725" t="s">
        <v>654</v>
      </c>
      <c r="M1725" t="s">
        <v>651</v>
      </c>
      <c r="N1725" t="str">
        <f t="shared" si="196"/>
        <v>right guard</v>
      </c>
      <c r="P1725">
        <v>0</v>
      </c>
      <c r="Q1725">
        <v>-0.18254855</v>
      </c>
      <c r="R1725">
        <v>1</v>
      </c>
      <c r="S1725">
        <v>0.18146830795225199</v>
      </c>
      <c r="T1725">
        <f t="shared" si="197"/>
        <v>0</v>
      </c>
      <c r="U1725">
        <f t="shared" si="198"/>
        <v>0</v>
      </c>
      <c r="V1725">
        <f t="shared" si="199"/>
        <v>0</v>
      </c>
      <c r="X1725">
        <f t="shared" si="194"/>
        <v>-3.3126776487637073E-2</v>
      </c>
    </row>
    <row r="1726" spans="1:24" x14ac:dyDescent="0.35">
      <c r="A1726" t="s">
        <v>259</v>
      </c>
      <c r="B1726" t="s">
        <v>667</v>
      </c>
      <c r="C1726" t="s">
        <v>688</v>
      </c>
      <c r="D1726" t="s">
        <v>670</v>
      </c>
      <c r="E1726">
        <v>0.392494787565908</v>
      </c>
      <c r="F1726">
        <v>8</v>
      </c>
      <c r="G1726">
        <v>0</v>
      </c>
      <c r="H1726">
        <v>0</v>
      </c>
      <c r="I1726">
        <f t="shared" si="195"/>
        <v>0</v>
      </c>
      <c r="J1726">
        <v>0</v>
      </c>
      <c r="K1726">
        <v>0</v>
      </c>
      <c r="L1726" t="s">
        <v>654</v>
      </c>
      <c r="M1726" t="s">
        <v>651</v>
      </c>
      <c r="N1726" t="str">
        <f t="shared" si="196"/>
        <v>right guard</v>
      </c>
      <c r="P1726">
        <v>0</v>
      </c>
      <c r="Q1726">
        <v>-0.18254855</v>
      </c>
      <c r="R1726">
        <v>1</v>
      </c>
      <c r="S1726">
        <v>0.392494787565908</v>
      </c>
      <c r="T1726">
        <f t="shared" si="197"/>
        <v>0</v>
      </c>
      <c r="U1726">
        <f t="shared" si="198"/>
        <v>0</v>
      </c>
      <c r="V1726">
        <f t="shared" si="199"/>
        <v>0</v>
      </c>
      <c r="X1726">
        <f t="shared" si="194"/>
        <v>-7.1649354352714537E-2</v>
      </c>
    </row>
    <row r="1727" spans="1:24" x14ac:dyDescent="0.35">
      <c r="A1727" t="s">
        <v>267</v>
      </c>
      <c r="B1727" t="s">
        <v>666</v>
      </c>
      <c r="C1727" t="s">
        <v>688</v>
      </c>
      <c r="D1727" t="s">
        <v>670</v>
      </c>
      <c r="E1727">
        <v>1</v>
      </c>
      <c r="F1727">
        <v>8</v>
      </c>
      <c r="G1727">
        <v>0</v>
      </c>
      <c r="H1727">
        <v>0</v>
      </c>
      <c r="I1727">
        <f t="shared" si="195"/>
        <v>0</v>
      </c>
      <c r="J1727">
        <v>0</v>
      </c>
      <c r="K1727">
        <v>1</v>
      </c>
      <c r="L1727" t="s">
        <v>654</v>
      </c>
      <c r="M1727" t="s">
        <v>651</v>
      </c>
      <c r="N1727" t="str">
        <f t="shared" si="196"/>
        <v>right guard</v>
      </c>
      <c r="P1727">
        <v>0</v>
      </c>
      <c r="Q1727">
        <v>-0.90392320000000004</v>
      </c>
      <c r="R1727">
        <v>1</v>
      </c>
      <c r="S1727">
        <v>1</v>
      </c>
      <c r="T1727">
        <f t="shared" si="197"/>
        <v>0</v>
      </c>
      <c r="U1727">
        <f t="shared" si="198"/>
        <v>0</v>
      </c>
      <c r="V1727">
        <f t="shared" si="199"/>
        <v>1</v>
      </c>
      <c r="X1727">
        <f t="shared" si="194"/>
        <v>-0.90392320000000004</v>
      </c>
    </row>
    <row r="1728" spans="1:24" x14ac:dyDescent="0.35">
      <c r="A1728" t="s">
        <v>21</v>
      </c>
      <c r="B1728" t="s">
        <v>666</v>
      </c>
      <c r="C1728" t="s">
        <v>670</v>
      </c>
      <c r="D1728" t="s">
        <v>688</v>
      </c>
      <c r="E1728">
        <v>0.27315477850299402</v>
      </c>
      <c r="F1728">
        <v>8</v>
      </c>
      <c r="G1728">
        <v>0</v>
      </c>
      <c r="H1728">
        <v>0</v>
      </c>
      <c r="I1728">
        <f t="shared" si="195"/>
        <v>0</v>
      </c>
      <c r="J1728">
        <v>0</v>
      </c>
      <c r="K1728">
        <v>0</v>
      </c>
      <c r="L1728" t="s">
        <v>654</v>
      </c>
      <c r="M1728" t="s">
        <v>651</v>
      </c>
      <c r="N1728" t="str">
        <f t="shared" si="196"/>
        <v>right guard</v>
      </c>
      <c r="P1728">
        <v>0</v>
      </c>
      <c r="Q1728">
        <v>0.10537226</v>
      </c>
      <c r="R1728">
        <v>0</v>
      </c>
      <c r="S1728">
        <v>0</v>
      </c>
      <c r="T1728">
        <f t="shared" si="197"/>
        <v>0</v>
      </c>
      <c r="U1728">
        <f t="shared" si="198"/>
        <v>0</v>
      </c>
      <c r="V1728">
        <f t="shared" si="199"/>
        <v>0</v>
      </c>
      <c r="X1728">
        <f t="shared" si="194"/>
        <v>2.8782936340659895E-2</v>
      </c>
    </row>
    <row r="1729" spans="1:24" x14ac:dyDescent="0.35">
      <c r="A1729" t="s">
        <v>441</v>
      </c>
      <c r="B1729" t="s">
        <v>665</v>
      </c>
      <c r="C1729" t="s">
        <v>670</v>
      </c>
      <c r="D1729" t="s">
        <v>688</v>
      </c>
      <c r="E1729">
        <v>0.72684522149700503</v>
      </c>
      <c r="F1729">
        <v>8</v>
      </c>
      <c r="G1729">
        <v>0</v>
      </c>
      <c r="H1729">
        <v>0</v>
      </c>
      <c r="I1729">
        <f t="shared" si="195"/>
        <v>0</v>
      </c>
      <c r="J1729">
        <v>0</v>
      </c>
      <c r="K1729">
        <v>0</v>
      </c>
      <c r="L1729" t="s">
        <v>654</v>
      </c>
      <c r="M1729" t="s">
        <v>651</v>
      </c>
      <c r="N1729" t="str">
        <f t="shared" si="196"/>
        <v>right guard</v>
      </c>
      <c r="P1729">
        <v>0</v>
      </c>
      <c r="Q1729">
        <v>0.10537226</v>
      </c>
      <c r="R1729">
        <v>0</v>
      </c>
      <c r="S1729">
        <v>0</v>
      </c>
      <c r="T1729">
        <f t="shared" si="197"/>
        <v>0</v>
      </c>
      <c r="U1729">
        <f t="shared" si="198"/>
        <v>0</v>
      </c>
      <c r="V1729">
        <f t="shared" si="199"/>
        <v>0</v>
      </c>
      <c r="X1729">
        <f t="shared" si="194"/>
        <v>7.658932365934E-2</v>
      </c>
    </row>
    <row r="1730" spans="1:24" x14ac:dyDescent="0.35">
      <c r="A1730" t="s">
        <v>22</v>
      </c>
      <c r="B1730" t="s">
        <v>666</v>
      </c>
      <c r="C1730" t="s">
        <v>670</v>
      </c>
      <c r="D1730" t="s">
        <v>688</v>
      </c>
      <c r="E1730">
        <v>1</v>
      </c>
      <c r="F1730">
        <v>8</v>
      </c>
      <c r="G1730">
        <v>1</v>
      </c>
      <c r="H1730">
        <v>0</v>
      </c>
      <c r="I1730">
        <f t="shared" si="195"/>
        <v>1</v>
      </c>
      <c r="J1730">
        <v>0</v>
      </c>
      <c r="K1730">
        <v>1</v>
      </c>
      <c r="L1730" t="s">
        <v>653</v>
      </c>
      <c r="M1730" t="s">
        <v>652</v>
      </c>
      <c r="N1730" t="str">
        <f t="shared" si="196"/>
        <v>left end</v>
      </c>
      <c r="P1730">
        <v>1</v>
      </c>
      <c r="Q1730">
        <v>-2.288033</v>
      </c>
      <c r="R1730">
        <v>1</v>
      </c>
      <c r="S1730">
        <v>1</v>
      </c>
      <c r="T1730">
        <f t="shared" si="197"/>
        <v>1</v>
      </c>
      <c r="U1730">
        <f t="shared" si="198"/>
        <v>0</v>
      </c>
      <c r="V1730">
        <f t="shared" si="199"/>
        <v>1</v>
      </c>
      <c r="X1730">
        <f t="shared" ref="X1730:X1793" si="200">Q1730*E1730</f>
        <v>-2.288033</v>
      </c>
    </row>
    <row r="1731" spans="1:24" x14ac:dyDescent="0.35">
      <c r="A1731" t="s">
        <v>257</v>
      </c>
      <c r="B1731" t="s">
        <v>666</v>
      </c>
      <c r="C1731" t="s">
        <v>688</v>
      </c>
      <c r="D1731" t="s">
        <v>670</v>
      </c>
      <c r="E1731">
        <v>0.22408532620395899</v>
      </c>
      <c r="F1731">
        <v>8</v>
      </c>
      <c r="G1731">
        <v>0</v>
      </c>
      <c r="H1731">
        <v>0</v>
      </c>
      <c r="I1731">
        <f t="shared" ref="I1731:I1794" si="201">SUM(G1731:H1731)</f>
        <v>0</v>
      </c>
      <c r="J1731">
        <v>0</v>
      </c>
      <c r="K1731">
        <v>0</v>
      </c>
      <c r="L1731" t="s">
        <v>3</v>
      </c>
      <c r="M1731" t="s">
        <v>652</v>
      </c>
      <c r="N1731" t="str">
        <f t="shared" ref="N1731:N1794" si="202">IF(M1731="middle",M1731,_xlfn.CONCAT(M1731," ",L1731))</f>
        <v>left tackle</v>
      </c>
      <c r="P1731">
        <v>0</v>
      </c>
      <c r="Q1731">
        <v>-0.43288320000000002</v>
      </c>
      <c r="R1731">
        <v>1</v>
      </c>
      <c r="S1731">
        <v>0.22408532620395899</v>
      </c>
      <c r="T1731">
        <f t="shared" ref="T1731:T1794" si="203">P1731*E1731</f>
        <v>0</v>
      </c>
      <c r="U1731">
        <f t="shared" ref="U1731:U1794" si="204">J1731*E1731</f>
        <v>0</v>
      </c>
      <c r="V1731">
        <f t="shared" ref="V1731:V1794" si="205">K1731*E1731</f>
        <v>0</v>
      </c>
      <c r="X1731">
        <f t="shared" si="200"/>
        <v>-9.7002773080213628E-2</v>
      </c>
    </row>
    <row r="1732" spans="1:24" x14ac:dyDescent="0.35">
      <c r="A1732" t="s">
        <v>256</v>
      </c>
      <c r="B1732" t="s">
        <v>666</v>
      </c>
      <c r="C1732" t="s">
        <v>688</v>
      </c>
      <c r="D1732" t="s">
        <v>670</v>
      </c>
      <c r="E1732">
        <v>0.14380674005060701</v>
      </c>
      <c r="F1732">
        <v>8</v>
      </c>
      <c r="G1732">
        <v>0</v>
      </c>
      <c r="H1732">
        <v>0</v>
      </c>
      <c r="I1732">
        <f t="shared" si="201"/>
        <v>0</v>
      </c>
      <c r="J1732">
        <v>0</v>
      </c>
      <c r="K1732">
        <v>0</v>
      </c>
      <c r="L1732" t="s">
        <v>3</v>
      </c>
      <c r="M1732" t="s">
        <v>652</v>
      </c>
      <c r="N1732" t="str">
        <f t="shared" si="202"/>
        <v>left tackle</v>
      </c>
      <c r="P1732">
        <v>0</v>
      </c>
      <c r="Q1732">
        <v>-0.43288320000000002</v>
      </c>
      <c r="R1732">
        <v>1</v>
      </c>
      <c r="S1732">
        <v>0.14380674005060701</v>
      </c>
      <c r="T1732">
        <f t="shared" si="203"/>
        <v>0</v>
      </c>
      <c r="U1732">
        <f t="shared" si="204"/>
        <v>0</v>
      </c>
      <c r="V1732">
        <f t="shared" si="205"/>
        <v>0</v>
      </c>
      <c r="X1732">
        <f t="shared" si="200"/>
        <v>-6.2251521814674929E-2</v>
      </c>
    </row>
    <row r="1733" spans="1:24" x14ac:dyDescent="0.35">
      <c r="A1733" t="s">
        <v>267</v>
      </c>
      <c r="B1733" t="s">
        <v>666</v>
      </c>
      <c r="C1733" t="s">
        <v>688</v>
      </c>
      <c r="D1733" t="s">
        <v>670</v>
      </c>
      <c r="E1733">
        <v>0.63210793374543295</v>
      </c>
      <c r="F1733">
        <v>8</v>
      </c>
      <c r="G1733">
        <v>0</v>
      </c>
      <c r="H1733">
        <v>0</v>
      </c>
      <c r="I1733">
        <f t="shared" si="201"/>
        <v>0</v>
      </c>
      <c r="J1733">
        <v>0</v>
      </c>
      <c r="K1733">
        <v>0</v>
      </c>
      <c r="L1733" t="s">
        <v>3</v>
      </c>
      <c r="M1733" t="s">
        <v>652</v>
      </c>
      <c r="N1733" t="str">
        <f t="shared" si="202"/>
        <v>left tackle</v>
      </c>
      <c r="P1733">
        <v>0</v>
      </c>
      <c r="Q1733">
        <v>-0.43288320000000002</v>
      </c>
      <c r="R1733">
        <v>1</v>
      </c>
      <c r="S1733">
        <v>0.63210793374543295</v>
      </c>
      <c r="T1733">
        <f t="shared" si="203"/>
        <v>0</v>
      </c>
      <c r="U1733">
        <f t="shared" si="204"/>
        <v>0</v>
      </c>
      <c r="V1733">
        <f t="shared" si="205"/>
        <v>0</v>
      </c>
      <c r="X1733">
        <f t="shared" si="200"/>
        <v>-0.27362890510511101</v>
      </c>
    </row>
    <row r="1734" spans="1:24" x14ac:dyDescent="0.35">
      <c r="A1734" t="s">
        <v>442</v>
      </c>
      <c r="B1734" t="s">
        <v>666</v>
      </c>
      <c r="C1734" t="s">
        <v>670</v>
      </c>
      <c r="D1734" t="s">
        <v>688</v>
      </c>
      <c r="E1734">
        <v>0.57595099180392895</v>
      </c>
      <c r="F1734">
        <v>8</v>
      </c>
      <c r="G1734">
        <v>0</v>
      </c>
      <c r="H1734">
        <v>0</v>
      </c>
      <c r="I1734">
        <f t="shared" si="201"/>
        <v>0</v>
      </c>
      <c r="J1734">
        <v>0</v>
      </c>
      <c r="K1734">
        <v>0</v>
      </c>
      <c r="M1734" t="s">
        <v>650</v>
      </c>
      <c r="N1734" t="str">
        <f t="shared" si="202"/>
        <v>middle</v>
      </c>
      <c r="P1734">
        <v>0</v>
      </c>
      <c r="Q1734">
        <v>-0.53519450000000002</v>
      </c>
      <c r="R1734">
        <v>1</v>
      </c>
      <c r="S1734">
        <v>0.57595099180392895</v>
      </c>
      <c r="T1734">
        <f t="shared" si="203"/>
        <v>0</v>
      </c>
      <c r="U1734">
        <f t="shared" si="204"/>
        <v>0</v>
      </c>
      <c r="V1734">
        <f t="shared" si="205"/>
        <v>0</v>
      </c>
      <c r="X1734">
        <f t="shared" si="200"/>
        <v>-0.30824580308300786</v>
      </c>
    </row>
    <row r="1735" spans="1:24" x14ac:dyDescent="0.35">
      <c r="A1735" t="s">
        <v>17</v>
      </c>
      <c r="B1735" t="s">
        <v>667</v>
      </c>
      <c r="C1735" t="s">
        <v>670</v>
      </c>
      <c r="D1735" t="s">
        <v>688</v>
      </c>
      <c r="E1735">
        <v>0.424049008196071</v>
      </c>
      <c r="F1735">
        <v>8</v>
      </c>
      <c r="G1735">
        <v>0</v>
      </c>
      <c r="H1735">
        <v>0</v>
      </c>
      <c r="I1735">
        <f t="shared" si="201"/>
        <v>0</v>
      </c>
      <c r="J1735">
        <v>0</v>
      </c>
      <c r="K1735">
        <v>0</v>
      </c>
      <c r="M1735" t="s">
        <v>650</v>
      </c>
      <c r="N1735" t="str">
        <f t="shared" si="202"/>
        <v>middle</v>
      </c>
      <c r="P1735">
        <v>0</v>
      </c>
      <c r="Q1735">
        <v>-0.53519450000000002</v>
      </c>
      <c r="R1735">
        <v>1</v>
      </c>
      <c r="S1735">
        <v>0.424049008196071</v>
      </c>
      <c r="T1735">
        <f t="shared" si="203"/>
        <v>0</v>
      </c>
      <c r="U1735">
        <f t="shared" si="204"/>
        <v>0</v>
      </c>
      <c r="V1735">
        <f t="shared" si="205"/>
        <v>0</v>
      </c>
      <c r="X1735">
        <f t="shared" si="200"/>
        <v>-0.22694869691699213</v>
      </c>
    </row>
    <row r="1736" spans="1:24" x14ac:dyDescent="0.35">
      <c r="A1736" t="s">
        <v>254</v>
      </c>
      <c r="B1736" t="s">
        <v>667</v>
      </c>
      <c r="C1736" t="s">
        <v>688</v>
      </c>
      <c r="D1736" t="s">
        <v>670</v>
      </c>
      <c r="E1736">
        <v>0.39448877656527498</v>
      </c>
      <c r="F1736">
        <v>8</v>
      </c>
      <c r="G1736">
        <v>0</v>
      </c>
      <c r="H1736">
        <v>0</v>
      </c>
      <c r="I1736">
        <f t="shared" si="201"/>
        <v>0</v>
      </c>
      <c r="J1736">
        <v>0</v>
      </c>
      <c r="K1736">
        <v>0</v>
      </c>
      <c r="L1736" t="s">
        <v>654</v>
      </c>
      <c r="M1736" t="s">
        <v>652</v>
      </c>
      <c r="N1736" t="str">
        <f t="shared" si="202"/>
        <v>left guard</v>
      </c>
      <c r="P1736">
        <v>0</v>
      </c>
      <c r="Q1736">
        <v>0.95488980000000001</v>
      </c>
      <c r="R1736">
        <v>0</v>
      </c>
      <c r="S1736">
        <v>0</v>
      </c>
      <c r="T1736">
        <f t="shared" si="203"/>
        <v>0</v>
      </c>
      <c r="U1736">
        <f t="shared" si="204"/>
        <v>0</v>
      </c>
      <c r="V1736">
        <f t="shared" si="205"/>
        <v>0</v>
      </c>
      <c r="X1736">
        <f t="shared" si="200"/>
        <v>0.37669330895666009</v>
      </c>
    </row>
    <row r="1737" spans="1:24" x14ac:dyDescent="0.35">
      <c r="A1737" t="s">
        <v>258</v>
      </c>
      <c r="B1737" t="s">
        <v>666</v>
      </c>
      <c r="C1737" t="s">
        <v>688</v>
      </c>
      <c r="D1737" t="s">
        <v>670</v>
      </c>
      <c r="E1737">
        <v>0.60551122343472397</v>
      </c>
      <c r="F1737">
        <v>8</v>
      </c>
      <c r="G1737">
        <v>0</v>
      </c>
      <c r="H1737">
        <v>0</v>
      </c>
      <c r="I1737">
        <f t="shared" si="201"/>
        <v>0</v>
      </c>
      <c r="J1737">
        <v>0</v>
      </c>
      <c r="K1737">
        <v>0</v>
      </c>
      <c r="L1737" t="s">
        <v>654</v>
      </c>
      <c r="M1737" t="s">
        <v>652</v>
      </c>
      <c r="N1737" t="str">
        <f t="shared" si="202"/>
        <v>left guard</v>
      </c>
      <c r="P1737">
        <v>0</v>
      </c>
      <c r="Q1737">
        <v>0.95488980000000001</v>
      </c>
      <c r="R1737">
        <v>0</v>
      </c>
      <c r="S1737">
        <v>0</v>
      </c>
      <c r="T1737">
        <f t="shared" si="203"/>
        <v>0</v>
      </c>
      <c r="U1737">
        <f t="shared" si="204"/>
        <v>0</v>
      </c>
      <c r="V1737">
        <f t="shared" si="205"/>
        <v>0</v>
      </c>
      <c r="X1737">
        <f t="shared" si="200"/>
        <v>0.57819649104333892</v>
      </c>
    </row>
    <row r="1738" spans="1:24" x14ac:dyDescent="0.35">
      <c r="A1738" t="s">
        <v>267</v>
      </c>
      <c r="B1738" t="s">
        <v>666</v>
      </c>
      <c r="C1738" t="s">
        <v>688</v>
      </c>
      <c r="D1738" t="s">
        <v>670</v>
      </c>
      <c r="E1738">
        <v>0.44105080184607998</v>
      </c>
      <c r="F1738">
        <v>8</v>
      </c>
      <c r="G1738">
        <v>0</v>
      </c>
      <c r="H1738">
        <v>0</v>
      </c>
      <c r="I1738">
        <f t="shared" si="201"/>
        <v>0</v>
      </c>
      <c r="J1738">
        <v>0</v>
      </c>
      <c r="K1738">
        <v>0</v>
      </c>
      <c r="L1738" t="s">
        <v>654</v>
      </c>
      <c r="M1738" t="s">
        <v>652</v>
      </c>
      <c r="N1738" t="str">
        <f t="shared" si="202"/>
        <v>left guard</v>
      </c>
      <c r="P1738">
        <v>0</v>
      </c>
      <c r="Q1738">
        <v>1.9529224000000001E-3</v>
      </c>
      <c r="R1738">
        <v>0</v>
      </c>
      <c r="S1738">
        <v>0</v>
      </c>
      <c r="T1738">
        <f t="shared" si="203"/>
        <v>0</v>
      </c>
      <c r="U1738">
        <f t="shared" si="204"/>
        <v>0</v>
      </c>
      <c r="V1738">
        <f t="shared" si="205"/>
        <v>0</v>
      </c>
      <c r="X1738">
        <f t="shared" si="200"/>
        <v>8.61337990463171E-4</v>
      </c>
    </row>
    <row r="1739" spans="1:24" x14ac:dyDescent="0.35">
      <c r="A1739" t="s">
        <v>445</v>
      </c>
      <c r="B1739" t="s">
        <v>666</v>
      </c>
      <c r="C1739" t="s">
        <v>688</v>
      </c>
      <c r="D1739" t="s">
        <v>670</v>
      </c>
      <c r="E1739">
        <v>0.55894919815391897</v>
      </c>
      <c r="F1739">
        <v>8</v>
      </c>
      <c r="G1739">
        <v>0</v>
      </c>
      <c r="H1739">
        <v>0</v>
      </c>
      <c r="I1739">
        <f t="shared" si="201"/>
        <v>0</v>
      </c>
      <c r="J1739">
        <v>0</v>
      </c>
      <c r="K1739">
        <v>0</v>
      </c>
      <c r="L1739" t="s">
        <v>654</v>
      </c>
      <c r="M1739" t="s">
        <v>652</v>
      </c>
      <c r="N1739" t="str">
        <f t="shared" si="202"/>
        <v>left guard</v>
      </c>
      <c r="P1739">
        <v>0</v>
      </c>
      <c r="Q1739">
        <v>1.9529224000000001E-3</v>
      </c>
      <c r="R1739">
        <v>0</v>
      </c>
      <c r="S1739">
        <v>0</v>
      </c>
      <c r="T1739">
        <f t="shared" si="203"/>
        <v>0</v>
      </c>
      <c r="U1739">
        <f t="shared" si="204"/>
        <v>0</v>
      </c>
      <c r="V1739">
        <f t="shared" si="205"/>
        <v>0</v>
      </c>
      <c r="X1739">
        <f t="shared" si="200"/>
        <v>1.091584409536827E-3</v>
      </c>
    </row>
    <row r="1740" spans="1:24" x14ac:dyDescent="0.35">
      <c r="A1740" t="s">
        <v>19</v>
      </c>
      <c r="B1740" t="s">
        <v>666</v>
      </c>
      <c r="C1740" t="s">
        <v>670</v>
      </c>
      <c r="D1740" t="s">
        <v>688</v>
      </c>
      <c r="E1740">
        <v>0.44732018508451998</v>
      </c>
      <c r="F1740">
        <v>8</v>
      </c>
      <c r="G1740">
        <v>0</v>
      </c>
      <c r="H1740">
        <v>0</v>
      </c>
      <c r="I1740">
        <f t="shared" si="201"/>
        <v>0</v>
      </c>
      <c r="J1740">
        <v>0</v>
      </c>
      <c r="K1740">
        <v>0</v>
      </c>
      <c r="L1740" t="s">
        <v>653</v>
      </c>
      <c r="M1740" t="s">
        <v>651</v>
      </c>
      <c r="N1740" t="str">
        <f t="shared" si="202"/>
        <v>right end</v>
      </c>
      <c r="P1740">
        <v>0</v>
      </c>
      <c r="Q1740">
        <v>-0.27321972999999999</v>
      </c>
      <c r="R1740">
        <v>1</v>
      </c>
      <c r="S1740">
        <v>0.44732018508451998</v>
      </c>
      <c r="T1740">
        <f t="shared" si="203"/>
        <v>0</v>
      </c>
      <c r="U1740">
        <f t="shared" si="204"/>
        <v>0</v>
      </c>
      <c r="V1740">
        <f t="shared" si="205"/>
        <v>0</v>
      </c>
      <c r="X1740">
        <f t="shared" si="200"/>
        <v>-0.12221670019234257</v>
      </c>
    </row>
    <row r="1741" spans="1:24" x14ac:dyDescent="0.35">
      <c r="A1741" t="s">
        <v>441</v>
      </c>
      <c r="B1741" t="s">
        <v>665</v>
      </c>
      <c r="C1741" t="s">
        <v>670</v>
      </c>
      <c r="D1741" t="s">
        <v>688</v>
      </c>
      <c r="E1741">
        <v>0.55267981491548002</v>
      </c>
      <c r="F1741">
        <v>8</v>
      </c>
      <c r="G1741">
        <v>0</v>
      </c>
      <c r="H1741">
        <v>0</v>
      </c>
      <c r="I1741">
        <f t="shared" si="201"/>
        <v>0</v>
      </c>
      <c r="J1741">
        <v>0</v>
      </c>
      <c r="K1741">
        <v>0</v>
      </c>
      <c r="L1741" t="s">
        <v>653</v>
      </c>
      <c r="M1741" t="s">
        <v>651</v>
      </c>
      <c r="N1741" t="str">
        <f t="shared" si="202"/>
        <v>right end</v>
      </c>
      <c r="P1741">
        <v>0</v>
      </c>
      <c r="Q1741">
        <v>-0.27321972999999999</v>
      </c>
      <c r="R1741">
        <v>1</v>
      </c>
      <c r="S1741">
        <v>0.55267981491548002</v>
      </c>
      <c r="T1741">
        <f t="shared" si="203"/>
        <v>0</v>
      </c>
      <c r="U1741">
        <f t="shared" si="204"/>
        <v>0</v>
      </c>
      <c r="V1741">
        <f t="shared" si="205"/>
        <v>0</v>
      </c>
      <c r="X1741">
        <f t="shared" si="200"/>
        <v>-0.15100302980765742</v>
      </c>
    </row>
    <row r="1742" spans="1:24" x14ac:dyDescent="0.35">
      <c r="A1742" t="s">
        <v>11</v>
      </c>
      <c r="B1742" t="s">
        <v>665</v>
      </c>
      <c r="C1742" t="s">
        <v>670</v>
      </c>
      <c r="D1742" t="s">
        <v>688</v>
      </c>
      <c r="E1742">
        <v>0.73519912355283001</v>
      </c>
      <c r="F1742">
        <v>8</v>
      </c>
      <c r="G1742">
        <v>0</v>
      </c>
      <c r="H1742">
        <v>0</v>
      </c>
      <c r="I1742">
        <f t="shared" si="201"/>
        <v>0</v>
      </c>
      <c r="J1742">
        <v>0</v>
      </c>
      <c r="K1742">
        <v>0</v>
      </c>
      <c r="L1742" t="s">
        <v>654</v>
      </c>
      <c r="M1742" t="s">
        <v>652</v>
      </c>
      <c r="N1742" t="str">
        <f t="shared" si="202"/>
        <v>left guard</v>
      </c>
      <c r="P1742">
        <v>0</v>
      </c>
      <c r="Q1742">
        <v>-0.39173436</v>
      </c>
      <c r="R1742">
        <v>1</v>
      </c>
      <c r="S1742">
        <v>0.73519912355283001</v>
      </c>
      <c r="T1742">
        <f t="shared" si="203"/>
        <v>0</v>
      </c>
      <c r="U1742">
        <f t="shared" si="204"/>
        <v>0</v>
      </c>
      <c r="V1742">
        <f t="shared" si="205"/>
        <v>0</v>
      </c>
      <c r="X1742">
        <f t="shared" si="200"/>
        <v>-0.28800275813752879</v>
      </c>
    </row>
    <row r="1743" spans="1:24" x14ac:dyDescent="0.35">
      <c r="A1743" t="s">
        <v>17</v>
      </c>
      <c r="B1743" t="s">
        <v>667</v>
      </c>
      <c r="C1743" t="s">
        <v>670</v>
      </c>
      <c r="D1743" t="s">
        <v>688</v>
      </c>
      <c r="E1743">
        <v>0.26480087644716899</v>
      </c>
      <c r="F1743">
        <v>8</v>
      </c>
      <c r="G1743">
        <v>0</v>
      </c>
      <c r="H1743">
        <v>0</v>
      </c>
      <c r="I1743">
        <f t="shared" si="201"/>
        <v>0</v>
      </c>
      <c r="J1743">
        <v>0</v>
      </c>
      <c r="K1743">
        <v>0</v>
      </c>
      <c r="L1743" t="s">
        <v>654</v>
      </c>
      <c r="M1743" t="s">
        <v>652</v>
      </c>
      <c r="N1743" t="str">
        <f t="shared" si="202"/>
        <v>left guard</v>
      </c>
      <c r="P1743">
        <v>0</v>
      </c>
      <c r="Q1743">
        <v>-0.39173436</v>
      </c>
      <c r="R1743">
        <v>1</v>
      </c>
      <c r="S1743">
        <v>0.26480087644716899</v>
      </c>
      <c r="T1743">
        <f t="shared" si="203"/>
        <v>0</v>
      </c>
      <c r="U1743">
        <f t="shared" si="204"/>
        <v>0</v>
      </c>
      <c r="V1743">
        <f t="shared" si="205"/>
        <v>0</v>
      </c>
      <c r="X1743">
        <f t="shared" si="200"/>
        <v>-0.10373160186247082</v>
      </c>
    </row>
    <row r="1744" spans="1:24" x14ac:dyDescent="0.35">
      <c r="A1744" t="s">
        <v>17</v>
      </c>
      <c r="B1744" t="s">
        <v>667</v>
      </c>
      <c r="C1744" t="s">
        <v>670</v>
      </c>
      <c r="D1744" t="s">
        <v>688</v>
      </c>
      <c r="E1744">
        <v>1</v>
      </c>
      <c r="F1744">
        <v>8</v>
      </c>
      <c r="G1744">
        <v>0</v>
      </c>
      <c r="H1744">
        <v>0</v>
      </c>
      <c r="I1744">
        <f t="shared" si="201"/>
        <v>0</v>
      </c>
      <c r="J1744">
        <v>0</v>
      </c>
      <c r="K1744">
        <v>0</v>
      </c>
      <c r="L1744" t="s">
        <v>653</v>
      </c>
      <c r="M1744" t="s">
        <v>652</v>
      </c>
      <c r="N1744" t="str">
        <f t="shared" si="202"/>
        <v>left end</v>
      </c>
      <c r="P1744">
        <v>0</v>
      </c>
      <c r="Q1744">
        <v>-0.29311627000000001</v>
      </c>
      <c r="R1744">
        <v>1</v>
      </c>
      <c r="S1744">
        <v>1</v>
      </c>
      <c r="T1744">
        <f t="shared" si="203"/>
        <v>0</v>
      </c>
      <c r="U1744">
        <f t="shared" si="204"/>
        <v>0</v>
      </c>
      <c r="V1744">
        <f t="shared" si="205"/>
        <v>0</v>
      </c>
      <c r="X1744">
        <f t="shared" si="200"/>
        <v>-0.29311627000000001</v>
      </c>
    </row>
    <row r="1745" spans="1:24" x14ac:dyDescent="0.35">
      <c r="A1745" t="s">
        <v>252</v>
      </c>
      <c r="B1745" t="s">
        <v>665</v>
      </c>
      <c r="C1745" t="s">
        <v>688</v>
      </c>
      <c r="D1745" t="s">
        <v>670</v>
      </c>
      <c r="E1745">
        <v>0.43580853998770303</v>
      </c>
      <c r="F1745">
        <v>8</v>
      </c>
      <c r="G1745">
        <v>0</v>
      </c>
      <c r="H1745">
        <v>0</v>
      </c>
      <c r="I1745">
        <f t="shared" si="201"/>
        <v>0</v>
      </c>
      <c r="J1745">
        <v>0</v>
      </c>
      <c r="K1745">
        <v>0</v>
      </c>
      <c r="L1745" t="s">
        <v>654</v>
      </c>
      <c r="M1745" t="s">
        <v>652</v>
      </c>
      <c r="N1745" t="str">
        <f t="shared" si="202"/>
        <v>left guard</v>
      </c>
      <c r="P1745">
        <v>0</v>
      </c>
      <c r="Q1745">
        <v>-8.9115775999999994E-2</v>
      </c>
      <c r="R1745">
        <v>1</v>
      </c>
      <c r="S1745">
        <v>0.43580853998770303</v>
      </c>
      <c r="T1745">
        <f t="shared" si="203"/>
        <v>0</v>
      </c>
      <c r="U1745">
        <f t="shared" si="204"/>
        <v>0</v>
      </c>
      <c r="V1745">
        <f t="shared" si="205"/>
        <v>0</v>
      </c>
      <c r="X1745">
        <f t="shared" si="200"/>
        <v>-3.8837416228431183E-2</v>
      </c>
    </row>
    <row r="1746" spans="1:24" x14ac:dyDescent="0.35">
      <c r="A1746" t="s">
        <v>259</v>
      </c>
      <c r="B1746" t="s">
        <v>667</v>
      </c>
      <c r="C1746" t="s">
        <v>688</v>
      </c>
      <c r="D1746" t="s">
        <v>670</v>
      </c>
      <c r="E1746">
        <v>0.56419146001229703</v>
      </c>
      <c r="F1746">
        <v>8</v>
      </c>
      <c r="G1746">
        <v>0</v>
      </c>
      <c r="H1746">
        <v>0</v>
      </c>
      <c r="I1746">
        <f t="shared" si="201"/>
        <v>0</v>
      </c>
      <c r="J1746">
        <v>0</v>
      </c>
      <c r="K1746">
        <v>0</v>
      </c>
      <c r="L1746" t="s">
        <v>654</v>
      </c>
      <c r="M1746" t="s">
        <v>652</v>
      </c>
      <c r="N1746" t="str">
        <f t="shared" si="202"/>
        <v>left guard</v>
      </c>
      <c r="P1746">
        <v>0</v>
      </c>
      <c r="Q1746">
        <v>-8.9115775999999994E-2</v>
      </c>
      <c r="R1746">
        <v>1</v>
      </c>
      <c r="S1746">
        <v>0.56419146001229703</v>
      </c>
      <c r="T1746">
        <f t="shared" si="203"/>
        <v>0</v>
      </c>
      <c r="U1746">
        <f t="shared" si="204"/>
        <v>0</v>
      </c>
      <c r="V1746">
        <f t="shared" si="205"/>
        <v>0</v>
      </c>
      <c r="X1746">
        <f t="shared" si="200"/>
        <v>-5.0278359771568817E-2</v>
      </c>
    </row>
    <row r="1747" spans="1:24" x14ac:dyDescent="0.35">
      <c r="A1747" t="s">
        <v>254</v>
      </c>
      <c r="B1747" t="s">
        <v>667</v>
      </c>
      <c r="C1747" t="s">
        <v>688</v>
      </c>
      <c r="D1747" t="s">
        <v>670</v>
      </c>
      <c r="E1747">
        <v>0.463028549208572</v>
      </c>
      <c r="F1747">
        <v>8</v>
      </c>
      <c r="G1747">
        <v>0</v>
      </c>
      <c r="H1747">
        <v>0</v>
      </c>
      <c r="I1747">
        <f t="shared" si="201"/>
        <v>0</v>
      </c>
      <c r="J1747">
        <v>0</v>
      </c>
      <c r="K1747">
        <v>0</v>
      </c>
      <c r="L1747" t="s">
        <v>654</v>
      </c>
      <c r="M1747" t="s">
        <v>651</v>
      </c>
      <c r="N1747" t="str">
        <f t="shared" si="202"/>
        <v>right guard</v>
      </c>
      <c r="P1747">
        <v>0</v>
      </c>
      <c r="Q1747">
        <v>9.1987269999999996E-2</v>
      </c>
      <c r="R1747">
        <v>0</v>
      </c>
      <c r="S1747">
        <v>0</v>
      </c>
      <c r="T1747">
        <f t="shared" si="203"/>
        <v>0</v>
      </c>
      <c r="U1747">
        <f t="shared" si="204"/>
        <v>0</v>
      </c>
      <c r="V1747">
        <f t="shared" si="205"/>
        <v>0</v>
      </c>
      <c r="X1747">
        <f t="shared" si="200"/>
        <v>4.2592732173757197E-2</v>
      </c>
    </row>
    <row r="1748" spans="1:24" x14ac:dyDescent="0.35">
      <c r="A1748" t="s">
        <v>259</v>
      </c>
      <c r="B1748" t="s">
        <v>667</v>
      </c>
      <c r="C1748" t="s">
        <v>688</v>
      </c>
      <c r="D1748" t="s">
        <v>670</v>
      </c>
      <c r="E1748">
        <v>0.53697145079142705</v>
      </c>
      <c r="F1748">
        <v>8</v>
      </c>
      <c r="G1748">
        <v>0</v>
      </c>
      <c r="H1748">
        <v>0</v>
      </c>
      <c r="I1748">
        <f t="shared" si="201"/>
        <v>0</v>
      </c>
      <c r="J1748">
        <v>0</v>
      </c>
      <c r="K1748">
        <v>0</v>
      </c>
      <c r="L1748" t="s">
        <v>654</v>
      </c>
      <c r="M1748" t="s">
        <v>651</v>
      </c>
      <c r="N1748" t="str">
        <f t="shared" si="202"/>
        <v>right guard</v>
      </c>
      <c r="P1748">
        <v>0</v>
      </c>
      <c r="Q1748">
        <v>9.1987269999999996E-2</v>
      </c>
      <c r="R1748">
        <v>0</v>
      </c>
      <c r="S1748">
        <v>0</v>
      </c>
      <c r="T1748">
        <f t="shared" si="203"/>
        <v>0</v>
      </c>
      <c r="U1748">
        <f t="shared" si="204"/>
        <v>0</v>
      </c>
      <c r="V1748">
        <f t="shared" si="205"/>
        <v>0</v>
      </c>
      <c r="X1748">
        <f t="shared" si="200"/>
        <v>4.9394537826242708E-2</v>
      </c>
    </row>
    <row r="1749" spans="1:24" x14ac:dyDescent="0.35">
      <c r="A1749" t="s">
        <v>251</v>
      </c>
      <c r="B1749" t="s">
        <v>666</v>
      </c>
      <c r="C1749" t="s">
        <v>688</v>
      </c>
      <c r="D1749" t="s">
        <v>670</v>
      </c>
      <c r="E1749">
        <v>0.29590083125960698</v>
      </c>
      <c r="F1749">
        <v>8</v>
      </c>
      <c r="G1749">
        <v>0</v>
      </c>
      <c r="H1749">
        <v>0</v>
      </c>
      <c r="I1749">
        <f t="shared" si="201"/>
        <v>0</v>
      </c>
      <c r="J1749">
        <v>0</v>
      </c>
      <c r="K1749">
        <v>0</v>
      </c>
      <c r="L1749" t="s">
        <v>654</v>
      </c>
      <c r="M1749" t="s">
        <v>652</v>
      </c>
      <c r="N1749" t="str">
        <f t="shared" si="202"/>
        <v>left guard</v>
      </c>
      <c r="P1749">
        <v>0</v>
      </c>
      <c r="Q1749">
        <v>-0.59074519999999997</v>
      </c>
      <c r="R1749">
        <v>1</v>
      </c>
      <c r="S1749">
        <v>0.29590083125960698</v>
      </c>
      <c r="T1749">
        <f t="shared" si="203"/>
        <v>0</v>
      </c>
      <c r="U1749">
        <f t="shared" si="204"/>
        <v>0</v>
      </c>
      <c r="V1749">
        <f t="shared" si="205"/>
        <v>0</v>
      </c>
      <c r="X1749">
        <f t="shared" si="200"/>
        <v>-0.17480199574262276</v>
      </c>
    </row>
    <row r="1750" spans="1:24" x14ac:dyDescent="0.35">
      <c r="A1750" t="s">
        <v>257</v>
      </c>
      <c r="B1750" t="s">
        <v>666</v>
      </c>
      <c r="C1750" t="s">
        <v>688</v>
      </c>
      <c r="D1750" t="s">
        <v>670</v>
      </c>
      <c r="E1750">
        <v>0.31211926515345301</v>
      </c>
      <c r="F1750">
        <v>8</v>
      </c>
      <c r="G1750">
        <v>0</v>
      </c>
      <c r="H1750">
        <v>0</v>
      </c>
      <c r="I1750">
        <f t="shared" si="201"/>
        <v>0</v>
      </c>
      <c r="J1750">
        <v>0</v>
      </c>
      <c r="K1750">
        <v>0</v>
      </c>
      <c r="L1750" t="s">
        <v>654</v>
      </c>
      <c r="M1750" t="s">
        <v>652</v>
      </c>
      <c r="N1750" t="str">
        <f t="shared" si="202"/>
        <v>left guard</v>
      </c>
      <c r="P1750">
        <v>0</v>
      </c>
      <c r="Q1750">
        <v>-0.59074519999999997</v>
      </c>
      <c r="R1750">
        <v>1</v>
      </c>
      <c r="S1750">
        <v>0.31211926515345301</v>
      </c>
      <c r="T1750">
        <f t="shared" si="203"/>
        <v>0</v>
      </c>
      <c r="U1750">
        <f t="shared" si="204"/>
        <v>0</v>
      </c>
      <c r="V1750">
        <f t="shared" si="205"/>
        <v>0</v>
      </c>
      <c r="X1750">
        <f t="shared" si="200"/>
        <v>-0.18438295771692961</v>
      </c>
    </row>
    <row r="1751" spans="1:24" x14ac:dyDescent="0.35">
      <c r="A1751" t="s">
        <v>267</v>
      </c>
      <c r="B1751" t="s">
        <v>666</v>
      </c>
      <c r="C1751" t="s">
        <v>688</v>
      </c>
      <c r="D1751" t="s">
        <v>670</v>
      </c>
      <c r="E1751">
        <v>0.39197990358693802</v>
      </c>
      <c r="F1751">
        <v>8</v>
      </c>
      <c r="G1751">
        <v>0</v>
      </c>
      <c r="H1751">
        <v>0</v>
      </c>
      <c r="I1751">
        <f t="shared" si="201"/>
        <v>0</v>
      </c>
      <c r="J1751">
        <v>0</v>
      </c>
      <c r="K1751">
        <v>0</v>
      </c>
      <c r="L1751" t="s">
        <v>654</v>
      </c>
      <c r="M1751" t="s">
        <v>652</v>
      </c>
      <c r="N1751" t="str">
        <f t="shared" si="202"/>
        <v>left guard</v>
      </c>
      <c r="P1751">
        <v>0</v>
      </c>
      <c r="Q1751">
        <v>-0.59074519999999997</v>
      </c>
      <c r="R1751">
        <v>1</v>
      </c>
      <c r="S1751">
        <v>0.39197990358693802</v>
      </c>
      <c r="T1751">
        <f t="shared" si="203"/>
        <v>0</v>
      </c>
      <c r="U1751">
        <f t="shared" si="204"/>
        <v>0</v>
      </c>
      <c r="V1751">
        <f t="shared" si="205"/>
        <v>0</v>
      </c>
      <c r="X1751">
        <f t="shared" si="200"/>
        <v>-0.23156024654044641</v>
      </c>
    </row>
    <row r="1752" spans="1:24" x14ac:dyDescent="0.35">
      <c r="A1752" t="s">
        <v>444</v>
      </c>
      <c r="B1752" t="s">
        <v>665</v>
      </c>
      <c r="C1752" t="s">
        <v>688</v>
      </c>
      <c r="D1752" t="s">
        <v>670</v>
      </c>
      <c r="E1752">
        <v>1</v>
      </c>
      <c r="F1752">
        <v>8</v>
      </c>
      <c r="G1752">
        <v>0</v>
      </c>
      <c r="H1752">
        <v>0</v>
      </c>
      <c r="I1752">
        <f t="shared" si="201"/>
        <v>0</v>
      </c>
      <c r="J1752">
        <v>0</v>
      </c>
      <c r="K1752">
        <v>0</v>
      </c>
      <c r="L1752" t="s">
        <v>654</v>
      </c>
      <c r="M1752" t="s">
        <v>652</v>
      </c>
      <c r="N1752" t="str">
        <f t="shared" si="202"/>
        <v>left guard</v>
      </c>
      <c r="P1752">
        <v>0</v>
      </c>
      <c r="Q1752">
        <v>0.9709158</v>
      </c>
      <c r="R1752">
        <v>0</v>
      </c>
      <c r="S1752">
        <v>0</v>
      </c>
      <c r="T1752">
        <f t="shared" si="203"/>
        <v>0</v>
      </c>
      <c r="U1752">
        <f t="shared" si="204"/>
        <v>0</v>
      </c>
      <c r="V1752">
        <f t="shared" si="205"/>
        <v>0</v>
      </c>
      <c r="X1752">
        <f t="shared" si="200"/>
        <v>0.9709158</v>
      </c>
    </row>
    <row r="1753" spans="1:24" x14ac:dyDescent="0.35">
      <c r="A1753" t="s">
        <v>20</v>
      </c>
      <c r="B1753" t="s">
        <v>665</v>
      </c>
      <c r="C1753" t="s">
        <v>670</v>
      </c>
      <c r="D1753" t="s">
        <v>688</v>
      </c>
      <c r="E1753">
        <v>0.66619200660475897</v>
      </c>
      <c r="F1753">
        <v>8</v>
      </c>
      <c r="G1753">
        <v>0</v>
      </c>
      <c r="H1753">
        <v>0</v>
      </c>
      <c r="I1753">
        <f t="shared" si="201"/>
        <v>0</v>
      </c>
      <c r="J1753">
        <v>0</v>
      </c>
      <c r="K1753">
        <v>0</v>
      </c>
      <c r="L1753" t="s">
        <v>654</v>
      </c>
      <c r="M1753" t="s">
        <v>652</v>
      </c>
      <c r="N1753" t="str">
        <f t="shared" si="202"/>
        <v>left guard</v>
      </c>
      <c r="P1753">
        <v>0</v>
      </c>
      <c r="Q1753">
        <v>0.97661359999999997</v>
      </c>
      <c r="R1753">
        <v>0</v>
      </c>
      <c r="S1753">
        <v>0</v>
      </c>
      <c r="T1753">
        <f t="shared" si="203"/>
        <v>0</v>
      </c>
      <c r="U1753">
        <f t="shared" si="204"/>
        <v>0</v>
      </c>
      <c r="V1753">
        <f t="shared" si="205"/>
        <v>0</v>
      </c>
      <c r="X1753">
        <f t="shared" si="200"/>
        <v>0.65061217386149739</v>
      </c>
    </row>
    <row r="1754" spans="1:24" x14ac:dyDescent="0.35">
      <c r="A1754" t="s">
        <v>443</v>
      </c>
      <c r="B1754" t="s">
        <v>667</v>
      </c>
      <c r="C1754" t="s">
        <v>670</v>
      </c>
      <c r="D1754" t="s">
        <v>688</v>
      </c>
      <c r="E1754">
        <v>0.33380799339523998</v>
      </c>
      <c r="F1754">
        <v>8</v>
      </c>
      <c r="G1754">
        <v>0</v>
      </c>
      <c r="H1754">
        <v>0</v>
      </c>
      <c r="I1754">
        <f t="shared" si="201"/>
        <v>0</v>
      </c>
      <c r="J1754">
        <v>0</v>
      </c>
      <c r="K1754">
        <v>0</v>
      </c>
      <c r="L1754" t="s">
        <v>654</v>
      </c>
      <c r="M1754" t="s">
        <v>652</v>
      </c>
      <c r="N1754" t="str">
        <f t="shared" si="202"/>
        <v>left guard</v>
      </c>
      <c r="P1754">
        <v>0</v>
      </c>
      <c r="Q1754">
        <v>0.97661359999999997</v>
      </c>
      <c r="R1754">
        <v>0</v>
      </c>
      <c r="S1754">
        <v>0</v>
      </c>
      <c r="T1754">
        <f t="shared" si="203"/>
        <v>0</v>
      </c>
      <c r="U1754">
        <f t="shared" si="204"/>
        <v>0</v>
      </c>
      <c r="V1754">
        <f t="shared" si="205"/>
        <v>0</v>
      </c>
      <c r="X1754">
        <f t="shared" si="200"/>
        <v>0.32600142613850153</v>
      </c>
    </row>
    <row r="1755" spans="1:24" x14ac:dyDescent="0.35">
      <c r="A1755" t="s">
        <v>253</v>
      </c>
      <c r="B1755" t="s">
        <v>666</v>
      </c>
      <c r="C1755" t="s">
        <v>688</v>
      </c>
      <c r="D1755" t="s">
        <v>670</v>
      </c>
      <c r="E1755">
        <v>0.62503286587545503</v>
      </c>
      <c r="F1755">
        <v>8</v>
      </c>
      <c r="G1755">
        <v>0</v>
      </c>
      <c r="H1755">
        <v>0</v>
      </c>
      <c r="I1755">
        <f t="shared" si="201"/>
        <v>0</v>
      </c>
      <c r="J1755">
        <v>0</v>
      </c>
      <c r="K1755">
        <v>0</v>
      </c>
      <c r="L1755" t="s">
        <v>3</v>
      </c>
      <c r="M1755" t="s">
        <v>652</v>
      </c>
      <c r="N1755" t="str">
        <f t="shared" si="202"/>
        <v>left tackle</v>
      </c>
      <c r="P1755">
        <v>0</v>
      </c>
      <c r="Q1755">
        <v>-0.31490256999999999</v>
      </c>
      <c r="R1755">
        <v>1</v>
      </c>
      <c r="S1755">
        <v>0.62503286587545503</v>
      </c>
      <c r="T1755">
        <f t="shared" si="203"/>
        <v>0</v>
      </c>
      <c r="U1755">
        <f t="shared" si="204"/>
        <v>0</v>
      </c>
      <c r="V1755">
        <f t="shared" si="205"/>
        <v>0</v>
      </c>
      <c r="X1755">
        <f t="shared" si="200"/>
        <v>-0.19682445579864608</v>
      </c>
    </row>
    <row r="1756" spans="1:24" x14ac:dyDescent="0.35">
      <c r="A1756" t="s">
        <v>445</v>
      </c>
      <c r="B1756" t="s">
        <v>666</v>
      </c>
      <c r="C1756" t="s">
        <v>688</v>
      </c>
      <c r="D1756" t="s">
        <v>670</v>
      </c>
      <c r="E1756">
        <v>0.37496713412454402</v>
      </c>
      <c r="F1756">
        <v>8</v>
      </c>
      <c r="G1756">
        <v>0</v>
      </c>
      <c r="H1756">
        <v>0</v>
      </c>
      <c r="I1756">
        <f t="shared" si="201"/>
        <v>0</v>
      </c>
      <c r="J1756">
        <v>0</v>
      </c>
      <c r="K1756">
        <v>0</v>
      </c>
      <c r="L1756" t="s">
        <v>3</v>
      </c>
      <c r="M1756" t="s">
        <v>652</v>
      </c>
      <c r="N1756" t="str">
        <f t="shared" si="202"/>
        <v>left tackle</v>
      </c>
      <c r="P1756">
        <v>0</v>
      </c>
      <c r="Q1756">
        <v>-0.31490256999999999</v>
      </c>
      <c r="R1756">
        <v>1</v>
      </c>
      <c r="S1756">
        <v>0.37496713412454402</v>
      </c>
      <c r="T1756">
        <f t="shared" si="203"/>
        <v>0</v>
      </c>
      <c r="U1756">
        <f t="shared" si="204"/>
        <v>0</v>
      </c>
      <c r="V1756">
        <f t="shared" si="205"/>
        <v>0</v>
      </c>
      <c r="X1756">
        <f t="shared" si="200"/>
        <v>-0.11807811420135361</v>
      </c>
    </row>
    <row r="1757" spans="1:24" x14ac:dyDescent="0.35">
      <c r="A1757" t="s">
        <v>257</v>
      </c>
      <c r="B1757" t="s">
        <v>666</v>
      </c>
      <c r="C1757" t="s">
        <v>688</v>
      </c>
      <c r="D1757" t="s">
        <v>670</v>
      </c>
      <c r="E1757">
        <v>1</v>
      </c>
      <c r="F1757">
        <v>8</v>
      </c>
      <c r="G1757">
        <v>0</v>
      </c>
      <c r="H1757">
        <v>0</v>
      </c>
      <c r="I1757">
        <f t="shared" si="201"/>
        <v>0</v>
      </c>
      <c r="J1757">
        <v>0</v>
      </c>
      <c r="K1757">
        <v>0</v>
      </c>
      <c r="L1757" t="s">
        <v>3</v>
      </c>
      <c r="M1757" t="s">
        <v>652</v>
      </c>
      <c r="N1757" t="str">
        <f t="shared" si="202"/>
        <v>left tackle</v>
      </c>
      <c r="P1757">
        <v>0</v>
      </c>
      <c r="Q1757">
        <v>-0.16599669</v>
      </c>
      <c r="R1757">
        <v>1</v>
      </c>
      <c r="S1757">
        <v>1</v>
      </c>
      <c r="T1757">
        <f t="shared" si="203"/>
        <v>0</v>
      </c>
      <c r="U1757">
        <f t="shared" si="204"/>
        <v>0</v>
      </c>
      <c r="V1757">
        <f t="shared" si="205"/>
        <v>0</v>
      </c>
      <c r="X1757">
        <f t="shared" si="200"/>
        <v>-0.16599669</v>
      </c>
    </row>
    <row r="1758" spans="1:24" x14ac:dyDescent="0.35">
      <c r="A1758" t="s">
        <v>254</v>
      </c>
      <c r="B1758" t="s">
        <v>667</v>
      </c>
      <c r="C1758" t="s">
        <v>688</v>
      </c>
      <c r="D1758" t="s">
        <v>670</v>
      </c>
      <c r="E1758">
        <v>0.70250985178385605</v>
      </c>
      <c r="F1758">
        <v>8</v>
      </c>
      <c r="G1758">
        <v>1</v>
      </c>
      <c r="H1758">
        <v>0</v>
      </c>
      <c r="I1758">
        <f t="shared" si="201"/>
        <v>1</v>
      </c>
      <c r="J1758">
        <v>0</v>
      </c>
      <c r="K1758">
        <v>0</v>
      </c>
      <c r="L1758" t="s">
        <v>3</v>
      </c>
      <c r="M1758" t="s">
        <v>651</v>
      </c>
      <c r="N1758" t="str">
        <f t="shared" si="202"/>
        <v>right tackle</v>
      </c>
      <c r="P1758">
        <v>1</v>
      </c>
      <c r="Q1758">
        <v>-0.96699904999999997</v>
      </c>
      <c r="R1758">
        <v>1</v>
      </c>
      <c r="S1758">
        <v>0.70250985178385605</v>
      </c>
      <c r="T1758">
        <f t="shared" si="203"/>
        <v>0.70250985178385605</v>
      </c>
      <c r="U1758">
        <f t="shared" si="204"/>
        <v>0</v>
      </c>
      <c r="V1758">
        <f t="shared" si="205"/>
        <v>0</v>
      </c>
      <c r="X1758">
        <f t="shared" si="200"/>
        <v>-0.67932635929062957</v>
      </c>
    </row>
    <row r="1759" spans="1:24" x14ac:dyDescent="0.35">
      <c r="A1759" t="s">
        <v>267</v>
      </c>
      <c r="B1759" t="s">
        <v>666</v>
      </c>
      <c r="C1759" t="s">
        <v>688</v>
      </c>
      <c r="D1759" t="s">
        <v>670</v>
      </c>
      <c r="E1759">
        <v>0.297490148216143</v>
      </c>
      <c r="F1759">
        <v>8</v>
      </c>
      <c r="G1759">
        <v>1</v>
      </c>
      <c r="H1759">
        <v>0</v>
      </c>
      <c r="I1759">
        <f t="shared" si="201"/>
        <v>1</v>
      </c>
      <c r="J1759">
        <v>0</v>
      </c>
      <c r="K1759">
        <v>0</v>
      </c>
      <c r="L1759" t="s">
        <v>3</v>
      </c>
      <c r="M1759" t="s">
        <v>651</v>
      </c>
      <c r="N1759" t="str">
        <f t="shared" si="202"/>
        <v>right tackle</v>
      </c>
      <c r="P1759">
        <v>1</v>
      </c>
      <c r="Q1759">
        <v>-0.96699904999999997</v>
      </c>
      <c r="R1759">
        <v>1</v>
      </c>
      <c r="S1759">
        <v>0.297490148216143</v>
      </c>
      <c r="T1759">
        <f t="shared" si="203"/>
        <v>0.297490148216143</v>
      </c>
      <c r="U1759">
        <f t="shared" si="204"/>
        <v>0</v>
      </c>
      <c r="V1759">
        <f t="shared" si="205"/>
        <v>0</v>
      </c>
      <c r="X1759">
        <f t="shared" si="200"/>
        <v>-0.28767269070936946</v>
      </c>
    </row>
    <row r="1760" spans="1:24" x14ac:dyDescent="0.35">
      <c r="A1760" t="s">
        <v>444</v>
      </c>
      <c r="B1760" t="s">
        <v>665</v>
      </c>
      <c r="C1760" t="s">
        <v>688</v>
      </c>
      <c r="D1760" t="s">
        <v>670</v>
      </c>
      <c r="E1760">
        <v>0.35657519946251998</v>
      </c>
      <c r="F1760">
        <v>8</v>
      </c>
      <c r="G1760">
        <v>0</v>
      </c>
      <c r="H1760">
        <v>0</v>
      </c>
      <c r="I1760">
        <f t="shared" si="201"/>
        <v>0</v>
      </c>
      <c r="J1760">
        <v>0</v>
      </c>
      <c r="K1760">
        <v>0</v>
      </c>
      <c r="L1760" t="s">
        <v>654</v>
      </c>
      <c r="M1760" t="s">
        <v>652</v>
      </c>
      <c r="N1760" t="str">
        <f t="shared" si="202"/>
        <v>left guard</v>
      </c>
      <c r="P1760">
        <v>0</v>
      </c>
      <c r="Q1760">
        <v>-0.35563007000000002</v>
      </c>
      <c r="R1760">
        <v>1</v>
      </c>
      <c r="S1760">
        <v>0.35657519946251998</v>
      </c>
      <c r="T1760">
        <f t="shared" si="203"/>
        <v>0</v>
      </c>
      <c r="U1760">
        <f t="shared" si="204"/>
        <v>0</v>
      </c>
      <c r="V1760">
        <f t="shared" si="205"/>
        <v>0</v>
      </c>
      <c r="X1760">
        <f t="shared" si="200"/>
        <v>-0.12680886314511994</v>
      </c>
    </row>
    <row r="1761" spans="1:24" x14ac:dyDescent="0.35">
      <c r="A1761" t="s">
        <v>446</v>
      </c>
      <c r="B1761" t="s">
        <v>665</v>
      </c>
      <c r="C1761" t="s">
        <v>688</v>
      </c>
      <c r="D1761" t="s">
        <v>670</v>
      </c>
      <c r="E1761">
        <v>0.64342480053747897</v>
      </c>
      <c r="F1761">
        <v>8</v>
      </c>
      <c r="G1761">
        <v>0</v>
      </c>
      <c r="H1761">
        <v>0</v>
      </c>
      <c r="I1761">
        <f t="shared" si="201"/>
        <v>0</v>
      </c>
      <c r="J1761">
        <v>0</v>
      </c>
      <c r="K1761">
        <v>0</v>
      </c>
      <c r="L1761" t="s">
        <v>654</v>
      </c>
      <c r="M1761" t="s">
        <v>652</v>
      </c>
      <c r="N1761" t="str">
        <f t="shared" si="202"/>
        <v>left guard</v>
      </c>
      <c r="P1761">
        <v>0</v>
      </c>
      <c r="Q1761">
        <v>-0.35563007000000002</v>
      </c>
      <c r="R1761">
        <v>1</v>
      </c>
      <c r="S1761">
        <v>0.64342480053747897</v>
      </c>
      <c r="T1761">
        <f t="shared" si="203"/>
        <v>0</v>
      </c>
      <c r="U1761">
        <f t="shared" si="204"/>
        <v>0</v>
      </c>
      <c r="V1761">
        <f t="shared" si="205"/>
        <v>0</v>
      </c>
      <c r="X1761">
        <f t="shared" si="200"/>
        <v>-0.22882120685487969</v>
      </c>
    </row>
    <row r="1762" spans="1:24" x14ac:dyDescent="0.35">
      <c r="A1762" t="s">
        <v>254</v>
      </c>
      <c r="B1762" t="s">
        <v>667</v>
      </c>
      <c r="C1762" t="s">
        <v>688</v>
      </c>
      <c r="D1762" t="s">
        <v>670</v>
      </c>
      <c r="E1762">
        <v>0.28322823653012602</v>
      </c>
      <c r="F1762">
        <v>8</v>
      </c>
      <c r="G1762">
        <v>0</v>
      </c>
      <c r="H1762">
        <v>0</v>
      </c>
      <c r="I1762">
        <f t="shared" si="201"/>
        <v>0</v>
      </c>
      <c r="J1762">
        <v>0</v>
      </c>
      <c r="K1762">
        <v>0</v>
      </c>
      <c r="L1762" t="s">
        <v>3</v>
      </c>
      <c r="M1762" t="s">
        <v>651</v>
      </c>
      <c r="N1762" t="str">
        <f t="shared" si="202"/>
        <v>right tackle</v>
      </c>
      <c r="P1762">
        <v>0</v>
      </c>
      <c r="Q1762">
        <v>-0.67768810000000002</v>
      </c>
      <c r="R1762">
        <v>1</v>
      </c>
      <c r="S1762">
        <v>0.28322823653012602</v>
      </c>
      <c r="T1762">
        <f t="shared" si="203"/>
        <v>0</v>
      </c>
      <c r="U1762">
        <f t="shared" si="204"/>
        <v>0</v>
      </c>
      <c r="V1762">
        <f t="shared" si="205"/>
        <v>0</v>
      </c>
      <c r="X1762">
        <f t="shared" si="200"/>
        <v>-0.19194040548045169</v>
      </c>
    </row>
    <row r="1763" spans="1:24" x14ac:dyDescent="0.35">
      <c r="A1763" t="s">
        <v>267</v>
      </c>
      <c r="B1763" t="s">
        <v>666</v>
      </c>
      <c r="C1763" t="s">
        <v>688</v>
      </c>
      <c r="D1763" t="s">
        <v>670</v>
      </c>
      <c r="E1763">
        <v>0.43258566141690102</v>
      </c>
      <c r="F1763">
        <v>8</v>
      </c>
      <c r="G1763">
        <v>0</v>
      </c>
      <c r="H1763">
        <v>0</v>
      </c>
      <c r="I1763">
        <f t="shared" si="201"/>
        <v>0</v>
      </c>
      <c r="J1763">
        <v>0</v>
      </c>
      <c r="K1763">
        <v>0</v>
      </c>
      <c r="L1763" t="s">
        <v>3</v>
      </c>
      <c r="M1763" t="s">
        <v>651</v>
      </c>
      <c r="N1763" t="str">
        <f t="shared" si="202"/>
        <v>right tackle</v>
      </c>
      <c r="P1763">
        <v>0</v>
      </c>
      <c r="Q1763">
        <v>-0.67768810000000002</v>
      </c>
      <c r="R1763">
        <v>1</v>
      </c>
      <c r="S1763">
        <v>0.43258566141690102</v>
      </c>
      <c r="T1763">
        <f t="shared" si="203"/>
        <v>0</v>
      </c>
      <c r="U1763">
        <f t="shared" si="204"/>
        <v>0</v>
      </c>
      <c r="V1763">
        <f t="shared" si="205"/>
        <v>0</v>
      </c>
      <c r="X1763">
        <f t="shared" si="200"/>
        <v>-0.29315815497286296</v>
      </c>
    </row>
    <row r="1764" spans="1:24" x14ac:dyDescent="0.35">
      <c r="A1764" t="s">
        <v>259</v>
      </c>
      <c r="B1764" t="s">
        <v>667</v>
      </c>
      <c r="C1764" t="s">
        <v>688</v>
      </c>
      <c r="D1764" t="s">
        <v>670</v>
      </c>
      <c r="E1764">
        <v>0.28418610205297201</v>
      </c>
      <c r="F1764">
        <v>8</v>
      </c>
      <c r="G1764">
        <v>0</v>
      </c>
      <c r="H1764">
        <v>0</v>
      </c>
      <c r="I1764">
        <f t="shared" si="201"/>
        <v>0</v>
      </c>
      <c r="J1764">
        <v>0</v>
      </c>
      <c r="K1764">
        <v>0</v>
      </c>
      <c r="L1764" t="s">
        <v>3</v>
      </c>
      <c r="M1764" t="s">
        <v>651</v>
      </c>
      <c r="N1764" t="str">
        <f t="shared" si="202"/>
        <v>right tackle</v>
      </c>
      <c r="P1764">
        <v>0</v>
      </c>
      <c r="Q1764">
        <v>-0.67768810000000002</v>
      </c>
      <c r="R1764">
        <v>1</v>
      </c>
      <c r="S1764">
        <v>0.28418610205297201</v>
      </c>
      <c r="T1764">
        <f t="shared" si="203"/>
        <v>0</v>
      </c>
      <c r="U1764">
        <f t="shared" si="204"/>
        <v>0</v>
      </c>
      <c r="V1764">
        <f t="shared" si="205"/>
        <v>0</v>
      </c>
      <c r="X1764">
        <f t="shared" si="200"/>
        <v>-0.1925895395466847</v>
      </c>
    </row>
    <row r="1765" spans="1:24" x14ac:dyDescent="0.35">
      <c r="A1765" t="s">
        <v>259</v>
      </c>
      <c r="B1765" t="s">
        <v>667</v>
      </c>
      <c r="C1765" t="s">
        <v>688</v>
      </c>
      <c r="D1765" t="s">
        <v>670</v>
      </c>
      <c r="E1765">
        <v>0.607102577043094</v>
      </c>
      <c r="F1765">
        <v>8</v>
      </c>
      <c r="G1765">
        <v>0</v>
      </c>
      <c r="H1765">
        <v>0</v>
      </c>
      <c r="I1765">
        <f t="shared" si="201"/>
        <v>0</v>
      </c>
      <c r="J1765">
        <v>0</v>
      </c>
      <c r="K1765">
        <v>0</v>
      </c>
      <c r="L1765" t="s">
        <v>3</v>
      </c>
      <c r="M1765" t="s">
        <v>651</v>
      </c>
      <c r="N1765" t="str">
        <f t="shared" si="202"/>
        <v>right tackle</v>
      </c>
      <c r="P1765">
        <v>0</v>
      </c>
      <c r="Q1765">
        <v>1.1615546E-3</v>
      </c>
      <c r="R1765">
        <v>0</v>
      </c>
      <c r="S1765">
        <v>0</v>
      </c>
      <c r="T1765">
        <f t="shared" si="203"/>
        <v>0</v>
      </c>
      <c r="U1765">
        <f t="shared" si="204"/>
        <v>0</v>
      </c>
      <c r="V1765">
        <f t="shared" si="205"/>
        <v>0</v>
      </c>
      <c r="X1765">
        <f t="shared" si="200"/>
        <v>7.051827910362602E-4</v>
      </c>
    </row>
    <row r="1766" spans="1:24" x14ac:dyDescent="0.35">
      <c r="A1766" t="s">
        <v>445</v>
      </c>
      <c r="B1766" t="s">
        <v>666</v>
      </c>
      <c r="C1766" t="s">
        <v>688</v>
      </c>
      <c r="D1766" t="s">
        <v>670</v>
      </c>
      <c r="E1766">
        <v>0.392897422956905</v>
      </c>
      <c r="F1766">
        <v>8</v>
      </c>
      <c r="G1766">
        <v>0</v>
      </c>
      <c r="H1766">
        <v>0</v>
      </c>
      <c r="I1766">
        <f t="shared" si="201"/>
        <v>0</v>
      </c>
      <c r="J1766">
        <v>0</v>
      </c>
      <c r="K1766">
        <v>0</v>
      </c>
      <c r="L1766" t="s">
        <v>3</v>
      </c>
      <c r="M1766" t="s">
        <v>651</v>
      </c>
      <c r="N1766" t="str">
        <f t="shared" si="202"/>
        <v>right tackle</v>
      </c>
      <c r="P1766">
        <v>0</v>
      </c>
      <c r="Q1766">
        <v>1.1615546E-3</v>
      </c>
      <c r="R1766">
        <v>0</v>
      </c>
      <c r="S1766">
        <v>0</v>
      </c>
      <c r="T1766">
        <f t="shared" si="203"/>
        <v>0</v>
      </c>
      <c r="U1766">
        <f t="shared" si="204"/>
        <v>0</v>
      </c>
      <c r="V1766">
        <f t="shared" si="205"/>
        <v>0</v>
      </c>
      <c r="X1766">
        <f t="shared" si="200"/>
        <v>4.5637180896373856E-4</v>
      </c>
    </row>
    <row r="1767" spans="1:24" x14ac:dyDescent="0.35">
      <c r="A1767" t="s">
        <v>258</v>
      </c>
      <c r="B1767" t="s">
        <v>666</v>
      </c>
      <c r="C1767" t="s">
        <v>688</v>
      </c>
      <c r="D1767" t="s">
        <v>670</v>
      </c>
      <c r="E1767">
        <v>0.43345862484942699</v>
      </c>
      <c r="F1767">
        <v>8</v>
      </c>
      <c r="G1767">
        <v>0</v>
      </c>
      <c r="H1767">
        <v>0</v>
      </c>
      <c r="I1767">
        <f t="shared" si="201"/>
        <v>0</v>
      </c>
      <c r="J1767">
        <v>0</v>
      </c>
      <c r="K1767">
        <v>0</v>
      </c>
      <c r="L1767" t="s">
        <v>3</v>
      </c>
      <c r="M1767" t="s">
        <v>651</v>
      </c>
      <c r="N1767" t="str">
        <f t="shared" si="202"/>
        <v>right tackle</v>
      </c>
      <c r="P1767">
        <v>0</v>
      </c>
      <c r="Q1767">
        <v>0.21603990000000001</v>
      </c>
      <c r="R1767">
        <v>0</v>
      </c>
      <c r="S1767">
        <v>0</v>
      </c>
      <c r="T1767">
        <f t="shared" si="203"/>
        <v>0</v>
      </c>
      <c r="U1767">
        <f t="shared" si="204"/>
        <v>0</v>
      </c>
      <c r="V1767">
        <f t="shared" si="205"/>
        <v>0</v>
      </c>
      <c r="X1767">
        <f t="shared" si="200"/>
        <v>9.3644357966607722E-2</v>
      </c>
    </row>
    <row r="1768" spans="1:24" x14ac:dyDescent="0.35">
      <c r="A1768" t="s">
        <v>262</v>
      </c>
      <c r="B1768" t="s">
        <v>665</v>
      </c>
      <c r="C1768" t="s">
        <v>688</v>
      </c>
      <c r="D1768" t="s">
        <v>670</v>
      </c>
      <c r="E1768">
        <v>0.56654137515057201</v>
      </c>
      <c r="F1768">
        <v>8</v>
      </c>
      <c r="G1768">
        <v>0</v>
      </c>
      <c r="H1768">
        <v>0</v>
      </c>
      <c r="I1768">
        <f t="shared" si="201"/>
        <v>0</v>
      </c>
      <c r="J1768">
        <v>0</v>
      </c>
      <c r="K1768">
        <v>0</v>
      </c>
      <c r="L1768" t="s">
        <v>3</v>
      </c>
      <c r="M1768" t="s">
        <v>651</v>
      </c>
      <c r="N1768" t="str">
        <f t="shared" si="202"/>
        <v>right tackle</v>
      </c>
      <c r="P1768">
        <v>0</v>
      </c>
      <c r="Q1768">
        <v>0.21603990000000001</v>
      </c>
      <c r="R1768">
        <v>0</v>
      </c>
      <c r="S1768">
        <v>0</v>
      </c>
      <c r="T1768">
        <f t="shared" si="203"/>
        <v>0</v>
      </c>
      <c r="U1768">
        <f t="shared" si="204"/>
        <v>0</v>
      </c>
      <c r="V1768">
        <f t="shared" si="205"/>
        <v>0</v>
      </c>
      <c r="X1768">
        <f t="shared" si="200"/>
        <v>0.12239554203339206</v>
      </c>
    </row>
    <row r="1769" spans="1:24" x14ac:dyDescent="0.35">
      <c r="A1769" t="s">
        <v>251</v>
      </c>
      <c r="B1769" t="s">
        <v>666</v>
      </c>
      <c r="C1769" t="s">
        <v>688</v>
      </c>
      <c r="D1769" t="s">
        <v>670</v>
      </c>
      <c r="E1769">
        <v>0.82556749839393295</v>
      </c>
      <c r="F1769">
        <v>8</v>
      </c>
      <c r="G1769">
        <v>0</v>
      </c>
      <c r="H1769">
        <v>0</v>
      </c>
      <c r="I1769">
        <f t="shared" si="201"/>
        <v>0</v>
      </c>
      <c r="J1769">
        <v>0</v>
      </c>
      <c r="K1769">
        <v>0</v>
      </c>
      <c r="L1769" t="s">
        <v>654</v>
      </c>
      <c r="M1769" t="s">
        <v>652</v>
      </c>
      <c r="N1769" t="str">
        <f t="shared" si="202"/>
        <v>left guard</v>
      </c>
      <c r="P1769">
        <v>0</v>
      </c>
      <c r="Q1769">
        <v>0.44343936</v>
      </c>
      <c r="R1769">
        <v>0</v>
      </c>
      <c r="S1769">
        <v>0</v>
      </c>
      <c r="T1769">
        <f t="shared" si="203"/>
        <v>0</v>
      </c>
      <c r="U1769">
        <f t="shared" si="204"/>
        <v>0</v>
      </c>
      <c r="V1769">
        <f t="shared" si="205"/>
        <v>0</v>
      </c>
      <c r="X1769">
        <f t="shared" si="200"/>
        <v>0.36608912312460667</v>
      </c>
    </row>
    <row r="1770" spans="1:24" x14ac:dyDescent="0.35">
      <c r="A1770" t="s">
        <v>257</v>
      </c>
      <c r="B1770" t="s">
        <v>666</v>
      </c>
      <c r="C1770" t="s">
        <v>688</v>
      </c>
      <c r="D1770" t="s">
        <v>670</v>
      </c>
      <c r="E1770">
        <v>0.17443250160606599</v>
      </c>
      <c r="F1770">
        <v>8</v>
      </c>
      <c r="G1770">
        <v>0</v>
      </c>
      <c r="H1770">
        <v>0</v>
      </c>
      <c r="I1770">
        <f t="shared" si="201"/>
        <v>0</v>
      </c>
      <c r="J1770">
        <v>0</v>
      </c>
      <c r="K1770">
        <v>0</v>
      </c>
      <c r="L1770" t="s">
        <v>654</v>
      </c>
      <c r="M1770" t="s">
        <v>652</v>
      </c>
      <c r="N1770" t="str">
        <f t="shared" si="202"/>
        <v>left guard</v>
      </c>
      <c r="P1770">
        <v>0</v>
      </c>
      <c r="Q1770">
        <v>0.44343936</v>
      </c>
      <c r="R1770">
        <v>0</v>
      </c>
      <c r="S1770">
        <v>0</v>
      </c>
      <c r="T1770">
        <f t="shared" si="203"/>
        <v>0</v>
      </c>
      <c r="U1770">
        <f t="shared" si="204"/>
        <v>0</v>
      </c>
      <c r="V1770">
        <f t="shared" si="205"/>
        <v>0</v>
      </c>
      <c r="X1770">
        <f t="shared" si="200"/>
        <v>7.7350236875392872E-2</v>
      </c>
    </row>
    <row r="1771" spans="1:24" x14ac:dyDescent="0.35">
      <c r="A1771" t="s">
        <v>250</v>
      </c>
      <c r="B1771" t="s">
        <v>667</v>
      </c>
      <c r="C1771" t="s">
        <v>688</v>
      </c>
      <c r="D1771" t="s">
        <v>670</v>
      </c>
      <c r="E1771">
        <v>0.62531010348466098</v>
      </c>
      <c r="F1771">
        <v>8</v>
      </c>
      <c r="G1771">
        <v>0</v>
      </c>
      <c r="H1771">
        <v>0</v>
      </c>
      <c r="I1771">
        <f t="shared" si="201"/>
        <v>0</v>
      </c>
      <c r="J1771">
        <v>0</v>
      </c>
      <c r="K1771">
        <v>0</v>
      </c>
      <c r="L1771" t="s">
        <v>3</v>
      </c>
      <c r="M1771" t="s">
        <v>652</v>
      </c>
      <c r="N1771" t="str">
        <f t="shared" si="202"/>
        <v>left tackle</v>
      </c>
      <c r="P1771">
        <v>0</v>
      </c>
      <c r="Q1771">
        <v>-0.53164107000000005</v>
      </c>
      <c r="R1771">
        <v>1</v>
      </c>
      <c r="S1771">
        <v>0.62531010348466098</v>
      </c>
      <c r="T1771">
        <f t="shared" si="203"/>
        <v>0</v>
      </c>
      <c r="U1771">
        <f t="shared" si="204"/>
        <v>0</v>
      </c>
      <c r="V1771">
        <f t="shared" si="205"/>
        <v>0</v>
      </c>
      <c r="X1771">
        <f t="shared" si="200"/>
        <v>-0.33244053249839595</v>
      </c>
    </row>
    <row r="1772" spans="1:24" x14ac:dyDescent="0.35">
      <c r="A1772" t="s">
        <v>259</v>
      </c>
      <c r="B1772" t="s">
        <v>667</v>
      </c>
      <c r="C1772" t="s">
        <v>688</v>
      </c>
      <c r="D1772" t="s">
        <v>670</v>
      </c>
      <c r="E1772">
        <v>0.37468989651533802</v>
      </c>
      <c r="F1772">
        <v>8</v>
      </c>
      <c r="G1772">
        <v>0</v>
      </c>
      <c r="H1772">
        <v>0</v>
      </c>
      <c r="I1772">
        <f t="shared" si="201"/>
        <v>0</v>
      </c>
      <c r="J1772">
        <v>0</v>
      </c>
      <c r="K1772">
        <v>0</v>
      </c>
      <c r="L1772" t="s">
        <v>3</v>
      </c>
      <c r="M1772" t="s">
        <v>652</v>
      </c>
      <c r="N1772" t="str">
        <f t="shared" si="202"/>
        <v>left tackle</v>
      </c>
      <c r="P1772">
        <v>0</v>
      </c>
      <c r="Q1772">
        <v>-0.53164107000000005</v>
      </c>
      <c r="R1772">
        <v>1</v>
      </c>
      <c r="S1772">
        <v>0.37468989651533802</v>
      </c>
      <c r="T1772">
        <f t="shared" si="203"/>
        <v>0</v>
      </c>
      <c r="U1772">
        <f t="shared" si="204"/>
        <v>0</v>
      </c>
      <c r="V1772">
        <f t="shared" si="205"/>
        <v>0</v>
      </c>
      <c r="X1772">
        <f t="shared" si="200"/>
        <v>-0.1992005375016036</v>
      </c>
    </row>
    <row r="1773" spans="1:24" x14ac:dyDescent="0.35">
      <c r="A1773" t="s">
        <v>257</v>
      </c>
      <c r="B1773" t="s">
        <v>666</v>
      </c>
      <c r="C1773" t="s">
        <v>688</v>
      </c>
      <c r="D1773" t="s">
        <v>670</v>
      </c>
      <c r="E1773">
        <v>1</v>
      </c>
      <c r="F1773">
        <v>8</v>
      </c>
      <c r="G1773">
        <v>0</v>
      </c>
      <c r="H1773">
        <v>0</v>
      </c>
      <c r="I1773">
        <f t="shared" si="201"/>
        <v>0</v>
      </c>
      <c r="J1773">
        <v>0</v>
      </c>
      <c r="K1773">
        <v>0</v>
      </c>
      <c r="L1773" t="s">
        <v>654</v>
      </c>
      <c r="M1773" t="s">
        <v>651</v>
      </c>
      <c r="N1773" t="str">
        <f t="shared" si="202"/>
        <v>right guard</v>
      </c>
      <c r="P1773">
        <v>0</v>
      </c>
      <c r="Q1773">
        <v>-0.58469919999999997</v>
      </c>
      <c r="R1773">
        <v>1</v>
      </c>
      <c r="S1773">
        <v>1</v>
      </c>
      <c r="T1773">
        <f t="shared" si="203"/>
        <v>0</v>
      </c>
      <c r="U1773">
        <f t="shared" si="204"/>
        <v>0</v>
      </c>
      <c r="V1773">
        <f t="shared" si="205"/>
        <v>0</v>
      </c>
      <c r="X1773">
        <f t="shared" si="200"/>
        <v>-0.58469919999999997</v>
      </c>
    </row>
    <row r="1774" spans="1:24" x14ac:dyDescent="0.35">
      <c r="A1774" t="s">
        <v>254</v>
      </c>
      <c r="B1774" t="s">
        <v>667</v>
      </c>
      <c r="C1774" t="s">
        <v>688</v>
      </c>
      <c r="D1774" t="s">
        <v>670</v>
      </c>
      <c r="E1774">
        <v>1</v>
      </c>
      <c r="F1774">
        <v>8</v>
      </c>
      <c r="G1774">
        <v>0</v>
      </c>
      <c r="H1774">
        <v>0</v>
      </c>
      <c r="I1774">
        <f t="shared" si="201"/>
        <v>0</v>
      </c>
      <c r="J1774">
        <v>0</v>
      </c>
      <c r="K1774">
        <v>0</v>
      </c>
      <c r="L1774" t="s">
        <v>653</v>
      </c>
      <c r="M1774" t="s">
        <v>652</v>
      </c>
      <c r="N1774" t="str">
        <f t="shared" si="202"/>
        <v>left end</v>
      </c>
      <c r="P1774">
        <v>0</v>
      </c>
      <c r="Q1774">
        <v>-0.58732580000000001</v>
      </c>
      <c r="R1774">
        <v>1</v>
      </c>
      <c r="S1774">
        <v>1</v>
      </c>
      <c r="T1774">
        <f t="shared" si="203"/>
        <v>0</v>
      </c>
      <c r="U1774">
        <f t="shared" si="204"/>
        <v>0</v>
      </c>
      <c r="V1774">
        <f t="shared" si="205"/>
        <v>0</v>
      </c>
      <c r="X1774">
        <f t="shared" si="200"/>
        <v>-0.58732580000000001</v>
      </c>
    </row>
    <row r="1775" spans="1:24" x14ac:dyDescent="0.35">
      <c r="A1775" t="s">
        <v>254</v>
      </c>
      <c r="B1775" t="s">
        <v>667</v>
      </c>
      <c r="C1775" t="s">
        <v>688</v>
      </c>
      <c r="D1775" t="s">
        <v>670</v>
      </c>
      <c r="E1775">
        <v>0.82441336565130996</v>
      </c>
      <c r="F1775">
        <v>8</v>
      </c>
      <c r="G1775">
        <v>1</v>
      </c>
      <c r="H1775">
        <v>0</v>
      </c>
      <c r="I1775">
        <f t="shared" si="201"/>
        <v>1</v>
      </c>
      <c r="J1775">
        <v>0</v>
      </c>
      <c r="K1775">
        <v>0</v>
      </c>
      <c r="L1775" t="s">
        <v>654</v>
      </c>
      <c r="M1775" t="s">
        <v>651</v>
      </c>
      <c r="N1775" t="str">
        <f t="shared" si="202"/>
        <v>right guard</v>
      </c>
      <c r="P1775">
        <v>1</v>
      </c>
      <c r="Q1775">
        <v>-0.92635195999999997</v>
      </c>
      <c r="R1775">
        <v>1</v>
      </c>
      <c r="S1775">
        <v>0.82441336565130996</v>
      </c>
      <c r="T1775">
        <f t="shared" si="203"/>
        <v>0.82441336565130996</v>
      </c>
      <c r="U1775">
        <f t="shared" si="204"/>
        <v>0</v>
      </c>
      <c r="V1775">
        <f t="shared" si="205"/>
        <v>0</v>
      </c>
      <c r="X1775">
        <f t="shared" si="200"/>
        <v>-0.76369693712128761</v>
      </c>
    </row>
    <row r="1776" spans="1:24" x14ac:dyDescent="0.35">
      <c r="A1776" t="s">
        <v>259</v>
      </c>
      <c r="B1776" t="s">
        <v>667</v>
      </c>
      <c r="C1776" t="s">
        <v>688</v>
      </c>
      <c r="D1776" t="s">
        <v>670</v>
      </c>
      <c r="E1776">
        <v>0.17558663434868901</v>
      </c>
      <c r="F1776">
        <v>8</v>
      </c>
      <c r="G1776">
        <v>1</v>
      </c>
      <c r="H1776">
        <v>0</v>
      </c>
      <c r="I1776">
        <f t="shared" si="201"/>
        <v>1</v>
      </c>
      <c r="J1776">
        <v>0</v>
      </c>
      <c r="K1776">
        <v>0</v>
      </c>
      <c r="L1776" t="s">
        <v>654</v>
      </c>
      <c r="M1776" t="s">
        <v>651</v>
      </c>
      <c r="N1776" t="str">
        <f t="shared" si="202"/>
        <v>right guard</v>
      </c>
      <c r="P1776">
        <v>1</v>
      </c>
      <c r="Q1776">
        <v>-0.92635195999999997</v>
      </c>
      <c r="R1776">
        <v>1</v>
      </c>
      <c r="S1776">
        <v>0.17558663434868901</v>
      </c>
      <c r="T1776">
        <f t="shared" si="203"/>
        <v>0.17558663434868901</v>
      </c>
      <c r="U1776">
        <f t="shared" si="204"/>
        <v>0</v>
      </c>
      <c r="V1776">
        <f t="shared" si="205"/>
        <v>0</v>
      </c>
      <c r="X1776">
        <f t="shared" si="200"/>
        <v>-0.16265502287871139</v>
      </c>
    </row>
    <row r="1777" spans="1:24" x14ac:dyDescent="0.35">
      <c r="A1777" t="s">
        <v>351</v>
      </c>
      <c r="B1777" t="s">
        <v>666</v>
      </c>
      <c r="C1777" t="s">
        <v>696</v>
      </c>
      <c r="D1777" t="s">
        <v>685</v>
      </c>
      <c r="E1777">
        <v>0.73212769350316298</v>
      </c>
      <c r="F1777">
        <v>8</v>
      </c>
      <c r="G1777">
        <v>0</v>
      </c>
      <c r="H1777">
        <v>0</v>
      </c>
      <c r="I1777">
        <f t="shared" si="201"/>
        <v>0</v>
      </c>
      <c r="J1777">
        <v>0</v>
      </c>
      <c r="K1777">
        <v>0</v>
      </c>
      <c r="M1777" t="s">
        <v>650</v>
      </c>
      <c r="N1777" t="str">
        <f t="shared" si="202"/>
        <v>middle</v>
      </c>
      <c r="P1777">
        <v>0</v>
      </c>
      <c r="Q1777">
        <v>-3.4617044E-2</v>
      </c>
      <c r="R1777">
        <v>1</v>
      </c>
      <c r="S1777">
        <v>0.73212769350316298</v>
      </c>
      <c r="T1777">
        <f t="shared" si="203"/>
        <v>0</v>
      </c>
      <c r="U1777">
        <f t="shared" si="204"/>
        <v>0</v>
      </c>
      <c r="V1777">
        <f t="shared" si="205"/>
        <v>0</v>
      </c>
      <c r="X1777">
        <f t="shared" si="200"/>
        <v>-2.5344096579617507E-2</v>
      </c>
    </row>
    <row r="1778" spans="1:24" x14ac:dyDescent="0.35">
      <c r="A1778" t="s">
        <v>361</v>
      </c>
      <c r="B1778" t="s">
        <v>667</v>
      </c>
      <c r="C1778" t="s">
        <v>696</v>
      </c>
      <c r="D1778" t="s">
        <v>685</v>
      </c>
      <c r="E1778">
        <v>0.26787230649683602</v>
      </c>
      <c r="F1778">
        <v>8</v>
      </c>
      <c r="G1778">
        <v>0</v>
      </c>
      <c r="H1778">
        <v>0</v>
      </c>
      <c r="I1778">
        <f t="shared" si="201"/>
        <v>0</v>
      </c>
      <c r="J1778">
        <v>0</v>
      </c>
      <c r="K1778">
        <v>0</v>
      </c>
      <c r="M1778" t="s">
        <v>650</v>
      </c>
      <c r="N1778" t="str">
        <f t="shared" si="202"/>
        <v>middle</v>
      </c>
      <c r="P1778">
        <v>0</v>
      </c>
      <c r="Q1778">
        <v>-3.4617044E-2</v>
      </c>
      <c r="R1778">
        <v>1</v>
      </c>
      <c r="S1778">
        <v>0.26787230649683602</v>
      </c>
      <c r="T1778">
        <f t="shared" si="203"/>
        <v>0</v>
      </c>
      <c r="U1778">
        <f t="shared" si="204"/>
        <v>0</v>
      </c>
      <c r="V1778">
        <f t="shared" si="205"/>
        <v>0</v>
      </c>
      <c r="X1778">
        <f t="shared" si="200"/>
        <v>-9.2729474203824581E-3</v>
      </c>
    </row>
    <row r="1779" spans="1:24" x14ac:dyDescent="0.35">
      <c r="A1779" t="s">
        <v>224</v>
      </c>
      <c r="B1779" t="s">
        <v>667</v>
      </c>
      <c r="C1779" t="s">
        <v>685</v>
      </c>
      <c r="D1779" t="s">
        <v>696</v>
      </c>
      <c r="E1779">
        <v>0.22866083581555399</v>
      </c>
      <c r="F1779">
        <v>8</v>
      </c>
      <c r="G1779">
        <v>0</v>
      </c>
      <c r="H1779">
        <v>0</v>
      </c>
      <c r="I1779">
        <f t="shared" si="201"/>
        <v>0</v>
      </c>
      <c r="J1779">
        <v>0</v>
      </c>
      <c r="K1779">
        <v>1</v>
      </c>
      <c r="L1779" t="s">
        <v>654</v>
      </c>
      <c r="M1779" t="s">
        <v>652</v>
      </c>
      <c r="N1779" t="str">
        <f t="shared" si="202"/>
        <v>left guard</v>
      </c>
      <c r="P1779">
        <v>0</v>
      </c>
      <c r="Q1779">
        <v>-1.307523</v>
      </c>
      <c r="R1779">
        <v>1</v>
      </c>
      <c r="S1779">
        <v>0.22866083581555399</v>
      </c>
      <c r="T1779">
        <f t="shared" si="203"/>
        <v>0</v>
      </c>
      <c r="U1779">
        <f t="shared" si="204"/>
        <v>0</v>
      </c>
      <c r="V1779">
        <f t="shared" si="205"/>
        <v>0.22866083581555399</v>
      </c>
      <c r="X1779">
        <f t="shared" si="200"/>
        <v>-0.29897930202806061</v>
      </c>
    </row>
    <row r="1780" spans="1:24" x14ac:dyDescent="0.35">
      <c r="A1780" t="s">
        <v>242</v>
      </c>
      <c r="B1780" t="s">
        <v>666</v>
      </c>
      <c r="C1780" t="s">
        <v>685</v>
      </c>
      <c r="D1780" t="s">
        <v>696</v>
      </c>
      <c r="E1780">
        <v>0.17392093935266201</v>
      </c>
      <c r="F1780">
        <v>8</v>
      </c>
      <c r="G1780">
        <v>0</v>
      </c>
      <c r="H1780">
        <v>0</v>
      </c>
      <c r="I1780">
        <f t="shared" si="201"/>
        <v>0</v>
      </c>
      <c r="J1780">
        <v>0</v>
      </c>
      <c r="K1780">
        <v>1</v>
      </c>
      <c r="L1780" t="s">
        <v>654</v>
      </c>
      <c r="M1780" t="s">
        <v>652</v>
      </c>
      <c r="N1780" t="str">
        <f t="shared" si="202"/>
        <v>left guard</v>
      </c>
      <c r="P1780">
        <v>0</v>
      </c>
      <c r="Q1780">
        <v>-1.307523</v>
      </c>
      <c r="R1780">
        <v>1</v>
      </c>
      <c r="S1780">
        <v>0.17392093935266201</v>
      </c>
      <c r="T1780">
        <f t="shared" si="203"/>
        <v>0</v>
      </c>
      <c r="U1780">
        <f t="shared" si="204"/>
        <v>0</v>
      </c>
      <c r="V1780">
        <f t="shared" si="205"/>
        <v>0.17392093935266201</v>
      </c>
      <c r="X1780">
        <f t="shared" si="200"/>
        <v>-0.2274056283852107</v>
      </c>
    </row>
    <row r="1781" spans="1:24" x14ac:dyDescent="0.35">
      <c r="A1781" t="s">
        <v>223</v>
      </c>
      <c r="B1781" t="s">
        <v>667</v>
      </c>
      <c r="C1781" t="s">
        <v>685</v>
      </c>
      <c r="D1781" t="s">
        <v>696</v>
      </c>
      <c r="E1781">
        <v>0.59741822483178397</v>
      </c>
      <c r="F1781">
        <v>8</v>
      </c>
      <c r="G1781">
        <v>0</v>
      </c>
      <c r="H1781">
        <v>0</v>
      </c>
      <c r="I1781">
        <f t="shared" si="201"/>
        <v>0</v>
      </c>
      <c r="J1781">
        <v>0</v>
      </c>
      <c r="K1781">
        <v>1</v>
      </c>
      <c r="L1781" t="s">
        <v>654</v>
      </c>
      <c r="M1781" t="s">
        <v>652</v>
      </c>
      <c r="N1781" t="str">
        <f t="shared" si="202"/>
        <v>left guard</v>
      </c>
      <c r="P1781">
        <v>0</v>
      </c>
      <c r="Q1781">
        <v>-1.307523</v>
      </c>
      <c r="R1781">
        <v>1</v>
      </c>
      <c r="S1781">
        <v>0.59741822483178397</v>
      </c>
      <c r="T1781">
        <f t="shared" si="203"/>
        <v>0</v>
      </c>
      <c r="U1781">
        <f t="shared" si="204"/>
        <v>0</v>
      </c>
      <c r="V1781">
        <f t="shared" si="205"/>
        <v>0.59741822483178397</v>
      </c>
      <c r="X1781">
        <f t="shared" si="200"/>
        <v>-0.78113806958672871</v>
      </c>
    </row>
    <row r="1782" spans="1:24" x14ac:dyDescent="0.35">
      <c r="A1782" t="s">
        <v>367</v>
      </c>
      <c r="B1782" t="s">
        <v>666</v>
      </c>
      <c r="C1782" t="s">
        <v>696</v>
      </c>
      <c r="D1782" t="s">
        <v>685</v>
      </c>
      <c r="E1782">
        <v>0.65488265012573399</v>
      </c>
      <c r="F1782">
        <v>8</v>
      </c>
      <c r="G1782">
        <v>0</v>
      </c>
      <c r="H1782">
        <v>0</v>
      </c>
      <c r="I1782">
        <f t="shared" si="201"/>
        <v>0</v>
      </c>
      <c r="J1782">
        <v>0</v>
      </c>
      <c r="K1782">
        <v>0</v>
      </c>
      <c r="L1782" t="s">
        <v>3</v>
      </c>
      <c r="M1782" t="s">
        <v>651</v>
      </c>
      <c r="N1782" t="str">
        <f t="shared" si="202"/>
        <v>right tackle</v>
      </c>
      <c r="P1782">
        <v>0</v>
      </c>
      <c r="Q1782">
        <v>-0.47914236999999998</v>
      </c>
      <c r="R1782">
        <v>1</v>
      </c>
      <c r="S1782">
        <v>0.65488265012573399</v>
      </c>
      <c r="T1782">
        <f t="shared" si="203"/>
        <v>0</v>
      </c>
      <c r="U1782">
        <f t="shared" si="204"/>
        <v>0</v>
      </c>
      <c r="V1782">
        <f t="shared" si="205"/>
        <v>0</v>
      </c>
      <c r="X1782">
        <f t="shared" si="200"/>
        <v>-0.31378202505312497</v>
      </c>
    </row>
    <row r="1783" spans="1:24" x14ac:dyDescent="0.35">
      <c r="A1783" t="s">
        <v>357</v>
      </c>
      <c r="B1783" t="s">
        <v>665</v>
      </c>
      <c r="C1783" t="s">
        <v>696</v>
      </c>
      <c r="D1783" t="s">
        <v>685</v>
      </c>
      <c r="E1783">
        <v>0.34511734987426501</v>
      </c>
      <c r="F1783">
        <v>8</v>
      </c>
      <c r="G1783">
        <v>0</v>
      </c>
      <c r="H1783">
        <v>0</v>
      </c>
      <c r="I1783">
        <f t="shared" si="201"/>
        <v>0</v>
      </c>
      <c r="J1783">
        <v>0</v>
      </c>
      <c r="K1783">
        <v>0</v>
      </c>
      <c r="L1783" t="s">
        <v>3</v>
      </c>
      <c r="M1783" t="s">
        <v>651</v>
      </c>
      <c r="N1783" t="str">
        <f t="shared" si="202"/>
        <v>right tackle</v>
      </c>
      <c r="P1783">
        <v>0</v>
      </c>
      <c r="Q1783">
        <v>-0.47914236999999998</v>
      </c>
      <c r="R1783">
        <v>1</v>
      </c>
      <c r="S1783">
        <v>0.34511734987426501</v>
      </c>
      <c r="T1783">
        <f t="shared" si="203"/>
        <v>0</v>
      </c>
      <c r="U1783">
        <f t="shared" si="204"/>
        <v>0</v>
      </c>
      <c r="V1783">
        <f t="shared" si="205"/>
        <v>0</v>
      </c>
      <c r="X1783">
        <f t="shared" si="200"/>
        <v>-0.16536034494687454</v>
      </c>
    </row>
    <row r="1784" spans="1:24" x14ac:dyDescent="0.35">
      <c r="A1784" t="s">
        <v>351</v>
      </c>
      <c r="B1784" t="s">
        <v>666</v>
      </c>
      <c r="C1784" t="s">
        <v>696</v>
      </c>
      <c r="D1784" t="s">
        <v>685</v>
      </c>
      <c r="E1784">
        <v>0.19320800517700601</v>
      </c>
      <c r="F1784">
        <v>8</v>
      </c>
      <c r="G1784">
        <v>0</v>
      </c>
      <c r="H1784">
        <v>0</v>
      </c>
      <c r="I1784">
        <f t="shared" si="201"/>
        <v>0</v>
      </c>
      <c r="J1784">
        <v>0</v>
      </c>
      <c r="K1784">
        <v>0</v>
      </c>
      <c r="L1784" t="s">
        <v>654</v>
      </c>
      <c r="M1784" t="s">
        <v>652</v>
      </c>
      <c r="N1784" t="str">
        <f t="shared" si="202"/>
        <v>left guard</v>
      </c>
      <c r="P1784">
        <v>0</v>
      </c>
      <c r="Q1784">
        <v>-0.38310432</v>
      </c>
      <c r="R1784">
        <v>1</v>
      </c>
      <c r="S1784">
        <v>0.19320800517700601</v>
      </c>
      <c r="T1784">
        <f t="shared" si="203"/>
        <v>0</v>
      </c>
      <c r="U1784">
        <f t="shared" si="204"/>
        <v>0</v>
      </c>
      <c r="V1784">
        <f t="shared" si="205"/>
        <v>0</v>
      </c>
      <c r="X1784">
        <f t="shared" si="200"/>
        <v>-7.4018821441893368E-2</v>
      </c>
    </row>
    <row r="1785" spans="1:24" x14ac:dyDescent="0.35">
      <c r="A1785" t="s">
        <v>348</v>
      </c>
      <c r="B1785" t="s">
        <v>667</v>
      </c>
      <c r="C1785" t="s">
        <v>696</v>
      </c>
      <c r="D1785" t="s">
        <v>685</v>
      </c>
      <c r="E1785">
        <v>0.80679199482299302</v>
      </c>
      <c r="F1785">
        <v>8</v>
      </c>
      <c r="G1785">
        <v>0</v>
      </c>
      <c r="H1785">
        <v>0</v>
      </c>
      <c r="I1785">
        <f t="shared" si="201"/>
        <v>0</v>
      </c>
      <c r="J1785">
        <v>0</v>
      </c>
      <c r="K1785">
        <v>0</v>
      </c>
      <c r="L1785" t="s">
        <v>654</v>
      </c>
      <c r="M1785" t="s">
        <v>652</v>
      </c>
      <c r="N1785" t="str">
        <f t="shared" si="202"/>
        <v>left guard</v>
      </c>
      <c r="P1785">
        <v>0</v>
      </c>
      <c r="Q1785">
        <v>-0.38310432</v>
      </c>
      <c r="R1785">
        <v>1</v>
      </c>
      <c r="S1785">
        <v>0.80679199482299302</v>
      </c>
      <c r="T1785">
        <f t="shared" si="203"/>
        <v>0</v>
      </c>
      <c r="U1785">
        <f t="shared" si="204"/>
        <v>0</v>
      </c>
      <c r="V1785">
        <f t="shared" si="205"/>
        <v>0</v>
      </c>
      <c r="X1785">
        <f t="shared" si="200"/>
        <v>-0.30908549855810624</v>
      </c>
    </row>
    <row r="1786" spans="1:24" x14ac:dyDescent="0.35">
      <c r="A1786" t="s">
        <v>233</v>
      </c>
      <c r="B1786" t="s">
        <v>667</v>
      </c>
      <c r="C1786" t="s">
        <v>685</v>
      </c>
      <c r="D1786" t="s">
        <v>696</v>
      </c>
      <c r="E1786">
        <v>1</v>
      </c>
      <c r="F1786">
        <v>8</v>
      </c>
      <c r="G1786">
        <v>0</v>
      </c>
      <c r="H1786">
        <v>0</v>
      </c>
      <c r="I1786">
        <f t="shared" si="201"/>
        <v>0</v>
      </c>
      <c r="J1786">
        <v>0</v>
      </c>
      <c r="K1786">
        <v>0</v>
      </c>
      <c r="L1786" t="s">
        <v>3</v>
      </c>
      <c r="M1786" t="s">
        <v>652</v>
      </c>
      <c r="N1786" t="str">
        <f t="shared" si="202"/>
        <v>left tackle</v>
      </c>
      <c r="P1786">
        <v>0</v>
      </c>
      <c r="Q1786">
        <v>0.88659257000000002</v>
      </c>
      <c r="R1786">
        <v>0</v>
      </c>
      <c r="S1786">
        <v>0</v>
      </c>
      <c r="T1786">
        <f t="shared" si="203"/>
        <v>0</v>
      </c>
      <c r="U1786">
        <f t="shared" si="204"/>
        <v>0</v>
      </c>
      <c r="V1786">
        <f t="shared" si="205"/>
        <v>0</v>
      </c>
      <c r="X1786">
        <f t="shared" si="200"/>
        <v>0.88659257000000002</v>
      </c>
    </row>
    <row r="1787" spans="1:24" x14ac:dyDescent="0.35">
      <c r="A1787" t="s">
        <v>227</v>
      </c>
      <c r="B1787" t="s">
        <v>666</v>
      </c>
      <c r="C1787" t="s">
        <v>685</v>
      </c>
      <c r="D1787" t="s">
        <v>696</v>
      </c>
      <c r="E1787">
        <v>0.53235963934977504</v>
      </c>
      <c r="F1787">
        <v>8</v>
      </c>
      <c r="G1787">
        <v>0</v>
      </c>
      <c r="H1787">
        <v>0</v>
      </c>
      <c r="I1787">
        <f t="shared" si="201"/>
        <v>0</v>
      </c>
      <c r="J1787">
        <v>0</v>
      </c>
      <c r="K1787">
        <v>0</v>
      </c>
      <c r="L1787" t="s">
        <v>654</v>
      </c>
      <c r="M1787" t="s">
        <v>652</v>
      </c>
      <c r="N1787" t="str">
        <f t="shared" si="202"/>
        <v>left guard</v>
      </c>
      <c r="P1787">
        <v>0</v>
      </c>
      <c r="Q1787">
        <v>-0.13977432000000001</v>
      </c>
      <c r="R1787">
        <v>1</v>
      </c>
      <c r="S1787">
        <v>0.53235963934977504</v>
      </c>
      <c r="T1787">
        <f t="shared" si="203"/>
        <v>0</v>
      </c>
      <c r="U1787">
        <f t="shared" si="204"/>
        <v>0</v>
      </c>
      <c r="V1787">
        <f t="shared" si="205"/>
        <v>0</v>
      </c>
      <c r="X1787">
        <f t="shared" si="200"/>
        <v>-7.4410206585560051E-2</v>
      </c>
    </row>
    <row r="1788" spans="1:24" x14ac:dyDescent="0.35">
      <c r="A1788" t="s">
        <v>223</v>
      </c>
      <c r="B1788" t="s">
        <v>667</v>
      </c>
      <c r="C1788" t="s">
        <v>685</v>
      </c>
      <c r="D1788" t="s">
        <v>696</v>
      </c>
      <c r="E1788">
        <v>0.46764036065022402</v>
      </c>
      <c r="F1788">
        <v>8</v>
      </c>
      <c r="G1788">
        <v>0</v>
      </c>
      <c r="H1788">
        <v>0</v>
      </c>
      <c r="I1788">
        <f t="shared" si="201"/>
        <v>0</v>
      </c>
      <c r="J1788">
        <v>0</v>
      </c>
      <c r="K1788">
        <v>0</v>
      </c>
      <c r="L1788" t="s">
        <v>654</v>
      </c>
      <c r="M1788" t="s">
        <v>652</v>
      </c>
      <c r="N1788" t="str">
        <f t="shared" si="202"/>
        <v>left guard</v>
      </c>
      <c r="P1788">
        <v>0</v>
      </c>
      <c r="Q1788">
        <v>-0.13977432000000001</v>
      </c>
      <c r="R1788">
        <v>1</v>
      </c>
      <c r="S1788">
        <v>0.46764036065022402</v>
      </c>
      <c r="T1788">
        <f t="shared" si="203"/>
        <v>0</v>
      </c>
      <c r="U1788">
        <f t="shared" si="204"/>
        <v>0</v>
      </c>
      <c r="V1788">
        <f t="shared" si="205"/>
        <v>0</v>
      </c>
      <c r="X1788">
        <f t="shared" si="200"/>
        <v>-6.5364113414439817E-2</v>
      </c>
    </row>
    <row r="1789" spans="1:24" x14ac:dyDescent="0.35">
      <c r="A1789" t="s">
        <v>229</v>
      </c>
      <c r="B1789" t="s">
        <v>665</v>
      </c>
      <c r="C1789" t="s">
        <v>685</v>
      </c>
      <c r="D1789" t="s">
        <v>696</v>
      </c>
      <c r="E1789">
        <v>1</v>
      </c>
      <c r="F1789">
        <v>8</v>
      </c>
      <c r="G1789">
        <v>0</v>
      </c>
      <c r="H1789">
        <v>0</v>
      </c>
      <c r="I1789">
        <f t="shared" si="201"/>
        <v>0</v>
      </c>
      <c r="J1789">
        <v>0</v>
      </c>
      <c r="K1789">
        <v>0</v>
      </c>
      <c r="L1789" t="s">
        <v>654</v>
      </c>
      <c r="M1789" t="s">
        <v>651</v>
      </c>
      <c r="N1789" t="str">
        <f t="shared" si="202"/>
        <v>right guard</v>
      </c>
      <c r="P1789">
        <v>0</v>
      </c>
      <c r="Q1789">
        <v>0.74400555999999995</v>
      </c>
      <c r="R1789">
        <v>0</v>
      </c>
      <c r="S1789">
        <v>0</v>
      </c>
      <c r="T1789">
        <f t="shared" si="203"/>
        <v>0</v>
      </c>
      <c r="U1789">
        <f t="shared" si="204"/>
        <v>0</v>
      </c>
      <c r="V1789">
        <f t="shared" si="205"/>
        <v>0</v>
      </c>
      <c r="X1789">
        <f t="shared" si="200"/>
        <v>0.74400555999999995</v>
      </c>
    </row>
    <row r="1790" spans="1:24" x14ac:dyDescent="0.35">
      <c r="A1790" t="s">
        <v>223</v>
      </c>
      <c r="B1790" t="s">
        <v>667</v>
      </c>
      <c r="C1790" t="s">
        <v>685</v>
      </c>
      <c r="D1790" t="s">
        <v>696</v>
      </c>
      <c r="E1790">
        <v>0.35694801285999</v>
      </c>
      <c r="F1790">
        <v>8</v>
      </c>
      <c r="G1790">
        <v>1</v>
      </c>
      <c r="H1790">
        <v>0</v>
      </c>
      <c r="I1790">
        <f t="shared" si="201"/>
        <v>1</v>
      </c>
      <c r="J1790">
        <v>1</v>
      </c>
      <c r="K1790">
        <v>0</v>
      </c>
      <c r="M1790" t="s">
        <v>650</v>
      </c>
      <c r="N1790" t="str">
        <f t="shared" si="202"/>
        <v>middle</v>
      </c>
      <c r="P1790">
        <v>1</v>
      </c>
      <c r="Q1790">
        <v>-0.18115223999999999</v>
      </c>
      <c r="R1790">
        <v>1</v>
      </c>
      <c r="S1790">
        <v>0.35694801285999</v>
      </c>
      <c r="T1790">
        <f t="shared" si="203"/>
        <v>0.35694801285999</v>
      </c>
      <c r="U1790">
        <f t="shared" si="204"/>
        <v>0.35694801285999</v>
      </c>
      <c r="V1790">
        <f t="shared" si="205"/>
        <v>0</v>
      </c>
      <c r="X1790">
        <f t="shared" si="200"/>
        <v>-6.466193209313599E-2</v>
      </c>
    </row>
    <row r="1791" spans="1:24" x14ac:dyDescent="0.35">
      <c r="A1791" t="s">
        <v>624</v>
      </c>
      <c r="B1791" t="s">
        <v>666</v>
      </c>
      <c r="C1791" t="s">
        <v>685</v>
      </c>
      <c r="D1791" t="s">
        <v>696</v>
      </c>
      <c r="E1791">
        <v>0.643051987140009</v>
      </c>
      <c r="F1791">
        <v>8</v>
      </c>
      <c r="G1791">
        <v>1</v>
      </c>
      <c r="H1791">
        <v>0</v>
      </c>
      <c r="I1791">
        <f t="shared" si="201"/>
        <v>1</v>
      </c>
      <c r="J1791">
        <v>1</v>
      </c>
      <c r="K1791">
        <v>0</v>
      </c>
      <c r="M1791" t="s">
        <v>650</v>
      </c>
      <c r="N1791" t="str">
        <f t="shared" si="202"/>
        <v>middle</v>
      </c>
      <c r="P1791">
        <v>1</v>
      </c>
      <c r="Q1791">
        <v>-0.18115223999999999</v>
      </c>
      <c r="R1791">
        <v>1</v>
      </c>
      <c r="S1791">
        <v>0.643051987140009</v>
      </c>
      <c r="T1791">
        <f t="shared" si="203"/>
        <v>0.643051987140009</v>
      </c>
      <c r="U1791">
        <f t="shared" si="204"/>
        <v>0.643051987140009</v>
      </c>
      <c r="V1791">
        <f t="shared" si="205"/>
        <v>0</v>
      </c>
      <c r="X1791">
        <f t="shared" si="200"/>
        <v>-0.11649030790686382</v>
      </c>
    </row>
    <row r="1792" spans="1:24" x14ac:dyDescent="0.35">
      <c r="A1792" t="s">
        <v>367</v>
      </c>
      <c r="B1792" t="s">
        <v>666</v>
      </c>
      <c r="C1792" t="s">
        <v>696</v>
      </c>
      <c r="D1792" t="s">
        <v>685</v>
      </c>
      <c r="E1792">
        <v>0.295170368204349</v>
      </c>
      <c r="F1792">
        <v>8</v>
      </c>
      <c r="G1792">
        <v>0</v>
      </c>
      <c r="H1792">
        <v>0</v>
      </c>
      <c r="I1792">
        <f t="shared" si="201"/>
        <v>0</v>
      </c>
      <c r="J1792">
        <v>0</v>
      </c>
      <c r="K1792">
        <v>0</v>
      </c>
      <c r="L1792" t="s">
        <v>654</v>
      </c>
      <c r="M1792" t="s">
        <v>651</v>
      </c>
      <c r="N1792" t="str">
        <f t="shared" si="202"/>
        <v>right guard</v>
      </c>
      <c r="P1792">
        <v>0</v>
      </c>
      <c r="Q1792">
        <v>-0.107911415</v>
      </c>
      <c r="R1792">
        <v>1</v>
      </c>
      <c r="S1792">
        <v>0.295170368204349</v>
      </c>
      <c r="T1792">
        <f t="shared" si="203"/>
        <v>0</v>
      </c>
      <c r="U1792">
        <f t="shared" si="204"/>
        <v>0</v>
      </c>
      <c r="V1792">
        <f t="shared" si="205"/>
        <v>0</v>
      </c>
      <c r="X1792">
        <f t="shared" si="200"/>
        <v>-3.1852252099002311E-2</v>
      </c>
    </row>
    <row r="1793" spans="1:24" x14ac:dyDescent="0.35">
      <c r="A1793" t="s">
        <v>351</v>
      </c>
      <c r="B1793" t="s">
        <v>666</v>
      </c>
      <c r="C1793" t="s">
        <v>696</v>
      </c>
      <c r="D1793" t="s">
        <v>685</v>
      </c>
      <c r="E1793">
        <v>0.44360030579029902</v>
      </c>
      <c r="F1793">
        <v>8</v>
      </c>
      <c r="G1793">
        <v>0</v>
      </c>
      <c r="H1793">
        <v>0</v>
      </c>
      <c r="I1793">
        <f t="shared" si="201"/>
        <v>0</v>
      </c>
      <c r="J1793">
        <v>0</v>
      </c>
      <c r="K1793">
        <v>0</v>
      </c>
      <c r="L1793" t="s">
        <v>654</v>
      </c>
      <c r="M1793" t="s">
        <v>651</v>
      </c>
      <c r="N1793" t="str">
        <f t="shared" si="202"/>
        <v>right guard</v>
      </c>
      <c r="P1793">
        <v>0</v>
      </c>
      <c r="Q1793">
        <v>-0.107911415</v>
      </c>
      <c r="R1793">
        <v>1</v>
      </c>
      <c r="S1793">
        <v>0.44360030579029902</v>
      </c>
      <c r="T1793">
        <f t="shared" si="203"/>
        <v>0</v>
      </c>
      <c r="U1793">
        <f t="shared" si="204"/>
        <v>0</v>
      </c>
      <c r="V1793">
        <f t="shared" si="205"/>
        <v>0</v>
      </c>
      <c r="X1793">
        <f t="shared" si="200"/>
        <v>-4.7869536692263862E-2</v>
      </c>
    </row>
    <row r="1794" spans="1:24" x14ac:dyDescent="0.35">
      <c r="A1794" t="s">
        <v>356</v>
      </c>
      <c r="B1794" t="s">
        <v>665</v>
      </c>
      <c r="C1794" t="s">
        <v>696</v>
      </c>
      <c r="D1794" t="s">
        <v>685</v>
      </c>
      <c r="E1794">
        <v>0.26122932600534998</v>
      </c>
      <c r="F1794">
        <v>8</v>
      </c>
      <c r="G1794">
        <v>0</v>
      </c>
      <c r="H1794">
        <v>0</v>
      </c>
      <c r="I1794">
        <f t="shared" si="201"/>
        <v>0</v>
      </c>
      <c r="J1794">
        <v>0</v>
      </c>
      <c r="K1794">
        <v>0</v>
      </c>
      <c r="L1794" t="s">
        <v>654</v>
      </c>
      <c r="M1794" t="s">
        <v>651</v>
      </c>
      <c r="N1794" t="str">
        <f t="shared" si="202"/>
        <v>right guard</v>
      </c>
      <c r="P1794">
        <v>0</v>
      </c>
      <c r="Q1794">
        <v>-0.107911415</v>
      </c>
      <c r="R1794">
        <v>1</v>
      </c>
      <c r="S1794">
        <v>0.26122932600534998</v>
      </c>
      <c r="T1794">
        <f t="shared" si="203"/>
        <v>0</v>
      </c>
      <c r="U1794">
        <f t="shared" si="204"/>
        <v>0</v>
      </c>
      <c r="V1794">
        <f t="shared" si="205"/>
        <v>0</v>
      </c>
      <c r="X1794">
        <f t="shared" ref="X1794:X1857" si="206">Q1794*E1794</f>
        <v>-2.8189626208733613E-2</v>
      </c>
    </row>
    <row r="1795" spans="1:24" x14ac:dyDescent="0.35">
      <c r="A1795" t="s">
        <v>449</v>
      </c>
      <c r="B1795" t="s">
        <v>665</v>
      </c>
      <c r="C1795" t="s">
        <v>696</v>
      </c>
      <c r="D1795" t="s">
        <v>685</v>
      </c>
      <c r="E1795">
        <v>1</v>
      </c>
      <c r="F1795">
        <v>8</v>
      </c>
      <c r="G1795">
        <v>0</v>
      </c>
      <c r="H1795">
        <v>0</v>
      </c>
      <c r="I1795">
        <f t="shared" ref="I1795:I1858" si="207">SUM(G1795:H1795)</f>
        <v>0</v>
      </c>
      <c r="J1795">
        <v>0</v>
      </c>
      <c r="K1795">
        <v>0</v>
      </c>
      <c r="L1795" t="s">
        <v>653</v>
      </c>
      <c r="M1795" t="s">
        <v>652</v>
      </c>
      <c r="N1795" t="str">
        <f t="shared" ref="N1795:N1858" si="208">IF(M1795="middle",M1795,_xlfn.CONCAT(M1795," ",L1795))</f>
        <v>left end</v>
      </c>
      <c r="P1795">
        <v>0</v>
      </c>
      <c r="Q1795">
        <v>-0.83949934999999998</v>
      </c>
      <c r="R1795">
        <v>1</v>
      </c>
      <c r="S1795">
        <v>1</v>
      </c>
      <c r="T1795">
        <f t="shared" ref="T1795:T1858" si="209">P1795*E1795</f>
        <v>0</v>
      </c>
      <c r="U1795">
        <f t="shared" ref="U1795:U1858" si="210">J1795*E1795</f>
        <v>0</v>
      </c>
      <c r="V1795">
        <f t="shared" ref="V1795:V1858" si="211">K1795*E1795</f>
        <v>0</v>
      </c>
      <c r="X1795">
        <f t="shared" si="206"/>
        <v>-0.83949934999999998</v>
      </c>
    </row>
    <row r="1796" spans="1:24" x14ac:dyDescent="0.35">
      <c r="A1796" t="s">
        <v>228</v>
      </c>
      <c r="B1796" t="s">
        <v>665</v>
      </c>
      <c r="C1796" t="s">
        <v>685</v>
      </c>
      <c r="D1796" t="s">
        <v>696</v>
      </c>
      <c r="E1796">
        <v>0.26728830693308497</v>
      </c>
      <c r="F1796">
        <v>8</v>
      </c>
      <c r="G1796">
        <v>0</v>
      </c>
      <c r="H1796">
        <v>0</v>
      </c>
      <c r="I1796">
        <f t="shared" si="207"/>
        <v>0</v>
      </c>
      <c r="J1796">
        <v>0</v>
      </c>
      <c r="K1796">
        <v>1</v>
      </c>
      <c r="L1796" t="s">
        <v>653</v>
      </c>
      <c r="M1796" t="s">
        <v>652</v>
      </c>
      <c r="N1796" t="str">
        <f t="shared" si="208"/>
        <v>left end</v>
      </c>
      <c r="P1796">
        <v>0</v>
      </c>
      <c r="Q1796">
        <v>-1.0426542000000001</v>
      </c>
      <c r="R1796">
        <v>1</v>
      </c>
      <c r="S1796">
        <v>0.26728830693308497</v>
      </c>
      <c r="T1796">
        <f t="shared" si="209"/>
        <v>0</v>
      </c>
      <c r="U1796">
        <f t="shared" si="210"/>
        <v>0</v>
      </c>
      <c r="V1796">
        <f t="shared" si="211"/>
        <v>0.26728830693308497</v>
      </c>
      <c r="X1796">
        <f t="shared" si="206"/>
        <v>-0.27868927583467018</v>
      </c>
    </row>
    <row r="1797" spans="1:24" x14ac:dyDescent="0.35">
      <c r="A1797" t="s">
        <v>224</v>
      </c>
      <c r="B1797" t="s">
        <v>667</v>
      </c>
      <c r="C1797" t="s">
        <v>685</v>
      </c>
      <c r="D1797" t="s">
        <v>696</v>
      </c>
      <c r="E1797">
        <v>0.55286559995177598</v>
      </c>
      <c r="F1797">
        <v>8</v>
      </c>
      <c r="G1797">
        <v>0</v>
      </c>
      <c r="H1797">
        <v>0</v>
      </c>
      <c r="I1797">
        <f t="shared" si="207"/>
        <v>0</v>
      </c>
      <c r="J1797">
        <v>0</v>
      </c>
      <c r="K1797">
        <v>1</v>
      </c>
      <c r="L1797" t="s">
        <v>653</v>
      </c>
      <c r="M1797" t="s">
        <v>652</v>
      </c>
      <c r="N1797" t="str">
        <f t="shared" si="208"/>
        <v>left end</v>
      </c>
      <c r="P1797">
        <v>0</v>
      </c>
      <c r="Q1797">
        <v>-1.0426542000000001</v>
      </c>
      <c r="R1797">
        <v>1</v>
      </c>
      <c r="S1797">
        <v>0.55286559995177598</v>
      </c>
      <c r="T1797">
        <f t="shared" si="209"/>
        <v>0</v>
      </c>
      <c r="U1797">
        <f t="shared" si="210"/>
        <v>0</v>
      </c>
      <c r="V1797">
        <f t="shared" si="211"/>
        <v>0.55286559995177598</v>
      </c>
      <c r="X1797">
        <f t="shared" si="206"/>
        <v>-0.57644763982523906</v>
      </c>
    </row>
    <row r="1798" spans="1:24" x14ac:dyDescent="0.35">
      <c r="A1798" t="s">
        <v>226</v>
      </c>
      <c r="B1798" t="s">
        <v>666</v>
      </c>
      <c r="C1798" t="s">
        <v>685</v>
      </c>
      <c r="D1798" t="s">
        <v>696</v>
      </c>
      <c r="E1798">
        <v>0.179846093115137</v>
      </c>
      <c r="F1798">
        <v>8</v>
      </c>
      <c r="G1798">
        <v>0</v>
      </c>
      <c r="H1798">
        <v>0</v>
      </c>
      <c r="I1798">
        <f t="shared" si="207"/>
        <v>0</v>
      </c>
      <c r="J1798">
        <v>0</v>
      </c>
      <c r="K1798">
        <v>1</v>
      </c>
      <c r="L1798" t="s">
        <v>653</v>
      </c>
      <c r="M1798" t="s">
        <v>652</v>
      </c>
      <c r="N1798" t="str">
        <f t="shared" si="208"/>
        <v>left end</v>
      </c>
      <c r="P1798">
        <v>0</v>
      </c>
      <c r="Q1798">
        <v>-1.0426542000000001</v>
      </c>
      <c r="R1798">
        <v>1</v>
      </c>
      <c r="S1798">
        <v>0.179846093115137</v>
      </c>
      <c r="T1798">
        <f t="shared" si="209"/>
        <v>0</v>
      </c>
      <c r="U1798">
        <f t="shared" si="210"/>
        <v>0</v>
      </c>
      <c r="V1798">
        <f t="shared" si="211"/>
        <v>0.179846093115137</v>
      </c>
      <c r="X1798">
        <f t="shared" si="206"/>
        <v>-0.18751728434008869</v>
      </c>
    </row>
    <row r="1799" spans="1:24" x14ac:dyDescent="0.35">
      <c r="A1799" t="s">
        <v>242</v>
      </c>
      <c r="B1799" t="s">
        <v>666</v>
      </c>
      <c r="C1799" t="s">
        <v>685</v>
      </c>
      <c r="D1799" t="s">
        <v>696</v>
      </c>
      <c r="E1799">
        <v>0.18553260064348001</v>
      </c>
      <c r="F1799">
        <v>8</v>
      </c>
      <c r="G1799">
        <v>0</v>
      </c>
      <c r="H1799">
        <v>0</v>
      </c>
      <c r="I1799">
        <f t="shared" si="207"/>
        <v>0</v>
      </c>
      <c r="J1799">
        <v>0</v>
      </c>
      <c r="K1799">
        <v>0</v>
      </c>
      <c r="L1799" t="s">
        <v>3</v>
      </c>
      <c r="M1799" t="s">
        <v>651</v>
      </c>
      <c r="N1799" t="str">
        <f t="shared" si="208"/>
        <v>right tackle</v>
      </c>
      <c r="P1799">
        <v>0</v>
      </c>
      <c r="Q1799">
        <v>-0.78003144000000002</v>
      </c>
      <c r="R1799">
        <v>1</v>
      </c>
      <c r="S1799">
        <v>0.18553260064348001</v>
      </c>
      <c r="T1799">
        <f t="shared" si="209"/>
        <v>0</v>
      </c>
      <c r="U1799">
        <f t="shared" si="210"/>
        <v>0</v>
      </c>
      <c r="V1799">
        <f t="shared" si="211"/>
        <v>0</v>
      </c>
      <c r="X1799">
        <f t="shared" si="206"/>
        <v>-0.14472126164687865</v>
      </c>
    </row>
    <row r="1800" spans="1:24" x14ac:dyDescent="0.35">
      <c r="A1800" t="s">
        <v>450</v>
      </c>
      <c r="B1800" t="s">
        <v>666</v>
      </c>
      <c r="C1800" t="s">
        <v>685</v>
      </c>
      <c r="D1800" t="s">
        <v>696</v>
      </c>
      <c r="E1800">
        <v>0.81446739935651902</v>
      </c>
      <c r="F1800">
        <v>8</v>
      </c>
      <c r="G1800">
        <v>0</v>
      </c>
      <c r="H1800">
        <v>0</v>
      </c>
      <c r="I1800">
        <f t="shared" si="207"/>
        <v>0</v>
      </c>
      <c r="J1800">
        <v>0</v>
      </c>
      <c r="K1800">
        <v>0</v>
      </c>
      <c r="L1800" t="s">
        <v>3</v>
      </c>
      <c r="M1800" t="s">
        <v>651</v>
      </c>
      <c r="N1800" t="str">
        <f t="shared" si="208"/>
        <v>right tackle</v>
      </c>
      <c r="P1800">
        <v>0</v>
      </c>
      <c r="Q1800">
        <v>-0.78003144000000002</v>
      </c>
      <c r="R1800">
        <v>1</v>
      </c>
      <c r="S1800">
        <v>0.81446739935651902</v>
      </c>
      <c r="T1800">
        <f t="shared" si="209"/>
        <v>0</v>
      </c>
      <c r="U1800">
        <f t="shared" si="210"/>
        <v>0</v>
      </c>
      <c r="V1800">
        <f t="shared" si="211"/>
        <v>0</v>
      </c>
      <c r="X1800">
        <f t="shared" si="206"/>
        <v>-0.63531017835312065</v>
      </c>
    </row>
    <row r="1801" spans="1:24" x14ac:dyDescent="0.35">
      <c r="A1801" t="s">
        <v>449</v>
      </c>
      <c r="B1801" t="s">
        <v>665</v>
      </c>
      <c r="C1801" t="s">
        <v>696</v>
      </c>
      <c r="D1801" t="s">
        <v>685</v>
      </c>
      <c r="E1801">
        <v>0.63276975160063997</v>
      </c>
      <c r="F1801">
        <v>8</v>
      </c>
      <c r="G1801">
        <v>0</v>
      </c>
      <c r="H1801">
        <v>0</v>
      </c>
      <c r="I1801">
        <f t="shared" si="207"/>
        <v>0</v>
      </c>
      <c r="J1801">
        <v>0</v>
      </c>
      <c r="K1801">
        <v>0</v>
      </c>
      <c r="L1801" t="s">
        <v>3</v>
      </c>
      <c r="M1801" t="s">
        <v>652</v>
      </c>
      <c r="N1801" t="str">
        <f t="shared" si="208"/>
        <v>left tackle</v>
      </c>
      <c r="P1801">
        <v>0</v>
      </c>
      <c r="Q1801">
        <v>0.37284958000000001</v>
      </c>
      <c r="R1801">
        <v>0</v>
      </c>
      <c r="S1801">
        <v>0</v>
      </c>
      <c r="T1801">
        <f t="shared" si="209"/>
        <v>0</v>
      </c>
      <c r="U1801">
        <f t="shared" si="210"/>
        <v>0</v>
      </c>
      <c r="V1801">
        <f t="shared" si="211"/>
        <v>0</v>
      </c>
      <c r="X1801">
        <f t="shared" si="206"/>
        <v>0.23592793612100296</v>
      </c>
    </row>
    <row r="1802" spans="1:24" x14ac:dyDescent="0.35">
      <c r="A1802" t="s">
        <v>361</v>
      </c>
      <c r="B1802" t="s">
        <v>667</v>
      </c>
      <c r="C1802" t="s">
        <v>696</v>
      </c>
      <c r="D1802" t="s">
        <v>685</v>
      </c>
      <c r="E1802">
        <v>0.36723024839935903</v>
      </c>
      <c r="F1802">
        <v>8</v>
      </c>
      <c r="G1802">
        <v>0</v>
      </c>
      <c r="H1802">
        <v>0</v>
      </c>
      <c r="I1802">
        <f t="shared" si="207"/>
        <v>0</v>
      </c>
      <c r="J1802">
        <v>0</v>
      </c>
      <c r="K1802">
        <v>0</v>
      </c>
      <c r="L1802" t="s">
        <v>3</v>
      </c>
      <c r="M1802" t="s">
        <v>652</v>
      </c>
      <c r="N1802" t="str">
        <f t="shared" si="208"/>
        <v>left tackle</v>
      </c>
      <c r="P1802">
        <v>0</v>
      </c>
      <c r="Q1802">
        <v>0.37284958000000001</v>
      </c>
      <c r="R1802">
        <v>0</v>
      </c>
      <c r="S1802">
        <v>0</v>
      </c>
      <c r="T1802">
        <f t="shared" si="209"/>
        <v>0</v>
      </c>
      <c r="U1802">
        <f t="shared" si="210"/>
        <v>0</v>
      </c>
      <c r="V1802">
        <f t="shared" si="211"/>
        <v>0</v>
      </c>
      <c r="X1802">
        <f t="shared" si="206"/>
        <v>0.13692164387899669</v>
      </c>
    </row>
    <row r="1803" spans="1:24" x14ac:dyDescent="0.35">
      <c r="A1803" t="s">
        <v>225</v>
      </c>
      <c r="B1803" t="s">
        <v>666</v>
      </c>
      <c r="C1803" t="s">
        <v>685</v>
      </c>
      <c r="D1803" t="s">
        <v>696</v>
      </c>
      <c r="E1803">
        <v>0.151580665898575</v>
      </c>
      <c r="F1803">
        <v>8</v>
      </c>
      <c r="G1803">
        <v>0</v>
      </c>
      <c r="H1803">
        <v>0</v>
      </c>
      <c r="I1803">
        <f t="shared" si="207"/>
        <v>0</v>
      </c>
      <c r="J1803">
        <v>0</v>
      </c>
      <c r="K1803">
        <v>0</v>
      </c>
      <c r="L1803" t="s">
        <v>3</v>
      </c>
      <c r="M1803" t="s">
        <v>652</v>
      </c>
      <c r="N1803" t="str">
        <f t="shared" si="208"/>
        <v>left tackle</v>
      </c>
      <c r="P1803">
        <v>0</v>
      </c>
      <c r="Q1803">
        <v>-0.98245329999999997</v>
      </c>
      <c r="R1803">
        <v>1</v>
      </c>
      <c r="S1803">
        <v>0.151580665898575</v>
      </c>
      <c r="T1803">
        <f t="shared" si="209"/>
        <v>0</v>
      </c>
      <c r="U1803">
        <f t="shared" si="210"/>
        <v>0</v>
      </c>
      <c r="V1803">
        <f t="shared" si="211"/>
        <v>0</v>
      </c>
      <c r="X1803">
        <f t="shared" si="206"/>
        <v>-0.14892092542825247</v>
      </c>
    </row>
    <row r="1804" spans="1:24" x14ac:dyDescent="0.35">
      <c r="A1804" t="s">
        <v>226</v>
      </c>
      <c r="B1804" t="s">
        <v>666</v>
      </c>
      <c r="C1804" t="s">
        <v>685</v>
      </c>
      <c r="D1804" t="s">
        <v>696</v>
      </c>
      <c r="E1804">
        <v>0.84841933410142401</v>
      </c>
      <c r="F1804">
        <v>8</v>
      </c>
      <c r="G1804">
        <v>0</v>
      </c>
      <c r="H1804">
        <v>0</v>
      </c>
      <c r="I1804">
        <f t="shared" si="207"/>
        <v>0</v>
      </c>
      <c r="J1804">
        <v>0</v>
      </c>
      <c r="K1804">
        <v>0</v>
      </c>
      <c r="L1804" t="s">
        <v>3</v>
      </c>
      <c r="M1804" t="s">
        <v>652</v>
      </c>
      <c r="N1804" t="str">
        <f t="shared" si="208"/>
        <v>left tackle</v>
      </c>
      <c r="P1804">
        <v>0</v>
      </c>
      <c r="Q1804">
        <v>-0.98245329999999997</v>
      </c>
      <c r="R1804">
        <v>1</v>
      </c>
      <c r="S1804">
        <v>0.84841933410142401</v>
      </c>
      <c r="T1804">
        <f t="shared" si="209"/>
        <v>0</v>
      </c>
      <c r="U1804">
        <f t="shared" si="210"/>
        <v>0</v>
      </c>
      <c r="V1804">
        <f t="shared" si="211"/>
        <v>0</v>
      </c>
      <c r="X1804">
        <f t="shared" si="206"/>
        <v>-0.83353237457174656</v>
      </c>
    </row>
    <row r="1805" spans="1:24" x14ac:dyDescent="0.35">
      <c r="A1805" t="s">
        <v>225</v>
      </c>
      <c r="B1805" t="s">
        <v>666</v>
      </c>
      <c r="C1805" t="s">
        <v>685</v>
      </c>
      <c r="D1805" t="s">
        <v>696</v>
      </c>
      <c r="E1805">
        <v>1</v>
      </c>
      <c r="F1805">
        <v>8</v>
      </c>
      <c r="G1805">
        <v>1</v>
      </c>
      <c r="H1805">
        <v>0</v>
      </c>
      <c r="I1805">
        <f t="shared" si="207"/>
        <v>1</v>
      </c>
      <c r="J1805">
        <v>0</v>
      </c>
      <c r="K1805">
        <v>0</v>
      </c>
      <c r="M1805" t="s">
        <v>650</v>
      </c>
      <c r="N1805" t="str">
        <f t="shared" si="208"/>
        <v>middle</v>
      </c>
      <c r="P1805">
        <v>1</v>
      </c>
      <c r="Q1805">
        <v>-0.78352650000000001</v>
      </c>
      <c r="R1805">
        <v>1</v>
      </c>
      <c r="S1805">
        <v>1</v>
      </c>
      <c r="T1805">
        <f t="shared" si="209"/>
        <v>1</v>
      </c>
      <c r="U1805">
        <f t="shared" si="210"/>
        <v>0</v>
      </c>
      <c r="V1805">
        <f t="shared" si="211"/>
        <v>0</v>
      </c>
      <c r="X1805">
        <f t="shared" si="206"/>
        <v>-0.78352650000000001</v>
      </c>
    </row>
    <row r="1806" spans="1:24" x14ac:dyDescent="0.35">
      <c r="A1806" t="s">
        <v>352</v>
      </c>
      <c r="B1806" t="s">
        <v>665</v>
      </c>
      <c r="C1806" t="s">
        <v>696</v>
      </c>
      <c r="D1806" t="s">
        <v>685</v>
      </c>
      <c r="E1806">
        <v>1</v>
      </c>
      <c r="F1806">
        <v>8</v>
      </c>
      <c r="G1806">
        <v>0</v>
      </c>
      <c r="H1806">
        <v>0</v>
      </c>
      <c r="I1806">
        <f t="shared" si="207"/>
        <v>0</v>
      </c>
      <c r="J1806">
        <v>0</v>
      </c>
      <c r="K1806">
        <v>0</v>
      </c>
      <c r="L1806" t="s">
        <v>654</v>
      </c>
      <c r="M1806" t="s">
        <v>651</v>
      </c>
      <c r="N1806" t="str">
        <f t="shared" si="208"/>
        <v>right guard</v>
      </c>
      <c r="P1806">
        <v>0</v>
      </c>
      <c r="Q1806">
        <v>-2.8483246E-2</v>
      </c>
      <c r="R1806">
        <v>1</v>
      </c>
      <c r="S1806">
        <v>1</v>
      </c>
      <c r="T1806">
        <f t="shared" si="209"/>
        <v>0</v>
      </c>
      <c r="U1806">
        <f t="shared" si="210"/>
        <v>0</v>
      </c>
      <c r="V1806">
        <f t="shared" si="211"/>
        <v>0</v>
      </c>
      <c r="X1806">
        <f t="shared" si="206"/>
        <v>-2.8483246E-2</v>
      </c>
    </row>
    <row r="1807" spans="1:24" x14ac:dyDescent="0.35">
      <c r="A1807" t="s">
        <v>227</v>
      </c>
      <c r="B1807" t="s">
        <v>666</v>
      </c>
      <c r="C1807" t="s">
        <v>685</v>
      </c>
      <c r="D1807" t="s">
        <v>696</v>
      </c>
      <c r="E1807">
        <v>0.298558484547646</v>
      </c>
      <c r="F1807">
        <v>8</v>
      </c>
      <c r="G1807">
        <v>0</v>
      </c>
      <c r="H1807">
        <v>0</v>
      </c>
      <c r="I1807">
        <f t="shared" si="207"/>
        <v>0</v>
      </c>
      <c r="J1807">
        <v>0</v>
      </c>
      <c r="K1807">
        <v>0</v>
      </c>
      <c r="L1807" t="s">
        <v>654</v>
      </c>
      <c r="M1807" t="s">
        <v>652</v>
      </c>
      <c r="N1807" t="str">
        <f t="shared" si="208"/>
        <v>left guard</v>
      </c>
      <c r="P1807">
        <v>0</v>
      </c>
      <c r="Q1807">
        <v>-0.22969674000000001</v>
      </c>
      <c r="R1807">
        <v>1</v>
      </c>
      <c r="S1807">
        <v>0.298558484547646</v>
      </c>
      <c r="T1807">
        <f t="shared" si="209"/>
        <v>0</v>
      </c>
      <c r="U1807">
        <f t="shared" si="210"/>
        <v>0</v>
      </c>
      <c r="V1807">
        <f t="shared" si="211"/>
        <v>0</v>
      </c>
      <c r="X1807">
        <f t="shared" si="206"/>
        <v>-6.8577910599934663E-2</v>
      </c>
    </row>
    <row r="1808" spans="1:24" x14ac:dyDescent="0.35">
      <c r="A1808" t="s">
        <v>218</v>
      </c>
      <c r="B1808" t="s">
        <v>666</v>
      </c>
      <c r="C1808" t="s">
        <v>685</v>
      </c>
      <c r="D1808" t="s">
        <v>696</v>
      </c>
      <c r="E1808">
        <v>0.701441515452354</v>
      </c>
      <c r="F1808">
        <v>8</v>
      </c>
      <c r="G1808">
        <v>0</v>
      </c>
      <c r="H1808">
        <v>0</v>
      </c>
      <c r="I1808">
        <f t="shared" si="207"/>
        <v>0</v>
      </c>
      <c r="J1808">
        <v>0</v>
      </c>
      <c r="K1808">
        <v>0</v>
      </c>
      <c r="L1808" t="s">
        <v>654</v>
      </c>
      <c r="M1808" t="s">
        <v>652</v>
      </c>
      <c r="N1808" t="str">
        <f t="shared" si="208"/>
        <v>left guard</v>
      </c>
      <c r="P1808">
        <v>0</v>
      </c>
      <c r="Q1808">
        <v>-0.22969674000000001</v>
      </c>
      <c r="R1808">
        <v>1</v>
      </c>
      <c r="S1808">
        <v>0.701441515452354</v>
      </c>
      <c r="T1808">
        <f t="shared" si="209"/>
        <v>0</v>
      </c>
      <c r="U1808">
        <f t="shared" si="210"/>
        <v>0</v>
      </c>
      <c r="V1808">
        <f t="shared" si="211"/>
        <v>0</v>
      </c>
      <c r="X1808">
        <f t="shared" si="206"/>
        <v>-0.16111882940006536</v>
      </c>
    </row>
    <row r="1809" spans="1:24" x14ac:dyDescent="0.35">
      <c r="A1809" t="s">
        <v>228</v>
      </c>
      <c r="B1809" t="s">
        <v>665</v>
      </c>
      <c r="C1809" t="s">
        <v>685</v>
      </c>
      <c r="D1809" t="s">
        <v>696</v>
      </c>
      <c r="E1809">
        <v>0.20836433820697201</v>
      </c>
      <c r="F1809">
        <v>8</v>
      </c>
      <c r="G1809">
        <v>0</v>
      </c>
      <c r="H1809">
        <v>0</v>
      </c>
      <c r="I1809">
        <f t="shared" si="207"/>
        <v>0</v>
      </c>
      <c r="J1809">
        <v>0</v>
      </c>
      <c r="K1809">
        <v>1</v>
      </c>
      <c r="L1809" t="s">
        <v>3</v>
      </c>
      <c r="M1809" t="s">
        <v>652</v>
      </c>
      <c r="N1809" t="str">
        <f t="shared" si="208"/>
        <v>left tackle</v>
      </c>
      <c r="P1809">
        <v>0</v>
      </c>
      <c r="Q1809">
        <v>-9.4256259999999994E-2</v>
      </c>
      <c r="R1809">
        <v>1</v>
      </c>
      <c r="S1809">
        <v>0.20836433820697201</v>
      </c>
      <c r="T1809">
        <f t="shared" si="209"/>
        <v>0</v>
      </c>
      <c r="U1809">
        <f t="shared" si="210"/>
        <v>0</v>
      </c>
      <c r="V1809">
        <f t="shared" si="211"/>
        <v>0.20836433820697201</v>
      </c>
      <c r="X1809">
        <f t="shared" si="206"/>
        <v>-1.9639643236764287E-2</v>
      </c>
    </row>
    <row r="1810" spans="1:24" x14ac:dyDescent="0.35">
      <c r="A1810" t="s">
        <v>227</v>
      </c>
      <c r="B1810" t="s">
        <v>666</v>
      </c>
      <c r="C1810" t="s">
        <v>685</v>
      </c>
      <c r="D1810" t="s">
        <v>696</v>
      </c>
      <c r="E1810">
        <v>0.79163566179302702</v>
      </c>
      <c r="F1810">
        <v>8</v>
      </c>
      <c r="G1810">
        <v>0</v>
      </c>
      <c r="H1810">
        <v>0</v>
      </c>
      <c r="I1810">
        <f t="shared" si="207"/>
        <v>0</v>
      </c>
      <c r="J1810">
        <v>0</v>
      </c>
      <c r="K1810">
        <v>1</v>
      </c>
      <c r="L1810" t="s">
        <v>3</v>
      </c>
      <c r="M1810" t="s">
        <v>652</v>
      </c>
      <c r="N1810" t="str">
        <f t="shared" si="208"/>
        <v>left tackle</v>
      </c>
      <c r="P1810">
        <v>0</v>
      </c>
      <c r="Q1810">
        <v>-9.4256259999999994E-2</v>
      </c>
      <c r="R1810">
        <v>1</v>
      </c>
      <c r="S1810">
        <v>0.79163566179302702</v>
      </c>
      <c r="T1810">
        <f t="shared" si="209"/>
        <v>0</v>
      </c>
      <c r="U1810">
        <f t="shared" si="210"/>
        <v>0</v>
      </c>
      <c r="V1810">
        <f t="shared" si="211"/>
        <v>0.79163566179302702</v>
      </c>
      <c r="X1810">
        <f t="shared" si="206"/>
        <v>-7.461661676323561E-2</v>
      </c>
    </row>
    <row r="1811" spans="1:24" x14ac:dyDescent="0.35">
      <c r="A1811" t="s">
        <v>233</v>
      </c>
      <c r="B1811" t="s">
        <v>667</v>
      </c>
      <c r="C1811" t="s">
        <v>685</v>
      </c>
      <c r="D1811" t="s">
        <v>696</v>
      </c>
      <c r="E1811">
        <v>1</v>
      </c>
      <c r="F1811">
        <v>8</v>
      </c>
      <c r="G1811">
        <v>0</v>
      </c>
      <c r="H1811">
        <v>0</v>
      </c>
      <c r="I1811">
        <f t="shared" si="207"/>
        <v>0</v>
      </c>
      <c r="J1811">
        <v>0</v>
      </c>
      <c r="K1811">
        <v>0</v>
      </c>
      <c r="M1811" t="s">
        <v>650</v>
      </c>
      <c r="N1811" t="str">
        <f t="shared" si="208"/>
        <v>middle</v>
      </c>
      <c r="P1811">
        <v>0</v>
      </c>
      <c r="Q1811">
        <v>2.5623429999999998</v>
      </c>
      <c r="R1811">
        <v>0</v>
      </c>
      <c r="S1811">
        <v>0</v>
      </c>
      <c r="T1811">
        <f t="shared" si="209"/>
        <v>0</v>
      </c>
      <c r="U1811">
        <f t="shared" si="210"/>
        <v>0</v>
      </c>
      <c r="V1811">
        <f t="shared" si="211"/>
        <v>0</v>
      </c>
      <c r="X1811">
        <f t="shared" si="206"/>
        <v>2.5623429999999998</v>
      </c>
    </row>
    <row r="1812" spans="1:24" x14ac:dyDescent="0.35">
      <c r="A1812" t="s">
        <v>224</v>
      </c>
      <c r="B1812" t="s">
        <v>667</v>
      </c>
      <c r="C1812" t="s">
        <v>685</v>
      </c>
      <c r="D1812" t="s">
        <v>696</v>
      </c>
      <c r="E1812">
        <v>0.42339875953225198</v>
      </c>
      <c r="F1812">
        <v>8</v>
      </c>
      <c r="G1812">
        <v>0</v>
      </c>
      <c r="H1812">
        <v>0</v>
      </c>
      <c r="I1812">
        <f t="shared" si="207"/>
        <v>0</v>
      </c>
      <c r="J1812">
        <v>0</v>
      </c>
      <c r="K1812">
        <v>0</v>
      </c>
      <c r="M1812" t="s">
        <v>650</v>
      </c>
      <c r="N1812" t="str">
        <f t="shared" si="208"/>
        <v>middle</v>
      </c>
      <c r="P1812">
        <v>0</v>
      </c>
      <c r="Q1812">
        <v>-0.62628030000000001</v>
      </c>
      <c r="R1812">
        <v>1</v>
      </c>
      <c r="S1812">
        <v>0.42339875953225198</v>
      </c>
      <c r="T1812">
        <f t="shared" si="209"/>
        <v>0</v>
      </c>
      <c r="U1812">
        <f t="shared" si="210"/>
        <v>0</v>
      </c>
      <c r="V1812">
        <f t="shared" si="211"/>
        <v>0</v>
      </c>
      <c r="X1812">
        <f t="shared" si="206"/>
        <v>-0.26516630213948661</v>
      </c>
    </row>
    <row r="1813" spans="1:24" x14ac:dyDescent="0.35">
      <c r="A1813" t="s">
        <v>229</v>
      </c>
      <c r="B1813" t="s">
        <v>665</v>
      </c>
      <c r="C1813" t="s">
        <v>685</v>
      </c>
      <c r="D1813" t="s">
        <v>696</v>
      </c>
      <c r="E1813">
        <v>0.57660124046774697</v>
      </c>
      <c r="F1813">
        <v>8</v>
      </c>
      <c r="G1813">
        <v>0</v>
      </c>
      <c r="H1813">
        <v>0</v>
      </c>
      <c r="I1813">
        <f t="shared" si="207"/>
        <v>0</v>
      </c>
      <c r="J1813">
        <v>0</v>
      </c>
      <c r="K1813">
        <v>0</v>
      </c>
      <c r="M1813" t="s">
        <v>650</v>
      </c>
      <c r="N1813" t="str">
        <f t="shared" si="208"/>
        <v>middle</v>
      </c>
      <c r="P1813">
        <v>0</v>
      </c>
      <c r="Q1813">
        <v>-0.62628030000000001</v>
      </c>
      <c r="R1813">
        <v>1</v>
      </c>
      <c r="S1813">
        <v>0.57660124046774697</v>
      </c>
      <c r="T1813">
        <f t="shared" si="209"/>
        <v>0</v>
      </c>
      <c r="U1813">
        <f t="shared" si="210"/>
        <v>0</v>
      </c>
      <c r="V1813">
        <f t="shared" si="211"/>
        <v>0</v>
      </c>
      <c r="X1813">
        <f t="shared" si="206"/>
        <v>-0.36111399786051274</v>
      </c>
    </row>
    <row r="1814" spans="1:24" x14ac:dyDescent="0.35">
      <c r="A1814" t="s">
        <v>448</v>
      </c>
      <c r="B1814" t="s">
        <v>667</v>
      </c>
      <c r="C1814" t="s">
        <v>696</v>
      </c>
      <c r="D1814" t="s">
        <v>685</v>
      </c>
      <c r="E1814">
        <v>0.288036180188109</v>
      </c>
      <c r="F1814">
        <v>8</v>
      </c>
      <c r="G1814">
        <v>0</v>
      </c>
      <c r="H1814">
        <v>0</v>
      </c>
      <c r="I1814">
        <f t="shared" si="207"/>
        <v>0</v>
      </c>
      <c r="J1814">
        <v>0</v>
      </c>
      <c r="K1814">
        <v>0</v>
      </c>
      <c r="L1814" t="s">
        <v>654</v>
      </c>
      <c r="M1814" t="s">
        <v>652</v>
      </c>
      <c r="N1814" t="str">
        <f t="shared" si="208"/>
        <v>left guard</v>
      </c>
      <c r="P1814">
        <v>0</v>
      </c>
      <c r="Q1814">
        <v>-8.4228689999999995E-2</v>
      </c>
      <c r="R1814">
        <v>1</v>
      </c>
      <c r="S1814">
        <v>0.288036180188109</v>
      </c>
      <c r="T1814">
        <f t="shared" si="209"/>
        <v>0</v>
      </c>
      <c r="U1814">
        <f t="shared" si="210"/>
        <v>0</v>
      </c>
      <c r="V1814">
        <f t="shared" si="211"/>
        <v>0</v>
      </c>
      <c r="X1814">
        <f t="shared" si="206"/>
        <v>-2.4260910129848372E-2</v>
      </c>
    </row>
    <row r="1815" spans="1:24" x14ac:dyDescent="0.35">
      <c r="A1815" t="s">
        <v>352</v>
      </c>
      <c r="B1815" t="s">
        <v>665</v>
      </c>
      <c r="C1815" t="s">
        <v>696</v>
      </c>
      <c r="D1815" t="s">
        <v>685</v>
      </c>
      <c r="E1815">
        <v>0.254540752935416</v>
      </c>
      <c r="F1815">
        <v>8</v>
      </c>
      <c r="G1815">
        <v>0</v>
      </c>
      <c r="H1815">
        <v>0</v>
      </c>
      <c r="I1815">
        <f t="shared" si="207"/>
        <v>0</v>
      </c>
      <c r="J1815">
        <v>0</v>
      </c>
      <c r="K1815">
        <v>0</v>
      </c>
      <c r="L1815" t="s">
        <v>654</v>
      </c>
      <c r="M1815" t="s">
        <v>652</v>
      </c>
      <c r="N1815" t="str">
        <f t="shared" si="208"/>
        <v>left guard</v>
      </c>
      <c r="P1815">
        <v>0</v>
      </c>
      <c r="Q1815">
        <v>-8.4228689999999995E-2</v>
      </c>
      <c r="R1815">
        <v>1</v>
      </c>
      <c r="S1815">
        <v>0.254540752935416</v>
      </c>
      <c r="T1815">
        <f t="shared" si="209"/>
        <v>0</v>
      </c>
      <c r="U1815">
        <f t="shared" si="210"/>
        <v>0</v>
      </c>
      <c r="V1815">
        <f t="shared" si="211"/>
        <v>0</v>
      </c>
      <c r="X1815">
        <f t="shared" si="206"/>
        <v>-2.1439634171363742E-2</v>
      </c>
    </row>
    <row r="1816" spans="1:24" x14ac:dyDescent="0.35">
      <c r="A1816" t="s">
        <v>366</v>
      </c>
      <c r="B1816" t="s">
        <v>666</v>
      </c>
      <c r="C1816" t="s">
        <v>696</v>
      </c>
      <c r="D1816" t="s">
        <v>685</v>
      </c>
      <c r="E1816">
        <v>0.45742306687647299</v>
      </c>
      <c r="F1816">
        <v>8</v>
      </c>
      <c r="G1816">
        <v>0</v>
      </c>
      <c r="H1816">
        <v>0</v>
      </c>
      <c r="I1816">
        <f t="shared" si="207"/>
        <v>0</v>
      </c>
      <c r="J1816">
        <v>0</v>
      </c>
      <c r="K1816">
        <v>0</v>
      </c>
      <c r="L1816" t="s">
        <v>654</v>
      </c>
      <c r="M1816" t="s">
        <v>652</v>
      </c>
      <c r="N1816" t="str">
        <f t="shared" si="208"/>
        <v>left guard</v>
      </c>
      <c r="P1816">
        <v>0</v>
      </c>
      <c r="Q1816">
        <v>-8.4228689999999995E-2</v>
      </c>
      <c r="R1816">
        <v>1</v>
      </c>
      <c r="S1816">
        <v>0.45742306687647299</v>
      </c>
      <c r="T1816">
        <f t="shared" si="209"/>
        <v>0</v>
      </c>
      <c r="U1816">
        <f t="shared" si="210"/>
        <v>0</v>
      </c>
      <c r="V1816">
        <f t="shared" si="211"/>
        <v>0</v>
      </c>
      <c r="X1816">
        <f t="shared" si="206"/>
        <v>-3.8528145698787708E-2</v>
      </c>
    </row>
    <row r="1817" spans="1:24" x14ac:dyDescent="0.35">
      <c r="A1817" t="s">
        <v>231</v>
      </c>
      <c r="B1817" t="s">
        <v>666</v>
      </c>
      <c r="C1817" t="s">
        <v>685</v>
      </c>
      <c r="D1817" t="s">
        <v>696</v>
      </c>
      <c r="E1817">
        <v>0.80257814333561905</v>
      </c>
      <c r="F1817">
        <v>8</v>
      </c>
      <c r="G1817">
        <v>0</v>
      </c>
      <c r="H1817">
        <v>0</v>
      </c>
      <c r="I1817">
        <f t="shared" si="207"/>
        <v>0</v>
      </c>
      <c r="J1817">
        <v>0</v>
      </c>
      <c r="K1817">
        <v>0</v>
      </c>
      <c r="M1817" t="s">
        <v>650</v>
      </c>
      <c r="N1817" t="str">
        <f t="shared" si="208"/>
        <v>middle</v>
      </c>
      <c r="P1817">
        <v>0</v>
      </c>
      <c r="Q1817">
        <v>0.67002930000000005</v>
      </c>
      <c r="R1817">
        <v>0</v>
      </c>
      <c r="S1817">
        <v>0</v>
      </c>
      <c r="T1817">
        <f t="shared" si="209"/>
        <v>0</v>
      </c>
      <c r="U1817">
        <f t="shared" si="210"/>
        <v>0</v>
      </c>
      <c r="V1817">
        <f t="shared" si="211"/>
        <v>0</v>
      </c>
      <c r="X1817">
        <f t="shared" si="206"/>
        <v>0.53775087157446455</v>
      </c>
    </row>
    <row r="1818" spans="1:24" x14ac:dyDescent="0.35">
      <c r="A1818" t="s">
        <v>225</v>
      </c>
      <c r="B1818" t="s">
        <v>666</v>
      </c>
      <c r="C1818" t="s">
        <v>685</v>
      </c>
      <c r="D1818" t="s">
        <v>696</v>
      </c>
      <c r="E1818">
        <v>0.19742185666438</v>
      </c>
      <c r="F1818">
        <v>8</v>
      </c>
      <c r="G1818">
        <v>0</v>
      </c>
      <c r="H1818">
        <v>0</v>
      </c>
      <c r="I1818">
        <f t="shared" si="207"/>
        <v>0</v>
      </c>
      <c r="J1818">
        <v>0</v>
      </c>
      <c r="K1818">
        <v>0</v>
      </c>
      <c r="M1818" t="s">
        <v>650</v>
      </c>
      <c r="N1818" t="str">
        <f t="shared" si="208"/>
        <v>middle</v>
      </c>
      <c r="P1818">
        <v>0</v>
      </c>
      <c r="Q1818">
        <v>0.67002930000000005</v>
      </c>
      <c r="R1818">
        <v>0</v>
      </c>
      <c r="S1818">
        <v>0</v>
      </c>
      <c r="T1818">
        <f t="shared" si="209"/>
        <v>0</v>
      </c>
      <c r="U1818">
        <f t="shared" si="210"/>
        <v>0</v>
      </c>
      <c r="V1818">
        <f t="shared" si="211"/>
        <v>0</v>
      </c>
      <c r="X1818">
        <f t="shared" si="206"/>
        <v>0.13227842842553489</v>
      </c>
    </row>
    <row r="1819" spans="1:24" x14ac:dyDescent="0.35">
      <c r="A1819" t="s">
        <v>233</v>
      </c>
      <c r="B1819" t="s">
        <v>667</v>
      </c>
      <c r="C1819" t="s">
        <v>685</v>
      </c>
      <c r="D1819" t="s">
        <v>696</v>
      </c>
      <c r="E1819">
        <v>0.32004265631399897</v>
      </c>
      <c r="F1819">
        <v>8</v>
      </c>
      <c r="G1819">
        <v>0</v>
      </c>
      <c r="H1819">
        <v>0</v>
      </c>
      <c r="I1819">
        <f t="shared" si="207"/>
        <v>0</v>
      </c>
      <c r="J1819">
        <v>0</v>
      </c>
      <c r="K1819">
        <v>0</v>
      </c>
      <c r="M1819" t="s">
        <v>650</v>
      </c>
      <c r="N1819" t="str">
        <f t="shared" si="208"/>
        <v>middle</v>
      </c>
      <c r="P1819">
        <v>0</v>
      </c>
      <c r="Q1819">
        <v>0.36001941999999998</v>
      </c>
      <c r="R1819">
        <v>0</v>
      </c>
      <c r="S1819">
        <v>0</v>
      </c>
      <c r="T1819">
        <f t="shared" si="209"/>
        <v>0</v>
      </c>
      <c r="U1819">
        <f t="shared" si="210"/>
        <v>0</v>
      </c>
      <c r="V1819">
        <f t="shared" si="211"/>
        <v>0</v>
      </c>
      <c r="X1819">
        <f t="shared" si="206"/>
        <v>0.11522157150142524</v>
      </c>
    </row>
    <row r="1820" spans="1:24" x14ac:dyDescent="0.35">
      <c r="A1820" t="s">
        <v>232</v>
      </c>
      <c r="B1820" t="s">
        <v>665</v>
      </c>
      <c r="C1820" t="s">
        <v>685</v>
      </c>
      <c r="D1820" t="s">
        <v>696</v>
      </c>
      <c r="E1820">
        <v>0.67995734368600103</v>
      </c>
      <c r="F1820">
        <v>8</v>
      </c>
      <c r="G1820">
        <v>0</v>
      </c>
      <c r="H1820">
        <v>0</v>
      </c>
      <c r="I1820">
        <f t="shared" si="207"/>
        <v>0</v>
      </c>
      <c r="J1820">
        <v>0</v>
      </c>
      <c r="K1820">
        <v>0</v>
      </c>
      <c r="M1820" t="s">
        <v>650</v>
      </c>
      <c r="N1820" t="str">
        <f t="shared" si="208"/>
        <v>middle</v>
      </c>
      <c r="P1820">
        <v>0</v>
      </c>
      <c r="Q1820">
        <v>0.36001941999999998</v>
      </c>
      <c r="R1820">
        <v>0</v>
      </c>
      <c r="S1820">
        <v>0</v>
      </c>
      <c r="T1820">
        <f t="shared" si="209"/>
        <v>0</v>
      </c>
      <c r="U1820">
        <f t="shared" si="210"/>
        <v>0</v>
      </c>
      <c r="V1820">
        <f t="shared" si="211"/>
        <v>0</v>
      </c>
      <c r="X1820">
        <f t="shared" si="206"/>
        <v>0.24479784849857475</v>
      </c>
    </row>
    <row r="1821" spans="1:24" x14ac:dyDescent="0.35">
      <c r="A1821" t="s">
        <v>233</v>
      </c>
      <c r="B1821" t="s">
        <v>667</v>
      </c>
      <c r="C1821" t="s">
        <v>685</v>
      </c>
      <c r="D1821" t="s">
        <v>696</v>
      </c>
      <c r="E1821">
        <v>0.121816918552435</v>
      </c>
      <c r="F1821">
        <v>8</v>
      </c>
      <c r="G1821">
        <v>0</v>
      </c>
      <c r="H1821">
        <v>0</v>
      </c>
      <c r="I1821">
        <f t="shared" si="207"/>
        <v>0</v>
      </c>
      <c r="J1821">
        <v>0</v>
      </c>
      <c r="K1821">
        <v>0</v>
      </c>
      <c r="M1821" t="s">
        <v>650</v>
      </c>
      <c r="N1821" t="str">
        <f t="shared" si="208"/>
        <v>middle</v>
      </c>
      <c r="P1821">
        <v>0</v>
      </c>
      <c r="Q1821">
        <v>-4.1852366000000002E-2</v>
      </c>
      <c r="R1821">
        <v>1</v>
      </c>
      <c r="S1821">
        <v>0.121816918552435</v>
      </c>
      <c r="T1821">
        <f t="shared" si="209"/>
        <v>0</v>
      </c>
      <c r="U1821">
        <f t="shared" si="210"/>
        <v>0</v>
      </c>
      <c r="V1821">
        <f t="shared" si="211"/>
        <v>0</v>
      </c>
      <c r="X1821">
        <f t="shared" si="206"/>
        <v>-5.0983262602486996E-3</v>
      </c>
    </row>
    <row r="1822" spans="1:24" x14ac:dyDescent="0.35">
      <c r="A1822" t="s">
        <v>242</v>
      </c>
      <c r="B1822" t="s">
        <v>666</v>
      </c>
      <c r="C1822" t="s">
        <v>685</v>
      </c>
      <c r="D1822" t="s">
        <v>696</v>
      </c>
      <c r="E1822">
        <v>0.87818308144756496</v>
      </c>
      <c r="F1822">
        <v>8</v>
      </c>
      <c r="G1822">
        <v>0</v>
      </c>
      <c r="H1822">
        <v>0</v>
      </c>
      <c r="I1822">
        <f t="shared" si="207"/>
        <v>0</v>
      </c>
      <c r="J1822">
        <v>0</v>
      </c>
      <c r="K1822">
        <v>0</v>
      </c>
      <c r="M1822" t="s">
        <v>650</v>
      </c>
      <c r="N1822" t="str">
        <f t="shared" si="208"/>
        <v>middle</v>
      </c>
      <c r="P1822">
        <v>0</v>
      </c>
      <c r="Q1822">
        <v>-4.1852366000000002E-2</v>
      </c>
      <c r="R1822">
        <v>1</v>
      </c>
      <c r="S1822">
        <v>0.87818308144756496</v>
      </c>
      <c r="T1822">
        <f t="shared" si="209"/>
        <v>0</v>
      </c>
      <c r="U1822">
        <f t="shared" si="210"/>
        <v>0</v>
      </c>
      <c r="V1822">
        <f t="shared" si="211"/>
        <v>0</v>
      </c>
      <c r="X1822">
        <f t="shared" si="206"/>
        <v>-3.6754039739751297E-2</v>
      </c>
    </row>
    <row r="1823" spans="1:24" x14ac:dyDescent="0.35">
      <c r="A1823" t="s">
        <v>233</v>
      </c>
      <c r="B1823" t="s">
        <v>667</v>
      </c>
      <c r="C1823" t="s">
        <v>685</v>
      </c>
      <c r="D1823" t="s">
        <v>696</v>
      </c>
      <c r="E1823">
        <v>0.40701455365360301</v>
      </c>
      <c r="F1823">
        <v>8</v>
      </c>
      <c r="G1823">
        <v>0</v>
      </c>
      <c r="H1823">
        <v>0</v>
      </c>
      <c r="I1823">
        <f t="shared" si="207"/>
        <v>0</v>
      </c>
      <c r="J1823">
        <v>0</v>
      </c>
      <c r="K1823">
        <v>0</v>
      </c>
      <c r="L1823" t="s">
        <v>654</v>
      </c>
      <c r="M1823" t="s">
        <v>652</v>
      </c>
      <c r="N1823" t="str">
        <f t="shared" si="208"/>
        <v>left guard</v>
      </c>
      <c r="P1823">
        <v>0</v>
      </c>
      <c r="Q1823">
        <v>-0.53357019999999999</v>
      </c>
      <c r="R1823">
        <v>1</v>
      </c>
      <c r="S1823">
        <v>0.40701455365360301</v>
      </c>
      <c r="T1823">
        <f t="shared" si="209"/>
        <v>0</v>
      </c>
      <c r="U1823">
        <f t="shared" si="210"/>
        <v>0</v>
      </c>
      <c r="V1823">
        <f t="shared" si="211"/>
        <v>0</v>
      </c>
      <c r="X1823">
        <f t="shared" si="206"/>
        <v>-0.21717083679586369</v>
      </c>
    </row>
    <row r="1824" spans="1:24" x14ac:dyDescent="0.35">
      <c r="A1824" t="s">
        <v>224</v>
      </c>
      <c r="B1824" t="s">
        <v>667</v>
      </c>
      <c r="C1824" t="s">
        <v>685</v>
      </c>
      <c r="D1824" t="s">
        <v>696</v>
      </c>
      <c r="E1824">
        <v>0.468811270448661</v>
      </c>
      <c r="F1824">
        <v>8</v>
      </c>
      <c r="G1824">
        <v>0</v>
      </c>
      <c r="H1824">
        <v>0</v>
      </c>
      <c r="I1824">
        <f t="shared" si="207"/>
        <v>0</v>
      </c>
      <c r="J1824">
        <v>0</v>
      </c>
      <c r="K1824">
        <v>0</v>
      </c>
      <c r="L1824" t="s">
        <v>654</v>
      </c>
      <c r="M1824" t="s">
        <v>652</v>
      </c>
      <c r="N1824" t="str">
        <f t="shared" si="208"/>
        <v>left guard</v>
      </c>
      <c r="P1824">
        <v>0</v>
      </c>
      <c r="Q1824">
        <v>-0.53357019999999999</v>
      </c>
      <c r="R1824">
        <v>1</v>
      </c>
      <c r="S1824">
        <v>0.468811270448661</v>
      </c>
      <c r="T1824">
        <f t="shared" si="209"/>
        <v>0</v>
      </c>
      <c r="U1824">
        <f t="shared" si="210"/>
        <v>0</v>
      </c>
      <c r="V1824">
        <f t="shared" si="211"/>
        <v>0</v>
      </c>
      <c r="X1824">
        <f t="shared" si="206"/>
        <v>-0.25014372333554613</v>
      </c>
    </row>
    <row r="1825" spans="1:24" x14ac:dyDescent="0.35">
      <c r="A1825" t="s">
        <v>218</v>
      </c>
      <c r="B1825" t="s">
        <v>666</v>
      </c>
      <c r="C1825" t="s">
        <v>685</v>
      </c>
      <c r="D1825" t="s">
        <v>696</v>
      </c>
      <c r="E1825">
        <v>0.124174175897735</v>
      </c>
      <c r="F1825">
        <v>8</v>
      </c>
      <c r="G1825">
        <v>0</v>
      </c>
      <c r="H1825">
        <v>0</v>
      </c>
      <c r="I1825">
        <f t="shared" si="207"/>
        <v>0</v>
      </c>
      <c r="J1825">
        <v>0</v>
      </c>
      <c r="K1825">
        <v>0</v>
      </c>
      <c r="L1825" t="s">
        <v>654</v>
      </c>
      <c r="M1825" t="s">
        <v>652</v>
      </c>
      <c r="N1825" t="str">
        <f t="shared" si="208"/>
        <v>left guard</v>
      </c>
      <c r="P1825">
        <v>0</v>
      </c>
      <c r="Q1825">
        <v>-0.53357019999999999</v>
      </c>
      <c r="R1825">
        <v>1</v>
      </c>
      <c r="S1825">
        <v>0.124174175897735</v>
      </c>
      <c r="T1825">
        <f t="shared" si="209"/>
        <v>0</v>
      </c>
      <c r="U1825">
        <f t="shared" si="210"/>
        <v>0</v>
      </c>
      <c r="V1825">
        <f t="shared" si="211"/>
        <v>0</v>
      </c>
      <c r="X1825">
        <f t="shared" si="206"/>
        <v>-6.6255639868589636E-2</v>
      </c>
    </row>
    <row r="1826" spans="1:24" x14ac:dyDescent="0.35">
      <c r="A1826" t="s">
        <v>451</v>
      </c>
      <c r="B1826" t="s">
        <v>667</v>
      </c>
      <c r="C1826" t="s">
        <v>696</v>
      </c>
      <c r="D1826" t="s">
        <v>685</v>
      </c>
      <c r="E1826">
        <v>1</v>
      </c>
      <c r="F1826">
        <v>8</v>
      </c>
      <c r="G1826">
        <v>1</v>
      </c>
      <c r="H1826">
        <v>0</v>
      </c>
      <c r="I1826">
        <f t="shared" si="207"/>
        <v>1</v>
      </c>
      <c r="J1826">
        <v>0</v>
      </c>
      <c r="K1826">
        <v>0</v>
      </c>
      <c r="M1826" t="s">
        <v>650</v>
      </c>
      <c r="N1826" t="str">
        <f t="shared" si="208"/>
        <v>middle</v>
      </c>
      <c r="P1826">
        <v>1</v>
      </c>
      <c r="Q1826">
        <v>-0.93100309999999997</v>
      </c>
      <c r="R1826">
        <v>1</v>
      </c>
      <c r="S1826">
        <v>1</v>
      </c>
      <c r="T1826">
        <f t="shared" si="209"/>
        <v>1</v>
      </c>
      <c r="U1826">
        <f t="shared" si="210"/>
        <v>0</v>
      </c>
      <c r="V1826">
        <f t="shared" si="211"/>
        <v>0</v>
      </c>
      <c r="X1826">
        <f t="shared" si="206"/>
        <v>-0.93100309999999997</v>
      </c>
    </row>
    <row r="1827" spans="1:24" x14ac:dyDescent="0.35">
      <c r="A1827" t="s">
        <v>223</v>
      </c>
      <c r="B1827" t="s">
        <v>667</v>
      </c>
      <c r="C1827" t="s">
        <v>685</v>
      </c>
      <c r="D1827" t="s">
        <v>696</v>
      </c>
      <c r="E1827">
        <v>1</v>
      </c>
      <c r="F1827">
        <v>8</v>
      </c>
      <c r="G1827">
        <v>0</v>
      </c>
      <c r="H1827">
        <v>0</v>
      </c>
      <c r="I1827">
        <f t="shared" si="207"/>
        <v>0</v>
      </c>
      <c r="J1827">
        <v>0</v>
      </c>
      <c r="K1827">
        <v>1</v>
      </c>
      <c r="L1827" t="s">
        <v>654</v>
      </c>
      <c r="M1827" t="s">
        <v>652</v>
      </c>
      <c r="N1827" t="str">
        <f t="shared" si="208"/>
        <v>left guard</v>
      </c>
      <c r="P1827">
        <v>0</v>
      </c>
      <c r="Q1827">
        <v>-0.88921355999999996</v>
      </c>
      <c r="R1827">
        <v>1</v>
      </c>
      <c r="S1827">
        <v>1</v>
      </c>
      <c r="T1827">
        <f t="shared" si="209"/>
        <v>0</v>
      </c>
      <c r="U1827">
        <f t="shared" si="210"/>
        <v>0</v>
      </c>
      <c r="V1827">
        <f t="shared" si="211"/>
        <v>1</v>
      </c>
      <c r="X1827">
        <f t="shared" si="206"/>
        <v>-0.88921355999999996</v>
      </c>
    </row>
    <row r="1828" spans="1:24" x14ac:dyDescent="0.35">
      <c r="A1828" t="s">
        <v>225</v>
      </c>
      <c r="B1828" t="s">
        <v>666</v>
      </c>
      <c r="C1828" t="s">
        <v>685</v>
      </c>
      <c r="D1828" t="s">
        <v>696</v>
      </c>
      <c r="E1828">
        <v>1</v>
      </c>
      <c r="F1828">
        <v>8</v>
      </c>
      <c r="G1828">
        <v>0</v>
      </c>
      <c r="H1828">
        <v>0</v>
      </c>
      <c r="I1828">
        <f t="shared" si="207"/>
        <v>0</v>
      </c>
      <c r="J1828">
        <v>0</v>
      </c>
      <c r="K1828">
        <v>0</v>
      </c>
      <c r="L1828" t="s">
        <v>653</v>
      </c>
      <c r="M1828" t="s">
        <v>652</v>
      </c>
      <c r="N1828" t="str">
        <f t="shared" si="208"/>
        <v>left end</v>
      </c>
      <c r="P1828">
        <v>0</v>
      </c>
      <c r="Q1828">
        <v>1.3487671E-2</v>
      </c>
      <c r="R1828">
        <v>0</v>
      </c>
      <c r="S1828">
        <v>0</v>
      </c>
      <c r="T1828">
        <f t="shared" si="209"/>
        <v>0</v>
      </c>
      <c r="U1828">
        <f t="shared" si="210"/>
        <v>0</v>
      </c>
      <c r="V1828">
        <f t="shared" si="211"/>
        <v>0</v>
      </c>
      <c r="X1828">
        <f t="shared" si="206"/>
        <v>1.3487671E-2</v>
      </c>
    </row>
    <row r="1829" spans="1:24" x14ac:dyDescent="0.35">
      <c r="A1829" t="s">
        <v>356</v>
      </c>
      <c r="B1829" t="s">
        <v>665</v>
      </c>
      <c r="C1829" t="s">
        <v>696</v>
      </c>
      <c r="D1829" t="s">
        <v>685</v>
      </c>
      <c r="E1829">
        <v>1</v>
      </c>
      <c r="F1829">
        <v>8</v>
      </c>
      <c r="G1829">
        <v>0</v>
      </c>
      <c r="H1829">
        <v>0</v>
      </c>
      <c r="I1829">
        <f t="shared" si="207"/>
        <v>0</v>
      </c>
      <c r="J1829">
        <v>0</v>
      </c>
      <c r="K1829">
        <v>0</v>
      </c>
      <c r="L1829" t="s">
        <v>653</v>
      </c>
      <c r="M1829" t="s">
        <v>652</v>
      </c>
      <c r="N1829" t="str">
        <f t="shared" si="208"/>
        <v>left end</v>
      </c>
      <c r="P1829">
        <v>0</v>
      </c>
      <c r="Q1829">
        <v>-0.55529755000000003</v>
      </c>
      <c r="R1829">
        <v>1</v>
      </c>
      <c r="S1829">
        <v>1</v>
      </c>
      <c r="T1829">
        <f t="shared" si="209"/>
        <v>0</v>
      </c>
      <c r="U1829">
        <f t="shared" si="210"/>
        <v>0</v>
      </c>
      <c r="V1829">
        <f t="shared" si="211"/>
        <v>0</v>
      </c>
      <c r="X1829">
        <f t="shared" si="206"/>
        <v>-0.55529755000000003</v>
      </c>
    </row>
    <row r="1830" spans="1:24" x14ac:dyDescent="0.35">
      <c r="A1830" t="s">
        <v>451</v>
      </c>
      <c r="B1830" t="s">
        <v>667</v>
      </c>
      <c r="C1830" t="s">
        <v>696</v>
      </c>
      <c r="D1830" t="s">
        <v>685</v>
      </c>
      <c r="E1830">
        <v>1</v>
      </c>
      <c r="F1830">
        <v>8</v>
      </c>
      <c r="G1830">
        <v>0</v>
      </c>
      <c r="H1830">
        <v>0</v>
      </c>
      <c r="I1830">
        <f t="shared" si="207"/>
        <v>0</v>
      </c>
      <c r="J1830">
        <v>0</v>
      </c>
      <c r="K1830">
        <v>0</v>
      </c>
      <c r="L1830" t="s">
        <v>654</v>
      </c>
      <c r="M1830" t="s">
        <v>651</v>
      </c>
      <c r="N1830" t="str">
        <f t="shared" si="208"/>
        <v>right guard</v>
      </c>
      <c r="P1830">
        <v>0</v>
      </c>
      <c r="Q1830">
        <v>-0.47298187000000003</v>
      </c>
      <c r="R1830">
        <v>1</v>
      </c>
      <c r="S1830">
        <v>1</v>
      </c>
      <c r="T1830">
        <f t="shared" si="209"/>
        <v>0</v>
      </c>
      <c r="U1830">
        <f t="shared" si="210"/>
        <v>0</v>
      </c>
      <c r="V1830">
        <f t="shared" si="211"/>
        <v>0</v>
      </c>
      <c r="X1830">
        <f t="shared" si="206"/>
        <v>-0.47298187000000003</v>
      </c>
    </row>
    <row r="1831" spans="1:24" x14ac:dyDescent="0.35">
      <c r="A1831" t="s">
        <v>356</v>
      </c>
      <c r="B1831" t="s">
        <v>665</v>
      </c>
      <c r="C1831" t="s">
        <v>696</v>
      </c>
      <c r="D1831" t="s">
        <v>685</v>
      </c>
      <c r="E1831">
        <v>1</v>
      </c>
      <c r="F1831">
        <v>8</v>
      </c>
      <c r="G1831">
        <v>0</v>
      </c>
      <c r="H1831">
        <v>0</v>
      </c>
      <c r="I1831">
        <f t="shared" si="207"/>
        <v>0</v>
      </c>
      <c r="J1831">
        <v>0</v>
      </c>
      <c r="K1831">
        <v>0</v>
      </c>
      <c r="L1831" t="s">
        <v>653</v>
      </c>
      <c r="M1831" t="s">
        <v>652</v>
      </c>
      <c r="N1831" t="str">
        <f t="shared" si="208"/>
        <v>left end</v>
      </c>
      <c r="P1831">
        <v>0</v>
      </c>
      <c r="Q1831">
        <v>0.6516535</v>
      </c>
      <c r="R1831">
        <v>0</v>
      </c>
      <c r="S1831">
        <v>0</v>
      </c>
      <c r="T1831">
        <f t="shared" si="209"/>
        <v>0</v>
      </c>
      <c r="U1831">
        <f t="shared" si="210"/>
        <v>0</v>
      </c>
      <c r="V1831">
        <f t="shared" si="211"/>
        <v>0</v>
      </c>
      <c r="X1831">
        <f t="shared" si="206"/>
        <v>0.6516535</v>
      </c>
    </row>
    <row r="1832" spans="1:24" x14ac:dyDescent="0.35">
      <c r="A1832" t="s">
        <v>367</v>
      </c>
      <c r="B1832" t="s">
        <v>666</v>
      </c>
      <c r="C1832" t="s">
        <v>696</v>
      </c>
      <c r="D1832" t="s">
        <v>685</v>
      </c>
      <c r="E1832">
        <v>0.76330961228249505</v>
      </c>
      <c r="F1832">
        <v>8</v>
      </c>
      <c r="G1832">
        <v>0</v>
      </c>
      <c r="H1832">
        <v>0</v>
      </c>
      <c r="I1832">
        <f t="shared" si="207"/>
        <v>0</v>
      </c>
      <c r="J1832">
        <v>0</v>
      </c>
      <c r="K1832">
        <v>0</v>
      </c>
      <c r="M1832" t="s">
        <v>650</v>
      </c>
      <c r="N1832" t="str">
        <f t="shared" si="208"/>
        <v>middle</v>
      </c>
      <c r="P1832">
        <v>0</v>
      </c>
      <c r="Q1832">
        <v>-0.266208</v>
      </c>
      <c r="R1832">
        <v>1</v>
      </c>
      <c r="S1832">
        <v>0.76330961228249505</v>
      </c>
      <c r="T1832">
        <f t="shared" si="209"/>
        <v>0</v>
      </c>
      <c r="U1832">
        <f t="shared" si="210"/>
        <v>0</v>
      </c>
      <c r="V1832">
        <f t="shared" si="211"/>
        <v>0</v>
      </c>
      <c r="X1832">
        <f t="shared" si="206"/>
        <v>-0.20319912526649844</v>
      </c>
    </row>
    <row r="1833" spans="1:24" x14ac:dyDescent="0.35">
      <c r="A1833" t="s">
        <v>349</v>
      </c>
      <c r="B1833" t="s">
        <v>667</v>
      </c>
      <c r="C1833" t="s">
        <v>696</v>
      </c>
      <c r="D1833" t="s">
        <v>685</v>
      </c>
      <c r="E1833">
        <v>0.236690387717504</v>
      </c>
      <c r="F1833">
        <v>8</v>
      </c>
      <c r="G1833">
        <v>0</v>
      </c>
      <c r="H1833">
        <v>0</v>
      </c>
      <c r="I1833">
        <f t="shared" si="207"/>
        <v>0</v>
      </c>
      <c r="J1833">
        <v>0</v>
      </c>
      <c r="K1833">
        <v>0</v>
      </c>
      <c r="M1833" t="s">
        <v>650</v>
      </c>
      <c r="N1833" t="str">
        <f t="shared" si="208"/>
        <v>middle</v>
      </c>
      <c r="P1833">
        <v>0</v>
      </c>
      <c r="Q1833">
        <v>-0.266208</v>
      </c>
      <c r="R1833">
        <v>1</v>
      </c>
      <c r="S1833">
        <v>0.236690387717504</v>
      </c>
      <c r="T1833">
        <f t="shared" si="209"/>
        <v>0</v>
      </c>
      <c r="U1833">
        <f t="shared" si="210"/>
        <v>0</v>
      </c>
      <c r="V1833">
        <f t="shared" si="211"/>
        <v>0</v>
      </c>
      <c r="X1833">
        <f t="shared" si="206"/>
        <v>-6.3008874733501308E-2</v>
      </c>
    </row>
    <row r="1834" spans="1:24" x14ac:dyDescent="0.35">
      <c r="A1834" t="s">
        <v>224</v>
      </c>
      <c r="B1834" t="s">
        <v>667</v>
      </c>
      <c r="C1834" t="s">
        <v>685</v>
      </c>
      <c r="D1834" t="s">
        <v>696</v>
      </c>
      <c r="E1834">
        <v>0.20976663704028101</v>
      </c>
      <c r="F1834">
        <v>8</v>
      </c>
      <c r="G1834">
        <v>0</v>
      </c>
      <c r="H1834">
        <v>0</v>
      </c>
      <c r="I1834">
        <f t="shared" si="207"/>
        <v>0</v>
      </c>
      <c r="J1834">
        <v>0</v>
      </c>
      <c r="K1834">
        <v>0</v>
      </c>
      <c r="L1834" t="s">
        <v>653</v>
      </c>
      <c r="M1834" t="s">
        <v>651</v>
      </c>
      <c r="N1834" t="str">
        <f t="shared" si="208"/>
        <v>right end</v>
      </c>
      <c r="P1834">
        <v>0</v>
      </c>
      <c r="Q1834">
        <v>-0.67087525000000003</v>
      </c>
      <c r="R1834">
        <v>1</v>
      </c>
      <c r="S1834">
        <v>0.20976663704028101</v>
      </c>
      <c r="T1834">
        <f t="shared" si="209"/>
        <v>0</v>
      </c>
      <c r="U1834">
        <f t="shared" si="210"/>
        <v>0</v>
      </c>
      <c r="V1834">
        <f t="shared" si="211"/>
        <v>0</v>
      </c>
      <c r="X1834">
        <f t="shared" si="206"/>
        <v>-0.1407272450660578</v>
      </c>
    </row>
    <row r="1835" spans="1:24" x14ac:dyDescent="0.35">
      <c r="A1835" t="s">
        <v>242</v>
      </c>
      <c r="B1835" t="s">
        <v>666</v>
      </c>
      <c r="C1835" t="s">
        <v>685</v>
      </c>
      <c r="D1835" t="s">
        <v>696</v>
      </c>
      <c r="E1835">
        <v>0.79023336295971802</v>
      </c>
      <c r="F1835">
        <v>8</v>
      </c>
      <c r="G1835">
        <v>0</v>
      </c>
      <c r="H1835">
        <v>0</v>
      </c>
      <c r="I1835">
        <f t="shared" si="207"/>
        <v>0</v>
      </c>
      <c r="J1835">
        <v>0</v>
      </c>
      <c r="K1835">
        <v>0</v>
      </c>
      <c r="L1835" t="s">
        <v>653</v>
      </c>
      <c r="M1835" t="s">
        <v>651</v>
      </c>
      <c r="N1835" t="str">
        <f t="shared" si="208"/>
        <v>right end</v>
      </c>
      <c r="P1835">
        <v>0</v>
      </c>
      <c r="Q1835">
        <v>-0.67087525000000003</v>
      </c>
      <c r="R1835">
        <v>1</v>
      </c>
      <c r="S1835">
        <v>0.79023336295971802</v>
      </c>
      <c r="T1835">
        <f t="shared" si="209"/>
        <v>0</v>
      </c>
      <c r="U1835">
        <f t="shared" si="210"/>
        <v>0</v>
      </c>
      <c r="V1835">
        <f t="shared" si="211"/>
        <v>0</v>
      </c>
      <c r="X1835">
        <f t="shared" si="206"/>
        <v>-0.53014800493394154</v>
      </c>
    </row>
    <row r="1836" spans="1:24" x14ac:dyDescent="0.35">
      <c r="A1836" t="s">
        <v>233</v>
      </c>
      <c r="B1836" t="s">
        <v>667</v>
      </c>
      <c r="C1836" t="s">
        <v>685</v>
      </c>
      <c r="D1836" t="s">
        <v>696</v>
      </c>
      <c r="E1836">
        <v>0.24632828545754801</v>
      </c>
      <c r="F1836">
        <v>8</v>
      </c>
      <c r="G1836">
        <v>0</v>
      </c>
      <c r="H1836">
        <v>0</v>
      </c>
      <c r="I1836">
        <f t="shared" si="207"/>
        <v>0</v>
      </c>
      <c r="J1836">
        <v>0</v>
      </c>
      <c r="K1836">
        <v>0</v>
      </c>
      <c r="M1836" t="s">
        <v>650</v>
      </c>
      <c r="N1836" t="str">
        <f t="shared" si="208"/>
        <v>middle</v>
      </c>
      <c r="P1836">
        <v>0</v>
      </c>
      <c r="Q1836">
        <v>0.27014094999999999</v>
      </c>
      <c r="R1836">
        <v>0</v>
      </c>
      <c r="S1836">
        <v>0</v>
      </c>
      <c r="T1836">
        <f t="shared" si="209"/>
        <v>0</v>
      </c>
      <c r="U1836">
        <f t="shared" si="210"/>
        <v>0</v>
      </c>
      <c r="V1836">
        <f t="shared" si="211"/>
        <v>0</v>
      </c>
      <c r="X1836">
        <f t="shared" si="206"/>
        <v>6.6543357045373203E-2</v>
      </c>
    </row>
    <row r="1837" spans="1:24" x14ac:dyDescent="0.35">
      <c r="A1837" t="s">
        <v>224</v>
      </c>
      <c r="B1837" t="s">
        <v>667</v>
      </c>
      <c r="C1837" t="s">
        <v>685</v>
      </c>
      <c r="D1837" t="s">
        <v>696</v>
      </c>
      <c r="E1837">
        <v>0.19225134275049199</v>
      </c>
      <c r="F1837">
        <v>8</v>
      </c>
      <c r="G1837">
        <v>0</v>
      </c>
      <c r="H1837">
        <v>0</v>
      </c>
      <c r="I1837">
        <f t="shared" si="207"/>
        <v>0</v>
      </c>
      <c r="J1837">
        <v>0</v>
      </c>
      <c r="K1837">
        <v>0</v>
      </c>
      <c r="M1837" t="s">
        <v>650</v>
      </c>
      <c r="N1837" t="str">
        <f t="shared" si="208"/>
        <v>middle</v>
      </c>
      <c r="P1837">
        <v>0</v>
      </c>
      <c r="Q1837">
        <v>0.27014094999999999</v>
      </c>
      <c r="R1837">
        <v>0</v>
      </c>
      <c r="S1837">
        <v>0</v>
      </c>
      <c r="T1837">
        <f t="shared" si="209"/>
        <v>0</v>
      </c>
      <c r="U1837">
        <f t="shared" si="210"/>
        <v>0</v>
      </c>
      <c r="V1837">
        <f t="shared" si="211"/>
        <v>0</v>
      </c>
      <c r="X1837">
        <f t="shared" si="206"/>
        <v>5.1934960369393518E-2</v>
      </c>
    </row>
    <row r="1838" spans="1:24" x14ac:dyDescent="0.35">
      <c r="A1838" t="s">
        <v>229</v>
      </c>
      <c r="B1838" t="s">
        <v>665</v>
      </c>
      <c r="C1838" t="s">
        <v>685</v>
      </c>
      <c r="D1838" t="s">
        <v>696</v>
      </c>
      <c r="E1838">
        <v>0.56142037179195803</v>
      </c>
      <c r="F1838">
        <v>8</v>
      </c>
      <c r="G1838">
        <v>0</v>
      </c>
      <c r="H1838">
        <v>0</v>
      </c>
      <c r="I1838">
        <f t="shared" si="207"/>
        <v>0</v>
      </c>
      <c r="J1838">
        <v>0</v>
      </c>
      <c r="K1838">
        <v>0</v>
      </c>
      <c r="M1838" t="s">
        <v>650</v>
      </c>
      <c r="N1838" t="str">
        <f t="shared" si="208"/>
        <v>middle</v>
      </c>
      <c r="P1838">
        <v>0</v>
      </c>
      <c r="Q1838">
        <v>0.27014094999999999</v>
      </c>
      <c r="R1838">
        <v>0</v>
      </c>
      <c r="S1838">
        <v>0</v>
      </c>
      <c r="T1838">
        <f t="shared" si="209"/>
        <v>0</v>
      </c>
      <c r="U1838">
        <f t="shared" si="210"/>
        <v>0</v>
      </c>
      <c r="V1838">
        <f t="shared" si="211"/>
        <v>0</v>
      </c>
      <c r="X1838">
        <f t="shared" si="206"/>
        <v>0.15166263258523274</v>
      </c>
    </row>
    <row r="1839" spans="1:24" x14ac:dyDescent="0.35">
      <c r="A1839" t="s">
        <v>228</v>
      </c>
      <c r="B1839" t="s">
        <v>665</v>
      </c>
      <c r="C1839" t="s">
        <v>685</v>
      </c>
      <c r="D1839" t="s">
        <v>696</v>
      </c>
      <c r="E1839">
        <v>0.39937058878221998</v>
      </c>
      <c r="F1839">
        <v>8</v>
      </c>
      <c r="G1839">
        <v>0</v>
      </c>
      <c r="H1839">
        <v>0</v>
      </c>
      <c r="I1839">
        <f t="shared" si="207"/>
        <v>0</v>
      </c>
      <c r="J1839">
        <v>0</v>
      </c>
      <c r="K1839">
        <v>0</v>
      </c>
      <c r="L1839" t="s">
        <v>654</v>
      </c>
      <c r="M1839" t="s">
        <v>652</v>
      </c>
      <c r="N1839" t="str">
        <f t="shared" si="208"/>
        <v>left guard</v>
      </c>
      <c r="P1839">
        <v>0</v>
      </c>
      <c r="Q1839">
        <v>0.49664322</v>
      </c>
      <c r="R1839">
        <v>0</v>
      </c>
      <c r="S1839">
        <v>0</v>
      </c>
      <c r="T1839">
        <f t="shared" si="209"/>
        <v>0</v>
      </c>
      <c r="U1839">
        <f t="shared" si="210"/>
        <v>0</v>
      </c>
      <c r="V1839">
        <f t="shared" si="211"/>
        <v>0</v>
      </c>
      <c r="X1839">
        <f t="shared" si="206"/>
        <v>0.1983446951860976</v>
      </c>
    </row>
    <row r="1840" spans="1:24" x14ac:dyDescent="0.35">
      <c r="A1840" t="s">
        <v>219</v>
      </c>
      <c r="B1840" t="s">
        <v>665</v>
      </c>
      <c r="C1840" t="s">
        <v>685</v>
      </c>
      <c r="D1840" t="s">
        <v>696</v>
      </c>
      <c r="E1840">
        <v>0.60062941121777902</v>
      </c>
      <c r="F1840">
        <v>8</v>
      </c>
      <c r="G1840">
        <v>0</v>
      </c>
      <c r="H1840">
        <v>0</v>
      </c>
      <c r="I1840">
        <f t="shared" si="207"/>
        <v>0</v>
      </c>
      <c r="J1840">
        <v>0</v>
      </c>
      <c r="K1840">
        <v>0</v>
      </c>
      <c r="L1840" t="s">
        <v>654</v>
      </c>
      <c r="M1840" t="s">
        <v>652</v>
      </c>
      <c r="N1840" t="str">
        <f t="shared" si="208"/>
        <v>left guard</v>
      </c>
      <c r="P1840">
        <v>0</v>
      </c>
      <c r="Q1840">
        <v>0.49664322</v>
      </c>
      <c r="R1840">
        <v>0</v>
      </c>
      <c r="S1840">
        <v>0</v>
      </c>
      <c r="T1840">
        <f t="shared" si="209"/>
        <v>0</v>
      </c>
      <c r="U1840">
        <f t="shared" si="210"/>
        <v>0</v>
      </c>
      <c r="V1840">
        <f t="shared" si="211"/>
        <v>0</v>
      </c>
      <c r="X1840">
        <f t="shared" si="206"/>
        <v>0.2982985248139019</v>
      </c>
    </row>
    <row r="1841" spans="1:24" x14ac:dyDescent="0.35">
      <c r="A1841" t="s">
        <v>220</v>
      </c>
      <c r="B1841" t="s">
        <v>666</v>
      </c>
      <c r="C1841" t="s">
        <v>685</v>
      </c>
      <c r="D1841" t="s">
        <v>696</v>
      </c>
      <c r="E1841">
        <v>0.121480081621685</v>
      </c>
      <c r="F1841">
        <v>8</v>
      </c>
      <c r="G1841">
        <v>0</v>
      </c>
      <c r="H1841">
        <v>0</v>
      </c>
      <c r="I1841">
        <f t="shared" si="207"/>
        <v>0</v>
      </c>
      <c r="J1841">
        <v>0</v>
      </c>
      <c r="K1841">
        <v>0</v>
      </c>
      <c r="M1841" t="s">
        <v>650</v>
      </c>
      <c r="N1841" t="str">
        <f t="shared" si="208"/>
        <v>middle</v>
      </c>
      <c r="P1841">
        <v>0</v>
      </c>
      <c r="Q1841">
        <v>-0.36465449999999999</v>
      </c>
      <c r="R1841">
        <v>1</v>
      </c>
      <c r="S1841">
        <v>0.121480081621685</v>
      </c>
      <c r="T1841">
        <f t="shared" si="209"/>
        <v>0</v>
      </c>
      <c r="U1841">
        <f t="shared" si="210"/>
        <v>0</v>
      </c>
      <c r="V1841">
        <f t="shared" si="211"/>
        <v>0</v>
      </c>
      <c r="X1841">
        <f t="shared" si="206"/>
        <v>-4.429825842371473E-2</v>
      </c>
    </row>
    <row r="1842" spans="1:24" x14ac:dyDescent="0.35">
      <c r="A1842" t="s">
        <v>229</v>
      </c>
      <c r="B1842" t="s">
        <v>665</v>
      </c>
      <c r="C1842" t="s">
        <v>685</v>
      </c>
      <c r="D1842" t="s">
        <v>696</v>
      </c>
      <c r="E1842">
        <v>0.70054492760284803</v>
      </c>
      <c r="F1842">
        <v>8</v>
      </c>
      <c r="G1842">
        <v>0</v>
      </c>
      <c r="H1842">
        <v>0</v>
      </c>
      <c r="I1842">
        <f t="shared" si="207"/>
        <v>0</v>
      </c>
      <c r="J1842">
        <v>0</v>
      </c>
      <c r="K1842">
        <v>0</v>
      </c>
      <c r="M1842" t="s">
        <v>650</v>
      </c>
      <c r="N1842" t="str">
        <f t="shared" si="208"/>
        <v>middle</v>
      </c>
      <c r="P1842">
        <v>0</v>
      </c>
      <c r="Q1842">
        <v>-0.36465449999999999</v>
      </c>
      <c r="R1842">
        <v>1</v>
      </c>
      <c r="S1842">
        <v>0.70054492760284803</v>
      </c>
      <c r="T1842">
        <f t="shared" si="209"/>
        <v>0</v>
      </c>
      <c r="U1842">
        <f t="shared" si="210"/>
        <v>0</v>
      </c>
      <c r="V1842">
        <f t="shared" si="211"/>
        <v>0</v>
      </c>
      <c r="X1842">
        <f t="shared" si="206"/>
        <v>-0.25545686030255277</v>
      </c>
    </row>
    <row r="1843" spans="1:24" x14ac:dyDescent="0.35">
      <c r="A1843" t="s">
        <v>218</v>
      </c>
      <c r="B1843" t="s">
        <v>666</v>
      </c>
      <c r="C1843" t="s">
        <v>685</v>
      </c>
      <c r="D1843" t="s">
        <v>696</v>
      </c>
      <c r="E1843">
        <v>0.177974990775465</v>
      </c>
      <c r="F1843">
        <v>8</v>
      </c>
      <c r="G1843">
        <v>0</v>
      </c>
      <c r="H1843">
        <v>0</v>
      </c>
      <c r="I1843">
        <f t="shared" si="207"/>
        <v>0</v>
      </c>
      <c r="J1843">
        <v>0</v>
      </c>
      <c r="K1843">
        <v>0</v>
      </c>
      <c r="M1843" t="s">
        <v>650</v>
      </c>
      <c r="N1843" t="str">
        <f t="shared" si="208"/>
        <v>middle</v>
      </c>
      <c r="P1843">
        <v>0</v>
      </c>
      <c r="Q1843">
        <v>-0.36465449999999999</v>
      </c>
      <c r="R1843">
        <v>1</v>
      </c>
      <c r="S1843">
        <v>0.177974990775465</v>
      </c>
      <c r="T1843">
        <f t="shared" si="209"/>
        <v>0</v>
      </c>
      <c r="U1843">
        <f t="shared" si="210"/>
        <v>0</v>
      </c>
      <c r="V1843">
        <f t="shared" si="211"/>
        <v>0</v>
      </c>
      <c r="X1843">
        <f t="shared" si="206"/>
        <v>-6.4899381273731793E-2</v>
      </c>
    </row>
    <row r="1844" spans="1:24" x14ac:dyDescent="0.35">
      <c r="A1844" t="s">
        <v>233</v>
      </c>
      <c r="B1844" t="s">
        <v>667</v>
      </c>
      <c r="C1844" t="s">
        <v>685</v>
      </c>
      <c r="D1844" t="s">
        <v>696</v>
      </c>
      <c r="E1844">
        <v>1</v>
      </c>
      <c r="F1844">
        <v>8</v>
      </c>
      <c r="G1844">
        <v>0</v>
      </c>
      <c r="H1844">
        <v>0</v>
      </c>
      <c r="I1844">
        <f t="shared" si="207"/>
        <v>0</v>
      </c>
      <c r="J1844">
        <v>0</v>
      </c>
      <c r="K1844">
        <v>0</v>
      </c>
      <c r="L1844" t="s">
        <v>653</v>
      </c>
      <c r="M1844" t="s">
        <v>651</v>
      </c>
      <c r="N1844" t="str">
        <f t="shared" si="208"/>
        <v>right end</v>
      </c>
      <c r="P1844">
        <v>0</v>
      </c>
      <c r="Q1844">
        <v>-0.60150420000000004</v>
      </c>
      <c r="R1844">
        <v>1</v>
      </c>
      <c r="S1844">
        <v>1</v>
      </c>
      <c r="T1844">
        <f t="shared" si="209"/>
        <v>0</v>
      </c>
      <c r="U1844">
        <f t="shared" si="210"/>
        <v>0</v>
      </c>
      <c r="V1844">
        <f t="shared" si="211"/>
        <v>0</v>
      </c>
      <c r="X1844">
        <f t="shared" si="206"/>
        <v>-0.60150420000000004</v>
      </c>
    </row>
    <row r="1845" spans="1:24" x14ac:dyDescent="0.35">
      <c r="A1845" t="s">
        <v>218</v>
      </c>
      <c r="B1845" t="s">
        <v>666</v>
      </c>
      <c r="C1845" t="s">
        <v>685</v>
      </c>
      <c r="D1845" t="s">
        <v>696</v>
      </c>
      <c r="E1845">
        <v>0.33744408206190202</v>
      </c>
      <c r="F1845">
        <v>8</v>
      </c>
      <c r="G1845">
        <v>1</v>
      </c>
      <c r="H1845">
        <v>0</v>
      </c>
      <c r="I1845">
        <f t="shared" si="207"/>
        <v>1</v>
      </c>
      <c r="J1845">
        <v>0</v>
      </c>
      <c r="K1845">
        <v>1</v>
      </c>
      <c r="L1845" t="s">
        <v>653</v>
      </c>
      <c r="M1845" t="s">
        <v>652</v>
      </c>
      <c r="N1845" t="str">
        <f t="shared" si="208"/>
        <v>left end</v>
      </c>
      <c r="P1845">
        <v>1</v>
      </c>
      <c r="Q1845">
        <v>-1.6679622000000001</v>
      </c>
      <c r="R1845">
        <v>1</v>
      </c>
      <c r="S1845">
        <v>0.33744408206190202</v>
      </c>
      <c r="T1845">
        <f t="shared" si="209"/>
        <v>0.33744408206190202</v>
      </c>
      <c r="U1845">
        <f t="shared" si="210"/>
        <v>0</v>
      </c>
      <c r="V1845">
        <f t="shared" si="211"/>
        <v>0.33744408206190202</v>
      </c>
      <c r="X1845">
        <f t="shared" si="206"/>
        <v>-0.56284397349295068</v>
      </c>
    </row>
    <row r="1846" spans="1:24" x14ac:dyDescent="0.35">
      <c r="A1846" t="s">
        <v>452</v>
      </c>
      <c r="B1846" t="s">
        <v>665</v>
      </c>
      <c r="C1846" t="s">
        <v>685</v>
      </c>
      <c r="D1846" t="s">
        <v>696</v>
      </c>
      <c r="E1846">
        <v>0.66255591793809698</v>
      </c>
      <c r="F1846">
        <v>8</v>
      </c>
      <c r="G1846">
        <v>1</v>
      </c>
      <c r="H1846">
        <v>0</v>
      </c>
      <c r="I1846">
        <f t="shared" si="207"/>
        <v>1</v>
      </c>
      <c r="J1846">
        <v>0</v>
      </c>
      <c r="K1846">
        <v>1</v>
      </c>
      <c r="L1846" t="s">
        <v>653</v>
      </c>
      <c r="M1846" t="s">
        <v>652</v>
      </c>
      <c r="N1846" t="str">
        <f t="shared" si="208"/>
        <v>left end</v>
      </c>
      <c r="P1846">
        <v>1</v>
      </c>
      <c r="Q1846">
        <v>-1.6679622000000001</v>
      </c>
      <c r="R1846">
        <v>1</v>
      </c>
      <c r="S1846">
        <v>0.66255591793809698</v>
      </c>
      <c r="T1846">
        <f t="shared" si="209"/>
        <v>0.66255591793809698</v>
      </c>
      <c r="U1846">
        <f t="shared" si="210"/>
        <v>0</v>
      </c>
      <c r="V1846">
        <f t="shared" si="211"/>
        <v>0.66255591793809698</v>
      </c>
      <c r="X1846">
        <f t="shared" si="206"/>
        <v>-1.1051182265070478</v>
      </c>
    </row>
    <row r="1847" spans="1:24" x14ac:dyDescent="0.35">
      <c r="A1847" t="s">
        <v>453</v>
      </c>
      <c r="B1847" t="s">
        <v>665</v>
      </c>
      <c r="C1847" t="s">
        <v>698</v>
      </c>
      <c r="D1847" t="s">
        <v>693</v>
      </c>
      <c r="E1847">
        <v>0.50793691686315401</v>
      </c>
      <c r="F1847">
        <v>8</v>
      </c>
      <c r="G1847">
        <v>0</v>
      </c>
      <c r="H1847">
        <v>0</v>
      </c>
      <c r="I1847">
        <f t="shared" si="207"/>
        <v>0</v>
      </c>
      <c r="J1847">
        <v>0</v>
      </c>
      <c r="K1847">
        <v>0</v>
      </c>
      <c r="L1847" t="s">
        <v>3</v>
      </c>
      <c r="M1847" t="s">
        <v>651</v>
      </c>
      <c r="N1847" t="str">
        <f t="shared" si="208"/>
        <v>right tackle</v>
      </c>
      <c r="P1847">
        <v>0</v>
      </c>
      <c r="Q1847">
        <v>-0.55889856999999998</v>
      </c>
      <c r="R1847">
        <v>1</v>
      </c>
      <c r="S1847">
        <v>0.50793691686315401</v>
      </c>
      <c r="T1847">
        <f t="shared" si="209"/>
        <v>0</v>
      </c>
      <c r="U1847">
        <f t="shared" si="210"/>
        <v>0</v>
      </c>
      <c r="V1847">
        <f t="shared" si="211"/>
        <v>0</v>
      </c>
      <c r="X1847">
        <f t="shared" si="206"/>
        <v>-0.28388521648502563</v>
      </c>
    </row>
    <row r="1848" spans="1:24" x14ac:dyDescent="0.35">
      <c r="A1848" t="s">
        <v>454</v>
      </c>
      <c r="B1848" t="s">
        <v>666</v>
      </c>
      <c r="C1848" t="s">
        <v>698</v>
      </c>
      <c r="D1848" t="s">
        <v>693</v>
      </c>
      <c r="E1848">
        <v>0.49206308313684499</v>
      </c>
      <c r="F1848">
        <v>8</v>
      </c>
      <c r="G1848">
        <v>0</v>
      </c>
      <c r="H1848">
        <v>0</v>
      </c>
      <c r="I1848">
        <f t="shared" si="207"/>
        <v>0</v>
      </c>
      <c r="J1848">
        <v>0</v>
      </c>
      <c r="K1848">
        <v>0</v>
      </c>
      <c r="L1848" t="s">
        <v>3</v>
      </c>
      <c r="M1848" t="s">
        <v>651</v>
      </c>
      <c r="N1848" t="str">
        <f t="shared" si="208"/>
        <v>right tackle</v>
      </c>
      <c r="P1848">
        <v>0</v>
      </c>
      <c r="Q1848">
        <v>-0.55889856999999998</v>
      </c>
      <c r="R1848">
        <v>1</v>
      </c>
      <c r="S1848">
        <v>0.49206308313684499</v>
      </c>
      <c r="T1848">
        <f t="shared" si="209"/>
        <v>0</v>
      </c>
      <c r="U1848">
        <f t="shared" si="210"/>
        <v>0</v>
      </c>
      <c r="V1848">
        <f t="shared" si="211"/>
        <v>0</v>
      </c>
      <c r="X1848">
        <f t="shared" si="206"/>
        <v>-0.27501335351497375</v>
      </c>
    </row>
    <row r="1849" spans="1:24" x14ac:dyDescent="0.35">
      <c r="A1849" t="s">
        <v>455</v>
      </c>
      <c r="B1849" t="s">
        <v>665</v>
      </c>
      <c r="C1849" t="s">
        <v>693</v>
      </c>
      <c r="D1849" t="s">
        <v>698</v>
      </c>
      <c r="E1849">
        <v>0.63699770663709199</v>
      </c>
      <c r="F1849">
        <v>8</v>
      </c>
      <c r="G1849">
        <v>0</v>
      </c>
      <c r="H1849">
        <v>0</v>
      </c>
      <c r="I1849">
        <f t="shared" si="207"/>
        <v>0</v>
      </c>
      <c r="J1849">
        <v>0</v>
      </c>
      <c r="K1849">
        <v>0</v>
      </c>
      <c r="L1849" t="s">
        <v>653</v>
      </c>
      <c r="M1849" t="s">
        <v>651</v>
      </c>
      <c r="N1849" t="str">
        <f t="shared" si="208"/>
        <v>right end</v>
      </c>
      <c r="P1849">
        <v>0</v>
      </c>
      <c r="Q1849">
        <v>0.78281239999999996</v>
      </c>
      <c r="R1849">
        <v>0</v>
      </c>
      <c r="S1849">
        <v>0</v>
      </c>
      <c r="T1849">
        <f t="shared" si="209"/>
        <v>0</v>
      </c>
      <c r="U1849">
        <f t="shared" si="210"/>
        <v>0</v>
      </c>
      <c r="V1849">
        <f t="shared" si="211"/>
        <v>0</v>
      </c>
      <c r="X1849">
        <f t="shared" si="206"/>
        <v>0.49864970352707788</v>
      </c>
    </row>
    <row r="1850" spans="1:24" x14ac:dyDescent="0.35">
      <c r="A1850" t="s">
        <v>319</v>
      </c>
      <c r="B1850" t="s">
        <v>665</v>
      </c>
      <c r="C1850" t="s">
        <v>693</v>
      </c>
      <c r="D1850" t="s">
        <v>698</v>
      </c>
      <c r="E1850">
        <v>0.36300229336290701</v>
      </c>
      <c r="F1850">
        <v>8</v>
      </c>
      <c r="G1850">
        <v>0</v>
      </c>
      <c r="H1850">
        <v>0</v>
      </c>
      <c r="I1850">
        <f t="shared" si="207"/>
        <v>0</v>
      </c>
      <c r="J1850">
        <v>0</v>
      </c>
      <c r="K1850">
        <v>0</v>
      </c>
      <c r="L1850" t="s">
        <v>653</v>
      </c>
      <c r="M1850" t="s">
        <v>651</v>
      </c>
      <c r="N1850" t="str">
        <f t="shared" si="208"/>
        <v>right end</v>
      </c>
      <c r="P1850">
        <v>0</v>
      </c>
      <c r="Q1850">
        <v>0.78281239999999996</v>
      </c>
      <c r="R1850">
        <v>0</v>
      </c>
      <c r="S1850">
        <v>0</v>
      </c>
      <c r="T1850">
        <f t="shared" si="209"/>
        <v>0</v>
      </c>
      <c r="U1850">
        <f t="shared" si="210"/>
        <v>0</v>
      </c>
      <c r="V1850">
        <f t="shared" si="211"/>
        <v>0</v>
      </c>
      <c r="X1850">
        <f t="shared" si="206"/>
        <v>0.28416269647292131</v>
      </c>
    </row>
    <row r="1851" spans="1:24" x14ac:dyDescent="0.35">
      <c r="A1851" t="s">
        <v>331</v>
      </c>
      <c r="B1851" t="s">
        <v>667</v>
      </c>
      <c r="C1851" t="s">
        <v>693</v>
      </c>
      <c r="D1851" t="s">
        <v>698</v>
      </c>
      <c r="E1851">
        <v>0.371056116327316</v>
      </c>
      <c r="F1851">
        <v>8</v>
      </c>
      <c r="G1851">
        <v>0</v>
      </c>
      <c r="H1851">
        <v>0</v>
      </c>
      <c r="I1851">
        <f t="shared" si="207"/>
        <v>0</v>
      </c>
      <c r="J1851">
        <v>0</v>
      </c>
      <c r="K1851">
        <v>0</v>
      </c>
      <c r="L1851" t="s">
        <v>654</v>
      </c>
      <c r="M1851" t="s">
        <v>652</v>
      </c>
      <c r="N1851" t="str">
        <f t="shared" si="208"/>
        <v>left guard</v>
      </c>
      <c r="P1851">
        <v>0</v>
      </c>
      <c r="Q1851">
        <v>-0.52547730000000004</v>
      </c>
      <c r="R1851">
        <v>1</v>
      </c>
      <c r="S1851">
        <v>0.371056116327316</v>
      </c>
      <c r="T1851">
        <f t="shared" si="209"/>
        <v>0</v>
      </c>
      <c r="U1851">
        <f t="shared" si="210"/>
        <v>0</v>
      </c>
      <c r="V1851">
        <f t="shared" si="211"/>
        <v>0</v>
      </c>
      <c r="X1851">
        <f t="shared" si="206"/>
        <v>-0.19498156615616394</v>
      </c>
    </row>
    <row r="1852" spans="1:24" x14ac:dyDescent="0.35">
      <c r="A1852" t="s">
        <v>327</v>
      </c>
      <c r="B1852" t="s">
        <v>666</v>
      </c>
      <c r="C1852" t="s">
        <v>693</v>
      </c>
      <c r="D1852" t="s">
        <v>698</v>
      </c>
      <c r="E1852">
        <v>0.62894388367268395</v>
      </c>
      <c r="F1852">
        <v>8</v>
      </c>
      <c r="G1852">
        <v>0</v>
      </c>
      <c r="H1852">
        <v>0</v>
      </c>
      <c r="I1852">
        <f t="shared" si="207"/>
        <v>0</v>
      </c>
      <c r="J1852">
        <v>0</v>
      </c>
      <c r="K1852">
        <v>0</v>
      </c>
      <c r="L1852" t="s">
        <v>654</v>
      </c>
      <c r="M1852" t="s">
        <v>652</v>
      </c>
      <c r="N1852" t="str">
        <f t="shared" si="208"/>
        <v>left guard</v>
      </c>
      <c r="P1852">
        <v>0</v>
      </c>
      <c r="Q1852">
        <v>-0.52547730000000004</v>
      </c>
      <c r="R1852">
        <v>1</v>
      </c>
      <c r="S1852">
        <v>0.62894388367268395</v>
      </c>
      <c r="T1852">
        <f t="shared" si="209"/>
        <v>0</v>
      </c>
      <c r="U1852">
        <f t="shared" si="210"/>
        <v>0</v>
      </c>
      <c r="V1852">
        <f t="shared" si="211"/>
        <v>0</v>
      </c>
      <c r="X1852">
        <f t="shared" si="206"/>
        <v>-0.33049573384383607</v>
      </c>
    </row>
    <row r="1853" spans="1:24" x14ac:dyDescent="0.35">
      <c r="A1853" t="s">
        <v>457</v>
      </c>
      <c r="B1853" t="s">
        <v>667</v>
      </c>
      <c r="C1853" t="s">
        <v>698</v>
      </c>
      <c r="D1853" t="s">
        <v>693</v>
      </c>
      <c r="E1853">
        <v>0.43147192370806098</v>
      </c>
      <c r="F1853">
        <v>8</v>
      </c>
      <c r="G1853">
        <v>0</v>
      </c>
      <c r="H1853">
        <v>0</v>
      </c>
      <c r="I1853">
        <f t="shared" si="207"/>
        <v>0</v>
      </c>
      <c r="J1853">
        <v>0</v>
      </c>
      <c r="K1853">
        <v>0</v>
      </c>
      <c r="M1853" t="s">
        <v>650</v>
      </c>
      <c r="N1853" t="str">
        <f t="shared" si="208"/>
        <v>middle</v>
      </c>
      <c r="P1853">
        <v>0</v>
      </c>
      <c r="Q1853">
        <v>1.1708015000000001</v>
      </c>
      <c r="R1853">
        <v>0</v>
      </c>
      <c r="S1853">
        <v>0</v>
      </c>
      <c r="T1853">
        <f t="shared" si="209"/>
        <v>0</v>
      </c>
      <c r="U1853">
        <f t="shared" si="210"/>
        <v>0</v>
      </c>
      <c r="V1853">
        <f t="shared" si="211"/>
        <v>0</v>
      </c>
      <c r="X1853">
        <f t="shared" si="206"/>
        <v>0.50516797548528336</v>
      </c>
    </row>
    <row r="1854" spans="1:24" x14ac:dyDescent="0.35">
      <c r="A1854" t="s">
        <v>456</v>
      </c>
      <c r="B1854" t="s">
        <v>667</v>
      </c>
      <c r="C1854" t="s">
        <v>698</v>
      </c>
      <c r="D1854" t="s">
        <v>693</v>
      </c>
      <c r="E1854">
        <v>0.56852807629193802</v>
      </c>
      <c r="F1854">
        <v>8</v>
      </c>
      <c r="G1854">
        <v>0</v>
      </c>
      <c r="H1854">
        <v>0</v>
      </c>
      <c r="I1854">
        <f t="shared" si="207"/>
        <v>0</v>
      </c>
      <c r="J1854">
        <v>0</v>
      </c>
      <c r="K1854">
        <v>0</v>
      </c>
      <c r="M1854" t="s">
        <v>650</v>
      </c>
      <c r="N1854" t="str">
        <f t="shared" si="208"/>
        <v>middle</v>
      </c>
      <c r="P1854">
        <v>0</v>
      </c>
      <c r="Q1854">
        <v>1.1708015000000001</v>
      </c>
      <c r="R1854">
        <v>0</v>
      </c>
      <c r="S1854">
        <v>0</v>
      </c>
      <c r="T1854">
        <f t="shared" si="209"/>
        <v>0</v>
      </c>
      <c r="U1854">
        <f t="shared" si="210"/>
        <v>0</v>
      </c>
      <c r="V1854">
        <f t="shared" si="211"/>
        <v>0</v>
      </c>
      <c r="X1854">
        <f t="shared" si="206"/>
        <v>0.66563352451471547</v>
      </c>
    </row>
    <row r="1855" spans="1:24" x14ac:dyDescent="0.35">
      <c r="A1855" t="s">
        <v>453</v>
      </c>
      <c r="B1855" t="s">
        <v>665</v>
      </c>
      <c r="C1855" t="s">
        <v>698</v>
      </c>
      <c r="D1855" t="s">
        <v>693</v>
      </c>
      <c r="E1855">
        <v>0.49965118021486099</v>
      </c>
      <c r="F1855">
        <v>8</v>
      </c>
      <c r="G1855">
        <v>0</v>
      </c>
      <c r="H1855">
        <v>0</v>
      </c>
      <c r="I1855">
        <f t="shared" si="207"/>
        <v>0</v>
      </c>
      <c r="J1855">
        <v>1</v>
      </c>
      <c r="K1855">
        <v>0</v>
      </c>
      <c r="M1855" t="s">
        <v>650</v>
      </c>
      <c r="N1855" t="str">
        <f t="shared" si="208"/>
        <v>middle</v>
      </c>
      <c r="P1855">
        <v>0</v>
      </c>
      <c r="Q1855">
        <v>-0.3883606</v>
      </c>
      <c r="R1855">
        <v>1</v>
      </c>
      <c r="S1855">
        <v>0.49965118021486099</v>
      </c>
      <c r="T1855">
        <f t="shared" si="209"/>
        <v>0</v>
      </c>
      <c r="U1855">
        <f t="shared" si="210"/>
        <v>0.49965118021486099</v>
      </c>
      <c r="V1855">
        <f t="shared" si="211"/>
        <v>0</v>
      </c>
      <c r="X1855">
        <f t="shared" si="206"/>
        <v>-0.19404483213895155</v>
      </c>
    </row>
    <row r="1856" spans="1:24" x14ac:dyDescent="0.35">
      <c r="A1856" t="s">
        <v>456</v>
      </c>
      <c r="B1856" t="s">
        <v>667</v>
      </c>
      <c r="C1856" t="s">
        <v>698</v>
      </c>
      <c r="D1856" t="s">
        <v>693</v>
      </c>
      <c r="E1856">
        <v>0.50034881978513801</v>
      </c>
      <c r="F1856">
        <v>8</v>
      </c>
      <c r="G1856">
        <v>0</v>
      </c>
      <c r="H1856">
        <v>0</v>
      </c>
      <c r="I1856">
        <f t="shared" si="207"/>
        <v>0</v>
      </c>
      <c r="J1856">
        <v>1</v>
      </c>
      <c r="K1856">
        <v>0</v>
      </c>
      <c r="M1856" t="s">
        <v>650</v>
      </c>
      <c r="N1856" t="str">
        <f t="shared" si="208"/>
        <v>middle</v>
      </c>
      <c r="P1856">
        <v>0</v>
      </c>
      <c r="Q1856">
        <v>-0.3883606</v>
      </c>
      <c r="R1856">
        <v>1</v>
      </c>
      <c r="S1856">
        <v>0.50034881978513801</v>
      </c>
      <c r="T1856">
        <f t="shared" si="209"/>
        <v>0</v>
      </c>
      <c r="U1856">
        <f t="shared" si="210"/>
        <v>0.50034881978513801</v>
      </c>
      <c r="V1856">
        <f t="shared" si="211"/>
        <v>0</v>
      </c>
      <c r="X1856">
        <f t="shared" si="206"/>
        <v>-0.19431576786104807</v>
      </c>
    </row>
    <row r="1857" spans="1:24" x14ac:dyDescent="0.35">
      <c r="A1857" t="s">
        <v>320</v>
      </c>
      <c r="B1857" t="s">
        <v>666</v>
      </c>
      <c r="C1857" t="s">
        <v>693</v>
      </c>
      <c r="D1857" t="s">
        <v>698</v>
      </c>
      <c r="E1857">
        <v>0.41344079508784298</v>
      </c>
      <c r="F1857">
        <v>8</v>
      </c>
      <c r="G1857">
        <v>0</v>
      </c>
      <c r="H1857">
        <v>0</v>
      </c>
      <c r="I1857">
        <f t="shared" si="207"/>
        <v>0</v>
      </c>
      <c r="J1857">
        <v>0</v>
      </c>
      <c r="K1857">
        <v>0</v>
      </c>
      <c r="M1857" t="s">
        <v>650</v>
      </c>
      <c r="N1857" t="str">
        <f t="shared" si="208"/>
        <v>middle</v>
      </c>
      <c r="P1857">
        <v>0</v>
      </c>
      <c r="Q1857">
        <v>0.78409666</v>
      </c>
      <c r="R1857">
        <v>0</v>
      </c>
      <c r="S1857">
        <v>0</v>
      </c>
      <c r="T1857">
        <f t="shared" si="209"/>
        <v>0</v>
      </c>
      <c r="U1857">
        <f t="shared" si="210"/>
        <v>0</v>
      </c>
      <c r="V1857">
        <f t="shared" si="211"/>
        <v>0</v>
      </c>
      <c r="X1857">
        <f t="shared" si="206"/>
        <v>0.32417754653612207</v>
      </c>
    </row>
    <row r="1858" spans="1:24" x14ac:dyDescent="0.35">
      <c r="A1858" t="s">
        <v>321</v>
      </c>
      <c r="B1858" t="s">
        <v>667</v>
      </c>
      <c r="C1858" t="s">
        <v>693</v>
      </c>
      <c r="D1858" t="s">
        <v>698</v>
      </c>
      <c r="E1858">
        <v>0.58655920491215596</v>
      </c>
      <c r="F1858">
        <v>8</v>
      </c>
      <c r="G1858">
        <v>0</v>
      </c>
      <c r="H1858">
        <v>0</v>
      </c>
      <c r="I1858">
        <f t="shared" si="207"/>
        <v>0</v>
      </c>
      <c r="J1858">
        <v>0</v>
      </c>
      <c r="K1858">
        <v>0</v>
      </c>
      <c r="M1858" t="s">
        <v>650</v>
      </c>
      <c r="N1858" t="str">
        <f t="shared" si="208"/>
        <v>middle</v>
      </c>
      <c r="P1858">
        <v>0</v>
      </c>
      <c r="Q1858">
        <v>0.78409666</v>
      </c>
      <c r="R1858">
        <v>0</v>
      </c>
      <c r="S1858">
        <v>0</v>
      </c>
      <c r="T1858">
        <f t="shared" si="209"/>
        <v>0</v>
      </c>
      <c r="U1858">
        <f t="shared" si="210"/>
        <v>0</v>
      </c>
      <c r="V1858">
        <f t="shared" si="211"/>
        <v>0</v>
      </c>
      <c r="X1858">
        <f t="shared" ref="X1858:X1921" si="212">Q1858*E1858</f>
        <v>0.45991911346387709</v>
      </c>
    </row>
    <row r="1859" spans="1:24" x14ac:dyDescent="0.35">
      <c r="A1859" t="s">
        <v>331</v>
      </c>
      <c r="B1859" t="s">
        <v>667</v>
      </c>
      <c r="C1859" t="s">
        <v>693</v>
      </c>
      <c r="D1859" t="s">
        <v>698</v>
      </c>
      <c r="E1859">
        <v>1</v>
      </c>
      <c r="F1859">
        <v>8</v>
      </c>
      <c r="G1859">
        <v>0</v>
      </c>
      <c r="H1859">
        <v>0</v>
      </c>
      <c r="I1859">
        <f t="shared" ref="I1859:I1922" si="213">SUM(G1859:H1859)</f>
        <v>0</v>
      </c>
      <c r="J1859">
        <v>0</v>
      </c>
      <c r="K1859">
        <v>0</v>
      </c>
      <c r="M1859" t="s">
        <v>650</v>
      </c>
      <c r="N1859" t="str">
        <f t="shared" ref="N1859:N1922" si="214">IF(M1859="middle",M1859,_xlfn.CONCAT(M1859," ",L1859))</f>
        <v>middle</v>
      </c>
      <c r="P1859">
        <v>0</v>
      </c>
      <c r="Q1859">
        <v>-0.33204913000000003</v>
      </c>
      <c r="R1859">
        <v>1</v>
      </c>
      <c r="S1859">
        <v>1</v>
      </c>
      <c r="T1859">
        <f t="shared" ref="T1859:T1922" si="215">P1859*E1859</f>
        <v>0</v>
      </c>
      <c r="U1859">
        <f t="shared" ref="U1859:U1922" si="216">J1859*E1859</f>
        <v>0</v>
      </c>
      <c r="V1859">
        <f t="shared" ref="V1859:V1922" si="217">K1859*E1859</f>
        <v>0</v>
      </c>
      <c r="X1859">
        <f t="shared" si="212"/>
        <v>-0.33204913000000003</v>
      </c>
    </row>
    <row r="1860" spans="1:24" x14ac:dyDescent="0.35">
      <c r="A1860" t="s">
        <v>461</v>
      </c>
      <c r="B1860" t="s">
        <v>666</v>
      </c>
      <c r="C1860" t="s">
        <v>698</v>
      </c>
      <c r="D1860" t="s">
        <v>693</v>
      </c>
      <c r="E1860">
        <v>1</v>
      </c>
      <c r="F1860">
        <v>8</v>
      </c>
      <c r="G1860">
        <v>0</v>
      </c>
      <c r="H1860">
        <v>0</v>
      </c>
      <c r="I1860">
        <f t="shared" si="213"/>
        <v>0</v>
      </c>
      <c r="J1860">
        <v>0</v>
      </c>
      <c r="K1860">
        <v>1</v>
      </c>
      <c r="L1860" t="s">
        <v>3</v>
      </c>
      <c r="M1860" t="s">
        <v>651</v>
      </c>
      <c r="N1860" t="str">
        <f t="shared" si="214"/>
        <v>right tackle</v>
      </c>
      <c r="P1860">
        <v>0</v>
      </c>
      <c r="Q1860">
        <v>-0.88941044000000002</v>
      </c>
      <c r="R1860">
        <v>1</v>
      </c>
      <c r="S1860">
        <v>1</v>
      </c>
      <c r="T1860">
        <f t="shared" si="215"/>
        <v>0</v>
      </c>
      <c r="U1860">
        <f t="shared" si="216"/>
        <v>0</v>
      </c>
      <c r="V1860">
        <f t="shared" si="217"/>
        <v>1</v>
      </c>
      <c r="X1860">
        <f t="shared" si="212"/>
        <v>-0.88941044000000002</v>
      </c>
    </row>
    <row r="1861" spans="1:24" x14ac:dyDescent="0.35">
      <c r="A1861" t="s">
        <v>458</v>
      </c>
      <c r="B1861" t="s">
        <v>666</v>
      </c>
      <c r="C1861" t="s">
        <v>698</v>
      </c>
      <c r="D1861" t="s">
        <v>693</v>
      </c>
      <c r="E1861">
        <v>0.38742275221834299</v>
      </c>
      <c r="F1861">
        <v>8</v>
      </c>
      <c r="G1861">
        <v>0</v>
      </c>
      <c r="H1861">
        <v>0</v>
      </c>
      <c r="I1861">
        <f t="shared" si="213"/>
        <v>0</v>
      </c>
      <c r="J1861">
        <v>0</v>
      </c>
      <c r="K1861">
        <v>0</v>
      </c>
      <c r="M1861" t="s">
        <v>650</v>
      </c>
      <c r="N1861" t="str">
        <f t="shared" si="214"/>
        <v>middle</v>
      </c>
      <c r="P1861">
        <v>0</v>
      </c>
      <c r="Q1861">
        <v>-0.31457782000000001</v>
      </c>
      <c r="R1861">
        <v>1</v>
      </c>
      <c r="S1861">
        <v>0.38742275221834299</v>
      </c>
      <c r="T1861">
        <f t="shared" si="215"/>
        <v>0</v>
      </c>
      <c r="U1861">
        <f t="shared" si="216"/>
        <v>0</v>
      </c>
      <c r="V1861">
        <f t="shared" si="217"/>
        <v>0</v>
      </c>
      <c r="X1861">
        <f t="shared" si="212"/>
        <v>-0.12187460481124651</v>
      </c>
    </row>
    <row r="1862" spans="1:24" x14ac:dyDescent="0.35">
      <c r="A1862" t="s">
        <v>456</v>
      </c>
      <c r="B1862" t="s">
        <v>667</v>
      </c>
      <c r="C1862" t="s">
        <v>698</v>
      </c>
      <c r="D1862" t="s">
        <v>693</v>
      </c>
      <c r="E1862">
        <v>0.43983095417394902</v>
      </c>
      <c r="F1862">
        <v>8</v>
      </c>
      <c r="G1862">
        <v>0</v>
      </c>
      <c r="H1862">
        <v>0</v>
      </c>
      <c r="I1862">
        <f t="shared" si="213"/>
        <v>0</v>
      </c>
      <c r="J1862">
        <v>0</v>
      </c>
      <c r="K1862">
        <v>0</v>
      </c>
      <c r="M1862" t="s">
        <v>650</v>
      </c>
      <c r="N1862" t="str">
        <f t="shared" si="214"/>
        <v>middle</v>
      </c>
      <c r="P1862">
        <v>0</v>
      </c>
      <c r="Q1862">
        <v>-0.31457782000000001</v>
      </c>
      <c r="R1862">
        <v>1</v>
      </c>
      <c r="S1862">
        <v>0.43983095417394902</v>
      </c>
      <c r="T1862">
        <f t="shared" si="215"/>
        <v>0</v>
      </c>
      <c r="U1862">
        <f t="shared" si="216"/>
        <v>0</v>
      </c>
      <c r="V1862">
        <f t="shared" si="217"/>
        <v>0</v>
      </c>
      <c r="X1862">
        <f t="shared" si="212"/>
        <v>-0.1383610627325608</v>
      </c>
    </row>
    <row r="1863" spans="1:24" x14ac:dyDescent="0.35">
      <c r="A1863" t="s">
        <v>469</v>
      </c>
      <c r="B1863" t="s">
        <v>666</v>
      </c>
      <c r="C1863" t="s">
        <v>698</v>
      </c>
      <c r="D1863" t="s">
        <v>693</v>
      </c>
      <c r="E1863">
        <v>0.17274629360770699</v>
      </c>
      <c r="F1863">
        <v>8</v>
      </c>
      <c r="G1863">
        <v>0</v>
      </c>
      <c r="H1863">
        <v>0</v>
      </c>
      <c r="I1863">
        <f t="shared" si="213"/>
        <v>0</v>
      </c>
      <c r="J1863">
        <v>0</v>
      </c>
      <c r="K1863">
        <v>0</v>
      </c>
      <c r="M1863" t="s">
        <v>650</v>
      </c>
      <c r="N1863" t="str">
        <f t="shared" si="214"/>
        <v>middle</v>
      </c>
      <c r="P1863">
        <v>0</v>
      </c>
      <c r="Q1863">
        <v>-0.31457782000000001</v>
      </c>
      <c r="R1863">
        <v>1</v>
      </c>
      <c r="S1863">
        <v>0.17274629360770699</v>
      </c>
      <c r="T1863">
        <f t="shared" si="215"/>
        <v>0</v>
      </c>
      <c r="U1863">
        <f t="shared" si="216"/>
        <v>0</v>
      </c>
      <c r="V1863">
        <f t="shared" si="217"/>
        <v>0</v>
      </c>
      <c r="X1863">
        <f t="shared" si="212"/>
        <v>-5.4342152456192401E-2</v>
      </c>
    </row>
    <row r="1864" spans="1:24" x14ac:dyDescent="0.35">
      <c r="A1864" t="s">
        <v>329</v>
      </c>
      <c r="B1864" t="s">
        <v>665</v>
      </c>
      <c r="C1864" t="s">
        <v>693</v>
      </c>
      <c r="D1864" t="s">
        <v>698</v>
      </c>
      <c r="E1864">
        <v>1</v>
      </c>
      <c r="F1864">
        <v>8</v>
      </c>
      <c r="G1864">
        <v>0</v>
      </c>
      <c r="H1864">
        <v>0</v>
      </c>
      <c r="I1864">
        <f t="shared" si="213"/>
        <v>0</v>
      </c>
      <c r="J1864">
        <v>0</v>
      </c>
      <c r="K1864">
        <v>0</v>
      </c>
      <c r="L1864" t="s">
        <v>3</v>
      </c>
      <c r="M1864" t="s">
        <v>651</v>
      </c>
      <c r="N1864" t="str">
        <f t="shared" si="214"/>
        <v>right tackle</v>
      </c>
      <c r="P1864">
        <v>0</v>
      </c>
      <c r="Q1864">
        <v>1.9967501999999999</v>
      </c>
      <c r="R1864">
        <v>0</v>
      </c>
      <c r="S1864">
        <v>0</v>
      </c>
      <c r="T1864">
        <f t="shared" si="215"/>
        <v>0</v>
      </c>
      <c r="U1864">
        <f t="shared" si="216"/>
        <v>0</v>
      </c>
      <c r="V1864">
        <f t="shared" si="217"/>
        <v>0</v>
      </c>
      <c r="X1864">
        <f t="shared" si="212"/>
        <v>1.9967501999999999</v>
      </c>
    </row>
    <row r="1865" spans="1:24" x14ac:dyDescent="0.35">
      <c r="A1865" t="s">
        <v>325</v>
      </c>
      <c r="B1865" t="s">
        <v>667</v>
      </c>
      <c r="C1865" t="s">
        <v>693</v>
      </c>
      <c r="D1865" t="s">
        <v>698</v>
      </c>
      <c r="E1865">
        <v>0.43120179765694899</v>
      </c>
      <c r="F1865">
        <v>8</v>
      </c>
      <c r="G1865">
        <v>0</v>
      </c>
      <c r="H1865">
        <v>0</v>
      </c>
      <c r="I1865">
        <f t="shared" si="213"/>
        <v>0</v>
      </c>
      <c r="J1865">
        <v>0</v>
      </c>
      <c r="K1865">
        <v>0</v>
      </c>
      <c r="L1865" t="s">
        <v>654</v>
      </c>
      <c r="M1865" t="s">
        <v>652</v>
      </c>
      <c r="N1865" t="str">
        <f t="shared" si="214"/>
        <v>left guard</v>
      </c>
      <c r="P1865">
        <v>0</v>
      </c>
      <c r="Q1865">
        <v>0.62168429999999997</v>
      </c>
      <c r="R1865">
        <v>0</v>
      </c>
      <c r="S1865">
        <v>0</v>
      </c>
      <c r="T1865">
        <f t="shared" si="215"/>
        <v>0</v>
      </c>
      <c r="U1865">
        <f t="shared" si="216"/>
        <v>0</v>
      </c>
      <c r="V1865">
        <f t="shared" si="217"/>
        <v>0</v>
      </c>
      <c r="X1865">
        <f t="shared" si="212"/>
        <v>0.26807138773510197</v>
      </c>
    </row>
    <row r="1866" spans="1:24" x14ac:dyDescent="0.35">
      <c r="A1866" t="s">
        <v>329</v>
      </c>
      <c r="B1866" t="s">
        <v>665</v>
      </c>
      <c r="C1866" t="s">
        <v>693</v>
      </c>
      <c r="D1866" t="s">
        <v>698</v>
      </c>
      <c r="E1866">
        <v>0.56879820234305001</v>
      </c>
      <c r="F1866">
        <v>8</v>
      </c>
      <c r="G1866">
        <v>0</v>
      </c>
      <c r="H1866">
        <v>0</v>
      </c>
      <c r="I1866">
        <f t="shared" si="213"/>
        <v>0</v>
      </c>
      <c r="J1866">
        <v>0</v>
      </c>
      <c r="K1866">
        <v>0</v>
      </c>
      <c r="L1866" t="s">
        <v>654</v>
      </c>
      <c r="M1866" t="s">
        <v>652</v>
      </c>
      <c r="N1866" t="str">
        <f t="shared" si="214"/>
        <v>left guard</v>
      </c>
      <c r="P1866">
        <v>0</v>
      </c>
      <c r="Q1866">
        <v>0.62168429999999997</v>
      </c>
      <c r="R1866">
        <v>0</v>
      </c>
      <c r="S1866">
        <v>0</v>
      </c>
      <c r="T1866">
        <f t="shared" si="215"/>
        <v>0</v>
      </c>
      <c r="U1866">
        <f t="shared" si="216"/>
        <v>0</v>
      </c>
      <c r="V1866">
        <f t="shared" si="217"/>
        <v>0</v>
      </c>
      <c r="X1866">
        <f t="shared" si="212"/>
        <v>0.35361291226489738</v>
      </c>
    </row>
    <row r="1867" spans="1:24" x14ac:dyDescent="0.35">
      <c r="A1867" t="s">
        <v>462</v>
      </c>
      <c r="B1867" t="s">
        <v>666</v>
      </c>
      <c r="C1867" t="s">
        <v>698</v>
      </c>
      <c r="D1867" t="s">
        <v>693</v>
      </c>
      <c r="E1867">
        <v>0.51841988660824601</v>
      </c>
      <c r="F1867">
        <v>8</v>
      </c>
      <c r="G1867">
        <v>0</v>
      </c>
      <c r="H1867">
        <v>0</v>
      </c>
      <c r="I1867">
        <f t="shared" si="213"/>
        <v>0</v>
      </c>
      <c r="J1867">
        <v>0</v>
      </c>
      <c r="K1867">
        <v>0</v>
      </c>
      <c r="M1867" t="s">
        <v>650</v>
      </c>
      <c r="N1867" t="str">
        <f t="shared" si="214"/>
        <v>middle</v>
      </c>
      <c r="P1867">
        <v>0</v>
      </c>
      <c r="Q1867">
        <v>-0.34380627000000002</v>
      </c>
      <c r="R1867">
        <v>1</v>
      </c>
      <c r="S1867">
        <v>0.51841988660824601</v>
      </c>
      <c r="T1867">
        <f t="shared" si="215"/>
        <v>0</v>
      </c>
      <c r="U1867">
        <f t="shared" si="216"/>
        <v>0</v>
      </c>
      <c r="V1867">
        <f t="shared" si="217"/>
        <v>0</v>
      </c>
      <c r="X1867">
        <f t="shared" si="212"/>
        <v>-0.17823600750860402</v>
      </c>
    </row>
    <row r="1868" spans="1:24" x14ac:dyDescent="0.35">
      <c r="A1868" t="s">
        <v>529</v>
      </c>
      <c r="B1868" t="s">
        <v>666</v>
      </c>
      <c r="C1868" t="s">
        <v>698</v>
      </c>
      <c r="D1868" t="s">
        <v>693</v>
      </c>
      <c r="E1868">
        <v>0.481580113391753</v>
      </c>
      <c r="F1868">
        <v>8</v>
      </c>
      <c r="G1868">
        <v>0</v>
      </c>
      <c r="H1868">
        <v>0</v>
      </c>
      <c r="I1868">
        <f t="shared" si="213"/>
        <v>0</v>
      </c>
      <c r="J1868">
        <v>0</v>
      </c>
      <c r="K1868">
        <v>0</v>
      </c>
      <c r="M1868" t="s">
        <v>650</v>
      </c>
      <c r="N1868" t="str">
        <f t="shared" si="214"/>
        <v>middle</v>
      </c>
      <c r="P1868">
        <v>0</v>
      </c>
      <c r="Q1868">
        <v>-0.34380627000000002</v>
      </c>
      <c r="R1868">
        <v>1</v>
      </c>
      <c r="S1868">
        <v>0.481580113391753</v>
      </c>
      <c r="T1868">
        <f t="shared" si="215"/>
        <v>0</v>
      </c>
      <c r="U1868">
        <f t="shared" si="216"/>
        <v>0</v>
      </c>
      <c r="V1868">
        <f t="shared" si="217"/>
        <v>0</v>
      </c>
      <c r="X1868">
        <f t="shared" si="212"/>
        <v>-0.16557026249139567</v>
      </c>
    </row>
    <row r="1869" spans="1:24" x14ac:dyDescent="0.35">
      <c r="A1869" t="s">
        <v>463</v>
      </c>
      <c r="B1869" t="s">
        <v>665</v>
      </c>
      <c r="C1869" t="s">
        <v>698</v>
      </c>
      <c r="D1869" t="s">
        <v>693</v>
      </c>
      <c r="E1869">
        <v>0.109467428212812</v>
      </c>
      <c r="F1869">
        <v>8</v>
      </c>
      <c r="G1869">
        <v>0</v>
      </c>
      <c r="H1869">
        <v>0</v>
      </c>
      <c r="I1869">
        <f t="shared" si="213"/>
        <v>0</v>
      </c>
      <c r="J1869">
        <v>0</v>
      </c>
      <c r="K1869">
        <v>0</v>
      </c>
      <c r="L1869" t="s">
        <v>3</v>
      </c>
      <c r="M1869" t="s">
        <v>652</v>
      </c>
      <c r="N1869" t="str">
        <f t="shared" si="214"/>
        <v>left tackle</v>
      </c>
      <c r="P1869">
        <v>0</v>
      </c>
      <c r="Q1869">
        <v>0.86932799999999999</v>
      </c>
      <c r="R1869">
        <v>0</v>
      </c>
      <c r="S1869">
        <v>0</v>
      </c>
      <c r="T1869">
        <f t="shared" si="215"/>
        <v>0</v>
      </c>
      <c r="U1869">
        <f t="shared" si="216"/>
        <v>0</v>
      </c>
      <c r="V1869">
        <f t="shared" si="217"/>
        <v>0</v>
      </c>
      <c r="X1869">
        <f t="shared" si="212"/>
        <v>9.5163100433387424E-2</v>
      </c>
    </row>
    <row r="1870" spans="1:24" x14ac:dyDescent="0.35">
      <c r="A1870" t="s">
        <v>456</v>
      </c>
      <c r="B1870" t="s">
        <v>667</v>
      </c>
      <c r="C1870" t="s">
        <v>698</v>
      </c>
      <c r="D1870" t="s">
        <v>693</v>
      </c>
      <c r="E1870">
        <v>0.89053257178718703</v>
      </c>
      <c r="F1870">
        <v>8</v>
      </c>
      <c r="G1870">
        <v>0</v>
      </c>
      <c r="H1870">
        <v>0</v>
      </c>
      <c r="I1870">
        <f t="shared" si="213"/>
        <v>0</v>
      </c>
      <c r="J1870">
        <v>0</v>
      </c>
      <c r="K1870">
        <v>0</v>
      </c>
      <c r="L1870" t="s">
        <v>3</v>
      </c>
      <c r="M1870" t="s">
        <v>652</v>
      </c>
      <c r="N1870" t="str">
        <f t="shared" si="214"/>
        <v>left tackle</v>
      </c>
      <c r="P1870">
        <v>0</v>
      </c>
      <c r="Q1870">
        <v>0.86932799999999999</v>
      </c>
      <c r="R1870">
        <v>0</v>
      </c>
      <c r="S1870">
        <v>0</v>
      </c>
      <c r="T1870">
        <f t="shared" si="215"/>
        <v>0</v>
      </c>
      <c r="U1870">
        <f t="shared" si="216"/>
        <v>0</v>
      </c>
      <c r="V1870">
        <f t="shared" si="217"/>
        <v>0</v>
      </c>
      <c r="X1870">
        <f t="shared" si="212"/>
        <v>0.77416489956661172</v>
      </c>
    </row>
    <row r="1871" spans="1:24" x14ac:dyDescent="0.35">
      <c r="A1871" t="s">
        <v>325</v>
      </c>
      <c r="B1871" t="s">
        <v>667</v>
      </c>
      <c r="C1871" t="s">
        <v>693</v>
      </c>
      <c r="D1871" t="s">
        <v>698</v>
      </c>
      <c r="E1871">
        <v>0.44472092682626801</v>
      </c>
      <c r="F1871">
        <v>8</v>
      </c>
      <c r="G1871">
        <v>0</v>
      </c>
      <c r="H1871">
        <v>0</v>
      </c>
      <c r="I1871">
        <f t="shared" si="213"/>
        <v>0</v>
      </c>
      <c r="J1871">
        <v>0</v>
      </c>
      <c r="K1871">
        <v>0</v>
      </c>
      <c r="L1871" t="s">
        <v>3</v>
      </c>
      <c r="M1871" t="s">
        <v>652</v>
      </c>
      <c r="N1871" t="str">
        <f t="shared" si="214"/>
        <v>left tackle</v>
      </c>
      <c r="P1871">
        <v>0</v>
      </c>
      <c r="Q1871">
        <v>0.32278284000000002</v>
      </c>
      <c r="R1871">
        <v>0</v>
      </c>
      <c r="S1871">
        <v>0</v>
      </c>
      <c r="T1871">
        <f t="shared" si="215"/>
        <v>0</v>
      </c>
      <c r="U1871">
        <f t="shared" si="216"/>
        <v>0</v>
      </c>
      <c r="V1871">
        <f t="shared" si="217"/>
        <v>0</v>
      </c>
      <c r="X1871">
        <f t="shared" si="212"/>
        <v>0.143548283768415</v>
      </c>
    </row>
    <row r="1872" spans="1:24" x14ac:dyDescent="0.35">
      <c r="A1872" t="s">
        <v>339</v>
      </c>
      <c r="B1872" t="s">
        <v>666</v>
      </c>
      <c r="C1872" t="s">
        <v>693</v>
      </c>
      <c r="D1872" t="s">
        <v>698</v>
      </c>
      <c r="E1872">
        <v>0.18893182489438601</v>
      </c>
      <c r="F1872">
        <v>8</v>
      </c>
      <c r="G1872">
        <v>0</v>
      </c>
      <c r="H1872">
        <v>0</v>
      </c>
      <c r="I1872">
        <f t="shared" si="213"/>
        <v>0</v>
      </c>
      <c r="J1872">
        <v>0</v>
      </c>
      <c r="K1872">
        <v>0</v>
      </c>
      <c r="L1872" t="s">
        <v>3</v>
      </c>
      <c r="M1872" t="s">
        <v>652</v>
      </c>
      <c r="N1872" t="str">
        <f t="shared" si="214"/>
        <v>left tackle</v>
      </c>
      <c r="P1872">
        <v>0</v>
      </c>
      <c r="Q1872">
        <v>0.32278284000000002</v>
      </c>
      <c r="R1872">
        <v>0</v>
      </c>
      <c r="S1872">
        <v>0</v>
      </c>
      <c r="T1872">
        <f t="shared" si="215"/>
        <v>0</v>
      </c>
      <c r="U1872">
        <f t="shared" si="216"/>
        <v>0</v>
      </c>
      <c r="V1872">
        <f t="shared" si="217"/>
        <v>0</v>
      </c>
      <c r="X1872">
        <f t="shared" si="212"/>
        <v>6.0983951005792618E-2</v>
      </c>
    </row>
    <row r="1873" spans="1:24" x14ac:dyDescent="0.35">
      <c r="A1873" t="s">
        <v>464</v>
      </c>
      <c r="B1873" t="s">
        <v>667</v>
      </c>
      <c r="C1873" t="s">
        <v>693</v>
      </c>
      <c r="D1873" t="s">
        <v>698</v>
      </c>
      <c r="E1873">
        <v>0.36634724827934501</v>
      </c>
      <c r="F1873">
        <v>8</v>
      </c>
      <c r="G1873">
        <v>0</v>
      </c>
      <c r="H1873">
        <v>0</v>
      </c>
      <c r="I1873">
        <f t="shared" si="213"/>
        <v>0</v>
      </c>
      <c r="J1873">
        <v>0</v>
      </c>
      <c r="K1873">
        <v>0</v>
      </c>
      <c r="L1873" t="s">
        <v>3</v>
      </c>
      <c r="M1873" t="s">
        <v>652</v>
      </c>
      <c r="N1873" t="str">
        <f t="shared" si="214"/>
        <v>left tackle</v>
      </c>
      <c r="P1873">
        <v>0</v>
      </c>
      <c r="Q1873">
        <v>0.32278284000000002</v>
      </c>
      <c r="R1873">
        <v>0</v>
      </c>
      <c r="S1873">
        <v>0</v>
      </c>
      <c r="T1873">
        <f t="shared" si="215"/>
        <v>0</v>
      </c>
      <c r="U1873">
        <f t="shared" si="216"/>
        <v>0</v>
      </c>
      <c r="V1873">
        <f t="shared" si="217"/>
        <v>0</v>
      </c>
      <c r="X1873">
        <f t="shared" si="212"/>
        <v>0.1182506052257921</v>
      </c>
    </row>
    <row r="1874" spans="1:24" x14ac:dyDescent="0.35">
      <c r="A1874" t="s">
        <v>319</v>
      </c>
      <c r="B1874" t="s">
        <v>665</v>
      </c>
      <c r="C1874" t="s">
        <v>693</v>
      </c>
      <c r="D1874" t="s">
        <v>698</v>
      </c>
      <c r="E1874">
        <v>0.28967618052802502</v>
      </c>
      <c r="F1874">
        <v>8</v>
      </c>
      <c r="G1874">
        <v>0</v>
      </c>
      <c r="H1874">
        <v>0</v>
      </c>
      <c r="I1874">
        <f t="shared" si="213"/>
        <v>0</v>
      </c>
      <c r="J1874">
        <v>0</v>
      </c>
      <c r="K1874">
        <v>0</v>
      </c>
      <c r="L1874" t="s">
        <v>3</v>
      </c>
      <c r="M1874" t="s">
        <v>651</v>
      </c>
      <c r="N1874" t="str">
        <f t="shared" si="214"/>
        <v>right tackle</v>
      </c>
      <c r="P1874">
        <v>0</v>
      </c>
      <c r="Q1874">
        <v>1.1774253E-2</v>
      </c>
      <c r="R1874">
        <v>0</v>
      </c>
      <c r="S1874">
        <v>0</v>
      </c>
      <c r="T1874">
        <f t="shared" si="215"/>
        <v>0</v>
      </c>
      <c r="U1874">
        <f t="shared" si="216"/>
        <v>0</v>
      </c>
      <c r="V1874">
        <f t="shared" si="217"/>
        <v>0</v>
      </c>
      <c r="X1874">
        <f t="shared" si="212"/>
        <v>3.4107206376106404E-3</v>
      </c>
    </row>
    <row r="1875" spans="1:24" x14ac:dyDescent="0.35">
      <c r="A1875" t="s">
        <v>464</v>
      </c>
      <c r="B1875" t="s">
        <v>667</v>
      </c>
      <c r="C1875" t="s">
        <v>693</v>
      </c>
      <c r="D1875" t="s">
        <v>698</v>
      </c>
      <c r="E1875">
        <v>0.71032381947197398</v>
      </c>
      <c r="F1875">
        <v>8</v>
      </c>
      <c r="G1875">
        <v>0</v>
      </c>
      <c r="H1875">
        <v>0</v>
      </c>
      <c r="I1875">
        <f t="shared" si="213"/>
        <v>0</v>
      </c>
      <c r="J1875">
        <v>0</v>
      </c>
      <c r="K1875">
        <v>0</v>
      </c>
      <c r="L1875" t="s">
        <v>3</v>
      </c>
      <c r="M1875" t="s">
        <v>651</v>
      </c>
      <c r="N1875" t="str">
        <f t="shared" si="214"/>
        <v>right tackle</v>
      </c>
      <c r="P1875">
        <v>0</v>
      </c>
      <c r="Q1875">
        <v>1.1774253E-2</v>
      </c>
      <c r="R1875">
        <v>0</v>
      </c>
      <c r="S1875">
        <v>0</v>
      </c>
      <c r="T1875">
        <f t="shared" si="215"/>
        <v>0</v>
      </c>
      <c r="U1875">
        <f t="shared" si="216"/>
        <v>0</v>
      </c>
      <c r="V1875">
        <f t="shared" si="217"/>
        <v>0</v>
      </c>
      <c r="X1875">
        <f t="shared" si="212"/>
        <v>8.3635323623893476E-3</v>
      </c>
    </row>
    <row r="1876" spans="1:24" x14ac:dyDescent="0.35">
      <c r="A1876" t="s">
        <v>326</v>
      </c>
      <c r="B1876" t="s">
        <v>666</v>
      </c>
      <c r="C1876" t="s">
        <v>693</v>
      </c>
      <c r="D1876" t="s">
        <v>698</v>
      </c>
      <c r="E1876">
        <v>0.30187910416612801</v>
      </c>
      <c r="F1876">
        <v>8</v>
      </c>
      <c r="G1876">
        <v>1</v>
      </c>
      <c r="H1876">
        <v>0</v>
      </c>
      <c r="I1876">
        <f t="shared" si="213"/>
        <v>1</v>
      </c>
      <c r="J1876">
        <v>0</v>
      </c>
      <c r="K1876">
        <v>0</v>
      </c>
      <c r="L1876" t="s">
        <v>653</v>
      </c>
      <c r="M1876" t="s">
        <v>651</v>
      </c>
      <c r="N1876" t="str">
        <f t="shared" si="214"/>
        <v>right end</v>
      </c>
      <c r="P1876">
        <v>1</v>
      </c>
      <c r="Q1876">
        <v>-0.32347959999999998</v>
      </c>
      <c r="R1876">
        <v>1</v>
      </c>
      <c r="S1876">
        <v>0.30187910416612801</v>
      </c>
      <c r="T1876">
        <f t="shared" si="215"/>
        <v>0.30187910416612801</v>
      </c>
      <c r="U1876">
        <f t="shared" si="216"/>
        <v>0</v>
      </c>
      <c r="V1876">
        <f t="shared" si="217"/>
        <v>0</v>
      </c>
      <c r="X1876">
        <f t="shared" si="212"/>
        <v>-9.7651731864017419E-2</v>
      </c>
    </row>
    <row r="1877" spans="1:24" x14ac:dyDescent="0.35">
      <c r="A1877" t="s">
        <v>329</v>
      </c>
      <c r="B1877" t="s">
        <v>665</v>
      </c>
      <c r="C1877" t="s">
        <v>693</v>
      </c>
      <c r="D1877" t="s">
        <v>698</v>
      </c>
      <c r="E1877">
        <v>0.227369867012957</v>
      </c>
      <c r="F1877">
        <v>8</v>
      </c>
      <c r="G1877">
        <v>1</v>
      </c>
      <c r="H1877">
        <v>0</v>
      </c>
      <c r="I1877">
        <f t="shared" si="213"/>
        <v>1</v>
      </c>
      <c r="J1877">
        <v>0</v>
      </c>
      <c r="K1877">
        <v>0</v>
      </c>
      <c r="L1877" t="s">
        <v>653</v>
      </c>
      <c r="M1877" t="s">
        <v>651</v>
      </c>
      <c r="N1877" t="str">
        <f t="shared" si="214"/>
        <v>right end</v>
      </c>
      <c r="P1877">
        <v>1</v>
      </c>
      <c r="Q1877">
        <v>-0.32347959999999998</v>
      </c>
      <c r="R1877">
        <v>1</v>
      </c>
      <c r="S1877">
        <v>0.227369867012957</v>
      </c>
      <c r="T1877">
        <f t="shared" si="215"/>
        <v>0.227369867012957</v>
      </c>
      <c r="U1877">
        <f t="shared" si="216"/>
        <v>0</v>
      </c>
      <c r="V1877">
        <f t="shared" si="217"/>
        <v>0</v>
      </c>
      <c r="X1877">
        <f t="shared" si="212"/>
        <v>-7.354951363340452E-2</v>
      </c>
    </row>
    <row r="1878" spans="1:24" x14ac:dyDescent="0.35">
      <c r="A1878" t="s">
        <v>328</v>
      </c>
      <c r="B1878" t="s">
        <v>665</v>
      </c>
      <c r="C1878" t="s">
        <v>693</v>
      </c>
      <c r="D1878" t="s">
        <v>698</v>
      </c>
      <c r="E1878">
        <v>0.47075102882091302</v>
      </c>
      <c r="F1878">
        <v>8</v>
      </c>
      <c r="G1878">
        <v>1</v>
      </c>
      <c r="H1878">
        <v>0</v>
      </c>
      <c r="I1878">
        <f t="shared" si="213"/>
        <v>1</v>
      </c>
      <c r="J1878">
        <v>0</v>
      </c>
      <c r="K1878">
        <v>0</v>
      </c>
      <c r="L1878" t="s">
        <v>653</v>
      </c>
      <c r="M1878" t="s">
        <v>651</v>
      </c>
      <c r="N1878" t="str">
        <f t="shared" si="214"/>
        <v>right end</v>
      </c>
      <c r="P1878">
        <v>1</v>
      </c>
      <c r="Q1878">
        <v>-0.32347959999999998</v>
      </c>
      <c r="R1878">
        <v>1</v>
      </c>
      <c r="S1878">
        <v>0.47075102882091302</v>
      </c>
      <c r="T1878">
        <f t="shared" si="215"/>
        <v>0.47075102882091302</v>
      </c>
      <c r="U1878">
        <f t="shared" si="216"/>
        <v>0</v>
      </c>
      <c r="V1878">
        <f t="shared" si="217"/>
        <v>0</v>
      </c>
      <c r="X1878">
        <f t="shared" si="212"/>
        <v>-0.1522783545025774</v>
      </c>
    </row>
    <row r="1879" spans="1:24" x14ac:dyDescent="0.35">
      <c r="A1879" t="s">
        <v>457</v>
      </c>
      <c r="B1879" t="s">
        <v>667</v>
      </c>
      <c r="C1879" t="s">
        <v>698</v>
      </c>
      <c r="D1879" t="s">
        <v>693</v>
      </c>
      <c r="E1879">
        <v>0.36881328115800699</v>
      </c>
      <c r="F1879">
        <v>8</v>
      </c>
      <c r="G1879">
        <v>0</v>
      </c>
      <c r="H1879">
        <v>0</v>
      </c>
      <c r="I1879">
        <f t="shared" si="213"/>
        <v>0</v>
      </c>
      <c r="J1879">
        <v>0</v>
      </c>
      <c r="K1879">
        <v>0</v>
      </c>
      <c r="M1879" t="s">
        <v>650</v>
      </c>
      <c r="N1879" t="str">
        <f t="shared" si="214"/>
        <v>middle</v>
      </c>
      <c r="P1879">
        <v>0</v>
      </c>
      <c r="Q1879">
        <v>1.2656225999999999</v>
      </c>
      <c r="R1879">
        <v>0</v>
      </c>
      <c r="S1879">
        <v>0</v>
      </c>
      <c r="T1879">
        <f t="shared" si="215"/>
        <v>0</v>
      </c>
      <c r="U1879">
        <f t="shared" si="216"/>
        <v>0</v>
      </c>
      <c r="V1879">
        <f t="shared" si="217"/>
        <v>0</v>
      </c>
      <c r="X1879">
        <f t="shared" si="212"/>
        <v>0.46677842381372781</v>
      </c>
    </row>
    <row r="1880" spans="1:24" x14ac:dyDescent="0.35">
      <c r="A1880" t="s">
        <v>453</v>
      </c>
      <c r="B1880" t="s">
        <v>665</v>
      </c>
      <c r="C1880" t="s">
        <v>698</v>
      </c>
      <c r="D1880" t="s">
        <v>693</v>
      </c>
      <c r="E1880">
        <v>0.63118671884199196</v>
      </c>
      <c r="F1880">
        <v>8</v>
      </c>
      <c r="G1880">
        <v>0</v>
      </c>
      <c r="H1880">
        <v>0</v>
      </c>
      <c r="I1880">
        <f t="shared" si="213"/>
        <v>0</v>
      </c>
      <c r="J1880">
        <v>0</v>
      </c>
      <c r="K1880">
        <v>0</v>
      </c>
      <c r="M1880" t="s">
        <v>650</v>
      </c>
      <c r="N1880" t="str">
        <f t="shared" si="214"/>
        <v>middle</v>
      </c>
      <c r="P1880">
        <v>0</v>
      </c>
      <c r="Q1880">
        <v>1.2656225999999999</v>
      </c>
      <c r="R1880">
        <v>0</v>
      </c>
      <c r="S1880">
        <v>0</v>
      </c>
      <c r="T1880">
        <f t="shared" si="215"/>
        <v>0</v>
      </c>
      <c r="U1880">
        <f t="shared" si="216"/>
        <v>0</v>
      </c>
      <c r="V1880">
        <f t="shared" si="217"/>
        <v>0</v>
      </c>
      <c r="X1880">
        <f t="shared" si="212"/>
        <v>0.79884417618627079</v>
      </c>
    </row>
    <row r="1881" spans="1:24" x14ac:dyDescent="0.35">
      <c r="A1881" t="s">
        <v>461</v>
      </c>
      <c r="B1881" t="s">
        <v>666</v>
      </c>
      <c r="C1881" t="s">
        <v>698</v>
      </c>
      <c r="D1881" t="s">
        <v>693</v>
      </c>
      <c r="E1881">
        <v>0.13431795584183601</v>
      </c>
      <c r="F1881">
        <v>8</v>
      </c>
      <c r="G1881">
        <v>0</v>
      </c>
      <c r="H1881">
        <v>0</v>
      </c>
      <c r="I1881">
        <f t="shared" si="213"/>
        <v>0</v>
      </c>
      <c r="J1881">
        <v>0</v>
      </c>
      <c r="K1881">
        <v>0</v>
      </c>
      <c r="L1881" t="s">
        <v>654</v>
      </c>
      <c r="M1881" t="s">
        <v>651</v>
      </c>
      <c r="N1881" t="str">
        <f t="shared" si="214"/>
        <v>right guard</v>
      </c>
      <c r="P1881">
        <v>0</v>
      </c>
      <c r="Q1881">
        <v>-0.44077438000000002</v>
      </c>
      <c r="R1881">
        <v>1</v>
      </c>
      <c r="S1881">
        <v>0.13431795584183601</v>
      </c>
      <c r="T1881">
        <f t="shared" si="215"/>
        <v>0</v>
      </c>
      <c r="U1881">
        <f t="shared" si="216"/>
        <v>0</v>
      </c>
      <c r="V1881">
        <f t="shared" si="217"/>
        <v>0</v>
      </c>
      <c r="X1881">
        <f t="shared" si="212"/>
        <v>-5.9203913709052647E-2</v>
      </c>
    </row>
    <row r="1882" spans="1:24" x14ac:dyDescent="0.35">
      <c r="A1882" t="s">
        <v>458</v>
      </c>
      <c r="B1882" t="s">
        <v>666</v>
      </c>
      <c r="C1882" t="s">
        <v>698</v>
      </c>
      <c r="D1882" t="s">
        <v>693</v>
      </c>
      <c r="E1882">
        <v>0.86568204415816297</v>
      </c>
      <c r="F1882">
        <v>8</v>
      </c>
      <c r="G1882">
        <v>0</v>
      </c>
      <c r="H1882">
        <v>0</v>
      </c>
      <c r="I1882">
        <f t="shared" si="213"/>
        <v>0</v>
      </c>
      <c r="J1882">
        <v>0</v>
      </c>
      <c r="K1882">
        <v>0</v>
      </c>
      <c r="L1882" t="s">
        <v>654</v>
      </c>
      <c r="M1882" t="s">
        <v>651</v>
      </c>
      <c r="N1882" t="str">
        <f t="shared" si="214"/>
        <v>right guard</v>
      </c>
      <c r="P1882">
        <v>0</v>
      </c>
      <c r="Q1882">
        <v>-0.44077438000000002</v>
      </c>
      <c r="R1882">
        <v>1</v>
      </c>
      <c r="S1882">
        <v>0.86568204415816297</v>
      </c>
      <c r="T1882">
        <f t="shared" si="215"/>
        <v>0</v>
      </c>
      <c r="U1882">
        <f t="shared" si="216"/>
        <v>0</v>
      </c>
      <c r="V1882">
        <f t="shared" si="217"/>
        <v>0</v>
      </c>
      <c r="X1882">
        <f t="shared" si="212"/>
        <v>-0.38157046629094693</v>
      </c>
    </row>
    <row r="1883" spans="1:24" x14ac:dyDescent="0.35">
      <c r="A1883" t="s">
        <v>457</v>
      </c>
      <c r="B1883" t="s">
        <v>667</v>
      </c>
      <c r="C1883" t="s">
        <v>698</v>
      </c>
      <c r="D1883" t="s">
        <v>693</v>
      </c>
      <c r="E1883">
        <v>0.60911375229420195</v>
      </c>
      <c r="F1883">
        <v>8</v>
      </c>
      <c r="G1883">
        <v>0</v>
      </c>
      <c r="H1883">
        <v>0</v>
      </c>
      <c r="I1883">
        <f t="shared" si="213"/>
        <v>0</v>
      </c>
      <c r="J1883">
        <v>0</v>
      </c>
      <c r="K1883">
        <v>0</v>
      </c>
      <c r="L1883" t="s">
        <v>653</v>
      </c>
      <c r="M1883" t="s">
        <v>652</v>
      </c>
      <c r="N1883" t="str">
        <f t="shared" si="214"/>
        <v>left end</v>
      </c>
      <c r="P1883">
        <v>0</v>
      </c>
      <c r="Q1883">
        <v>1.2907077</v>
      </c>
      <c r="R1883">
        <v>0</v>
      </c>
      <c r="S1883">
        <v>0</v>
      </c>
      <c r="T1883">
        <f t="shared" si="215"/>
        <v>0</v>
      </c>
      <c r="U1883">
        <f t="shared" si="216"/>
        <v>0</v>
      </c>
      <c r="V1883">
        <f t="shared" si="217"/>
        <v>0</v>
      </c>
      <c r="X1883">
        <f t="shared" si="212"/>
        <v>0.78618781026201912</v>
      </c>
    </row>
    <row r="1884" spans="1:24" x14ac:dyDescent="0.35">
      <c r="A1884" t="s">
        <v>466</v>
      </c>
      <c r="B1884" t="s">
        <v>665</v>
      </c>
      <c r="C1884" t="s">
        <v>698</v>
      </c>
      <c r="D1884" t="s">
        <v>693</v>
      </c>
      <c r="E1884">
        <v>0.390886247705797</v>
      </c>
      <c r="F1884">
        <v>8</v>
      </c>
      <c r="G1884">
        <v>0</v>
      </c>
      <c r="H1884">
        <v>0</v>
      </c>
      <c r="I1884">
        <f t="shared" si="213"/>
        <v>0</v>
      </c>
      <c r="J1884">
        <v>0</v>
      </c>
      <c r="K1884">
        <v>0</v>
      </c>
      <c r="L1884" t="s">
        <v>653</v>
      </c>
      <c r="M1884" t="s">
        <v>652</v>
      </c>
      <c r="N1884" t="str">
        <f t="shared" si="214"/>
        <v>left end</v>
      </c>
      <c r="P1884">
        <v>0</v>
      </c>
      <c r="Q1884">
        <v>1.2907077</v>
      </c>
      <c r="R1884">
        <v>0</v>
      </c>
      <c r="S1884">
        <v>0</v>
      </c>
      <c r="T1884">
        <f t="shared" si="215"/>
        <v>0</v>
      </c>
      <c r="U1884">
        <f t="shared" si="216"/>
        <v>0</v>
      </c>
      <c r="V1884">
        <f t="shared" si="217"/>
        <v>0</v>
      </c>
      <c r="X1884">
        <f t="shared" si="212"/>
        <v>0.50451988973797957</v>
      </c>
    </row>
    <row r="1885" spans="1:24" x14ac:dyDescent="0.35">
      <c r="A1885" t="s">
        <v>456</v>
      </c>
      <c r="B1885" t="s">
        <v>667</v>
      </c>
      <c r="C1885" t="s">
        <v>698</v>
      </c>
      <c r="D1885" t="s">
        <v>693</v>
      </c>
      <c r="E1885">
        <v>1</v>
      </c>
      <c r="F1885">
        <v>8</v>
      </c>
      <c r="G1885">
        <v>0</v>
      </c>
      <c r="H1885">
        <v>0</v>
      </c>
      <c r="I1885">
        <f t="shared" si="213"/>
        <v>0</v>
      </c>
      <c r="J1885">
        <v>0</v>
      </c>
      <c r="K1885">
        <v>0</v>
      </c>
      <c r="L1885" t="s">
        <v>3</v>
      </c>
      <c r="M1885" t="s">
        <v>651</v>
      </c>
      <c r="N1885" t="str">
        <f t="shared" si="214"/>
        <v>right tackle</v>
      </c>
      <c r="P1885">
        <v>0</v>
      </c>
      <c r="Q1885">
        <v>0.61585319999999999</v>
      </c>
      <c r="R1885">
        <v>0</v>
      </c>
      <c r="S1885">
        <v>0</v>
      </c>
      <c r="T1885">
        <f t="shared" si="215"/>
        <v>0</v>
      </c>
      <c r="U1885">
        <f t="shared" si="216"/>
        <v>0</v>
      </c>
      <c r="V1885">
        <f t="shared" si="217"/>
        <v>0</v>
      </c>
      <c r="X1885">
        <f t="shared" si="212"/>
        <v>0.61585319999999999</v>
      </c>
    </row>
    <row r="1886" spans="1:24" x14ac:dyDescent="0.35">
      <c r="A1886" t="s">
        <v>459</v>
      </c>
      <c r="B1886" t="s">
        <v>665</v>
      </c>
      <c r="C1886" t="s">
        <v>698</v>
      </c>
      <c r="D1886" t="s">
        <v>693</v>
      </c>
      <c r="E1886">
        <v>1</v>
      </c>
      <c r="F1886">
        <v>8</v>
      </c>
      <c r="G1886">
        <v>0</v>
      </c>
      <c r="H1886">
        <v>0</v>
      </c>
      <c r="I1886">
        <f t="shared" si="213"/>
        <v>0</v>
      </c>
      <c r="J1886">
        <v>0</v>
      </c>
      <c r="K1886">
        <v>0</v>
      </c>
      <c r="M1886" t="s">
        <v>650</v>
      </c>
      <c r="N1886" t="str">
        <f t="shared" si="214"/>
        <v>middle</v>
      </c>
      <c r="P1886">
        <v>0</v>
      </c>
      <c r="Q1886">
        <v>-0.24480822999999999</v>
      </c>
      <c r="R1886">
        <v>1</v>
      </c>
      <c r="S1886">
        <v>1</v>
      </c>
      <c r="T1886">
        <f t="shared" si="215"/>
        <v>0</v>
      </c>
      <c r="U1886">
        <f t="shared" si="216"/>
        <v>0</v>
      </c>
      <c r="V1886">
        <f t="shared" si="217"/>
        <v>0</v>
      </c>
      <c r="X1886">
        <f t="shared" si="212"/>
        <v>-0.24480822999999999</v>
      </c>
    </row>
    <row r="1887" spans="1:24" x14ac:dyDescent="0.35">
      <c r="A1887" t="s">
        <v>331</v>
      </c>
      <c r="B1887" t="s">
        <v>667</v>
      </c>
      <c r="C1887" t="s">
        <v>693</v>
      </c>
      <c r="D1887" t="s">
        <v>698</v>
      </c>
      <c r="E1887">
        <v>0.55027463750286698</v>
      </c>
      <c r="F1887">
        <v>8</v>
      </c>
      <c r="G1887">
        <v>0</v>
      </c>
      <c r="H1887">
        <v>0</v>
      </c>
      <c r="I1887">
        <f t="shared" si="213"/>
        <v>0</v>
      </c>
      <c r="J1887">
        <v>0</v>
      </c>
      <c r="K1887">
        <v>0</v>
      </c>
      <c r="M1887" t="s">
        <v>650</v>
      </c>
      <c r="N1887" t="str">
        <f t="shared" si="214"/>
        <v>middle</v>
      </c>
      <c r="P1887">
        <v>0</v>
      </c>
      <c r="Q1887">
        <v>-0.45028928000000001</v>
      </c>
      <c r="R1887">
        <v>1</v>
      </c>
      <c r="S1887">
        <v>0.55027463750286698</v>
      </c>
      <c r="T1887">
        <f t="shared" si="215"/>
        <v>0</v>
      </c>
      <c r="U1887">
        <f t="shared" si="216"/>
        <v>0</v>
      </c>
      <c r="V1887">
        <f t="shared" si="217"/>
        <v>0</v>
      </c>
      <c r="X1887">
        <f t="shared" si="212"/>
        <v>-0.24778277032342697</v>
      </c>
    </row>
    <row r="1888" spans="1:24" x14ac:dyDescent="0.35">
      <c r="A1888" t="s">
        <v>464</v>
      </c>
      <c r="B1888" t="s">
        <v>667</v>
      </c>
      <c r="C1888" t="s">
        <v>693</v>
      </c>
      <c r="D1888" t="s">
        <v>698</v>
      </c>
      <c r="E1888">
        <v>0.44972536249713202</v>
      </c>
      <c r="F1888">
        <v>8</v>
      </c>
      <c r="G1888">
        <v>0</v>
      </c>
      <c r="H1888">
        <v>0</v>
      </c>
      <c r="I1888">
        <f t="shared" si="213"/>
        <v>0</v>
      </c>
      <c r="J1888">
        <v>0</v>
      </c>
      <c r="K1888">
        <v>0</v>
      </c>
      <c r="M1888" t="s">
        <v>650</v>
      </c>
      <c r="N1888" t="str">
        <f t="shared" si="214"/>
        <v>middle</v>
      </c>
      <c r="P1888">
        <v>0</v>
      </c>
      <c r="Q1888">
        <v>-0.45028928000000001</v>
      </c>
      <c r="R1888">
        <v>1</v>
      </c>
      <c r="S1888">
        <v>0.44972536249713202</v>
      </c>
      <c r="T1888">
        <f t="shared" si="215"/>
        <v>0</v>
      </c>
      <c r="U1888">
        <f t="shared" si="216"/>
        <v>0</v>
      </c>
      <c r="V1888">
        <f t="shared" si="217"/>
        <v>0</v>
      </c>
      <c r="X1888">
        <f t="shared" si="212"/>
        <v>-0.20250650967657258</v>
      </c>
    </row>
    <row r="1889" spans="1:24" x14ac:dyDescent="0.35">
      <c r="A1889" t="s">
        <v>326</v>
      </c>
      <c r="B1889" t="s">
        <v>666</v>
      </c>
      <c r="C1889" t="s">
        <v>693</v>
      </c>
      <c r="D1889" t="s">
        <v>698</v>
      </c>
      <c r="E1889">
        <v>1</v>
      </c>
      <c r="F1889">
        <v>8</v>
      </c>
      <c r="G1889">
        <v>1</v>
      </c>
      <c r="H1889">
        <v>0</v>
      </c>
      <c r="I1889">
        <f t="shared" si="213"/>
        <v>1</v>
      </c>
      <c r="J1889">
        <v>0</v>
      </c>
      <c r="K1889">
        <v>0</v>
      </c>
      <c r="L1889" t="s">
        <v>3</v>
      </c>
      <c r="M1889" t="s">
        <v>652</v>
      </c>
      <c r="N1889" t="str">
        <f t="shared" si="214"/>
        <v>left tackle</v>
      </c>
      <c r="P1889">
        <v>1</v>
      </c>
      <c r="Q1889">
        <v>-0.70936949999999999</v>
      </c>
      <c r="R1889">
        <v>1</v>
      </c>
      <c r="S1889">
        <v>1</v>
      </c>
      <c r="T1889">
        <f t="shared" si="215"/>
        <v>1</v>
      </c>
      <c r="U1889">
        <f t="shared" si="216"/>
        <v>0</v>
      </c>
      <c r="V1889">
        <f t="shared" si="217"/>
        <v>0</v>
      </c>
      <c r="X1889">
        <f t="shared" si="212"/>
        <v>-0.70936949999999999</v>
      </c>
    </row>
    <row r="1890" spans="1:24" x14ac:dyDescent="0.35">
      <c r="A1890" t="s">
        <v>453</v>
      </c>
      <c r="B1890" t="s">
        <v>665</v>
      </c>
      <c r="C1890" t="s">
        <v>698</v>
      </c>
      <c r="D1890" t="s">
        <v>693</v>
      </c>
      <c r="E1890">
        <v>0.32753304515932502</v>
      </c>
      <c r="F1890">
        <v>8</v>
      </c>
      <c r="G1890">
        <v>0</v>
      </c>
      <c r="H1890">
        <v>0</v>
      </c>
      <c r="I1890">
        <f t="shared" si="213"/>
        <v>0</v>
      </c>
      <c r="J1890">
        <v>0</v>
      </c>
      <c r="K1890">
        <v>0</v>
      </c>
      <c r="L1890" t="s">
        <v>653</v>
      </c>
      <c r="M1890" t="s">
        <v>651</v>
      </c>
      <c r="N1890" t="str">
        <f t="shared" si="214"/>
        <v>right end</v>
      </c>
      <c r="P1890">
        <v>0</v>
      </c>
      <c r="Q1890">
        <v>2.1155403000000002</v>
      </c>
      <c r="R1890">
        <v>0</v>
      </c>
      <c r="S1890">
        <v>0</v>
      </c>
      <c r="T1890">
        <f t="shared" si="215"/>
        <v>0</v>
      </c>
      <c r="U1890">
        <f t="shared" si="216"/>
        <v>0</v>
      </c>
      <c r="V1890">
        <f t="shared" si="217"/>
        <v>0</v>
      </c>
      <c r="X1890">
        <f t="shared" si="212"/>
        <v>0.69290935661627207</v>
      </c>
    </row>
    <row r="1891" spans="1:24" x14ac:dyDescent="0.35">
      <c r="A1891" t="s">
        <v>468</v>
      </c>
      <c r="B1891" t="s">
        <v>667</v>
      </c>
      <c r="C1891" t="s">
        <v>698</v>
      </c>
      <c r="D1891" t="s">
        <v>693</v>
      </c>
      <c r="E1891">
        <v>0.67246695484067498</v>
      </c>
      <c r="F1891">
        <v>8</v>
      </c>
      <c r="G1891">
        <v>0</v>
      </c>
      <c r="H1891">
        <v>0</v>
      </c>
      <c r="I1891">
        <f t="shared" si="213"/>
        <v>0</v>
      </c>
      <c r="J1891">
        <v>0</v>
      </c>
      <c r="K1891">
        <v>0</v>
      </c>
      <c r="L1891" t="s">
        <v>653</v>
      </c>
      <c r="M1891" t="s">
        <v>651</v>
      </c>
      <c r="N1891" t="str">
        <f t="shared" si="214"/>
        <v>right end</v>
      </c>
      <c r="P1891">
        <v>0</v>
      </c>
      <c r="Q1891">
        <v>2.1155403000000002</v>
      </c>
      <c r="R1891">
        <v>0</v>
      </c>
      <c r="S1891">
        <v>0</v>
      </c>
      <c r="T1891">
        <f t="shared" si="215"/>
        <v>0</v>
      </c>
      <c r="U1891">
        <f t="shared" si="216"/>
        <v>0</v>
      </c>
      <c r="V1891">
        <f t="shared" si="217"/>
        <v>0</v>
      </c>
      <c r="X1891">
        <f t="shared" si="212"/>
        <v>1.4226309433837281</v>
      </c>
    </row>
    <row r="1892" spans="1:24" x14ac:dyDescent="0.35">
      <c r="A1892" t="s">
        <v>469</v>
      </c>
      <c r="B1892" t="s">
        <v>666</v>
      </c>
      <c r="C1892" t="s">
        <v>698</v>
      </c>
      <c r="D1892" t="s">
        <v>693</v>
      </c>
      <c r="E1892">
        <v>0.76846578360758999</v>
      </c>
      <c r="F1892">
        <v>8</v>
      </c>
      <c r="G1892">
        <v>0</v>
      </c>
      <c r="H1892">
        <v>0</v>
      </c>
      <c r="I1892">
        <f t="shared" si="213"/>
        <v>0</v>
      </c>
      <c r="J1892">
        <v>0</v>
      </c>
      <c r="K1892">
        <v>0</v>
      </c>
      <c r="M1892" t="s">
        <v>650</v>
      </c>
      <c r="N1892" t="str">
        <f t="shared" si="214"/>
        <v>middle</v>
      </c>
      <c r="P1892">
        <v>0</v>
      </c>
      <c r="Q1892">
        <v>-0.32084056999999999</v>
      </c>
      <c r="R1892">
        <v>1</v>
      </c>
      <c r="S1892">
        <v>0.76846578360758999</v>
      </c>
      <c r="T1892">
        <f t="shared" si="215"/>
        <v>0</v>
      </c>
      <c r="U1892">
        <f t="shared" si="216"/>
        <v>0</v>
      </c>
      <c r="V1892">
        <f t="shared" si="217"/>
        <v>0</v>
      </c>
      <c r="X1892">
        <f t="shared" si="212"/>
        <v>-0.24655500003815584</v>
      </c>
    </row>
    <row r="1893" spans="1:24" x14ac:dyDescent="0.35">
      <c r="A1893" t="s">
        <v>468</v>
      </c>
      <c r="B1893" t="s">
        <v>667</v>
      </c>
      <c r="C1893" t="s">
        <v>698</v>
      </c>
      <c r="D1893" t="s">
        <v>693</v>
      </c>
      <c r="E1893">
        <v>0.23153421639240901</v>
      </c>
      <c r="F1893">
        <v>8</v>
      </c>
      <c r="G1893">
        <v>0</v>
      </c>
      <c r="H1893">
        <v>0</v>
      </c>
      <c r="I1893">
        <f t="shared" si="213"/>
        <v>0</v>
      </c>
      <c r="J1893">
        <v>0</v>
      </c>
      <c r="K1893">
        <v>0</v>
      </c>
      <c r="M1893" t="s">
        <v>650</v>
      </c>
      <c r="N1893" t="str">
        <f t="shared" si="214"/>
        <v>middle</v>
      </c>
      <c r="P1893">
        <v>0</v>
      </c>
      <c r="Q1893">
        <v>-0.32084056999999999</v>
      </c>
      <c r="R1893">
        <v>1</v>
      </c>
      <c r="S1893">
        <v>0.23153421639240901</v>
      </c>
      <c r="T1893">
        <f t="shared" si="215"/>
        <v>0</v>
      </c>
      <c r="U1893">
        <f t="shared" si="216"/>
        <v>0</v>
      </c>
      <c r="V1893">
        <f t="shared" si="217"/>
        <v>0</v>
      </c>
      <c r="X1893">
        <f t="shared" si="212"/>
        <v>-7.428556996184385E-2</v>
      </c>
    </row>
    <row r="1894" spans="1:24" x14ac:dyDescent="0.35">
      <c r="A1894" t="s">
        <v>325</v>
      </c>
      <c r="B1894" t="s">
        <v>667</v>
      </c>
      <c r="C1894" t="s">
        <v>693</v>
      </c>
      <c r="D1894" t="s">
        <v>698</v>
      </c>
      <c r="E1894">
        <v>1</v>
      </c>
      <c r="F1894">
        <v>8</v>
      </c>
      <c r="G1894">
        <v>0</v>
      </c>
      <c r="H1894">
        <v>0</v>
      </c>
      <c r="I1894">
        <f t="shared" si="213"/>
        <v>0</v>
      </c>
      <c r="J1894">
        <v>0</v>
      </c>
      <c r="K1894">
        <v>0</v>
      </c>
      <c r="L1894" t="s">
        <v>653</v>
      </c>
      <c r="M1894" t="s">
        <v>652</v>
      </c>
      <c r="N1894" t="str">
        <f t="shared" si="214"/>
        <v>left end</v>
      </c>
      <c r="P1894">
        <v>0</v>
      </c>
      <c r="Q1894">
        <v>0.22481838000000001</v>
      </c>
      <c r="R1894">
        <v>0</v>
      </c>
      <c r="S1894">
        <v>0</v>
      </c>
      <c r="T1894">
        <f t="shared" si="215"/>
        <v>0</v>
      </c>
      <c r="U1894">
        <f t="shared" si="216"/>
        <v>0</v>
      </c>
      <c r="V1894">
        <f t="shared" si="217"/>
        <v>0</v>
      </c>
      <c r="X1894">
        <f t="shared" si="212"/>
        <v>0.22481838000000001</v>
      </c>
    </row>
    <row r="1895" spans="1:24" x14ac:dyDescent="0.35">
      <c r="A1895" t="s">
        <v>470</v>
      </c>
      <c r="B1895" t="s">
        <v>665</v>
      </c>
      <c r="C1895" t="s">
        <v>693</v>
      </c>
      <c r="D1895" t="s">
        <v>698</v>
      </c>
      <c r="E1895">
        <v>1</v>
      </c>
      <c r="F1895">
        <v>8</v>
      </c>
      <c r="G1895">
        <v>0</v>
      </c>
      <c r="H1895">
        <v>0</v>
      </c>
      <c r="I1895">
        <f t="shared" si="213"/>
        <v>0</v>
      </c>
      <c r="J1895">
        <v>0</v>
      </c>
      <c r="K1895">
        <v>0</v>
      </c>
      <c r="L1895" t="s">
        <v>653</v>
      </c>
      <c r="M1895" t="s">
        <v>652</v>
      </c>
      <c r="N1895" t="str">
        <f t="shared" si="214"/>
        <v>left end</v>
      </c>
      <c r="P1895">
        <v>0</v>
      </c>
      <c r="Q1895">
        <v>-0.45950943</v>
      </c>
      <c r="R1895">
        <v>1</v>
      </c>
      <c r="S1895">
        <v>1</v>
      </c>
      <c r="T1895">
        <f t="shared" si="215"/>
        <v>0</v>
      </c>
      <c r="U1895">
        <f t="shared" si="216"/>
        <v>0</v>
      </c>
      <c r="V1895">
        <f t="shared" si="217"/>
        <v>0</v>
      </c>
      <c r="X1895">
        <f t="shared" si="212"/>
        <v>-0.45950943</v>
      </c>
    </row>
    <row r="1896" spans="1:24" x14ac:dyDescent="0.35">
      <c r="A1896" t="s">
        <v>320</v>
      </c>
      <c r="B1896" t="s">
        <v>666</v>
      </c>
      <c r="C1896" t="s">
        <v>693</v>
      </c>
      <c r="D1896" t="s">
        <v>698</v>
      </c>
      <c r="E1896">
        <v>0.226542438781307</v>
      </c>
      <c r="F1896">
        <v>8</v>
      </c>
      <c r="G1896">
        <v>0</v>
      </c>
      <c r="H1896">
        <v>0</v>
      </c>
      <c r="I1896">
        <f t="shared" si="213"/>
        <v>0</v>
      </c>
      <c r="J1896">
        <v>0</v>
      </c>
      <c r="K1896">
        <v>0</v>
      </c>
      <c r="L1896" t="s">
        <v>3</v>
      </c>
      <c r="M1896" t="s">
        <v>651</v>
      </c>
      <c r="N1896" t="str">
        <f t="shared" si="214"/>
        <v>right tackle</v>
      </c>
      <c r="P1896">
        <v>0</v>
      </c>
      <c r="Q1896">
        <v>-0.33634092999999998</v>
      </c>
      <c r="R1896">
        <v>1</v>
      </c>
      <c r="S1896">
        <v>0.226542438781307</v>
      </c>
      <c r="T1896">
        <f t="shared" si="215"/>
        <v>0</v>
      </c>
      <c r="U1896">
        <f t="shared" si="216"/>
        <v>0</v>
      </c>
      <c r="V1896">
        <f t="shared" si="217"/>
        <v>0</v>
      </c>
      <c r="X1896">
        <f t="shared" si="212"/>
        <v>-7.6195494544172862E-2</v>
      </c>
    </row>
    <row r="1897" spans="1:24" x14ac:dyDescent="0.35">
      <c r="A1897" t="s">
        <v>328</v>
      </c>
      <c r="B1897" t="s">
        <v>665</v>
      </c>
      <c r="C1897" t="s">
        <v>693</v>
      </c>
      <c r="D1897" t="s">
        <v>698</v>
      </c>
      <c r="E1897">
        <v>0.77345756121869202</v>
      </c>
      <c r="F1897">
        <v>8</v>
      </c>
      <c r="G1897">
        <v>0</v>
      </c>
      <c r="H1897">
        <v>0</v>
      </c>
      <c r="I1897">
        <f t="shared" si="213"/>
        <v>0</v>
      </c>
      <c r="J1897">
        <v>0</v>
      </c>
      <c r="K1897">
        <v>0</v>
      </c>
      <c r="L1897" t="s">
        <v>3</v>
      </c>
      <c r="M1897" t="s">
        <v>651</v>
      </c>
      <c r="N1897" t="str">
        <f t="shared" si="214"/>
        <v>right tackle</v>
      </c>
      <c r="P1897">
        <v>0</v>
      </c>
      <c r="Q1897">
        <v>-0.33634092999999998</v>
      </c>
      <c r="R1897">
        <v>1</v>
      </c>
      <c r="S1897">
        <v>0.77345756121869202</v>
      </c>
      <c r="T1897">
        <f t="shared" si="215"/>
        <v>0</v>
      </c>
      <c r="U1897">
        <f t="shared" si="216"/>
        <v>0</v>
      </c>
      <c r="V1897">
        <f t="shared" si="217"/>
        <v>0</v>
      </c>
      <c r="X1897">
        <f t="shared" si="212"/>
        <v>-0.2601454354558268</v>
      </c>
    </row>
    <row r="1898" spans="1:24" x14ac:dyDescent="0.35">
      <c r="A1898" t="s">
        <v>345</v>
      </c>
      <c r="B1898" t="s">
        <v>667</v>
      </c>
      <c r="C1898" t="s">
        <v>693</v>
      </c>
      <c r="D1898" t="s">
        <v>698</v>
      </c>
      <c r="E1898">
        <v>0.42875636601308298</v>
      </c>
      <c r="F1898">
        <v>8</v>
      </c>
      <c r="G1898">
        <v>0</v>
      </c>
      <c r="H1898">
        <v>0</v>
      </c>
      <c r="I1898">
        <f t="shared" si="213"/>
        <v>0</v>
      </c>
      <c r="J1898">
        <v>0</v>
      </c>
      <c r="K1898">
        <v>0</v>
      </c>
      <c r="M1898" t="s">
        <v>650</v>
      </c>
      <c r="N1898" t="str">
        <f t="shared" si="214"/>
        <v>middle</v>
      </c>
      <c r="P1898">
        <v>0</v>
      </c>
      <c r="Q1898">
        <v>-0.28894300000000001</v>
      </c>
      <c r="R1898">
        <v>1</v>
      </c>
      <c r="S1898">
        <v>0.42875636601308298</v>
      </c>
      <c r="T1898">
        <f t="shared" si="215"/>
        <v>0</v>
      </c>
      <c r="U1898">
        <f t="shared" si="216"/>
        <v>0</v>
      </c>
      <c r="V1898">
        <f t="shared" si="217"/>
        <v>0</v>
      </c>
      <c r="X1898">
        <f t="shared" si="212"/>
        <v>-0.12388615066491823</v>
      </c>
    </row>
    <row r="1899" spans="1:24" x14ac:dyDescent="0.35">
      <c r="A1899" t="s">
        <v>331</v>
      </c>
      <c r="B1899" t="s">
        <v>667</v>
      </c>
      <c r="C1899" t="s">
        <v>693</v>
      </c>
      <c r="D1899" t="s">
        <v>698</v>
      </c>
      <c r="E1899">
        <v>0.57124363398691602</v>
      </c>
      <c r="F1899">
        <v>8</v>
      </c>
      <c r="G1899">
        <v>0</v>
      </c>
      <c r="H1899">
        <v>0</v>
      </c>
      <c r="I1899">
        <f t="shared" si="213"/>
        <v>0</v>
      </c>
      <c r="J1899">
        <v>0</v>
      </c>
      <c r="K1899">
        <v>0</v>
      </c>
      <c r="M1899" t="s">
        <v>650</v>
      </c>
      <c r="N1899" t="str">
        <f t="shared" si="214"/>
        <v>middle</v>
      </c>
      <c r="P1899">
        <v>0</v>
      </c>
      <c r="Q1899">
        <v>-0.28894300000000001</v>
      </c>
      <c r="R1899">
        <v>1</v>
      </c>
      <c r="S1899">
        <v>0.57124363398691602</v>
      </c>
      <c r="T1899">
        <f t="shared" si="215"/>
        <v>0</v>
      </c>
      <c r="U1899">
        <f t="shared" si="216"/>
        <v>0</v>
      </c>
      <c r="V1899">
        <f t="shared" si="217"/>
        <v>0</v>
      </c>
      <c r="X1899">
        <f t="shared" si="212"/>
        <v>-0.16505684933508147</v>
      </c>
    </row>
    <row r="1900" spans="1:24" x14ac:dyDescent="0.35">
      <c r="A1900" t="s">
        <v>321</v>
      </c>
      <c r="B1900" t="s">
        <v>667</v>
      </c>
      <c r="C1900" t="s">
        <v>693</v>
      </c>
      <c r="D1900" t="s">
        <v>698</v>
      </c>
      <c r="E1900">
        <v>1</v>
      </c>
      <c r="F1900">
        <v>8</v>
      </c>
      <c r="G1900">
        <v>0</v>
      </c>
      <c r="H1900">
        <v>0</v>
      </c>
      <c r="I1900">
        <f t="shared" si="213"/>
        <v>0</v>
      </c>
      <c r="J1900">
        <v>0</v>
      </c>
      <c r="K1900">
        <v>0</v>
      </c>
      <c r="L1900" t="s">
        <v>653</v>
      </c>
      <c r="M1900" t="s">
        <v>652</v>
      </c>
      <c r="N1900" t="str">
        <f t="shared" si="214"/>
        <v>left end</v>
      </c>
      <c r="P1900">
        <v>0</v>
      </c>
      <c r="Q1900">
        <v>0.79614680000000004</v>
      </c>
      <c r="R1900">
        <v>0</v>
      </c>
      <c r="S1900">
        <v>0</v>
      </c>
      <c r="T1900">
        <f t="shared" si="215"/>
        <v>0</v>
      </c>
      <c r="U1900">
        <f t="shared" si="216"/>
        <v>0</v>
      </c>
      <c r="V1900">
        <f t="shared" si="217"/>
        <v>0</v>
      </c>
      <c r="X1900">
        <f t="shared" si="212"/>
        <v>0.79614680000000004</v>
      </c>
    </row>
    <row r="1901" spans="1:24" x14ac:dyDescent="0.35">
      <c r="A1901" t="s">
        <v>193</v>
      </c>
      <c r="B1901" t="s">
        <v>666</v>
      </c>
      <c r="C1901" t="s">
        <v>683</v>
      </c>
      <c r="D1901" t="s">
        <v>681</v>
      </c>
      <c r="E1901">
        <v>0.47216039725904502</v>
      </c>
      <c r="F1901">
        <v>8</v>
      </c>
      <c r="G1901">
        <v>0</v>
      </c>
      <c r="H1901">
        <v>0</v>
      </c>
      <c r="I1901">
        <f t="shared" si="213"/>
        <v>0</v>
      </c>
      <c r="J1901">
        <v>0</v>
      </c>
      <c r="K1901">
        <v>0</v>
      </c>
      <c r="M1901" t="s">
        <v>650</v>
      </c>
      <c r="N1901" t="str">
        <f t="shared" si="214"/>
        <v>middle</v>
      </c>
      <c r="P1901">
        <v>0</v>
      </c>
      <c r="Q1901">
        <v>-0.48336264000000001</v>
      </c>
      <c r="R1901">
        <v>1</v>
      </c>
      <c r="S1901">
        <v>0.47216039725904502</v>
      </c>
      <c r="T1901">
        <f t="shared" si="215"/>
        <v>0</v>
      </c>
      <c r="U1901">
        <f t="shared" si="216"/>
        <v>0</v>
      </c>
      <c r="V1901">
        <f t="shared" si="217"/>
        <v>0</v>
      </c>
      <c r="X1901">
        <f t="shared" si="212"/>
        <v>-0.22822469612258076</v>
      </c>
    </row>
    <row r="1902" spans="1:24" x14ac:dyDescent="0.35">
      <c r="A1902" t="s">
        <v>190</v>
      </c>
      <c r="B1902" t="s">
        <v>665</v>
      </c>
      <c r="C1902" t="s">
        <v>683</v>
      </c>
      <c r="D1902" t="s">
        <v>681</v>
      </c>
      <c r="E1902">
        <v>0.23673751199033</v>
      </c>
      <c r="F1902">
        <v>8</v>
      </c>
      <c r="G1902">
        <v>0</v>
      </c>
      <c r="H1902">
        <v>0</v>
      </c>
      <c r="I1902">
        <f t="shared" si="213"/>
        <v>0</v>
      </c>
      <c r="J1902">
        <v>0</v>
      </c>
      <c r="K1902">
        <v>0</v>
      </c>
      <c r="M1902" t="s">
        <v>650</v>
      </c>
      <c r="N1902" t="str">
        <f t="shared" si="214"/>
        <v>middle</v>
      </c>
      <c r="P1902">
        <v>0</v>
      </c>
      <c r="Q1902">
        <v>-0.48336264000000001</v>
      </c>
      <c r="R1902">
        <v>1</v>
      </c>
      <c r="S1902">
        <v>0.23673751199033</v>
      </c>
      <c r="T1902">
        <f t="shared" si="215"/>
        <v>0</v>
      </c>
      <c r="U1902">
        <f t="shared" si="216"/>
        <v>0</v>
      </c>
      <c r="V1902">
        <f t="shared" si="217"/>
        <v>0</v>
      </c>
      <c r="X1902">
        <f t="shared" si="212"/>
        <v>-0.11443006878267756</v>
      </c>
    </row>
    <row r="1903" spans="1:24" x14ac:dyDescent="0.35">
      <c r="A1903" t="s">
        <v>206</v>
      </c>
      <c r="B1903" t="s">
        <v>666</v>
      </c>
      <c r="C1903" t="s">
        <v>683</v>
      </c>
      <c r="D1903" t="s">
        <v>681</v>
      </c>
      <c r="E1903">
        <v>0.29110209075062399</v>
      </c>
      <c r="F1903">
        <v>8</v>
      </c>
      <c r="G1903">
        <v>0</v>
      </c>
      <c r="H1903">
        <v>0</v>
      </c>
      <c r="I1903">
        <f t="shared" si="213"/>
        <v>0</v>
      </c>
      <c r="J1903">
        <v>0</v>
      </c>
      <c r="K1903">
        <v>0</v>
      </c>
      <c r="M1903" t="s">
        <v>650</v>
      </c>
      <c r="N1903" t="str">
        <f t="shared" si="214"/>
        <v>middle</v>
      </c>
      <c r="P1903">
        <v>0</v>
      </c>
      <c r="Q1903">
        <v>-0.48336264000000001</v>
      </c>
      <c r="R1903">
        <v>1</v>
      </c>
      <c r="S1903">
        <v>0.29110209075062399</v>
      </c>
      <c r="T1903">
        <f t="shared" si="215"/>
        <v>0</v>
      </c>
      <c r="U1903">
        <f t="shared" si="216"/>
        <v>0</v>
      </c>
      <c r="V1903">
        <f t="shared" si="217"/>
        <v>0</v>
      </c>
      <c r="X1903">
        <f t="shared" si="212"/>
        <v>-0.1407078750947412</v>
      </c>
    </row>
    <row r="1904" spans="1:24" x14ac:dyDescent="0.35">
      <c r="A1904" t="s">
        <v>163</v>
      </c>
      <c r="B1904" t="s">
        <v>665</v>
      </c>
      <c r="C1904" t="s">
        <v>681</v>
      </c>
      <c r="D1904" t="s">
        <v>683</v>
      </c>
      <c r="E1904">
        <v>0.61021412220757998</v>
      </c>
      <c r="F1904">
        <v>8</v>
      </c>
      <c r="G1904">
        <v>0</v>
      </c>
      <c r="H1904">
        <v>0</v>
      </c>
      <c r="I1904">
        <f t="shared" si="213"/>
        <v>0</v>
      </c>
      <c r="J1904">
        <v>0</v>
      </c>
      <c r="K1904">
        <v>0</v>
      </c>
      <c r="L1904" t="s">
        <v>653</v>
      </c>
      <c r="M1904" t="s">
        <v>652</v>
      </c>
      <c r="N1904" t="str">
        <f t="shared" si="214"/>
        <v>left end</v>
      </c>
      <c r="P1904">
        <v>0</v>
      </c>
      <c r="Q1904">
        <v>-0.55338602999999997</v>
      </c>
      <c r="R1904">
        <v>1</v>
      </c>
      <c r="S1904">
        <v>0.61021412220757998</v>
      </c>
      <c r="T1904">
        <f t="shared" si="215"/>
        <v>0</v>
      </c>
      <c r="U1904">
        <f t="shared" si="216"/>
        <v>0</v>
      </c>
      <c r="V1904">
        <f t="shared" si="217"/>
        <v>0</v>
      </c>
      <c r="X1904">
        <f t="shared" si="212"/>
        <v>-0.3376839705383875</v>
      </c>
    </row>
    <row r="1905" spans="1:24" x14ac:dyDescent="0.35">
      <c r="A1905" t="s">
        <v>171</v>
      </c>
      <c r="B1905" t="s">
        <v>667</v>
      </c>
      <c r="C1905" t="s">
        <v>681</v>
      </c>
      <c r="D1905" t="s">
        <v>683</v>
      </c>
      <c r="E1905">
        <v>0.38978587779241902</v>
      </c>
      <c r="F1905">
        <v>8</v>
      </c>
      <c r="G1905">
        <v>0</v>
      </c>
      <c r="H1905">
        <v>0</v>
      </c>
      <c r="I1905">
        <f t="shared" si="213"/>
        <v>0</v>
      </c>
      <c r="J1905">
        <v>0</v>
      </c>
      <c r="K1905">
        <v>0</v>
      </c>
      <c r="L1905" t="s">
        <v>653</v>
      </c>
      <c r="M1905" t="s">
        <v>652</v>
      </c>
      <c r="N1905" t="str">
        <f t="shared" si="214"/>
        <v>left end</v>
      </c>
      <c r="P1905">
        <v>0</v>
      </c>
      <c r="Q1905">
        <v>-0.55338602999999997</v>
      </c>
      <c r="R1905">
        <v>1</v>
      </c>
      <c r="S1905">
        <v>0.38978587779241902</v>
      </c>
      <c r="T1905">
        <f t="shared" si="215"/>
        <v>0</v>
      </c>
      <c r="U1905">
        <f t="shared" si="216"/>
        <v>0</v>
      </c>
      <c r="V1905">
        <f t="shared" si="217"/>
        <v>0</v>
      </c>
      <c r="X1905">
        <f t="shared" si="212"/>
        <v>-0.21570205946161192</v>
      </c>
    </row>
    <row r="1906" spans="1:24" x14ac:dyDescent="0.35">
      <c r="A1906" t="s">
        <v>179</v>
      </c>
      <c r="B1906" t="s">
        <v>666</v>
      </c>
      <c r="C1906" t="s">
        <v>681</v>
      </c>
      <c r="D1906" t="s">
        <v>683</v>
      </c>
      <c r="E1906">
        <v>0.12141423110541499</v>
      </c>
      <c r="F1906">
        <v>8</v>
      </c>
      <c r="G1906">
        <v>0</v>
      </c>
      <c r="H1906">
        <v>0</v>
      </c>
      <c r="I1906">
        <f t="shared" si="213"/>
        <v>0</v>
      </c>
      <c r="J1906">
        <v>0</v>
      </c>
      <c r="K1906">
        <v>0</v>
      </c>
      <c r="L1906" t="s">
        <v>653</v>
      </c>
      <c r="M1906" t="s">
        <v>651</v>
      </c>
      <c r="N1906" t="str">
        <f t="shared" si="214"/>
        <v>right end</v>
      </c>
      <c r="P1906">
        <v>0</v>
      </c>
      <c r="Q1906">
        <v>-0.3697918</v>
      </c>
      <c r="R1906">
        <v>1</v>
      </c>
      <c r="S1906">
        <v>0.12141423110541499</v>
      </c>
      <c r="T1906">
        <f t="shared" si="215"/>
        <v>0</v>
      </c>
      <c r="U1906">
        <f t="shared" si="216"/>
        <v>0</v>
      </c>
      <c r="V1906">
        <f t="shared" si="217"/>
        <v>0</v>
      </c>
      <c r="X1906">
        <f t="shared" si="212"/>
        <v>-4.48979870660874E-2</v>
      </c>
    </row>
    <row r="1907" spans="1:24" x14ac:dyDescent="0.35">
      <c r="A1907" t="s">
        <v>189</v>
      </c>
      <c r="B1907" t="s">
        <v>667</v>
      </c>
      <c r="C1907" t="s">
        <v>681</v>
      </c>
      <c r="D1907" t="s">
        <v>683</v>
      </c>
      <c r="E1907">
        <v>0.87858576889458395</v>
      </c>
      <c r="F1907">
        <v>8</v>
      </c>
      <c r="G1907">
        <v>0</v>
      </c>
      <c r="H1907">
        <v>0</v>
      </c>
      <c r="I1907">
        <f t="shared" si="213"/>
        <v>0</v>
      </c>
      <c r="J1907">
        <v>0</v>
      </c>
      <c r="K1907">
        <v>0</v>
      </c>
      <c r="L1907" t="s">
        <v>653</v>
      </c>
      <c r="M1907" t="s">
        <v>651</v>
      </c>
      <c r="N1907" t="str">
        <f t="shared" si="214"/>
        <v>right end</v>
      </c>
      <c r="P1907">
        <v>0</v>
      </c>
      <c r="Q1907">
        <v>-0.3697918</v>
      </c>
      <c r="R1907">
        <v>1</v>
      </c>
      <c r="S1907">
        <v>0.87858576889458395</v>
      </c>
      <c r="T1907">
        <f t="shared" si="215"/>
        <v>0</v>
      </c>
      <c r="U1907">
        <f t="shared" si="216"/>
        <v>0</v>
      </c>
      <c r="V1907">
        <f t="shared" si="217"/>
        <v>0</v>
      </c>
      <c r="X1907">
        <f t="shared" si="212"/>
        <v>-0.32489381293391223</v>
      </c>
    </row>
    <row r="1908" spans="1:24" x14ac:dyDescent="0.35">
      <c r="A1908" t="s">
        <v>171</v>
      </c>
      <c r="B1908" t="s">
        <v>667</v>
      </c>
      <c r="C1908" t="s">
        <v>681</v>
      </c>
      <c r="D1908" t="s">
        <v>683</v>
      </c>
      <c r="E1908">
        <v>1</v>
      </c>
      <c r="F1908">
        <v>8</v>
      </c>
      <c r="G1908">
        <v>0</v>
      </c>
      <c r="H1908">
        <v>0</v>
      </c>
      <c r="I1908">
        <f t="shared" si="213"/>
        <v>0</v>
      </c>
      <c r="J1908">
        <v>0</v>
      </c>
      <c r="K1908">
        <v>0</v>
      </c>
      <c r="M1908" t="s">
        <v>650</v>
      </c>
      <c r="N1908" t="str">
        <f t="shared" si="214"/>
        <v>middle</v>
      </c>
      <c r="P1908">
        <v>0</v>
      </c>
      <c r="Q1908">
        <v>-0.33804718</v>
      </c>
      <c r="R1908">
        <v>1</v>
      </c>
      <c r="S1908">
        <v>1</v>
      </c>
      <c r="T1908">
        <f t="shared" si="215"/>
        <v>0</v>
      </c>
      <c r="U1908">
        <f t="shared" si="216"/>
        <v>0</v>
      </c>
      <c r="V1908">
        <f t="shared" si="217"/>
        <v>0</v>
      </c>
      <c r="X1908">
        <f t="shared" si="212"/>
        <v>-0.33804718</v>
      </c>
    </row>
    <row r="1909" spans="1:24" x14ac:dyDescent="0.35">
      <c r="A1909" t="s">
        <v>177</v>
      </c>
      <c r="B1909" t="s">
        <v>665</v>
      </c>
      <c r="C1909" t="s">
        <v>681</v>
      </c>
      <c r="D1909" t="s">
        <v>683</v>
      </c>
      <c r="E1909">
        <v>0.53794995731539397</v>
      </c>
      <c r="F1909">
        <v>8</v>
      </c>
      <c r="G1909">
        <v>0</v>
      </c>
      <c r="H1909">
        <v>0</v>
      </c>
      <c r="I1909">
        <f t="shared" si="213"/>
        <v>0</v>
      </c>
      <c r="J1909">
        <v>0</v>
      </c>
      <c r="K1909">
        <v>0</v>
      </c>
      <c r="L1909" t="s">
        <v>653</v>
      </c>
      <c r="M1909" t="s">
        <v>651</v>
      </c>
      <c r="N1909" t="str">
        <f t="shared" si="214"/>
        <v>right end</v>
      </c>
      <c r="P1909">
        <v>0</v>
      </c>
      <c r="Q1909">
        <v>0.44467913999999997</v>
      </c>
      <c r="R1909">
        <v>0</v>
      </c>
      <c r="S1909">
        <v>0</v>
      </c>
      <c r="T1909">
        <f t="shared" si="215"/>
        <v>0</v>
      </c>
      <c r="U1909">
        <f t="shared" si="216"/>
        <v>0</v>
      </c>
      <c r="V1909">
        <f t="shared" si="217"/>
        <v>0</v>
      </c>
      <c r="X1909">
        <f t="shared" si="212"/>
        <v>0.23921512438204609</v>
      </c>
    </row>
    <row r="1910" spans="1:24" x14ac:dyDescent="0.35">
      <c r="A1910" t="s">
        <v>189</v>
      </c>
      <c r="B1910" t="s">
        <v>667</v>
      </c>
      <c r="C1910" t="s">
        <v>681</v>
      </c>
      <c r="D1910" t="s">
        <v>683</v>
      </c>
      <c r="E1910">
        <v>0.136841519642419</v>
      </c>
      <c r="F1910">
        <v>8</v>
      </c>
      <c r="G1910">
        <v>0</v>
      </c>
      <c r="H1910">
        <v>0</v>
      </c>
      <c r="I1910">
        <f t="shared" si="213"/>
        <v>0</v>
      </c>
      <c r="J1910">
        <v>0</v>
      </c>
      <c r="K1910">
        <v>0</v>
      </c>
      <c r="L1910" t="s">
        <v>653</v>
      </c>
      <c r="M1910" t="s">
        <v>651</v>
      </c>
      <c r="N1910" t="str">
        <f t="shared" si="214"/>
        <v>right end</v>
      </c>
      <c r="P1910">
        <v>0</v>
      </c>
      <c r="Q1910">
        <v>0.44467913999999997</v>
      </c>
      <c r="R1910">
        <v>0</v>
      </c>
      <c r="S1910">
        <v>0</v>
      </c>
      <c r="T1910">
        <f t="shared" si="215"/>
        <v>0</v>
      </c>
      <c r="U1910">
        <f t="shared" si="216"/>
        <v>0</v>
      </c>
      <c r="V1910">
        <f t="shared" si="217"/>
        <v>0</v>
      </c>
      <c r="X1910">
        <f t="shared" si="212"/>
        <v>6.0850569270883982E-2</v>
      </c>
    </row>
    <row r="1911" spans="1:24" x14ac:dyDescent="0.35">
      <c r="A1911" t="s">
        <v>171</v>
      </c>
      <c r="B1911" t="s">
        <v>667</v>
      </c>
      <c r="C1911" t="s">
        <v>681</v>
      </c>
      <c r="D1911" t="s">
        <v>683</v>
      </c>
      <c r="E1911">
        <v>0.325208523042186</v>
      </c>
      <c r="F1911">
        <v>8</v>
      </c>
      <c r="G1911">
        <v>0</v>
      </c>
      <c r="H1911">
        <v>0</v>
      </c>
      <c r="I1911">
        <f t="shared" si="213"/>
        <v>0</v>
      </c>
      <c r="J1911">
        <v>0</v>
      </c>
      <c r="K1911">
        <v>0</v>
      </c>
      <c r="L1911" t="s">
        <v>653</v>
      </c>
      <c r="M1911" t="s">
        <v>651</v>
      </c>
      <c r="N1911" t="str">
        <f t="shared" si="214"/>
        <v>right end</v>
      </c>
      <c r="P1911">
        <v>0</v>
      </c>
      <c r="Q1911">
        <v>0.44467913999999997</v>
      </c>
      <c r="R1911">
        <v>0</v>
      </c>
      <c r="S1911">
        <v>0</v>
      </c>
      <c r="T1911">
        <f t="shared" si="215"/>
        <v>0</v>
      </c>
      <c r="U1911">
        <f t="shared" si="216"/>
        <v>0</v>
      </c>
      <c r="V1911">
        <f t="shared" si="217"/>
        <v>0</v>
      </c>
      <c r="X1911">
        <f t="shared" si="212"/>
        <v>0.14461344634706944</v>
      </c>
    </row>
    <row r="1912" spans="1:24" x14ac:dyDescent="0.35">
      <c r="A1912" t="s">
        <v>161</v>
      </c>
      <c r="B1912" t="s">
        <v>666</v>
      </c>
      <c r="C1912" t="s">
        <v>681</v>
      </c>
      <c r="D1912" t="s">
        <v>683</v>
      </c>
      <c r="E1912">
        <v>0.834145836764701</v>
      </c>
      <c r="F1912">
        <v>8</v>
      </c>
      <c r="G1912">
        <v>0</v>
      </c>
      <c r="H1912">
        <v>0</v>
      </c>
      <c r="I1912">
        <f t="shared" si="213"/>
        <v>0</v>
      </c>
      <c r="J1912">
        <v>0</v>
      </c>
      <c r="K1912">
        <v>0</v>
      </c>
      <c r="M1912" t="s">
        <v>650</v>
      </c>
      <c r="N1912" t="str">
        <f t="shared" si="214"/>
        <v>middle</v>
      </c>
      <c r="P1912">
        <v>0</v>
      </c>
      <c r="Q1912">
        <v>0.66239029999999999</v>
      </c>
      <c r="R1912">
        <v>0</v>
      </c>
      <c r="S1912">
        <v>0</v>
      </c>
      <c r="T1912">
        <f t="shared" si="215"/>
        <v>0</v>
      </c>
      <c r="U1912">
        <f t="shared" si="216"/>
        <v>0</v>
      </c>
      <c r="V1912">
        <f t="shared" si="217"/>
        <v>0</v>
      </c>
      <c r="X1912">
        <f t="shared" si="212"/>
        <v>0.55253011105832128</v>
      </c>
    </row>
    <row r="1913" spans="1:24" x14ac:dyDescent="0.35">
      <c r="A1913" t="s">
        <v>164</v>
      </c>
      <c r="B1913" t="s">
        <v>665</v>
      </c>
      <c r="C1913" t="s">
        <v>681</v>
      </c>
      <c r="D1913" t="s">
        <v>683</v>
      </c>
      <c r="E1913">
        <v>0.165854163235298</v>
      </c>
      <c r="F1913">
        <v>8</v>
      </c>
      <c r="G1913">
        <v>0</v>
      </c>
      <c r="H1913">
        <v>0</v>
      </c>
      <c r="I1913">
        <f t="shared" si="213"/>
        <v>0</v>
      </c>
      <c r="J1913">
        <v>0</v>
      </c>
      <c r="K1913">
        <v>0</v>
      </c>
      <c r="M1913" t="s">
        <v>650</v>
      </c>
      <c r="N1913" t="str">
        <f t="shared" si="214"/>
        <v>middle</v>
      </c>
      <c r="P1913">
        <v>0</v>
      </c>
      <c r="Q1913">
        <v>0.66239029999999999</v>
      </c>
      <c r="R1913">
        <v>0</v>
      </c>
      <c r="S1913">
        <v>0</v>
      </c>
      <c r="T1913">
        <f t="shared" si="215"/>
        <v>0</v>
      </c>
      <c r="U1913">
        <f t="shared" si="216"/>
        <v>0</v>
      </c>
      <c r="V1913">
        <f t="shared" si="217"/>
        <v>0</v>
      </c>
      <c r="X1913">
        <f t="shared" si="212"/>
        <v>0.10986018894167801</v>
      </c>
    </row>
    <row r="1914" spans="1:24" x14ac:dyDescent="0.35">
      <c r="A1914" t="s">
        <v>196</v>
      </c>
      <c r="B1914" t="s">
        <v>666</v>
      </c>
      <c r="C1914" t="s">
        <v>683</v>
      </c>
      <c r="D1914" t="s">
        <v>681</v>
      </c>
      <c r="E1914">
        <v>0.33342523267258301</v>
      </c>
      <c r="F1914">
        <v>8</v>
      </c>
      <c r="G1914">
        <v>0</v>
      </c>
      <c r="H1914">
        <v>0</v>
      </c>
      <c r="I1914">
        <f t="shared" si="213"/>
        <v>0</v>
      </c>
      <c r="J1914">
        <v>0</v>
      </c>
      <c r="K1914">
        <v>0</v>
      </c>
      <c r="M1914" t="s">
        <v>650</v>
      </c>
      <c r="N1914" t="str">
        <f t="shared" si="214"/>
        <v>middle</v>
      </c>
      <c r="P1914">
        <v>0</v>
      </c>
      <c r="Q1914">
        <v>-0.23209526</v>
      </c>
      <c r="R1914">
        <v>1</v>
      </c>
      <c r="S1914">
        <v>0.33342523267258301</v>
      </c>
      <c r="T1914">
        <f t="shared" si="215"/>
        <v>0</v>
      </c>
      <c r="U1914">
        <f t="shared" si="216"/>
        <v>0</v>
      </c>
      <c r="V1914">
        <f t="shared" si="217"/>
        <v>0</v>
      </c>
      <c r="X1914">
        <f t="shared" si="212"/>
        <v>-7.7386416067703648E-2</v>
      </c>
    </row>
    <row r="1915" spans="1:24" x14ac:dyDescent="0.35">
      <c r="A1915" t="s">
        <v>211</v>
      </c>
      <c r="B1915" t="s">
        <v>666</v>
      </c>
      <c r="C1915" t="s">
        <v>683</v>
      </c>
      <c r="D1915" t="s">
        <v>681</v>
      </c>
      <c r="E1915">
        <v>0.56570185797817096</v>
      </c>
      <c r="F1915">
        <v>8</v>
      </c>
      <c r="G1915">
        <v>0</v>
      </c>
      <c r="H1915">
        <v>0</v>
      </c>
      <c r="I1915">
        <f t="shared" si="213"/>
        <v>0</v>
      </c>
      <c r="J1915">
        <v>0</v>
      </c>
      <c r="K1915">
        <v>0</v>
      </c>
      <c r="M1915" t="s">
        <v>650</v>
      </c>
      <c r="N1915" t="str">
        <f t="shared" si="214"/>
        <v>middle</v>
      </c>
      <c r="P1915">
        <v>0</v>
      </c>
      <c r="Q1915">
        <v>-0.23209526</v>
      </c>
      <c r="R1915">
        <v>1</v>
      </c>
      <c r="S1915">
        <v>0.56570185797817096</v>
      </c>
      <c r="T1915">
        <f t="shared" si="215"/>
        <v>0</v>
      </c>
      <c r="U1915">
        <f t="shared" si="216"/>
        <v>0</v>
      </c>
      <c r="V1915">
        <f t="shared" si="217"/>
        <v>0</v>
      </c>
      <c r="X1915">
        <f t="shared" si="212"/>
        <v>-0.13129671980992666</v>
      </c>
    </row>
    <row r="1916" spans="1:24" x14ac:dyDescent="0.35">
      <c r="A1916" t="s">
        <v>206</v>
      </c>
      <c r="B1916" t="s">
        <v>666</v>
      </c>
      <c r="C1916" t="s">
        <v>683</v>
      </c>
      <c r="D1916" t="s">
        <v>681</v>
      </c>
      <c r="E1916">
        <v>0.100872909349245</v>
      </c>
      <c r="F1916">
        <v>8</v>
      </c>
      <c r="G1916">
        <v>0</v>
      </c>
      <c r="H1916">
        <v>0</v>
      </c>
      <c r="I1916">
        <f t="shared" si="213"/>
        <v>0</v>
      </c>
      <c r="J1916">
        <v>0</v>
      </c>
      <c r="K1916">
        <v>0</v>
      </c>
      <c r="M1916" t="s">
        <v>650</v>
      </c>
      <c r="N1916" t="str">
        <f t="shared" si="214"/>
        <v>middle</v>
      </c>
      <c r="P1916">
        <v>0</v>
      </c>
      <c r="Q1916">
        <v>-0.23209526</v>
      </c>
      <c r="R1916">
        <v>1</v>
      </c>
      <c r="S1916">
        <v>0.100872909349245</v>
      </c>
      <c r="T1916">
        <f t="shared" si="215"/>
        <v>0</v>
      </c>
      <c r="U1916">
        <f t="shared" si="216"/>
        <v>0</v>
      </c>
      <c r="V1916">
        <f t="shared" si="217"/>
        <v>0</v>
      </c>
      <c r="X1916">
        <f t="shared" si="212"/>
        <v>-2.3412124122369451E-2</v>
      </c>
    </row>
    <row r="1917" spans="1:24" x14ac:dyDescent="0.35">
      <c r="A1917" t="s">
        <v>625</v>
      </c>
      <c r="B1917" t="s">
        <v>666</v>
      </c>
      <c r="C1917" t="s">
        <v>683</v>
      </c>
      <c r="D1917" t="s">
        <v>681</v>
      </c>
      <c r="E1917">
        <v>0.39610517131863798</v>
      </c>
      <c r="F1917">
        <v>8</v>
      </c>
      <c r="G1917">
        <v>0</v>
      </c>
      <c r="H1917">
        <v>0</v>
      </c>
      <c r="I1917">
        <f t="shared" si="213"/>
        <v>0</v>
      </c>
      <c r="J1917">
        <v>0</v>
      </c>
      <c r="K1917">
        <v>0</v>
      </c>
      <c r="L1917" t="s">
        <v>654</v>
      </c>
      <c r="M1917" t="s">
        <v>652</v>
      </c>
      <c r="N1917" t="str">
        <f t="shared" si="214"/>
        <v>left guard</v>
      </c>
      <c r="P1917">
        <v>0</v>
      </c>
      <c r="Q1917">
        <v>-0.45872045</v>
      </c>
      <c r="R1917">
        <v>1</v>
      </c>
      <c r="S1917">
        <v>0.39610517131863798</v>
      </c>
      <c r="T1917">
        <f t="shared" si="215"/>
        <v>0</v>
      </c>
      <c r="U1917">
        <f t="shared" si="216"/>
        <v>0</v>
      </c>
      <c r="V1917">
        <f t="shared" si="217"/>
        <v>0</v>
      </c>
      <c r="X1917">
        <f t="shared" si="212"/>
        <v>-0.1817015424346127</v>
      </c>
    </row>
    <row r="1918" spans="1:24" x14ac:dyDescent="0.35">
      <c r="A1918" t="s">
        <v>206</v>
      </c>
      <c r="B1918" t="s">
        <v>666</v>
      </c>
      <c r="C1918" t="s">
        <v>683</v>
      </c>
      <c r="D1918" t="s">
        <v>681</v>
      </c>
      <c r="E1918">
        <v>0.60389482868136102</v>
      </c>
      <c r="F1918">
        <v>8</v>
      </c>
      <c r="G1918">
        <v>0</v>
      </c>
      <c r="H1918">
        <v>0</v>
      </c>
      <c r="I1918">
        <f t="shared" si="213"/>
        <v>0</v>
      </c>
      <c r="J1918">
        <v>0</v>
      </c>
      <c r="K1918">
        <v>0</v>
      </c>
      <c r="L1918" t="s">
        <v>654</v>
      </c>
      <c r="M1918" t="s">
        <v>652</v>
      </c>
      <c r="N1918" t="str">
        <f t="shared" si="214"/>
        <v>left guard</v>
      </c>
      <c r="P1918">
        <v>0</v>
      </c>
      <c r="Q1918">
        <v>-0.45872045</v>
      </c>
      <c r="R1918">
        <v>1</v>
      </c>
      <c r="S1918">
        <v>0.60389482868136102</v>
      </c>
      <c r="T1918">
        <f t="shared" si="215"/>
        <v>0</v>
      </c>
      <c r="U1918">
        <f t="shared" si="216"/>
        <v>0</v>
      </c>
      <c r="V1918">
        <f t="shared" si="217"/>
        <v>0</v>
      </c>
      <c r="X1918">
        <f t="shared" si="212"/>
        <v>-0.27701890756538683</v>
      </c>
    </row>
    <row r="1919" spans="1:24" x14ac:dyDescent="0.35">
      <c r="A1919" t="s">
        <v>191</v>
      </c>
      <c r="B1919" t="s">
        <v>665</v>
      </c>
      <c r="C1919" t="s">
        <v>683</v>
      </c>
      <c r="D1919" t="s">
        <v>681</v>
      </c>
      <c r="E1919">
        <v>0.44527407846189498</v>
      </c>
      <c r="F1919">
        <v>8</v>
      </c>
      <c r="G1919">
        <v>0</v>
      </c>
      <c r="H1919">
        <v>0</v>
      </c>
      <c r="I1919">
        <f t="shared" si="213"/>
        <v>0</v>
      </c>
      <c r="J1919">
        <v>0</v>
      </c>
      <c r="K1919">
        <v>0</v>
      </c>
      <c r="M1919" t="s">
        <v>650</v>
      </c>
      <c r="N1919" t="str">
        <f t="shared" si="214"/>
        <v>middle</v>
      </c>
      <c r="P1919">
        <v>0</v>
      </c>
      <c r="Q1919">
        <v>-0.18958232999999999</v>
      </c>
      <c r="R1919">
        <v>1</v>
      </c>
      <c r="S1919">
        <v>0.44527407846189498</v>
      </c>
      <c r="T1919">
        <f t="shared" si="215"/>
        <v>0</v>
      </c>
      <c r="U1919">
        <f t="shared" si="216"/>
        <v>0</v>
      </c>
      <c r="V1919">
        <f t="shared" si="217"/>
        <v>0</v>
      </c>
      <c r="X1919">
        <f t="shared" si="212"/>
        <v>-8.4416097283408861E-2</v>
      </c>
    </row>
    <row r="1920" spans="1:24" x14ac:dyDescent="0.35">
      <c r="A1920" t="s">
        <v>566</v>
      </c>
      <c r="B1920" t="s">
        <v>666</v>
      </c>
      <c r="C1920" t="s">
        <v>683</v>
      </c>
      <c r="D1920" t="s">
        <v>681</v>
      </c>
      <c r="E1920">
        <v>0.11871199609814501</v>
      </c>
      <c r="F1920">
        <v>8</v>
      </c>
      <c r="G1920">
        <v>0</v>
      </c>
      <c r="H1920">
        <v>0</v>
      </c>
      <c r="I1920">
        <f t="shared" si="213"/>
        <v>0</v>
      </c>
      <c r="J1920">
        <v>0</v>
      </c>
      <c r="K1920">
        <v>0</v>
      </c>
      <c r="M1920" t="s">
        <v>650</v>
      </c>
      <c r="N1920" t="str">
        <f t="shared" si="214"/>
        <v>middle</v>
      </c>
      <c r="P1920">
        <v>0</v>
      </c>
      <c r="Q1920">
        <v>-0.18958232999999999</v>
      </c>
      <c r="R1920">
        <v>1</v>
      </c>
      <c r="S1920">
        <v>0.11871199609814501</v>
      </c>
      <c r="T1920">
        <f t="shared" si="215"/>
        <v>0</v>
      </c>
      <c r="U1920">
        <f t="shared" si="216"/>
        <v>0</v>
      </c>
      <c r="V1920">
        <f t="shared" si="217"/>
        <v>0</v>
      </c>
      <c r="X1920">
        <f t="shared" si="212"/>
        <v>-2.2505696819237239E-2</v>
      </c>
    </row>
    <row r="1921" spans="1:24" x14ac:dyDescent="0.35">
      <c r="A1921" t="s">
        <v>206</v>
      </c>
      <c r="B1921" t="s">
        <v>666</v>
      </c>
      <c r="C1921" t="s">
        <v>683</v>
      </c>
      <c r="D1921" t="s">
        <v>681</v>
      </c>
      <c r="E1921">
        <v>0.43601392543995898</v>
      </c>
      <c r="F1921">
        <v>8</v>
      </c>
      <c r="G1921">
        <v>0</v>
      </c>
      <c r="H1921">
        <v>0</v>
      </c>
      <c r="I1921">
        <f t="shared" si="213"/>
        <v>0</v>
      </c>
      <c r="J1921">
        <v>0</v>
      </c>
      <c r="K1921">
        <v>0</v>
      </c>
      <c r="M1921" t="s">
        <v>650</v>
      </c>
      <c r="N1921" t="str">
        <f t="shared" si="214"/>
        <v>middle</v>
      </c>
      <c r="P1921">
        <v>0</v>
      </c>
      <c r="Q1921">
        <v>-0.18958232999999999</v>
      </c>
      <c r="R1921">
        <v>1</v>
      </c>
      <c r="S1921">
        <v>0.43601392543995898</v>
      </c>
      <c r="T1921">
        <f t="shared" si="215"/>
        <v>0</v>
      </c>
      <c r="U1921">
        <f t="shared" si="216"/>
        <v>0</v>
      </c>
      <c r="V1921">
        <f t="shared" si="217"/>
        <v>0</v>
      </c>
      <c r="X1921">
        <f t="shared" si="212"/>
        <v>-8.2660535897353699E-2</v>
      </c>
    </row>
    <row r="1922" spans="1:24" x14ac:dyDescent="0.35">
      <c r="A1922" t="s">
        <v>471</v>
      </c>
      <c r="B1922" t="s">
        <v>665</v>
      </c>
      <c r="C1922" t="s">
        <v>683</v>
      </c>
      <c r="D1922" t="s">
        <v>681</v>
      </c>
      <c r="E1922">
        <v>1</v>
      </c>
      <c r="F1922">
        <v>8</v>
      </c>
      <c r="G1922">
        <v>0</v>
      </c>
      <c r="H1922">
        <v>0</v>
      </c>
      <c r="I1922">
        <f t="shared" si="213"/>
        <v>0</v>
      </c>
      <c r="J1922">
        <v>0</v>
      </c>
      <c r="K1922">
        <v>0</v>
      </c>
      <c r="L1922" t="s">
        <v>654</v>
      </c>
      <c r="M1922" t="s">
        <v>651</v>
      </c>
      <c r="N1922" t="str">
        <f t="shared" si="214"/>
        <v>right guard</v>
      </c>
      <c r="P1922">
        <v>0</v>
      </c>
      <c r="Q1922">
        <v>2.4100025</v>
      </c>
      <c r="R1922">
        <v>0</v>
      </c>
      <c r="S1922">
        <v>0</v>
      </c>
      <c r="T1922">
        <f t="shared" si="215"/>
        <v>0</v>
      </c>
      <c r="U1922">
        <f t="shared" si="216"/>
        <v>0</v>
      </c>
      <c r="V1922">
        <f t="shared" si="217"/>
        <v>0</v>
      </c>
      <c r="X1922">
        <f t="shared" ref="X1922:X1985" si="218">Q1922*E1922</f>
        <v>2.4100025</v>
      </c>
    </row>
    <row r="1923" spans="1:24" x14ac:dyDescent="0.35">
      <c r="A1923" t="s">
        <v>211</v>
      </c>
      <c r="B1923" t="s">
        <v>666</v>
      </c>
      <c r="C1923" t="s">
        <v>683</v>
      </c>
      <c r="D1923" t="s">
        <v>681</v>
      </c>
      <c r="E1923">
        <v>1</v>
      </c>
      <c r="F1923">
        <v>8</v>
      </c>
      <c r="G1923">
        <v>0</v>
      </c>
      <c r="H1923">
        <v>0</v>
      </c>
      <c r="I1923">
        <f t="shared" ref="I1923:I1986" si="219">SUM(G1923:H1923)</f>
        <v>0</v>
      </c>
      <c r="J1923">
        <v>0</v>
      </c>
      <c r="K1923">
        <v>0</v>
      </c>
      <c r="L1923" t="s">
        <v>653</v>
      </c>
      <c r="M1923" t="s">
        <v>652</v>
      </c>
      <c r="N1923" t="str">
        <f t="shared" ref="N1923:N1986" si="220">IF(M1923="middle",M1923,_xlfn.CONCAT(M1923," ",L1923))</f>
        <v>left end</v>
      </c>
      <c r="P1923">
        <v>0</v>
      </c>
      <c r="Q1923">
        <v>-0.32594222</v>
      </c>
      <c r="R1923">
        <v>1</v>
      </c>
      <c r="S1923">
        <v>1</v>
      </c>
      <c r="T1923">
        <f t="shared" ref="T1923:T1986" si="221">P1923*E1923</f>
        <v>0</v>
      </c>
      <c r="U1923">
        <f t="shared" ref="U1923:U1986" si="222">J1923*E1923</f>
        <v>0</v>
      </c>
      <c r="V1923">
        <f t="shared" ref="V1923:V1986" si="223">K1923*E1923</f>
        <v>0</v>
      </c>
      <c r="X1923">
        <f t="shared" si="218"/>
        <v>-0.32594222</v>
      </c>
    </row>
    <row r="1924" spans="1:24" x14ac:dyDescent="0.35">
      <c r="A1924" t="s">
        <v>211</v>
      </c>
      <c r="B1924" t="s">
        <v>666</v>
      </c>
      <c r="C1924" t="s">
        <v>683</v>
      </c>
      <c r="D1924" t="s">
        <v>681</v>
      </c>
      <c r="E1924">
        <v>0.43984701810511001</v>
      </c>
      <c r="F1924">
        <v>8</v>
      </c>
      <c r="G1924">
        <v>1</v>
      </c>
      <c r="H1924">
        <v>0</v>
      </c>
      <c r="I1924">
        <f t="shared" si="219"/>
        <v>1</v>
      </c>
      <c r="J1924">
        <v>0</v>
      </c>
      <c r="K1924">
        <v>0</v>
      </c>
      <c r="M1924" t="s">
        <v>650</v>
      </c>
      <c r="N1924" t="str">
        <f t="shared" si="220"/>
        <v>middle</v>
      </c>
      <c r="P1924">
        <v>1</v>
      </c>
      <c r="Q1924">
        <v>-0.64258563999999996</v>
      </c>
      <c r="R1924">
        <v>1</v>
      </c>
      <c r="S1924">
        <v>0.43984701810511001</v>
      </c>
      <c r="T1924">
        <f t="shared" si="221"/>
        <v>0.43984701810511001</v>
      </c>
      <c r="U1924">
        <f t="shared" si="222"/>
        <v>0</v>
      </c>
      <c r="V1924">
        <f t="shared" si="223"/>
        <v>0</v>
      </c>
      <c r="X1924">
        <f t="shared" si="218"/>
        <v>-0.2826393776311637</v>
      </c>
    </row>
    <row r="1925" spans="1:24" x14ac:dyDescent="0.35">
      <c r="A1925" t="s">
        <v>190</v>
      </c>
      <c r="B1925" t="s">
        <v>665</v>
      </c>
      <c r="C1925" t="s">
        <v>683</v>
      </c>
      <c r="D1925" t="s">
        <v>681</v>
      </c>
      <c r="E1925">
        <v>0.56015298189488905</v>
      </c>
      <c r="F1925">
        <v>8</v>
      </c>
      <c r="G1925">
        <v>1</v>
      </c>
      <c r="H1925">
        <v>0</v>
      </c>
      <c r="I1925">
        <f t="shared" si="219"/>
        <v>1</v>
      </c>
      <c r="J1925">
        <v>0</v>
      </c>
      <c r="K1925">
        <v>0</v>
      </c>
      <c r="M1925" t="s">
        <v>650</v>
      </c>
      <c r="N1925" t="str">
        <f t="shared" si="220"/>
        <v>middle</v>
      </c>
      <c r="P1925">
        <v>1</v>
      </c>
      <c r="Q1925">
        <v>-0.64258563999999996</v>
      </c>
      <c r="R1925">
        <v>1</v>
      </c>
      <c r="S1925">
        <v>0.56015298189488905</v>
      </c>
      <c r="T1925">
        <f t="shared" si="221"/>
        <v>0.56015298189488905</v>
      </c>
      <c r="U1925">
        <f t="shared" si="222"/>
        <v>0</v>
      </c>
      <c r="V1925">
        <f t="shared" si="223"/>
        <v>0</v>
      </c>
      <c r="X1925">
        <f t="shared" si="218"/>
        <v>-0.35994626236883565</v>
      </c>
    </row>
    <row r="1926" spans="1:24" x14ac:dyDescent="0.35">
      <c r="A1926" t="s">
        <v>189</v>
      </c>
      <c r="B1926" t="s">
        <v>667</v>
      </c>
      <c r="C1926" t="s">
        <v>681</v>
      </c>
      <c r="D1926" t="s">
        <v>683</v>
      </c>
      <c r="E1926">
        <v>1</v>
      </c>
      <c r="F1926">
        <v>8</v>
      </c>
      <c r="G1926">
        <v>0</v>
      </c>
      <c r="H1926">
        <v>0</v>
      </c>
      <c r="I1926">
        <f t="shared" si="219"/>
        <v>0</v>
      </c>
      <c r="J1926">
        <v>0</v>
      </c>
      <c r="K1926">
        <v>0</v>
      </c>
      <c r="M1926" t="s">
        <v>650</v>
      </c>
      <c r="N1926" t="str">
        <f t="shared" si="220"/>
        <v>middle</v>
      </c>
      <c r="P1926">
        <v>0</v>
      </c>
      <c r="Q1926">
        <v>0.36571366</v>
      </c>
      <c r="R1926">
        <v>0</v>
      </c>
      <c r="S1926">
        <v>0</v>
      </c>
      <c r="T1926">
        <f t="shared" si="221"/>
        <v>0</v>
      </c>
      <c r="U1926">
        <f t="shared" si="222"/>
        <v>0</v>
      </c>
      <c r="V1926">
        <f t="shared" si="223"/>
        <v>0</v>
      </c>
      <c r="X1926">
        <f t="shared" si="218"/>
        <v>0.36571366</v>
      </c>
    </row>
    <row r="1927" spans="1:24" x14ac:dyDescent="0.35">
      <c r="A1927" t="s">
        <v>473</v>
      </c>
      <c r="B1927" t="s">
        <v>667</v>
      </c>
      <c r="C1927" t="s">
        <v>681</v>
      </c>
      <c r="D1927" t="s">
        <v>683</v>
      </c>
      <c r="E1927">
        <v>0.42449979089031398</v>
      </c>
      <c r="F1927">
        <v>8</v>
      </c>
      <c r="G1927">
        <v>0</v>
      </c>
      <c r="H1927">
        <v>0</v>
      </c>
      <c r="I1927">
        <f t="shared" si="219"/>
        <v>0</v>
      </c>
      <c r="J1927">
        <v>0</v>
      </c>
      <c r="K1927">
        <v>0</v>
      </c>
      <c r="L1927" t="s">
        <v>3</v>
      </c>
      <c r="M1927" t="s">
        <v>651</v>
      </c>
      <c r="N1927" t="str">
        <f t="shared" si="220"/>
        <v>right tackle</v>
      </c>
      <c r="P1927">
        <v>0</v>
      </c>
      <c r="Q1927">
        <v>0.47203582999999999</v>
      </c>
      <c r="R1927">
        <v>0</v>
      </c>
      <c r="S1927">
        <v>0</v>
      </c>
      <c r="T1927">
        <f t="shared" si="221"/>
        <v>0</v>
      </c>
      <c r="U1927">
        <f t="shared" si="222"/>
        <v>0</v>
      </c>
      <c r="V1927">
        <f t="shared" si="223"/>
        <v>0</v>
      </c>
      <c r="X1927">
        <f t="shared" si="218"/>
        <v>0.20037911112773579</v>
      </c>
    </row>
    <row r="1928" spans="1:24" x14ac:dyDescent="0.35">
      <c r="A1928" t="s">
        <v>160</v>
      </c>
      <c r="B1928" t="s">
        <v>667</v>
      </c>
      <c r="C1928" t="s">
        <v>681</v>
      </c>
      <c r="D1928" t="s">
        <v>683</v>
      </c>
      <c r="E1928">
        <v>0.57550020910968502</v>
      </c>
      <c r="F1928">
        <v>8</v>
      </c>
      <c r="G1928">
        <v>0</v>
      </c>
      <c r="H1928">
        <v>0</v>
      </c>
      <c r="I1928">
        <f t="shared" si="219"/>
        <v>0</v>
      </c>
      <c r="J1928">
        <v>0</v>
      </c>
      <c r="K1928">
        <v>0</v>
      </c>
      <c r="L1928" t="s">
        <v>3</v>
      </c>
      <c r="M1928" t="s">
        <v>651</v>
      </c>
      <c r="N1928" t="str">
        <f t="shared" si="220"/>
        <v>right tackle</v>
      </c>
      <c r="P1928">
        <v>0</v>
      </c>
      <c r="Q1928">
        <v>0.47203582999999999</v>
      </c>
      <c r="R1928">
        <v>0</v>
      </c>
      <c r="S1928">
        <v>0</v>
      </c>
      <c r="T1928">
        <f t="shared" si="221"/>
        <v>0</v>
      </c>
      <c r="U1928">
        <f t="shared" si="222"/>
        <v>0</v>
      </c>
      <c r="V1928">
        <f t="shared" si="223"/>
        <v>0</v>
      </c>
      <c r="X1928">
        <f t="shared" si="218"/>
        <v>0.27165671887226372</v>
      </c>
    </row>
    <row r="1929" spans="1:24" x14ac:dyDescent="0.35">
      <c r="A1929" t="s">
        <v>163</v>
      </c>
      <c r="B1929" t="s">
        <v>665</v>
      </c>
      <c r="C1929" t="s">
        <v>681</v>
      </c>
      <c r="D1929" t="s">
        <v>683</v>
      </c>
      <c r="E1929">
        <v>0.45261826756423501</v>
      </c>
      <c r="F1929">
        <v>8</v>
      </c>
      <c r="G1929">
        <v>0</v>
      </c>
      <c r="H1929">
        <v>0</v>
      </c>
      <c r="I1929">
        <f t="shared" si="219"/>
        <v>0</v>
      </c>
      <c r="J1929">
        <v>0</v>
      </c>
      <c r="K1929">
        <v>0</v>
      </c>
      <c r="M1929" t="s">
        <v>650</v>
      </c>
      <c r="N1929" t="str">
        <f t="shared" si="220"/>
        <v>middle</v>
      </c>
      <c r="P1929">
        <v>0</v>
      </c>
      <c r="Q1929">
        <v>0.56296915000000003</v>
      </c>
      <c r="R1929">
        <v>0</v>
      </c>
      <c r="S1929">
        <v>0</v>
      </c>
      <c r="T1929">
        <f t="shared" si="221"/>
        <v>0</v>
      </c>
      <c r="U1929">
        <f t="shared" si="222"/>
        <v>0</v>
      </c>
      <c r="V1929">
        <f t="shared" si="223"/>
        <v>0</v>
      </c>
      <c r="X1929">
        <f t="shared" si="218"/>
        <v>0.25481012136510994</v>
      </c>
    </row>
    <row r="1930" spans="1:24" x14ac:dyDescent="0.35">
      <c r="A1930" t="s">
        <v>473</v>
      </c>
      <c r="B1930" t="s">
        <v>667</v>
      </c>
      <c r="C1930" t="s">
        <v>681</v>
      </c>
      <c r="D1930" t="s">
        <v>683</v>
      </c>
      <c r="E1930">
        <v>0.54738173243576405</v>
      </c>
      <c r="F1930">
        <v>8</v>
      </c>
      <c r="G1930">
        <v>0</v>
      </c>
      <c r="H1930">
        <v>0</v>
      </c>
      <c r="I1930">
        <f t="shared" si="219"/>
        <v>0</v>
      </c>
      <c r="J1930">
        <v>0</v>
      </c>
      <c r="K1930">
        <v>0</v>
      </c>
      <c r="M1930" t="s">
        <v>650</v>
      </c>
      <c r="N1930" t="str">
        <f t="shared" si="220"/>
        <v>middle</v>
      </c>
      <c r="P1930">
        <v>0</v>
      </c>
      <c r="Q1930">
        <v>0.56296915000000003</v>
      </c>
      <c r="R1930">
        <v>0</v>
      </c>
      <c r="S1930">
        <v>0</v>
      </c>
      <c r="T1930">
        <f t="shared" si="221"/>
        <v>0</v>
      </c>
      <c r="U1930">
        <f t="shared" si="222"/>
        <v>0</v>
      </c>
      <c r="V1930">
        <f t="shared" si="223"/>
        <v>0</v>
      </c>
      <c r="X1930">
        <f t="shared" si="218"/>
        <v>0.30815902863488953</v>
      </c>
    </row>
    <row r="1931" spans="1:24" x14ac:dyDescent="0.35">
      <c r="A1931" t="s">
        <v>163</v>
      </c>
      <c r="B1931" t="s">
        <v>665</v>
      </c>
      <c r="C1931" t="s">
        <v>681</v>
      </c>
      <c r="D1931" t="s">
        <v>683</v>
      </c>
      <c r="E1931">
        <v>0.197246128945961</v>
      </c>
      <c r="F1931">
        <v>8</v>
      </c>
      <c r="G1931">
        <v>0</v>
      </c>
      <c r="H1931">
        <v>0</v>
      </c>
      <c r="I1931">
        <f t="shared" si="219"/>
        <v>0</v>
      </c>
      <c r="J1931">
        <v>0</v>
      </c>
      <c r="K1931">
        <v>0</v>
      </c>
      <c r="L1931" t="s">
        <v>654</v>
      </c>
      <c r="M1931" t="s">
        <v>652</v>
      </c>
      <c r="N1931" t="str">
        <f t="shared" si="220"/>
        <v>left guard</v>
      </c>
      <c r="P1931">
        <v>0</v>
      </c>
      <c r="Q1931">
        <v>-3.3294774999999999E-2</v>
      </c>
      <c r="R1931">
        <v>1</v>
      </c>
      <c r="S1931">
        <v>0.197246128945961</v>
      </c>
      <c r="T1931">
        <f t="shared" si="221"/>
        <v>0</v>
      </c>
      <c r="U1931">
        <f t="shared" si="222"/>
        <v>0</v>
      </c>
      <c r="V1931">
        <f t="shared" si="223"/>
        <v>0</v>
      </c>
      <c r="X1931">
        <f t="shared" si="218"/>
        <v>-6.5672654828767586E-3</v>
      </c>
    </row>
    <row r="1932" spans="1:24" x14ac:dyDescent="0.35">
      <c r="A1932" t="s">
        <v>179</v>
      </c>
      <c r="B1932" t="s">
        <v>666</v>
      </c>
      <c r="C1932" t="s">
        <v>681</v>
      </c>
      <c r="D1932" t="s">
        <v>683</v>
      </c>
      <c r="E1932">
        <v>0.80275387105403795</v>
      </c>
      <c r="F1932">
        <v>8</v>
      </c>
      <c r="G1932">
        <v>0</v>
      </c>
      <c r="H1932">
        <v>0</v>
      </c>
      <c r="I1932">
        <f t="shared" si="219"/>
        <v>0</v>
      </c>
      <c r="J1932">
        <v>0</v>
      </c>
      <c r="K1932">
        <v>0</v>
      </c>
      <c r="L1932" t="s">
        <v>654</v>
      </c>
      <c r="M1932" t="s">
        <v>652</v>
      </c>
      <c r="N1932" t="str">
        <f t="shared" si="220"/>
        <v>left guard</v>
      </c>
      <c r="P1932">
        <v>0</v>
      </c>
      <c r="Q1932">
        <v>-3.3294774999999999E-2</v>
      </c>
      <c r="R1932">
        <v>1</v>
      </c>
      <c r="S1932">
        <v>0.80275387105403795</v>
      </c>
      <c r="T1932">
        <f t="shared" si="221"/>
        <v>0</v>
      </c>
      <c r="U1932">
        <f t="shared" si="222"/>
        <v>0</v>
      </c>
      <c r="V1932">
        <f t="shared" si="223"/>
        <v>0</v>
      </c>
      <c r="X1932">
        <f t="shared" si="218"/>
        <v>-2.6727509517123205E-2</v>
      </c>
    </row>
    <row r="1933" spans="1:24" x14ac:dyDescent="0.35">
      <c r="A1933" t="s">
        <v>193</v>
      </c>
      <c r="B1933" t="s">
        <v>666</v>
      </c>
      <c r="C1933" t="s">
        <v>683</v>
      </c>
      <c r="D1933" t="s">
        <v>681</v>
      </c>
      <c r="E1933">
        <v>1</v>
      </c>
      <c r="F1933">
        <v>8</v>
      </c>
      <c r="G1933">
        <v>0</v>
      </c>
      <c r="H1933">
        <v>0</v>
      </c>
      <c r="I1933">
        <f t="shared" si="219"/>
        <v>0</v>
      </c>
      <c r="J1933">
        <v>0</v>
      </c>
      <c r="K1933">
        <v>0</v>
      </c>
      <c r="M1933" t="s">
        <v>650</v>
      </c>
      <c r="N1933" t="str">
        <f t="shared" si="220"/>
        <v>middle</v>
      </c>
      <c r="P1933">
        <v>0</v>
      </c>
      <c r="Q1933">
        <v>-0.78829130000000003</v>
      </c>
      <c r="R1933">
        <v>1</v>
      </c>
      <c r="S1933">
        <v>1</v>
      </c>
      <c r="T1933">
        <f t="shared" si="221"/>
        <v>0</v>
      </c>
      <c r="U1933">
        <f t="shared" si="222"/>
        <v>0</v>
      </c>
      <c r="V1933">
        <f t="shared" si="223"/>
        <v>0</v>
      </c>
      <c r="X1933">
        <f t="shared" si="218"/>
        <v>-0.78829130000000003</v>
      </c>
    </row>
    <row r="1934" spans="1:24" x14ac:dyDescent="0.35">
      <c r="A1934" t="s">
        <v>189</v>
      </c>
      <c r="B1934" t="s">
        <v>667</v>
      </c>
      <c r="C1934" t="s">
        <v>681</v>
      </c>
      <c r="D1934" t="s">
        <v>683</v>
      </c>
      <c r="E1934">
        <v>1</v>
      </c>
      <c r="F1934">
        <v>8</v>
      </c>
      <c r="G1934">
        <v>0</v>
      </c>
      <c r="H1934">
        <v>0</v>
      </c>
      <c r="I1934">
        <f t="shared" si="219"/>
        <v>0</v>
      </c>
      <c r="J1934">
        <v>0</v>
      </c>
      <c r="K1934">
        <v>0</v>
      </c>
      <c r="L1934" t="s">
        <v>3</v>
      </c>
      <c r="M1934" t="s">
        <v>651</v>
      </c>
      <c r="N1934" t="str">
        <f t="shared" si="220"/>
        <v>right tackle</v>
      </c>
      <c r="P1934">
        <v>0</v>
      </c>
      <c r="Q1934">
        <v>-0.18894068999999999</v>
      </c>
      <c r="R1934">
        <v>1</v>
      </c>
      <c r="S1934">
        <v>1</v>
      </c>
      <c r="T1934">
        <f t="shared" si="221"/>
        <v>0</v>
      </c>
      <c r="U1934">
        <f t="shared" si="222"/>
        <v>0</v>
      </c>
      <c r="V1934">
        <f t="shared" si="223"/>
        <v>0</v>
      </c>
      <c r="X1934">
        <f t="shared" si="218"/>
        <v>-0.18894068999999999</v>
      </c>
    </row>
    <row r="1935" spans="1:24" x14ac:dyDescent="0.35">
      <c r="A1935" t="s">
        <v>191</v>
      </c>
      <c r="B1935" t="s">
        <v>665</v>
      </c>
      <c r="C1935" t="s">
        <v>683</v>
      </c>
      <c r="D1935" t="s">
        <v>681</v>
      </c>
      <c r="E1935">
        <v>0.80200056080232696</v>
      </c>
      <c r="F1935">
        <v>8</v>
      </c>
      <c r="G1935">
        <v>0</v>
      </c>
      <c r="H1935">
        <v>0</v>
      </c>
      <c r="I1935">
        <f t="shared" si="219"/>
        <v>0</v>
      </c>
      <c r="J1935">
        <v>0</v>
      </c>
      <c r="K1935">
        <v>0</v>
      </c>
      <c r="L1935" t="s">
        <v>653</v>
      </c>
      <c r="M1935" t="s">
        <v>652</v>
      </c>
      <c r="N1935" t="str">
        <f t="shared" si="220"/>
        <v>left end</v>
      </c>
      <c r="P1935">
        <v>0</v>
      </c>
      <c r="Q1935">
        <v>1.8340327999999999</v>
      </c>
      <c r="R1935">
        <v>0</v>
      </c>
      <c r="S1935">
        <v>0</v>
      </c>
      <c r="T1935">
        <f t="shared" si="221"/>
        <v>0</v>
      </c>
      <c r="U1935">
        <f t="shared" si="222"/>
        <v>0</v>
      </c>
      <c r="V1935">
        <f t="shared" si="223"/>
        <v>0</v>
      </c>
      <c r="X1935">
        <f t="shared" si="218"/>
        <v>1.4708953341298618</v>
      </c>
    </row>
    <row r="1936" spans="1:24" x14ac:dyDescent="0.35">
      <c r="A1936" t="s">
        <v>474</v>
      </c>
      <c r="B1936" t="s">
        <v>667</v>
      </c>
      <c r="C1936" t="s">
        <v>683</v>
      </c>
      <c r="D1936" t="s">
        <v>681</v>
      </c>
      <c r="E1936">
        <v>0.19799943919767199</v>
      </c>
      <c r="F1936">
        <v>8</v>
      </c>
      <c r="G1936">
        <v>0</v>
      </c>
      <c r="H1936">
        <v>0</v>
      </c>
      <c r="I1936">
        <f t="shared" si="219"/>
        <v>0</v>
      </c>
      <c r="J1936">
        <v>0</v>
      </c>
      <c r="K1936">
        <v>0</v>
      </c>
      <c r="L1936" t="s">
        <v>653</v>
      </c>
      <c r="M1936" t="s">
        <v>652</v>
      </c>
      <c r="N1936" t="str">
        <f t="shared" si="220"/>
        <v>left end</v>
      </c>
      <c r="P1936">
        <v>0</v>
      </c>
      <c r="Q1936">
        <v>1.8340327999999999</v>
      </c>
      <c r="R1936">
        <v>0</v>
      </c>
      <c r="S1936">
        <v>0</v>
      </c>
      <c r="T1936">
        <f t="shared" si="221"/>
        <v>0</v>
      </c>
      <c r="U1936">
        <f t="shared" si="222"/>
        <v>0</v>
      </c>
      <c r="V1936">
        <f t="shared" si="223"/>
        <v>0</v>
      </c>
      <c r="X1936">
        <f t="shared" si="218"/>
        <v>0.36313746587013607</v>
      </c>
    </row>
    <row r="1937" spans="1:24" x14ac:dyDescent="0.35">
      <c r="A1937" t="s">
        <v>199</v>
      </c>
      <c r="B1937" t="s">
        <v>666</v>
      </c>
      <c r="C1937" t="s">
        <v>683</v>
      </c>
      <c r="D1937" t="s">
        <v>681</v>
      </c>
      <c r="E1937">
        <v>0.12552150036273699</v>
      </c>
      <c r="F1937">
        <v>8</v>
      </c>
      <c r="G1937">
        <v>0</v>
      </c>
      <c r="H1937">
        <v>0</v>
      </c>
      <c r="I1937">
        <f t="shared" si="219"/>
        <v>0</v>
      </c>
      <c r="J1937">
        <v>0</v>
      </c>
      <c r="K1937">
        <v>0</v>
      </c>
      <c r="M1937" t="s">
        <v>650</v>
      </c>
      <c r="N1937" t="str">
        <f t="shared" si="220"/>
        <v>middle</v>
      </c>
      <c r="P1937">
        <v>0</v>
      </c>
      <c r="Q1937">
        <v>0.23222907000000001</v>
      </c>
      <c r="R1937">
        <v>0</v>
      </c>
      <c r="S1937">
        <v>0</v>
      </c>
      <c r="T1937">
        <f t="shared" si="221"/>
        <v>0</v>
      </c>
      <c r="U1937">
        <f t="shared" si="222"/>
        <v>0</v>
      </c>
      <c r="V1937">
        <f t="shared" si="223"/>
        <v>0</v>
      </c>
      <c r="X1937">
        <f t="shared" si="218"/>
        <v>2.9149741294243074E-2</v>
      </c>
    </row>
    <row r="1938" spans="1:24" x14ac:dyDescent="0.35">
      <c r="A1938" t="s">
        <v>190</v>
      </c>
      <c r="B1938" t="s">
        <v>665</v>
      </c>
      <c r="C1938" t="s">
        <v>683</v>
      </c>
      <c r="D1938" t="s">
        <v>681</v>
      </c>
      <c r="E1938">
        <v>0.33308611710133101</v>
      </c>
      <c r="F1938">
        <v>8</v>
      </c>
      <c r="G1938">
        <v>0</v>
      </c>
      <c r="H1938">
        <v>0</v>
      </c>
      <c r="I1938">
        <f t="shared" si="219"/>
        <v>0</v>
      </c>
      <c r="J1938">
        <v>0</v>
      </c>
      <c r="K1938">
        <v>0</v>
      </c>
      <c r="M1938" t="s">
        <v>650</v>
      </c>
      <c r="N1938" t="str">
        <f t="shared" si="220"/>
        <v>middle</v>
      </c>
      <c r="P1938">
        <v>0</v>
      </c>
      <c r="Q1938">
        <v>0.23222907000000001</v>
      </c>
      <c r="R1938">
        <v>0</v>
      </c>
      <c r="S1938">
        <v>0</v>
      </c>
      <c r="T1938">
        <f t="shared" si="221"/>
        <v>0</v>
      </c>
      <c r="U1938">
        <f t="shared" si="222"/>
        <v>0</v>
      </c>
      <c r="V1938">
        <f t="shared" si="223"/>
        <v>0</v>
      </c>
      <c r="X1938">
        <f t="shared" si="218"/>
        <v>7.7352279204353197E-2</v>
      </c>
    </row>
    <row r="1939" spans="1:24" x14ac:dyDescent="0.35">
      <c r="A1939" t="s">
        <v>197</v>
      </c>
      <c r="B1939" t="s">
        <v>665</v>
      </c>
      <c r="C1939" t="s">
        <v>683</v>
      </c>
      <c r="D1939" t="s">
        <v>681</v>
      </c>
      <c r="E1939">
        <v>0.54139238253593003</v>
      </c>
      <c r="F1939">
        <v>8</v>
      </c>
      <c r="G1939">
        <v>0</v>
      </c>
      <c r="H1939">
        <v>0</v>
      </c>
      <c r="I1939">
        <f t="shared" si="219"/>
        <v>0</v>
      </c>
      <c r="J1939">
        <v>0</v>
      </c>
      <c r="K1939">
        <v>0</v>
      </c>
      <c r="M1939" t="s">
        <v>650</v>
      </c>
      <c r="N1939" t="str">
        <f t="shared" si="220"/>
        <v>middle</v>
      </c>
      <c r="P1939">
        <v>0</v>
      </c>
      <c r="Q1939">
        <v>0.23222907000000001</v>
      </c>
      <c r="R1939">
        <v>0</v>
      </c>
      <c r="S1939">
        <v>0</v>
      </c>
      <c r="T1939">
        <f t="shared" si="221"/>
        <v>0</v>
      </c>
      <c r="U1939">
        <f t="shared" si="222"/>
        <v>0</v>
      </c>
      <c r="V1939">
        <f t="shared" si="223"/>
        <v>0</v>
      </c>
      <c r="X1939">
        <f t="shared" si="218"/>
        <v>0.12572704950140329</v>
      </c>
    </row>
    <row r="1940" spans="1:24" x14ac:dyDescent="0.35">
      <c r="A1940" t="s">
        <v>191</v>
      </c>
      <c r="B1940" t="s">
        <v>665</v>
      </c>
      <c r="C1940" t="s">
        <v>683</v>
      </c>
      <c r="D1940" t="s">
        <v>681</v>
      </c>
      <c r="E1940">
        <v>0.36642646189273498</v>
      </c>
      <c r="F1940">
        <v>8</v>
      </c>
      <c r="G1940">
        <v>0</v>
      </c>
      <c r="H1940">
        <v>0</v>
      </c>
      <c r="I1940">
        <f t="shared" si="219"/>
        <v>0</v>
      </c>
      <c r="J1940">
        <v>0</v>
      </c>
      <c r="K1940">
        <v>0</v>
      </c>
      <c r="L1940" t="s">
        <v>3</v>
      </c>
      <c r="M1940" t="s">
        <v>651</v>
      </c>
      <c r="N1940" t="str">
        <f t="shared" si="220"/>
        <v>right tackle</v>
      </c>
      <c r="P1940">
        <v>0</v>
      </c>
      <c r="Q1940">
        <v>0.58405209999999996</v>
      </c>
      <c r="R1940">
        <v>0</v>
      </c>
      <c r="S1940">
        <v>0</v>
      </c>
      <c r="T1940">
        <f t="shared" si="221"/>
        <v>0</v>
      </c>
      <c r="U1940">
        <f t="shared" si="222"/>
        <v>0</v>
      </c>
      <c r="V1940">
        <f t="shared" si="223"/>
        <v>0</v>
      </c>
      <c r="X1940">
        <f t="shared" si="218"/>
        <v>0.21401214456402182</v>
      </c>
    </row>
    <row r="1941" spans="1:24" x14ac:dyDescent="0.35">
      <c r="A1941" t="s">
        <v>190</v>
      </c>
      <c r="B1941" t="s">
        <v>665</v>
      </c>
      <c r="C1941" t="s">
        <v>683</v>
      </c>
      <c r="D1941" t="s">
        <v>681</v>
      </c>
      <c r="E1941">
        <v>0.48471331745739998</v>
      </c>
      <c r="F1941">
        <v>8</v>
      </c>
      <c r="G1941">
        <v>0</v>
      </c>
      <c r="H1941">
        <v>0</v>
      </c>
      <c r="I1941">
        <f t="shared" si="219"/>
        <v>0</v>
      </c>
      <c r="J1941">
        <v>0</v>
      </c>
      <c r="K1941">
        <v>0</v>
      </c>
      <c r="L1941" t="s">
        <v>3</v>
      </c>
      <c r="M1941" t="s">
        <v>651</v>
      </c>
      <c r="N1941" t="str">
        <f t="shared" si="220"/>
        <v>right tackle</v>
      </c>
      <c r="P1941">
        <v>0</v>
      </c>
      <c r="Q1941">
        <v>0.58405209999999996</v>
      </c>
      <c r="R1941">
        <v>0</v>
      </c>
      <c r="S1941">
        <v>0</v>
      </c>
      <c r="T1941">
        <f t="shared" si="221"/>
        <v>0</v>
      </c>
      <c r="U1941">
        <f t="shared" si="222"/>
        <v>0</v>
      </c>
      <c r="V1941">
        <f t="shared" si="223"/>
        <v>0</v>
      </c>
      <c r="X1941">
        <f t="shared" si="218"/>
        <v>0.28309783095896113</v>
      </c>
    </row>
    <row r="1942" spans="1:24" x14ac:dyDescent="0.35">
      <c r="A1942" t="s">
        <v>472</v>
      </c>
      <c r="B1942" t="s">
        <v>665</v>
      </c>
      <c r="C1942" t="s">
        <v>683</v>
      </c>
      <c r="D1942" t="s">
        <v>681</v>
      </c>
      <c r="E1942">
        <v>0.14886022064986401</v>
      </c>
      <c r="F1942">
        <v>8</v>
      </c>
      <c r="G1942">
        <v>0</v>
      </c>
      <c r="H1942">
        <v>0</v>
      </c>
      <c r="I1942">
        <f t="shared" si="219"/>
        <v>0</v>
      </c>
      <c r="J1942">
        <v>0</v>
      </c>
      <c r="K1942">
        <v>0</v>
      </c>
      <c r="L1942" t="s">
        <v>3</v>
      </c>
      <c r="M1942" t="s">
        <v>651</v>
      </c>
      <c r="N1942" t="str">
        <f t="shared" si="220"/>
        <v>right tackle</v>
      </c>
      <c r="P1942">
        <v>0</v>
      </c>
      <c r="Q1942">
        <v>0.58405209999999996</v>
      </c>
      <c r="R1942">
        <v>0</v>
      </c>
      <c r="S1942">
        <v>0</v>
      </c>
      <c r="T1942">
        <f t="shared" si="221"/>
        <v>0</v>
      </c>
      <c r="U1942">
        <f t="shared" si="222"/>
        <v>0</v>
      </c>
      <c r="V1942">
        <f t="shared" si="223"/>
        <v>0</v>
      </c>
      <c r="X1942">
        <f t="shared" si="218"/>
        <v>8.6942124477016436E-2</v>
      </c>
    </row>
    <row r="1943" spans="1:24" x14ac:dyDescent="0.35">
      <c r="A1943" t="s">
        <v>211</v>
      </c>
      <c r="B1943" t="s">
        <v>666</v>
      </c>
      <c r="C1943" t="s">
        <v>683</v>
      </c>
      <c r="D1943" t="s">
        <v>681</v>
      </c>
      <c r="E1943">
        <v>1</v>
      </c>
      <c r="F1943">
        <v>8</v>
      </c>
      <c r="G1943">
        <v>0</v>
      </c>
      <c r="H1943">
        <v>0</v>
      </c>
      <c r="I1943">
        <f t="shared" si="219"/>
        <v>0</v>
      </c>
      <c r="J1943">
        <v>0</v>
      </c>
      <c r="K1943">
        <v>1</v>
      </c>
      <c r="L1943" t="s">
        <v>653</v>
      </c>
      <c r="M1943" t="s">
        <v>652</v>
      </c>
      <c r="N1943" t="str">
        <f t="shared" si="220"/>
        <v>left end</v>
      </c>
      <c r="P1943">
        <v>0</v>
      </c>
      <c r="Q1943">
        <v>-1.2709371</v>
      </c>
      <c r="R1943">
        <v>1</v>
      </c>
      <c r="S1943">
        <v>1</v>
      </c>
      <c r="T1943">
        <f t="shared" si="221"/>
        <v>0</v>
      </c>
      <c r="U1943">
        <f t="shared" si="222"/>
        <v>0</v>
      </c>
      <c r="V1943">
        <f t="shared" si="223"/>
        <v>1</v>
      </c>
      <c r="X1943">
        <f t="shared" si="218"/>
        <v>-1.2709371</v>
      </c>
    </row>
    <row r="1944" spans="1:24" x14ac:dyDescent="0.35">
      <c r="A1944" t="s">
        <v>189</v>
      </c>
      <c r="B1944" t="s">
        <v>667</v>
      </c>
      <c r="C1944" t="s">
        <v>681</v>
      </c>
      <c r="D1944" t="s">
        <v>683</v>
      </c>
      <c r="E1944">
        <v>0.46804125055541002</v>
      </c>
      <c r="F1944">
        <v>8</v>
      </c>
      <c r="G1944">
        <v>0</v>
      </c>
      <c r="H1944">
        <v>0</v>
      </c>
      <c r="I1944">
        <f t="shared" si="219"/>
        <v>0</v>
      </c>
      <c r="J1944">
        <v>0</v>
      </c>
      <c r="K1944">
        <v>0</v>
      </c>
      <c r="L1944" t="s">
        <v>653</v>
      </c>
      <c r="M1944" t="s">
        <v>652</v>
      </c>
      <c r="N1944" t="str">
        <f t="shared" si="220"/>
        <v>left end</v>
      </c>
      <c r="P1944">
        <v>0</v>
      </c>
      <c r="Q1944">
        <v>1.4430303E-3</v>
      </c>
      <c r="R1944">
        <v>0</v>
      </c>
      <c r="S1944">
        <v>0</v>
      </c>
      <c r="T1944">
        <f t="shared" si="221"/>
        <v>0</v>
      </c>
      <c r="U1944">
        <f t="shared" si="222"/>
        <v>0</v>
      </c>
      <c r="V1944">
        <f t="shared" si="223"/>
        <v>0</v>
      </c>
      <c r="X1944">
        <f t="shared" si="218"/>
        <v>6.7539770620134848E-4</v>
      </c>
    </row>
    <row r="1945" spans="1:24" x14ac:dyDescent="0.35">
      <c r="A1945" t="s">
        <v>475</v>
      </c>
      <c r="B1945" t="s">
        <v>665</v>
      </c>
      <c r="C1945" t="s">
        <v>681</v>
      </c>
      <c r="D1945" t="s">
        <v>683</v>
      </c>
      <c r="E1945">
        <v>0.229954809742312</v>
      </c>
      <c r="F1945">
        <v>8</v>
      </c>
      <c r="G1945">
        <v>0</v>
      </c>
      <c r="H1945">
        <v>0</v>
      </c>
      <c r="I1945">
        <f t="shared" si="219"/>
        <v>0</v>
      </c>
      <c r="J1945">
        <v>0</v>
      </c>
      <c r="K1945">
        <v>0</v>
      </c>
      <c r="L1945" t="s">
        <v>653</v>
      </c>
      <c r="M1945" t="s">
        <v>652</v>
      </c>
      <c r="N1945" t="str">
        <f t="shared" si="220"/>
        <v>left end</v>
      </c>
      <c r="P1945">
        <v>0</v>
      </c>
      <c r="Q1945">
        <v>1.4430303E-3</v>
      </c>
      <c r="R1945">
        <v>0</v>
      </c>
      <c r="S1945">
        <v>0</v>
      </c>
      <c r="T1945">
        <f t="shared" si="221"/>
        <v>0</v>
      </c>
      <c r="U1945">
        <f t="shared" si="222"/>
        <v>0</v>
      </c>
      <c r="V1945">
        <f t="shared" si="223"/>
        <v>0</v>
      </c>
      <c r="X1945">
        <f t="shared" si="218"/>
        <v>3.318317580888914E-4</v>
      </c>
    </row>
    <row r="1946" spans="1:24" x14ac:dyDescent="0.35">
      <c r="A1946" t="s">
        <v>166</v>
      </c>
      <c r="B1946" t="s">
        <v>665</v>
      </c>
      <c r="C1946" t="s">
        <v>681</v>
      </c>
      <c r="D1946" t="s">
        <v>683</v>
      </c>
      <c r="E1946">
        <v>0.30200393970227801</v>
      </c>
      <c r="F1946">
        <v>8</v>
      </c>
      <c r="G1946">
        <v>0</v>
      </c>
      <c r="H1946">
        <v>0</v>
      </c>
      <c r="I1946">
        <f t="shared" si="219"/>
        <v>0</v>
      </c>
      <c r="J1946">
        <v>0</v>
      </c>
      <c r="K1946">
        <v>0</v>
      </c>
      <c r="L1946" t="s">
        <v>653</v>
      </c>
      <c r="M1946" t="s">
        <v>652</v>
      </c>
      <c r="N1946" t="str">
        <f t="shared" si="220"/>
        <v>left end</v>
      </c>
      <c r="P1946">
        <v>0</v>
      </c>
      <c r="Q1946">
        <v>1.4430303E-3</v>
      </c>
      <c r="R1946">
        <v>0</v>
      </c>
      <c r="S1946">
        <v>0</v>
      </c>
      <c r="T1946">
        <f t="shared" si="221"/>
        <v>0</v>
      </c>
      <c r="U1946">
        <f t="shared" si="222"/>
        <v>0</v>
      </c>
      <c r="V1946">
        <f t="shared" si="223"/>
        <v>0</v>
      </c>
      <c r="X1946">
        <f t="shared" si="218"/>
        <v>4.3580083570976015E-4</v>
      </c>
    </row>
    <row r="1947" spans="1:24" x14ac:dyDescent="0.35">
      <c r="A1947" t="s">
        <v>161</v>
      </c>
      <c r="B1947" t="s">
        <v>666</v>
      </c>
      <c r="C1947" t="s">
        <v>681</v>
      </c>
      <c r="D1947" t="s">
        <v>683</v>
      </c>
      <c r="E1947">
        <v>0.27441666371252599</v>
      </c>
      <c r="F1947">
        <v>8</v>
      </c>
      <c r="G1947">
        <v>0</v>
      </c>
      <c r="H1947">
        <v>0</v>
      </c>
      <c r="I1947">
        <f t="shared" si="219"/>
        <v>0</v>
      </c>
      <c r="J1947">
        <v>0</v>
      </c>
      <c r="K1947">
        <v>0</v>
      </c>
      <c r="M1947" t="s">
        <v>650</v>
      </c>
      <c r="N1947" t="str">
        <f t="shared" si="220"/>
        <v>middle</v>
      </c>
      <c r="P1947">
        <v>0</v>
      </c>
      <c r="Q1947">
        <v>4.2629324000000003E-2</v>
      </c>
      <c r="R1947">
        <v>0</v>
      </c>
      <c r="S1947">
        <v>0</v>
      </c>
      <c r="T1947">
        <f t="shared" si="221"/>
        <v>0</v>
      </c>
      <c r="U1947">
        <f t="shared" si="222"/>
        <v>0</v>
      </c>
      <c r="V1947">
        <f t="shared" si="223"/>
        <v>0</v>
      </c>
      <c r="X1947">
        <f t="shared" si="218"/>
        <v>1.1698196868400314E-2</v>
      </c>
    </row>
    <row r="1948" spans="1:24" x14ac:dyDescent="0.35">
      <c r="A1948" t="s">
        <v>171</v>
      </c>
      <c r="B1948" t="s">
        <v>667</v>
      </c>
      <c r="C1948" t="s">
        <v>681</v>
      </c>
      <c r="D1948" t="s">
        <v>683</v>
      </c>
      <c r="E1948">
        <v>0.72558333628747296</v>
      </c>
      <c r="F1948">
        <v>8</v>
      </c>
      <c r="G1948">
        <v>0</v>
      </c>
      <c r="H1948">
        <v>0</v>
      </c>
      <c r="I1948">
        <f t="shared" si="219"/>
        <v>0</v>
      </c>
      <c r="J1948">
        <v>0</v>
      </c>
      <c r="K1948">
        <v>0</v>
      </c>
      <c r="M1948" t="s">
        <v>650</v>
      </c>
      <c r="N1948" t="str">
        <f t="shared" si="220"/>
        <v>middle</v>
      </c>
      <c r="P1948">
        <v>0</v>
      </c>
      <c r="Q1948">
        <v>4.2629324000000003E-2</v>
      </c>
      <c r="R1948">
        <v>0</v>
      </c>
      <c r="S1948">
        <v>0</v>
      </c>
      <c r="T1948">
        <f t="shared" si="221"/>
        <v>0</v>
      </c>
      <c r="U1948">
        <f t="shared" si="222"/>
        <v>0</v>
      </c>
      <c r="V1948">
        <f t="shared" si="223"/>
        <v>0</v>
      </c>
      <c r="X1948">
        <f t="shared" si="218"/>
        <v>3.0931127131599644E-2</v>
      </c>
    </row>
    <row r="1949" spans="1:24" x14ac:dyDescent="0.35">
      <c r="A1949" t="s">
        <v>163</v>
      </c>
      <c r="B1949" t="s">
        <v>665</v>
      </c>
      <c r="C1949" t="s">
        <v>681</v>
      </c>
      <c r="D1949" t="s">
        <v>683</v>
      </c>
      <c r="E1949">
        <v>0.16317055028970401</v>
      </c>
      <c r="F1949">
        <v>8</v>
      </c>
      <c r="G1949">
        <v>0</v>
      </c>
      <c r="H1949">
        <v>0</v>
      </c>
      <c r="I1949">
        <f t="shared" si="219"/>
        <v>0</v>
      </c>
      <c r="J1949">
        <v>0</v>
      </c>
      <c r="K1949">
        <v>0</v>
      </c>
      <c r="M1949" t="s">
        <v>650</v>
      </c>
      <c r="N1949" t="str">
        <f t="shared" si="220"/>
        <v>middle</v>
      </c>
      <c r="P1949">
        <v>0</v>
      </c>
      <c r="Q1949">
        <v>9.4841905000000004E-2</v>
      </c>
      <c r="R1949">
        <v>0</v>
      </c>
      <c r="S1949">
        <v>0</v>
      </c>
      <c r="T1949">
        <f t="shared" si="221"/>
        <v>0</v>
      </c>
      <c r="U1949">
        <f t="shared" si="222"/>
        <v>0</v>
      </c>
      <c r="V1949">
        <f t="shared" si="223"/>
        <v>0</v>
      </c>
      <c r="X1949">
        <f t="shared" si="218"/>
        <v>1.5475405829373831E-2</v>
      </c>
    </row>
    <row r="1950" spans="1:24" x14ac:dyDescent="0.35">
      <c r="A1950" t="s">
        <v>179</v>
      </c>
      <c r="B1950" t="s">
        <v>666</v>
      </c>
      <c r="C1950" t="s">
        <v>681</v>
      </c>
      <c r="D1950" t="s">
        <v>683</v>
      </c>
      <c r="E1950">
        <v>0.50127207228653003</v>
      </c>
      <c r="F1950">
        <v>8</v>
      </c>
      <c r="G1950">
        <v>0</v>
      </c>
      <c r="H1950">
        <v>0</v>
      </c>
      <c r="I1950">
        <f t="shared" si="219"/>
        <v>0</v>
      </c>
      <c r="J1950">
        <v>0</v>
      </c>
      <c r="K1950">
        <v>0</v>
      </c>
      <c r="M1950" t="s">
        <v>650</v>
      </c>
      <c r="N1950" t="str">
        <f t="shared" si="220"/>
        <v>middle</v>
      </c>
      <c r="P1950">
        <v>0</v>
      </c>
      <c r="Q1950">
        <v>9.4841905000000004E-2</v>
      </c>
      <c r="R1950">
        <v>0</v>
      </c>
      <c r="S1950">
        <v>0</v>
      </c>
      <c r="T1950">
        <f t="shared" si="221"/>
        <v>0</v>
      </c>
      <c r="U1950">
        <f t="shared" si="222"/>
        <v>0</v>
      </c>
      <c r="V1950">
        <f t="shared" si="223"/>
        <v>0</v>
      </c>
      <c r="X1950">
        <f t="shared" si="218"/>
        <v>4.7541598258952218E-2</v>
      </c>
    </row>
    <row r="1951" spans="1:24" x14ac:dyDescent="0.35">
      <c r="A1951" t="s">
        <v>164</v>
      </c>
      <c r="B1951" t="s">
        <v>665</v>
      </c>
      <c r="C1951" t="s">
        <v>681</v>
      </c>
      <c r="D1951" t="s">
        <v>683</v>
      </c>
      <c r="E1951">
        <v>0.33555737742376501</v>
      </c>
      <c r="F1951">
        <v>8</v>
      </c>
      <c r="G1951">
        <v>0</v>
      </c>
      <c r="H1951">
        <v>0</v>
      </c>
      <c r="I1951">
        <f t="shared" si="219"/>
        <v>0</v>
      </c>
      <c r="J1951">
        <v>0</v>
      </c>
      <c r="K1951">
        <v>0</v>
      </c>
      <c r="M1951" t="s">
        <v>650</v>
      </c>
      <c r="N1951" t="str">
        <f t="shared" si="220"/>
        <v>middle</v>
      </c>
      <c r="P1951">
        <v>0</v>
      </c>
      <c r="Q1951">
        <v>9.4841905000000004E-2</v>
      </c>
      <c r="R1951">
        <v>0</v>
      </c>
      <c r="S1951">
        <v>0</v>
      </c>
      <c r="T1951">
        <f t="shared" si="221"/>
        <v>0</v>
      </c>
      <c r="U1951">
        <f t="shared" si="222"/>
        <v>0</v>
      </c>
      <c r="V1951">
        <f t="shared" si="223"/>
        <v>0</v>
      </c>
      <c r="X1951">
        <f t="shared" si="218"/>
        <v>3.1824900911673865E-2</v>
      </c>
    </row>
    <row r="1952" spans="1:24" x14ac:dyDescent="0.35">
      <c r="A1952" t="s">
        <v>166</v>
      </c>
      <c r="B1952" t="s">
        <v>665</v>
      </c>
      <c r="C1952" t="s">
        <v>681</v>
      </c>
      <c r="D1952" t="s">
        <v>683</v>
      </c>
      <c r="E1952">
        <v>1</v>
      </c>
      <c r="F1952">
        <v>8</v>
      </c>
      <c r="G1952">
        <v>0</v>
      </c>
      <c r="H1952">
        <v>0</v>
      </c>
      <c r="I1952">
        <f t="shared" si="219"/>
        <v>0</v>
      </c>
      <c r="J1952">
        <v>0</v>
      </c>
      <c r="K1952">
        <v>0</v>
      </c>
      <c r="L1952" t="s">
        <v>653</v>
      </c>
      <c r="M1952" t="s">
        <v>651</v>
      </c>
      <c r="N1952" t="str">
        <f t="shared" si="220"/>
        <v>right end</v>
      </c>
      <c r="P1952">
        <v>0</v>
      </c>
      <c r="Q1952">
        <v>0.83039989999999997</v>
      </c>
      <c r="R1952">
        <v>0</v>
      </c>
      <c r="S1952">
        <v>0</v>
      </c>
      <c r="T1952">
        <f t="shared" si="221"/>
        <v>0</v>
      </c>
      <c r="U1952">
        <f t="shared" si="222"/>
        <v>0</v>
      </c>
      <c r="V1952">
        <f t="shared" si="223"/>
        <v>0</v>
      </c>
      <c r="X1952">
        <f t="shared" si="218"/>
        <v>0.83039989999999997</v>
      </c>
    </row>
    <row r="1953" spans="1:24" x14ac:dyDescent="0.35">
      <c r="A1953" t="s">
        <v>163</v>
      </c>
      <c r="B1953" t="s">
        <v>665</v>
      </c>
      <c r="C1953" t="s">
        <v>681</v>
      </c>
      <c r="D1953" t="s">
        <v>683</v>
      </c>
      <c r="E1953">
        <v>0.254022060157511</v>
      </c>
      <c r="F1953">
        <v>8</v>
      </c>
      <c r="G1953">
        <v>0</v>
      </c>
      <c r="H1953">
        <v>0</v>
      </c>
      <c r="I1953">
        <f t="shared" si="219"/>
        <v>0</v>
      </c>
      <c r="J1953">
        <v>0</v>
      </c>
      <c r="K1953">
        <v>0</v>
      </c>
      <c r="L1953" t="s">
        <v>3</v>
      </c>
      <c r="M1953" t="s">
        <v>651</v>
      </c>
      <c r="N1953" t="str">
        <f t="shared" si="220"/>
        <v>right tackle</v>
      </c>
      <c r="P1953">
        <v>0</v>
      </c>
      <c r="Q1953">
        <v>-0.48545080000000002</v>
      </c>
      <c r="R1953">
        <v>1</v>
      </c>
      <c r="S1953">
        <v>0.254022060157511</v>
      </c>
      <c r="T1953">
        <f t="shared" si="221"/>
        <v>0</v>
      </c>
      <c r="U1953">
        <f t="shared" si="222"/>
        <v>0</v>
      </c>
      <c r="V1953">
        <f t="shared" si="223"/>
        <v>0</v>
      </c>
      <c r="X1953">
        <f t="shared" si="218"/>
        <v>-0.12331521232111184</v>
      </c>
    </row>
    <row r="1954" spans="1:24" x14ac:dyDescent="0.35">
      <c r="A1954" t="s">
        <v>161</v>
      </c>
      <c r="B1954" t="s">
        <v>666</v>
      </c>
      <c r="C1954" t="s">
        <v>681</v>
      </c>
      <c r="D1954" t="s">
        <v>683</v>
      </c>
      <c r="E1954">
        <v>0.74597793984248795</v>
      </c>
      <c r="F1954">
        <v>8</v>
      </c>
      <c r="G1954">
        <v>0</v>
      </c>
      <c r="H1954">
        <v>0</v>
      </c>
      <c r="I1954">
        <f t="shared" si="219"/>
        <v>0</v>
      </c>
      <c r="J1954">
        <v>0</v>
      </c>
      <c r="K1954">
        <v>0</v>
      </c>
      <c r="L1954" t="s">
        <v>3</v>
      </c>
      <c r="M1954" t="s">
        <v>651</v>
      </c>
      <c r="N1954" t="str">
        <f t="shared" si="220"/>
        <v>right tackle</v>
      </c>
      <c r="P1954">
        <v>0</v>
      </c>
      <c r="Q1954">
        <v>-0.48545080000000002</v>
      </c>
      <c r="R1954">
        <v>1</v>
      </c>
      <c r="S1954">
        <v>0.74597793984248795</v>
      </c>
      <c r="T1954">
        <f t="shared" si="221"/>
        <v>0</v>
      </c>
      <c r="U1954">
        <f t="shared" si="222"/>
        <v>0</v>
      </c>
      <c r="V1954">
        <f t="shared" si="223"/>
        <v>0</v>
      </c>
      <c r="X1954">
        <f t="shared" si="218"/>
        <v>-0.36213558767888765</v>
      </c>
    </row>
    <row r="1955" spans="1:24" x14ac:dyDescent="0.35">
      <c r="A1955" t="s">
        <v>193</v>
      </c>
      <c r="B1955" t="s">
        <v>666</v>
      </c>
      <c r="C1955" t="s">
        <v>683</v>
      </c>
      <c r="D1955" t="s">
        <v>681</v>
      </c>
      <c r="E1955">
        <v>0.51221516617503804</v>
      </c>
      <c r="F1955">
        <v>8</v>
      </c>
      <c r="G1955">
        <v>0</v>
      </c>
      <c r="H1955">
        <v>0</v>
      </c>
      <c r="I1955">
        <f t="shared" si="219"/>
        <v>0</v>
      </c>
      <c r="J1955">
        <v>0</v>
      </c>
      <c r="K1955">
        <v>0</v>
      </c>
      <c r="L1955" t="s">
        <v>3</v>
      </c>
      <c r="M1955" t="s">
        <v>651</v>
      </c>
      <c r="N1955" t="str">
        <f t="shared" si="220"/>
        <v>right tackle</v>
      </c>
      <c r="P1955">
        <v>0</v>
      </c>
      <c r="Q1955">
        <v>-0.50588595999999997</v>
      </c>
      <c r="R1955">
        <v>1</v>
      </c>
      <c r="S1955">
        <v>0.51221516617503804</v>
      </c>
      <c r="T1955">
        <f t="shared" si="221"/>
        <v>0</v>
      </c>
      <c r="U1955">
        <f t="shared" si="222"/>
        <v>0</v>
      </c>
      <c r="V1955">
        <f t="shared" si="223"/>
        <v>0</v>
      </c>
      <c r="X1955">
        <f t="shared" si="218"/>
        <v>-0.25912246106701864</v>
      </c>
    </row>
    <row r="1956" spans="1:24" x14ac:dyDescent="0.35">
      <c r="A1956" t="s">
        <v>199</v>
      </c>
      <c r="B1956" t="s">
        <v>666</v>
      </c>
      <c r="C1956" t="s">
        <v>683</v>
      </c>
      <c r="D1956" t="s">
        <v>681</v>
      </c>
      <c r="E1956">
        <v>0.48778483382496102</v>
      </c>
      <c r="F1956">
        <v>8</v>
      </c>
      <c r="G1956">
        <v>0</v>
      </c>
      <c r="H1956">
        <v>0</v>
      </c>
      <c r="I1956">
        <f t="shared" si="219"/>
        <v>0</v>
      </c>
      <c r="J1956">
        <v>0</v>
      </c>
      <c r="K1956">
        <v>0</v>
      </c>
      <c r="L1956" t="s">
        <v>3</v>
      </c>
      <c r="M1956" t="s">
        <v>651</v>
      </c>
      <c r="N1956" t="str">
        <f t="shared" si="220"/>
        <v>right tackle</v>
      </c>
      <c r="P1956">
        <v>0</v>
      </c>
      <c r="Q1956">
        <v>-0.50588595999999997</v>
      </c>
      <c r="R1956">
        <v>1</v>
      </c>
      <c r="S1956">
        <v>0.48778483382496102</v>
      </c>
      <c r="T1956">
        <f t="shared" si="221"/>
        <v>0</v>
      </c>
      <c r="U1956">
        <f t="shared" si="222"/>
        <v>0</v>
      </c>
      <c r="V1956">
        <f t="shared" si="223"/>
        <v>0</v>
      </c>
      <c r="X1956">
        <f t="shared" si="218"/>
        <v>-0.24676349893298086</v>
      </c>
    </row>
    <row r="1957" spans="1:24" x14ac:dyDescent="0.35">
      <c r="A1957" t="s">
        <v>193</v>
      </c>
      <c r="B1957" t="s">
        <v>666</v>
      </c>
      <c r="C1957" t="s">
        <v>683</v>
      </c>
      <c r="D1957" t="s">
        <v>681</v>
      </c>
      <c r="E1957">
        <v>0.61764118537102997</v>
      </c>
      <c r="F1957">
        <v>8</v>
      </c>
      <c r="G1957">
        <v>0</v>
      </c>
      <c r="H1957">
        <v>0</v>
      </c>
      <c r="I1957">
        <f t="shared" si="219"/>
        <v>0</v>
      </c>
      <c r="J1957">
        <v>0</v>
      </c>
      <c r="K1957">
        <v>0</v>
      </c>
      <c r="L1957" t="s">
        <v>3</v>
      </c>
      <c r="M1957" t="s">
        <v>651</v>
      </c>
      <c r="N1957" t="str">
        <f t="shared" si="220"/>
        <v>right tackle</v>
      </c>
      <c r="P1957">
        <v>0</v>
      </c>
      <c r="Q1957">
        <v>-0.42230760000000001</v>
      </c>
      <c r="R1957">
        <v>1</v>
      </c>
      <c r="S1957">
        <v>0.61764118537102997</v>
      </c>
      <c r="T1957">
        <f t="shared" si="221"/>
        <v>0</v>
      </c>
      <c r="U1957">
        <f t="shared" si="222"/>
        <v>0</v>
      </c>
      <c r="V1957">
        <f t="shared" si="223"/>
        <v>0</v>
      </c>
      <c r="X1957">
        <f t="shared" si="218"/>
        <v>-0.26083456665519478</v>
      </c>
    </row>
    <row r="1958" spans="1:24" x14ac:dyDescent="0.35">
      <c r="A1958" t="s">
        <v>199</v>
      </c>
      <c r="B1958" t="s">
        <v>666</v>
      </c>
      <c r="C1958" t="s">
        <v>683</v>
      </c>
      <c r="D1958" t="s">
        <v>681</v>
      </c>
      <c r="E1958">
        <v>0.38235881462896898</v>
      </c>
      <c r="F1958">
        <v>8</v>
      </c>
      <c r="G1958">
        <v>0</v>
      </c>
      <c r="H1958">
        <v>0</v>
      </c>
      <c r="I1958">
        <f t="shared" si="219"/>
        <v>0</v>
      </c>
      <c r="J1958">
        <v>0</v>
      </c>
      <c r="K1958">
        <v>0</v>
      </c>
      <c r="L1958" t="s">
        <v>3</v>
      </c>
      <c r="M1958" t="s">
        <v>651</v>
      </c>
      <c r="N1958" t="str">
        <f t="shared" si="220"/>
        <v>right tackle</v>
      </c>
      <c r="P1958">
        <v>0</v>
      </c>
      <c r="Q1958">
        <v>-0.42230760000000001</v>
      </c>
      <c r="R1958">
        <v>1</v>
      </c>
      <c r="S1958">
        <v>0.38235881462896898</v>
      </c>
      <c r="T1958">
        <f t="shared" si="221"/>
        <v>0</v>
      </c>
      <c r="U1958">
        <f t="shared" si="222"/>
        <v>0</v>
      </c>
      <c r="V1958">
        <f t="shared" si="223"/>
        <v>0</v>
      </c>
      <c r="X1958">
        <f t="shared" si="218"/>
        <v>-0.16147303334480478</v>
      </c>
    </row>
    <row r="1959" spans="1:24" x14ac:dyDescent="0.35">
      <c r="A1959" t="s">
        <v>193</v>
      </c>
      <c r="B1959" t="s">
        <v>666</v>
      </c>
      <c r="C1959" t="s">
        <v>683</v>
      </c>
      <c r="D1959" t="s">
        <v>681</v>
      </c>
      <c r="E1959">
        <v>0.60807021220028801</v>
      </c>
      <c r="F1959">
        <v>8</v>
      </c>
      <c r="G1959">
        <v>1</v>
      </c>
      <c r="H1959">
        <v>0</v>
      </c>
      <c r="I1959">
        <f t="shared" si="219"/>
        <v>1</v>
      </c>
      <c r="J1959">
        <v>0</v>
      </c>
      <c r="K1959">
        <v>0</v>
      </c>
      <c r="L1959" t="s">
        <v>3</v>
      </c>
      <c r="M1959" t="s">
        <v>651</v>
      </c>
      <c r="N1959" t="str">
        <f t="shared" si="220"/>
        <v>right tackle</v>
      </c>
      <c r="P1959">
        <v>1</v>
      </c>
      <c r="Q1959">
        <v>-1.8278741999999999</v>
      </c>
      <c r="R1959">
        <v>1</v>
      </c>
      <c r="S1959">
        <v>0.60807021220028801</v>
      </c>
      <c r="T1959">
        <f t="shared" si="221"/>
        <v>0.60807021220028801</v>
      </c>
      <c r="U1959">
        <f t="shared" si="222"/>
        <v>0</v>
      </c>
      <c r="V1959">
        <f t="shared" si="223"/>
        <v>0</v>
      </c>
      <c r="X1959">
        <f t="shared" si="218"/>
        <v>-1.1114758526694317</v>
      </c>
    </row>
    <row r="1960" spans="1:24" x14ac:dyDescent="0.35">
      <c r="A1960" t="s">
        <v>199</v>
      </c>
      <c r="B1960" t="s">
        <v>666</v>
      </c>
      <c r="C1960" t="s">
        <v>683</v>
      </c>
      <c r="D1960" t="s">
        <v>681</v>
      </c>
      <c r="E1960">
        <v>0.39192978779971099</v>
      </c>
      <c r="F1960">
        <v>8</v>
      </c>
      <c r="G1960">
        <v>1</v>
      </c>
      <c r="H1960">
        <v>0</v>
      </c>
      <c r="I1960">
        <f t="shared" si="219"/>
        <v>1</v>
      </c>
      <c r="J1960">
        <v>0</v>
      </c>
      <c r="K1960">
        <v>0</v>
      </c>
      <c r="L1960" t="s">
        <v>3</v>
      </c>
      <c r="M1960" t="s">
        <v>651</v>
      </c>
      <c r="N1960" t="str">
        <f t="shared" si="220"/>
        <v>right tackle</v>
      </c>
      <c r="P1960">
        <v>1</v>
      </c>
      <c r="Q1960">
        <v>-1.8278741999999999</v>
      </c>
      <c r="R1960">
        <v>1</v>
      </c>
      <c r="S1960">
        <v>0.39192978779971099</v>
      </c>
      <c r="T1960">
        <f t="shared" si="221"/>
        <v>0.39192978779971099</v>
      </c>
      <c r="U1960">
        <f t="shared" si="222"/>
        <v>0</v>
      </c>
      <c r="V1960">
        <f t="shared" si="223"/>
        <v>0</v>
      </c>
      <c r="X1960">
        <f t="shared" si="218"/>
        <v>-0.7163983473305664</v>
      </c>
    </row>
    <row r="1961" spans="1:24" x14ac:dyDescent="0.35">
      <c r="A1961" t="s">
        <v>164</v>
      </c>
      <c r="B1961" t="s">
        <v>665</v>
      </c>
      <c r="C1961" t="s">
        <v>681</v>
      </c>
      <c r="D1961" t="s">
        <v>683</v>
      </c>
      <c r="E1961">
        <v>0.72032054859294403</v>
      </c>
      <c r="F1961">
        <v>8</v>
      </c>
      <c r="G1961">
        <v>0</v>
      </c>
      <c r="H1961">
        <v>0</v>
      </c>
      <c r="I1961">
        <f t="shared" si="219"/>
        <v>0</v>
      </c>
      <c r="J1961">
        <v>0</v>
      </c>
      <c r="K1961">
        <v>0</v>
      </c>
      <c r="L1961" t="s">
        <v>653</v>
      </c>
      <c r="M1961" t="s">
        <v>652</v>
      </c>
      <c r="N1961" t="str">
        <f t="shared" si="220"/>
        <v>left end</v>
      </c>
      <c r="P1961">
        <v>0</v>
      </c>
      <c r="Q1961">
        <v>-0.59452486000000004</v>
      </c>
      <c r="R1961">
        <v>1</v>
      </c>
      <c r="S1961">
        <v>0.72032054859294403</v>
      </c>
      <c r="T1961">
        <f t="shared" si="221"/>
        <v>0</v>
      </c>
      <c r="U1961">
        <f t="shared" si="222"/>
        <v>0</v>
      </c>
      <c r="V1961">
        <f t="shared" si="223"/>
        <v>0</v>
      </c>
      <c r="X1961">
        <f t="shared" si="218"/>
        <v>-0.42824847330734328</v>
      </c>
    </row>
    <row r="1962" spans="1:24" x14ac:dyDescent="0.35">
      <c r="A1962" t="s">
        <v>189</v>
      </c>
      <c r="B1962" t="s">
        <v>667</v>
      </c>
      <c r="C1962" t="s">
        <v>681</v>
      </c>
      <c r="D1962" t="s">
        <v>683</v>
      </c>
      <c r="E1962">
        <v>0.27967945140705502</v>
      </c>
      <c r="F1962">
        <v>8</v>
      </c>
      <c r="G1962">
        <v>0</v>
      </c>
      <c r="H1962">
        <v>0</v>
      </c>
      <c r="I1962">
        <f t="shared" si="219"/>
        <v>0</v>
      </c>
      <c r="J1962">
        <v>0</v>
      </c>
      <c r="K1962">
        <v>0</v>
      </c>
      <c r="L1962" t="s">
        <v>653</v>
      </c>
      <c r="M1962" t="s">
        <v>652</v>
      </c>
      <c r="N1962" t="str">
        <f t="shared" si="220"/>
        <v>left end</v>
      </c>
      <c r="P1962">
        <v>0</v>
      </c>
      <c r="Q1962">
        <v>-0.59452486000000004</v>
      </c>
      <c r="R1962">
        <v>1</v>
      </c>
      <c r="S1962">
        <v>0.27967945140705502</v>
      </c>
      <c r="T1962">
        <f t="shared" si="221"/>
        <v>0</v>
      </c>
      <c r="U1962">
        <f t="shared" si="222"/>
        <v>0</v>
      </c>
      <c r="V1962">
        <f t="shared" si="223"/>
        <v>0</v>
      </c>
      <c r="X1962">
        <f t="shared" si="218"/>
        <v>-0.16627638669265621</v>
      </c>
    </row>
    <row r="1963" spans="1:24" x14ac:dyDescent="0.35">
      <c r="A1963" t="s">
        <v>196</v>
      </c>
      <c r="B1963" t="s">
        <v>666</v>
      </c>
      <c r="C1963" t="s">
        <v>683</v>
      </c>
      <c r="D1963" t="s">
        <v>681</v>
      </c>
      <c r="E1963">
        <v>0.69824073965620603</v>
      </c>
      <c r="F1963">
        <v>8</v>
      </c>
      <c r="G1963">
        <v>0</v>
      </c>
      <c r="H1963">
        <v>0</v>
      </c>
      <c r="I1963">
        <f t="shared" si="219"/>
        <v>0</v>
      </c>
      <c r="J1963">
        <v>0</v>
      </c>
      <c r="K1963">
        <v>0</v>
      </c>
      <c r="L1963" t="s">
        <v>3</v>
      </c>
      <c r="M1963" t="s">
        <v>651</v>
      </c>
      <c r="N1963" t="str">
        <f t="shared" si="220"/>
        <v>right tackle</v>
      </c>
      <c r="P1963">
        <v>0</v>
      </c>
      <c r="Q1963">
        <v>-0.53401609999999999</v>
      </c>
      <c r="R1963">
        <v>1</v>
      </c>
      <c r="S1963">
        <v>0.69824073965620603</v>
      </c>
      <c r="T1963">
        <f t="shared" si="221"/>
        <v>0</v>
      </c>
      <c r="U1963">
        <f t="shared" si="222"/>
        <v>0</v>
      </c>
      <c r="V1963">
        <f t="shared" si="223"/>
        <v>0</v>
      </c>
      <c r="X1963">
        <f t="shared" si="218"/>
        <v>-0.37287179665232251</v>
      </c>
    </row>
    <row r="1964" spans="1:24" x14ac:dyDescent="0.35">
      <c r="A1964" t="s">
        <v>206</v>
      </c>
      <c r="B1964" t="s">
        <v>666</v>
      </c>
      <c r="C1964" t="s">
        <v>683</v>
      </c>
      <c r="D1964" t="s">
        <v>681</v>
      </c>
      <c r="E1964">
        <v>0.30175926034379402</v>
      </c>
      <c r="F1964">
        <v>8</v>
      </c>
      <c r="G1964">
        <v>0</v>
      </c>
      <c r="H1964">
        <v>0</v>
      </c>
      <c r="I1964">
        <f t="shared" si="219"/>
        <v>0</v>
      </c>
      <c r="J1964">
        <v>0</v>
      </c>
      <c r="K1964">
        <v>0</v>
      </c>
      <c r="L1964" t="s">
        <v>3</v>
      </c>
      <c r="M1964" t="s">
        <v>651</v>
      </c>
      <c r="N1964" t="str">
        <f t="shared" si="220"/>
        <v>right tackle</v>
      </c>
      <c r="P1964">
        <v>0</v>
      </c>
      <c r="Q1964">
        <v>-0.53401609999999999</v>
      </c>
      <c r="R1964">
        <v>1</v>
      </c>
      <c r="S1964">
        <v>0.30175926034379402</v>
      </c>
      <c r="T1964">
        <f t="shared" si="221"/>
        <v>0</v>
      </c>
      <c r="U1964">
        <f t="shared" si="222"/>
        <v>0</v>
      </c>
      <c r="V1964">
        <f t="shared" si="223"/>
        <v>0</v>
      </c>
      <c r="X1964">
        <f t="shared" si="218"/>
        <v>-0.16114430334767754</v>
      </c>
    </row>
    <row r="1965" spans="1:24" x14ac:dyDescent="0.35">
      <c r="A1965" t="s">
        <v>212</v>
      </c>
      <c r="B1965" t="s">
        <v>665</v>
      </c>
      <c r="C1965" t="s">
        <v>683</v>
      </c>
      <c r="D1965" t="s">
        <v>681</v>
      </c>
      <c r="E1965">
        <v>0.24848031190814299</v>
      </c>
      <c r="F1965">
        <v>8</v>
      </c>
      <c r="G1965">
        <v>0</v>
      </c>
      <c r="H1965">
        <v>0</v>
      </c>
      <c r="I1965">
        <f t="shared" si="219"/>
        <v>0</v>
      </c>
      <c r="J1965">
        <v>0</v>
      </c>
      <c r="K1965">
        <v>0</v>
      </c>
      <c r="L1965" t="s">
        <v>653</v>
      </c>
      <c r="M1965" t="s">
        <v>652</v>
      </c>
      <c r="N1965" t="str">
        <f t="shared" si="220"/>
        <v>left end</v>
      </c>
      <c r="P1965">
        <v>0</v>
      </c>
      <c r="Q1965">
        <v>0.67798829999999999</v>
      </c>
      <c r="R1965">
        <v>0</v>
      </c>
      <c r="S1965">
        <v>0</v>
      </c>
      <c r="T1965">
        <f t="shared" si="221"/>
        <v>0</v>
      </c>
      <c r="U1965">
        <f t="shared" si="222"/>
        <v>0</v>
      </c>
      <c r="V1965">
        <f t="shared" si="223"/>
        <v>0</v>
      </c>
      <c r="X1965">
        <f t="shared" si="218"/>
        <v>0.16846674425407163</v>
      </c>
    </row>
    <row r="1966" spans="1:24" x14ac:dyDescent="0.35">
      <c r="A1966" t="s">
        <v>472</v>
      </c>
      <c r="B1966" t="s">
        <v>665</v>
      </c>
      <c r="C1966" t="s">
        <v>683</v>
      </c>
      <c r="D1966" t="s">
        <v>681</v>
      </c>
      <c r="E1966">
        <v>0.75151968809185599</v>
      </c>
      <c r="F1966">
        <v>8</v>
      </c>
      <c r="G1966">
        <v>0</v>
      </c>
      <c r="H1966">
        <v>0</v>
      </c>
      <c r="I1966">
        <f t="shared" si="219"/>
        <v>0</v>
      </c>
      <c r="J1966">
        <v>0</v>
      </c>
      <c r="K1966">
        <v>0</v>
      </c>
      <c r="L1966" t="s">
        <v>653</v>
      </c>
      <c r="M1966" t="s">
        <v>652</v>
      </c>
      <c r="N1966" t="str">
        <f t="shared" si="220"/>
        <v>left end</v>
      </c>
      <c r="P1966">
        <v>0</v>
      </c>
      <c r="Q1966">
        <v>0.67798829999999999</v>
      </c>
      <c r="R1966">
        <v>0</v>
      </c>
      <c r="S1966">
        <v>0</v>
      </c>
      <c r="T1966">
        <f t="shared" si="221"/>
        <v>0</v>
      </c>
      <c r="U1966">
        <f t="shared" si="222"/>
        <v>0</v>
      </c>
      <c r="V1966">
        <f t="shared" si="223"/>
        <v>0</v>
      </c>
      <c r="X1966">
        <f t="shared" si="218"/>
        <v>0.50952155574592772</v>
      </c>
    </row>
    <row r="1967" spans="1:24" x14ac:dyDescent="0.35">
      <c r="A1967" t="s">
        <v>161</v>
      </c>
      <c r="B1967" t="s">
        <v>666</v>
      </c>
      <c r="C1967" t="s">
        <v>681</v>
      </c>
      <c r="D1967" t="s">
        <v>683</v>
      </c>
      <c r="E1967">
        <v>0.24778005722209201</v>
      </c>
      <c r="F1967">
        <v>8</v>
      </c>
      <c r="G1967">
        <v>0</v>
      </c>
      <c r="H1967">
        <v>0</v>
      </c>
      <c r="I1967">
        <f t="shared" si="219"/>
        <v>0</v>
      </c>
      <c r="J1967">
        <v>0</v>
      </c>
      <c r="K1967">
        <v>0</v>
      </c>
      <c r="L1967" t="s">
        <v>3</v>
      </c>
      <c r="M1967" t="s">
        <v>651</v>
      </c>
      <c r="N1967" t="str">
        <f t="shared" si="220"/>
        <v>right tackle</v>
      </c>
      <c r="P1967">
        <v>0</v>
      </c>
      <c r="Q1967">
        <v>-0.16995840000000001</v>
      </c>
      <c r="R1967">
        <v>1</v>
      </c>
      <c r="S1967">
        <v>0.24778005722209201</v>
      </c>
      <c r="T1967">
        <f t="shared" si="221"/>
        <v>0</v>
      </c>
      <c r="U1967">
        <f t="shared" si="222"/>
        <v>0</v>
      </c>
      <c r="V1967">
        <f t="shared" si="223"/>
        <v>0</v>
      </c>
      <c r="X1967">
        <f t="shared" si="218"/>
        <v>-4.2112302077375208E-2</v>
      </c>
    </row>
    <row r="1968" spans="1:24" x14ac:dyDescent="0.35">
      <c r="A1968" t="s">
        <v>188</v>
      </c>
      <c r="B1968" t="s">
        <v>666</v>
      </c>
      <c r="C1968" t="s">
        <v>681</v>
      </c>
      <c r="D1968" t="s">
        <v>683</v>
      </c>
      <c r="E1968">
        <v>0.50998009906447195</v>
      </c>
      <c r="F1968">
        <v>8</v>
      </c>
      <c r="G1968">
        <v>0</v>
      </c>
      <c r="H1968">
        <v>0</v>
      </c>
      <c r="I1968">
        <f t="shared" si="219"/>
        <v>0</v>
      </c>
      <c r="J1968">
        <v>0</v>
      </c>
      <c r="K1968">
        <v>0</v>
      </c>
      <c r="L1968" t="s">
        <v>3</v>
      </c>
      <c r="M1968" t="s">
        <v>651</v>
      </c>
      <c r="N1968" t="str">
        <f t="shared" si="220"/>
        <v>right tackle</v>
      </c>
      <c r="P1968">
        <v>0</v>
      </c>
      <c r="Q1968">
        <v>-0.16995840000000001</v>
      </c>
      <c r="R1968">
        <v>1</v>
      </c>
      <c r="S1968">
        <v>0.50998009906447195</v>
      </c>
      <c r="T1968">
        <f t="shared" si="221"/>
        <v>0</v>
      </c>
      <c r="U1968">
        <f t="shared" si="222"/>
        <v>0</v>
      </c>
      <c r="V1968">
        <f t="shared" si="223"/>
        <v>0</v>
      </c>
      <c r="X1968">
        <f t="shared" si="218"/>
        <v>-8.667540166883915E-2</v>
      </c>
    </row>
    <row r="1969" spans="1:24" x14ac:dyDescent="0.35">
      <c r="A1969" t="s">
        <v>626</v>
      </c>
      <c r="B1969" t="s">
        <v>666</v>
      </c>
      <c r="C1969" t="s">
        <v>681</v>
      </c>
      <c r="D1969" t="s">
        <v>683</v>
      </c>
      <c r="E1969">
        <v>0.24223984371343399</v>
      </c>
      <c r="F1969">
        <v>8</v>
      </c>
      <c r="G1969">
        <v>0</v>
      </c>
      <c r="H1969">
        <v>0</v>
      </c>
      <c r="I1969">
        <f t="shared" si="219"/>
        <v>0</v>
      </c>
      <c r="J1969">
        <v>0</v>
      </c>
      <c r="K1969">
        <v>0</v>
      </c>
      <c r="L1969" t="s">
        <v>3</v>
      </c>
      <c r="M1969" t="s">
        <v>651</v>
      </c>
      <c r="N1969" t="str">
        <f t="shared" si="220"/>
        <v>right tackle</v>
      </c>
      <c r="P1969">
        <v>0</v>
      </c>
      <c r="Q1969">
        <v>-0.16995840000000001</v>
      </c>
      <c r="R1969">
        <v>1</v>
      </c>
      <c r="S1969">
        <v>0.24223984371343399</v>
      </c>
      <c r="T1969">
        <f t="shared" si="221"/>
        <v>0</v>
      </c>
      <c r="U1969">
        <f t="shared" si="222"/>
        <v>0</v>
      </c>
      <c r="V1969">
        <f t="shared" si="223"/>
        <v>0</v>
      </c>
      <c r="X1969">
        <f t="shared" si="218"/>
        <v>-4.1170696253785305E-2</v>
      </c>
    </row>
    <row r="1970" spans="1:24" x14ac:dyDescent="0.35">
      <c r="A1970" t="s">
        <v>163</v>
      </c>
      <c r="B1970" t="s">
        <v>665</v>
      </c>
      <c r="C1970" t="s">
        <v>681</v>
      </c>
      <c r="D1970" t="s">
        <v>683</v>
      </c>
      <c r="E1970">
        <v>0.31129239453434598</v>
      </c>
      <c r="F1970">
        <v>8</v>
      </c>
      <c r="G1970">
        <v>0</v>
      </c>
      <c r="H1970">
        <v>0</v>
      </c>
      <c r="I1970">
        <f t="shared" si="219"/>
        <v>0</v>
      </c>
      <c r="J1970">
        <v>0</v>
      </c>
      <c r="K1970">
        <v>0</v>
      </c>
      <c r="L1970" t="s">
        <v>654</v>
      </c>
      <c r="M1970" t="s">
        <v>652</v>
      </c>
      <c r="N1970" t="str">
        <f t="shared" si="220"/>
        <v>left guard</v>
      </c>
      <c r="P1970">
        <v>0</v>
      </c>
      <c r="Q1970">
        <v>-0.75485044999999995</v>
      </c>
      <c r="R1970">
        <v>1</v>
      </c>
      <c r="S1970">
        <v>0.31129239453434598</v>
      </c>
      <c r="T1970">
        <f t="shared" si="221"/>
        <v>0</v>
      </c>
      <c r="U1970">
        <f t="shared" si="222"/>
        <v>0</v>
      </c>
      <c r="V1970">
        <f t="shared" si="223"/>
        <v>0</v>
      </c>
      <c r="X1970">
        <f t="shared" si="218"/>
        <v>-0.23497920409582859</v>
      </c>
    </row>
    <row r="1971" spans="1:24" x14ac:dyDescent="0.35">
      <c r="A1971" t="s">
        <v>161</v>
      </c>
      <c r="B1971" t="s">
        <v>666</v>
      </c>
      <c r="C1971" t="s">
        <v>681</v>
      </c>
      <c r="D1971" t="s">
        <v>683</v>
      </c>
      <c r="E1971">
        <v>0.10883844815008201</v>
      </c>
      <c r="F1971">
        <v>8</v>
      </c>
      <c r="G1971">
        <v>0</v>
      </c>
      <c r="H1971">
        <v>0</v>
      </c>
      <c r="I1971">
        <f t="shared" si="219"/>
        <v>0</v>
      </c>
      <c r="J1971">
        <v>0</v>
      </c>
      <c r="K1971">
        <v>0</v>
      </c>
      <c r="L1971" t="s">
        <v>654</v>
      </c>
      <c r="M1971" t="s">
        <v>652</v>
      </c>
      <c r="N1971" t="str">
        <f t="shared" si="220"/>
        <v>left guard</v>
      </c>
      <c r="P1971">
        <v>0</v>
      </c>
      <c r="Q1971">
        <v>-0.75485044999999995</v>
      </c>
      <c r="R1971">
        <v>1</v>
      </c>
      <c r="S1971">
        <v>0.10883844815008201</v>
      </c>
      <c r="T1971">
        <f t="shared" si="221"/>
        <v>0</v>
      </c>
      <c r="U1971">
        <f t="shared" si="222"/>
        <v>0</v>
      </c>
      <c r="V1971">
        <f t="shared" si="223"/>
        <v>0</v>
      </c>
      <c r="X1971">
        <f t="shared" si="218"/>
        <v>-8.215675156339107E-2</v>
      </c>
    </row>
    <row r="1972" spans="1:24" x14ac:dyDescent="0.35">
      <c r="A1972" t="s">
        <v>188</v>
      </c>
      <c r="B1972" t="s">
        <v>666</v>
      </c>
      <c r="C1972" t="s">
        <v>681</v>
      </c>
      <c r="D1972" t="s">
        <v>683</v>
      </c>
      <c r="E1972">
        <v>0.27673191134107999</v>
      </c>
      <c r="F1972">
        <v>8</v>
      </c>
      <c r="G1972">
        <v>0</v>
      </c>
      <c r="H1972">
        <v>0</v>
      </c>
      <c r="I1972">
        <f t="shared" si="219"/>
        <v>0</v>
      </c>
      <c r="J1972">
        <v>0</v>
      </c>
      <c r="K1972">
        <v>0</v>
      </c>
      <c r="L1972" t="s">
        <v>654</v>
      </c>
      <c r="M1972" t="s">
        <v>652</v>
      </c>
      <c r="N1972" t="str">
        <f t="shared" si="220"/>
        <v>left guard</v>
      </c>
      <c r="P1972">
        <v>0</v>
      </c>
      <c r="Q1972">
        <v>-0.75485044999999995</v>
      </c>
      <c r="R1972">
        <v>1</v>
      </c>
      <c r="S1972">
        <v>0.27673191134107999</v>
      </c>
      <c r="T1972">
        <f t="shared" si="221"/>
        <v>0</v>
      </c>
      <c r="U1972">
        <f t="shared" si="222"/>
        <v>0</v>
      </c>
      <c r="V1972">
        <f t="shared" si="223"/>
        <v>0</v>
      </c>
      <c r="X1972">
        <f t="shared" si="218"/>
        <v>-0.20889120780517431</v>
      </c>
    </row>
    <row r="1973" spans="1:24" x14ac:dyDescent="0.35">
      <c r="A1973" t="s">
        <v>189</v>
      </c>
      <c r="B1973" t="s">
        <v>667</v>
      </c>
      <c r="C1973" t="s">
        <v>681</v>
      </c>
      <c r="D1973" t="s">
        <v>683</v>
      </c>
      <c r="E1973">
        <v>0.30313724597449099</v>
      </c>
      <c r="F1973">
        <v>8</v>
      </c>
      <c r="G1973">
        <v>0</v>
      </c>
      <c r="H1973">
        <v>0</v>
      </c>
      <c r="I1973">
        <f t="shared" si="219"/>
        <v>0</v>
      </c>
      <c r="J1973">
        <v>0</v>
      </c>
      <c r="K1973">
        <v>0</v>
      </c>
      <c r="L1973" t="s">
        <v>654</v>
      </c>
      <c r="M1973" t="s">
        <v>652</v>
      </c>
      <c r="N1973" t="str">
        <f t="shared" si="220"/>
        <v>left guard</v>
      </c>
      <c r="P1973">
        <v>0</v>
      </c>
      <c r="Q1973">
        <v>-0.75485044999999995</v>
      </c>
      <c r="R1973">
        <v>1</v>
      </c>
      <c r="S1973">
        <v>0.30313724597449099</v>
      </c>
      <c r="T1973">
        <f t="shared" si="221"/>
        <v>0</v>
      </c>
      <c r="U1973">
        <f t="shared" si="222"/>
        <v>0</v>
      </c>
      <c r="V1973">
        <f t="shared" si="223"/>
        <v>0</v>
      </c>
      <c r="X1973">
        <f t="shared" si="218"/>
        <v>-0.22882328653560519</v>
      </c>
    </row>
    <row r="1974" spans="1:24" x14ac:dyDescent="0.35">
      <c r="A1974" t="s">
        <v>192</v>
      </c>
      <c r="B1974" t="s">
        <v>667</v>
      </c>
      <c r="C1974" t="s">
        <v>683</v>
      </c>
      <c r="D1974" t="s">
        <v>681</v>
      </c>
      <c r="E1974">
        <v>1</v>
      </c>
      <c r="F1974">
        <v>8</v>
      </c>
      <c r="G1974">
        <v>1</v>
      </c>
      <c r="H1974">
        <v>0</v>
      </c>
      <c r="I1974">
        <f t="shared" si="219"/>
        <v>1</v>
      </c>
      <c r="J1974">
        <v>1</v>
      </c>
      <c r="K1974">
        <v>1</v>
      </c>
      <c r="M1974" t="s">
        <v>650</v>
      </c>
      <c r="N1974" t="str">
        <f t="shared" si="220"/>
        <v>middle</v>
      </c>
      <c r="P1974">
        <v>1</v>
      </c>
      <c r="Q1974">
        <v>-2.9417719999999998</v>
      </c>
      <c r="R1974">
        <v>1</v>
      </c>
      <c r="S1974">
        <v>1</v>
      </c>
      <c r="T1974">
        <f t="shared" si="221"/>
        <v>1</v>
      </c>
      <c r="U1974">
        <f t="shared" si="222"/>
        <v>1</v>
      </c>
      <c r="V1974">
        <f t="shared" si="223"/>
        <v>1</v>
      </c>
      <c r="X1974">
        <f t="shared" si="218"/>
        <v>-2.9417719999999998</v>
      </c>
    </row>
    <row r="1975" spans="1:24" x14ac:dyDescent="0.35">
      <c r="A1975" t="s">
        <v>189</v>
      </c>
      <c r="B1975" t="s">
        <v>667</v>
      </c>
      <c r="C1975" t="s">
        <v>681</v>
      </c>
      <c r="D1975" t="s">
        <v>683</v>
      </c>
      <c r="E1975">
        <v>1</v>
      </c>
      <c r="F1975">
        <v>8</v>
      </c>
      <c r="G1975">
        <v>0</v>
      </c>
      <c r="H1975">
        <v>0</v>
      </c>
      <c r="I1975">
        <f t="shared" si="219"/>
        <v>0</v>
      </c>
      <c r="J1975">
        <v>0</v>
      </c>
      <c r="K1975">
        <v>0</v>
      </c>
      <c r="M1975" t="s">
        <v>650</v>
      </c>
      <c r="N1975" t="str">
        <f t="shared" si="220"/>
        <v>middle</v>
      </c>
      <c r="P1975">
        <v>0</v>
      </c>
      <c r="Q1975">
        <v>-0.28829579999999999</v>
      </c>
      <c r="R1975">
        <v>1</v>
      </c>
      <c r="S1975">
        <v>1</v>
      </c>
      <c r="T1975">
        <f t="shared" si="221"/>
        <v>0</v>
      </c>
      <c r="U1975">
        <f t="shared" si="222"/>
        <v>0</v>
      </c>
      <c r="V1975">
        <f t="shared" si="223"/>
        <v>0</v>
      </c>
      <c r="X1975">
        <f t="shared" si="218"/>
        <v>-0.28829579999999999</v>
      </c>
    </row>
    <row r="1976" spans="1:24" x14ac:dyDescent="0.35">
      <c r="A1976" t="s">
        <v>206</v>
      </c>
      <c r="B1976" t="s">
        <v>666</v>
      </c>
      <c r="C1976" t="s">
        <v>683</v>
      </c>
      <c r="D1976" t="s">
        <v>681</v>
      </c>
      <c r="E1976">
        <v>1</v>
      </c>
      <c r="F1976">
        <v>8</v>
      </c>
      <c r="G1976">
        <v>0</v>
      </c>
      <c r="H1976">
        <v>0</v>
      </c>
      <c r="I1976">
        <f t="shared" si="219"/>
        <v>0</v>
      </c>
      <c r="J1976">
        <v>0</v>
      </c>
      <c r="K1976">
        <v>0</v>
      </c>
      <c r="M1976" t="s">
        <v>650</v>
      </c>
      <c r="N1976" t="str">
        <f t="shared" si="220"/>
        <v>middle</v>
      </c>
      <c r="P1976">
        <v>0</v>
      </c>
      <c r="Q1976">
        <v>-0.46295342</v>
      </c>
      <c r="R1976">
        <v>1</v>
      </c>
      <c r="S1976">
        <v>1</v>
      </c>
      <c r="T1976">
        <f t="shared" si="221"/>
        <v>0</v>
      </c>
      <c r="U1976">
        <f t="shared" si="222"/>
        <v>0</v>
      </c>
      <c r="V1976">
        <f t="shared" si="223"/>
        <v>0</v>
      </c>
      <c r="X1976">
        <f t="shared" si="218"/>
        <v>-0.46295342</v>
      </c>
    </row>
    <row r="1977" spans="1:24" x14ac:dyDescent="0.35">
      <c r="A1977" t="s">
        <v>211</v>
      </c>
      <c r="B1977" t="s">
        <v>666</v>
      </c>
      <c r="C1977" t="s">
        <v>683</v>
      </c>
      <c r="D1977" t="s">
        <v>681</v>
      </c>
      <c r="E1977">
        <v>1</v>
      </c>
      <c r="F1977">
        <v>8</v>
      </c>
      <c r="G1977">
        <v>0</v>
      </c>
      <c r="H1977">
        <v>0</v>
      </c>
      <c r="I1977">
        <f t="shared" si="219"/>
        <v>0</v>
      </c>
      <c r="J1977">
        <v>0</v>
      </c>
      <c r="K1977">
        <v>0</v>
      </c>
      <c r="M1977" t="s">
        <v>650</v>
      </c>
      <c r="N1977" t="str">
        <f t="shared" si="220"/>
        <v>middle</v>
      </c>
      <c r="P1977">
        <v>0</v>
      </c>
      <c r="Q1977">
        <v>-0.14523402999999999</v>
      </c>
      <c r="R1977">
        <v>1</v>
      </c>
      <c r="S1977">
        <v>1</v>
      </c>
      <c r="T1977">
        <f t="shared" si="221"/>
        <v>0</v>
      </c>
      <c r="U1977">
        <f t="shared" si="222"/>
        <v>0</v>
      </c>
      <c r="V1977">
        <f t="shared" si="223"/>
        <v>0</v>
      </c>
      <c r="X1977">
        <f t="shared" si="218"/>
        <v>-0.14523402999999999</v>
      </c>
    </row>
    <row r="1978" spans="1:24" x14ac:dyDescent="0.35">
      <c r="A1978" t="s">
        <v>179</v>
      </c>
      <c r="B1978" t="s">
        <v>666</v>
      </c>
      <c r="C1978" t="s">
        <v>681</v>
      </c>
      <c r="D1978" t="s">
        <v>683</v>
      </c>
      <c r="E1978">
        <v>1</v>
      </c>
      <c r="F1978">
        <v>8</v>
      </c>
      <c r="G1978">
        <v>1</v>
      </c>
      <c r="H1978">
        <v>0</v>
      </c>
      <c r="I1978">
        <f t="shared" si="219"/>
        <v>1</v>
      </c>
      <c r="J1978">
        <v>0</v>
      </c>
      <c r="K1978">
        <v>0</v>
      </c>
      <c r="M1978" t="s">
        <v>650</v>
      </c>
      <c r="N1978" t="str">
        <f t="shared" si="220"/>
        <v>middle</v>
      </c>
      <c r="P1978">
        <v>1</v>
      </c>
      <c r="Q1978">
        <v>-0.52779640000000005</v>
      </c>
      <c r="R1978">
        <v>1</v>
      </c>
      <c r="S1978">
        <v>1</v>
      </c>
      <c r="T1978">
        <f t="shared" si="221"/>
        <v>1</v>
      </c>
      <c r="U1978">
        <f t="shared" si="222"/>
        <v>0</v>
      </c>
      <c r="V1978">
        <f t="shared" si="223"/>
        <v>0</v>
      </c>
      <c r="X1978">
        <f t="shared" si="218"/>
        <v>-0.52779640000000005</v>
      </c>
    </row>
    <row r="1979" spans="1:24" x14ac:dyDescent="0.35">
      <c r="A1979" t="s">
        <v>304</v>
      </c>
      <c r="B1979" t="s">
        <v>666</v>
      </c>
      <c r="C1979" t="s">
        <v>692</v>
      </c>
      <c r="D1979" t="s">
        <v>699</v>
      </c>
      <c r="E1979">
        <v>0.74378225106078399</v>
      </c>
      <c r="F1979">
        <v>8</v>
      </c>
      <c r="G1979">
        <v>0</v>
      </c>
      <c r="H1979">
        <v>0</v>
      </c>
      <c r="I1979">
        <f t="shared" si="219"/>
        <v>0</v>
      </c>
      <c r="J1979">
        <v>0</v>
      </c>
      <c r="K1979">
        <v>0</v>
      </c>
      <c r="M1979" t="s">
        <v>650</v>
      </c>
      <c r="N1979" t="str">
        <f t="shared" si="220"/>
        <v>middle</v>
      </c>
      <c r="P1979">
        <v>0</v>
      </c>
      <c r="Q1979">
        <v>-0.57312529999999995</v>
      </c>
      <c r="R1979">
        <v>1</v>
      </c>
      <c r="S1979">
        <v>0.74378225106078399</v>
      </c>
      <c r="T1979">
        <f t="shared" si="221"/>
        <v>0</v>
      </c>
      <c r="U1979">
        <f t="shared" si="222"/>
        <v>0</v>
      </c>
      <c r="V1979">
        <f t="shared" si="223"/>
        <v>0</v>
      </c>
      <c r="X1979">
        <f t="shared" si="218"/>
        <v>-0.42628042577388708</v>
      </c>
    </row>
    <row r="1980" spans="1:24" x14ac:dyDescent="0.35">
      <c r="A1980" t="s">
        <v>308</v>
      </c>
      <c r="B1980" t="s">
        <v>667</v>
      </c>
      <c r="C1980" t="s">
        <v>692</v>
      </c>
      <c r="D1980" t="s">
        <v>699</v>
      </c>
      <c r="E1980">
        <v>0.25621774893921501</v>
      </c>
      <c r="F1980">
        <v>8</v>
      </c>
      <c r="G1980">
        <v>0</v>
      </c>
      <c r="H1980">
        <v>0</v>
      </c>
      <c r="I1980">
        <f t="shared" si="219"/>
        <v>0</v>
      </c>
      <c r="J1980">
        <v>0</v>
      </c>
      <c r="K1980">
        <v>0</v>
      </c>
      <c r="M1980" t="s">
        <v>650</v>
      </c>
      <c r="N1980" t="str">
        <f t="shared" si="220"/>
        <v>middle</v>
      </c>
      <c r="P1980">
        <v>0</v>
      </c>
      <c r="Q1980">
        <v>-0.57312529999999995</v>
      </c>
      <c r="R1980">
        <v>1</v>
      </c>
      <c r="S1980">
        <v>0.25621774893921501</v>
      </c>
      <c r="T1980">
        <f t="shared" si="221"/>
        <v>0</v>
      </c>
      <c r="U1980">
        <f t="shared" si="222"/>
        <v>0</v>
      </c>
      <c r="V1980">
        <f t="shared" si="223"/>
        <v>0</v>
      </c>
      <c r="X1980">
        <f t="shared" si="218"/>
        <v>-0.14684487422611228</v>
      </c>
    </row>
    <row r="1981" spans="1:24" x14ac:dyDescent="0.35">
      <c r="A1981" t="s">
        <v>480</v>
      </c>
      <c r="B1981" t="s">
        <v>667</v>
      </c>
      <c r="C1981" t="s">
        <v>699</v>
      </c>
      <c r="D1981" t="s">
        <v>692</v>
      </c>
      <c r="E1981">
        <v>0.161311595702267</v>
      </c>
      <c r="F1981">
        <v>8</v>
      </c>
      <c r="G1981">
        <v>0</v>
      </c>
      <c r="H1981">
        <v>0</v>
      </c>
      <c r="I1981">
        <f t="shared" si="219"/>
        <v>0</v>
      </c>
      <c r="J1981">
        <v>0</v>
      </c>
      <c r="K1981">
        <v>0</v>
      </c>
      <c r="L1981" t="s">
        <v>3</v>
      </c>
      <c r="M1981" t="s">
        <v>652</v>
      </c>
      <c r="N1981" t="str">
        <f t="shared" si="220"/>
        <v>left tackle</v>
      </c>
      <c r="P1981">
        <v>0</v>
      </c>
      <c r="Q1981">
        <v>-6.0882465999999996E-3</v>
      </c>
      <c r="R1981">
        <v>1</v>
      </c>
      <c r="S1981">
        <v>0.161311595702267</v>
      </c>
      <c r="T1981">
        <f t="shared" si="221"/>
        <v>0</v>
      </c>
      <c r="U1981">
        <f t="shared" si="222"/>
        <v>0</v>
      </c>
      <c r="V1981">
        <f t="shared" si="223"/>
        <v>0</v>
      </c>
      <c r="X1981">
        <f t="shared" si="218"/>
        <v>-9.8210477407490154E-4</v>
      </c>
    </row>
    <row r="1982" spans="1:24" x14ac:dyDescent="0.35">
      <c r="A1982" t="s">
        <v>476</v>
      </c>
      <c r="B1982" t="s">
        <v>665</v>
      </c>
      <c r="C1982" t="s">
        <v>699</v>
      </c>
      <c r="D1982" t="s">
        <v>692</v>
      </c>
      <c r="E1982">
        <v>0.83868840429773195</v>
      </c>
      <c r="F1982">
        <v>8</v>
      </c>
      <c r="G1982">
        <v>0</v>
      </c>
      <c r="H1982">
        <v>0</v>
      </c>
      <c r="I1982">
        <f t="shared" si="219"/>
        <v>0</v>
      </c>
      <c r="J1982">
        <v>0</v>
      </c>
      <c r="K1982">
        <v>0</v>
      </c>
      <c r="L1982" t="s">
        <v>3</v>
      </c>
      <c r="M1982" t="s">
        <v>652</v>
      </c>
      <c r="N1982" t="str">
        <f t="shared" si="220"/>
        <v>left tackle</v>
      </c>
      <c r="P1982">
        <v>0</v>
      </c>
      <c r="Q1982">
        <v>-6.0882465999999996E-3</v>
      </c>
      <c r="R1982">
        <v>1</v>
      </c>
      <c r="S1982">
        <v>0.83868840429773195</v>
      </c>
      <c r="T1982">
        <f t="shared" si="221"/>
        <v>0</v>
      </c>
      <c r="U1982">
        <f t="shared" si="222"/>
        <v>0</v>
      </c>
      <c r="V1982">
        <f t="shared" si="223"/>
        <v>0</v>
      </c>
      <c r="X1982">
        <f t="shared" si="218"/>
        <v>-5.106141825925092E-3</v>
      </c>
    </row>
    <row r="1983" spans="1:24" x14ac:dyDescent="0.35">
      <c r="A1983" t="s">
        <v>478</v>
      </c>
      <c r="B1983" t="s">
        <v>666</v>
      </c>
      <c r="C1983" t="s">
        <v>699</v>
      </c>
      <c r="D1983" t="s">
        <v>692</v>
      </c>
      <c r="E1983">
        <v>0.49880666211793601</v>
      </c>
      <c r="F1983">
        <v>8</v>
      </c>
      <c r="G1983">
        <v>0</v>
      </c>
      <c r="H1983">
        <v>0</v>
      </c>
      <c r="I1983">
        <f t="shared" si="219"/>
        <v>0</v>
      </c>
      <c r="J1983">
        <v>0</v>
      </c>
      <c r="K1983">
        <v>0</v>
      </c>
      <c r="L1983" t="s">
        <v>653</v>
      </c>
      <c r="M1983" t="s">
        <v>651</v>
      </c>
      <c r="N1983" t="str">
        <f t="shared" si="220"/>
        <v>right end</v>
      </c>
      <c r="P1983">
        <v>0</v>
      </c>
      <c r="Q1983">
        <v>-0.1081801</v>
      </c>
      <c r="R1983">
        <v>1</v>
      </c>
      <c r="S1983">
        <v>0.49880666211793601</v>
      </c>
      <c r="T1983">
        <f t="shared" si="221"/>
        <v>0</v>
      </c>
      <c r="U1983">
        <f t="shared" si="222"/>
        <v>0</v>
      </c>
      <c r="V1983">
        <f t="shared" si="223"/>
        <v>0</v>
      </c>
      <c r="X1983">
        <f t="shared" si="218"/>
        <v>-5.3960954588584527E-2</v>
      </c>
    </row>
    <row r="1984" spans="1:24" x14ac:dyDescent="0.35">
      <c r="A1984" t="s">
        <v>487</v>
      </c>
      <c r="B1984" t="s">
        <v>666</v>
      </c>
      <c r="C1984" t="s">
        <v>699</v>
      </c>
      <c r="D1984" t="s">
        <v>692</v>
      </c>
      <c r="E1984">
        <v>0.25184250010520798</v>
      </c>
      <c r="F1984">
        <v>8</v>
      </c>
      <c r="G1984">
        <v>0</v>
      </c>
      <c r="H1984">
        <v>0</v>
      </c>
      <c r="I1984">
        <f t="shared" si="219"/>
        <v>0</v>
      </c>
      <c r="J1984">
        <v>0</v>
      </c>
      <c r="K1984">
        <v>0</v>
      </c>
      <c r="L1984" t="s">
        <v>653</v>
      </c>
      <c r="M1984" t="s">
        <v>651</v>
      </c>
      <c r="N1984" t="str">
        <f t="shared" si="220"/>
        <v>right end</v>
      </c>
      <c r="P1984">
        <v>0</v>
      </c>
      <c r="Q1984">
        <v>-0.1081801</v>
      </c>
      <c r="R1984">
        <v>1</v>
      </c>
      <c r="S1984">
        <v>0.25184250010520798</v>
      </c>
      <c r="T1984">
        <f t="shared" si="221"/>
        <v>0</v>
      </c>
      <c r="U1984">
        <f t="shared" si="222"/>
        <v>0</v>
      </c>
      <c r="V1984">
        <f t="shared" si="223"/>
        <v>0</v>
      </c>
      <c r="X1984">
        <f t="shared" si="218"/>
        <v>-2.7244346845631411E-2</v>
      </c>
    </row>
    <row r="1985" spans="1:24" x14ac:dyDescent="0.35">
      <c r="A1985" t="s">
        <v>479</v>
      </c>
      <c r="B1985" t="s">
        <v>665</v>
      </c>
      <c r="C1985" t="s">
        <v>699</v>
      </c>
      <c r="D1985" t="s">
        <v>692</v>
      </c>
      <c r="E1985">
        <v>0.24935083777685399</v>
      </c>
      <c r="F1985">
        <v>8</v>
      </c>
      <c r="G1985">
        <v>0</v>
      </c>
      <c r="H1985">
        <v>0</v>
      </c>
      <c r="I1985">
        <f t="shared" si="219"/>
        <v>0</v>
      </c>
      <c r="J1985">
        <v>0</v>
      </c>
      <c r="K1985">
        <v>0</v>
      </c>
      <c r="L1985" t="s">
        <v>653</v>
      </c>
      <c r="M1985" t="s">
        <v>651</v>
      </c>
      <c r="N1985" t="str">
        <f t="shared" si="220"/>
        <v>right end</v>
      </c>
      <c r="P1985">
        <v>0</v>
      </c>
      <c r="Q1985">
        <v>-0.1081801</v>
      </c>
      <c r="R1985">
        <v>1</v>
      </c>
      <c r="S1985">
        <v>0.24935083777685399</v>
      </c>
      <c r="T1985">
        <f t="shared" si="221"/>
        <v>0</v>
      </c>
      <c r="U1985">
        <f t="shared" si="222"/>
        <v>0</v>
      </c>
      <c r="V1985">
        <f t="shared" si="223"/>
        <v>0</v>
      </c>
      <c r="X1985">
        <f t="shared" si="218"/>
        <v>-2.6974798565783841E-2</v>
      </c>
    </row>
    <row r="1986" spans="1:24" x14ac:dyDescent="0.35">
      <c r="A1986" t="s">
        <v>480</v>
      </c>
      <c r="B1986" t="s">
        <v>667</v>
      </c>
      <c r="C1986" t="s">
        <v>699</v>
      </c>
      <c r="D1986" t="s">
        <v>692</v>
      </c>
      <c r="E1986">
        <v>0.71921679636470004</v>
      </c>
      <c r="F1986">
        <v>8</v>
      </c>
      <c r="G1986">
        <v>0</v>
      </c>
      <c r="H1986">
        <v>0</v>
      </c>
      <c r="I1986">
        <f t="shared" si="219"/>
        <v>0</v>
      </c>
      <c r="J1986">
        <v>0</v>
      </c>
      <c r="K1986">
        <v>0</v>
      </c>
      <c r="L1986" t="s">
        <v>653</v>
      </c>
      <c r="M1986" t="s">
        <v>651</v>
      </c>
      <c r="N1986" t="str">
        <f t="shared" si="220"/>
        <v>right end</v>
      </c>
      <c r="P1986">
        <v>0</v>
      </c>
      <c r="Q1986">
        <v>-0.59961235999999996</v>
      </c>
      <c r="R1986">
        <v>1</v>
      </c>
      <c r="S1986">
        <v>0.71921679636470004</v>
      </c>
      <c r="T1986">
        <f t="shared" si="221"/>
        <v>0</v>
      </c>
      <c r="U1986">
        <f t="shared" si="222"/>
        <v>0</v>
      </c>
      <c r="V1986">
        <f t="shared" si="223"/>
        <v>0</v>
      </c>
      <c r="X1986">
        <f t="shared" ref="X1986:X2049" si="224">Q1986*E1986</f>
        <v>-0.43125128061987716</v>
      </c>
    </row>
    <row r="1987" spans="1:24" x14ac:dyDescent="0.35">
      <c r="A1987" t="s">
        <v>476</v>
      </c>
      <c r="B1987" t="s">
        <v>665</v>
      </c>
      <c r="C1987" t="s">
        <v>699</v>
      </c>
      <c r="D1987" t="s">
        <v>692</v>
      </c>
      <c r="E1987">
        <v>0.28078320363529902</v>
      </c>
      <c r="F1987">
        <v>8</v>
      </c>
      <c r="G1987">
        <v>0</v>
      </c>
      <c r="H1987">
        <v>0</v>
      </c>
      <c r="I1987">
        <f t="shared" ref="I1987:I2050" si="225">SUM(G1987:H1987)</f>
        <v>0</v>
      </c>
      <c r="J1987">
        <v>0</v>
      </c>
      <c r="K1987">
        <v>0</v>
      </c>
      <c r="L1987" t="s">
        <v>653</v>
      </c>
      <c r="M1987" t="s">
        <v>651</v>
      </c>
      <c r="N1987" t="str">
        <f t="shared" ref="N1987:N2050" si="226">IF(M1987="middle",M1987,_xlfn.CONCAT(M1987," ",L1987))</f>
        <v>right end</v>
      </c>
      <c r="P1987">
        <v>0</v>
      </c>
      <c r="Q1987">
        <v>-0.59961235999999996</v>
      </c>
      <c r="R1987">
        <v>1</v>
      </c>
      <c r="S1987">
        <v>0.28078320363529902</v>
      </c>
      <c r="T1987">
        <f t="shared" ref="T1987:T2050" si="227">P1987*E1987</f>
        <v>0</v>
      </c>
      <c r="U1987">
        <f t="shared" ref="U1987:U2050" si="228">J1987*E1987</f>
        <v>0</v>
      </c>
      <c r="V1987">
        <f t="shared" ref="V1987:V2050" si="229">K1987*E1987</f>
        <v>0</v>
      </c>
      <c r="X1987">
        <f t="shared" si="224"/>
        <v>-0.16836107938012221</v>
      </c>
    </row>
    <row r="1988" spans="1:24" x14ac:dyDescent="0.35">
      <c r="A1988" t="s">
        <v>312</v>
      </c>
      <c r="B1988" t="s">
        <v>666</v>
      </c>
      <c r="C1988" t="s">
        <v>692</v>
      </c>
      <c r="D1988" t="s">
        <v>699</v>
      </c>
      <c r="E1988">
        <v>0.175442684445962</v>
      </c>
      <c r="F1988">
        <v>8</v>
      </c>
      <c r="G1988">
        <v>0</v>
      </c>
      <c r="H1988">
        <v>0</v>
      </c>
      <c r="I1988">
        <f t="shared" si="225"/>
        <v>0</v>
      </c>
      <c r="J1988">
        <v>0</v>
      </c>
      <c r="K1988">
        <v>0</v>
      </c>
      <c r="M1988" t="s">
        <v>650</v>
      </c>
      <c r="N1988" t="str">
        <f t="shared" si="226"/>
        <v>middle</v>
      </c>
      <c r="P1988">
        <v>0</v>
      </c>
      <c r="Q1988">
        <v>-8.6008139999999997E-2</v>
      </c>
      <c r="R1988">
        <v>1</v>
      </c>
      <c r="S1988">
        <v>0.175442684445962</v>
      </c>
      <c r="T1988">
        <f t="shared" si="227"/>
        <v>0</v>
      </c>
      <c r="U1988">
        <f t="shared" si="228"/>
        <v>0</v>
      </c>
      <c r="V1988">
        <f t="shared" si="229"/>
        <v>0</v>
      </c>
      <c r="X1988">
        <f t="shared" si="224"/>
        <v>-1.5089498965804122E-2</v>
      </c>
    </row>
    <row r="1989" spans="1:24" x14ac:dyDescent="0.35">
      <c r="A1989" t="s">
        <v>482</v>
      </c>
      <c r="B1989" t="s">
        <v>667</v>
      </c>
      <c r="C1989" t="s">
        <v>692</v>
      </c>
      <c r="D1989" t="s">
        <v>699</v>
      </c>
      <c r="E1989">
        <v>0.173748866548256</v>
      </c>
      <c r="F1989">
        <v>8</v>
      </c>
      <c r="G1989">
        <v>0</v>
      </c>
      <c r="H1989">
        <v>0</v>
      </c>
      <c r="I1989">
        <f t="shared" si="225"/>
        <v>0</v>
      </c>
      <c r="J1989">
        <v>0</v>
      </c>
      <c r="K1989">
        <v>0</v>
      </c>
      <c r="M1989" t="s">
        <v>650</v>
      </c>
      <c r="N1989" t="str">
        <f t="shared" si="226"/>
        <v>middle</v>
      </c>
      <c r="P1989">
        <v>0</v>
      </c>
      <c r="Q1989">
        <v>-8.6008139999999997E-2</v>
      </c>
      <c r="R1989">
        <v>1</v>
      </c>
      <c r="S1989">
        <v>0.173748866548256</v>
      </c>
      <c r="T1989">
        <f t="shared" si="227"/>
        <v>0</v>
      </c>
      <c r="U1989">
        <f t="shared" si="228"/>
        <v>0</v>
      </c>
      <c r="V1989">
        <f t="shared" si="229"/>
        <v>0</v>
      </c>
      <c r="X1989">
        <f t="shared" si="224"/>
        <v>-1.4943816838923717E-2</v>
      </c>
    </row>
    <row r="1990" spans="1:24" x14ac:dyDescent="0.35">
      <c r="A1990" t="s">
        <v>481</v>
      </c>
      <c r="B1990" t="s">
        <v>666</v>
      </c>
      <c r="C1990" t="s">
        <v>692</v>
      </c>
      <c r="D1990" t="s">
        <v>699</v>
      </c>
      <c r="E1990">
        <v>0.219983904004247</v>
      </c>
      <c r="F1990">
        <v>8</v>
      </c>
      <c r="G1990">
        <v>0</v>
      </c>
      <c r="H1990">
        <v>0</v>
      </c>
      <c r="I1990">
        <f t="shared" si="225"/>
        <v>0</v>
      </c>
      <c r="J1990">
        <v>0</v>
      </c>
      <c r="K1990">
        <v>0</v>
      </c>
      <c r="M1990" t="s">
        <v>650</v>
      </c>
      <c r="N1990" t="str">
        <f t="shared" si="226"/>
        <v>middle</v>
      </c>
      <c r="P1990">
        <v>0</v>
      </c>
      <c r="Q1990">
        <v>-8.6008139999999997E-2</v>
      </c>
      <c r="R1990">
        <v>1</v>
      </c>
      <c r="S1990">
        <v>0.219983904004247</v>
      </c>
      <c r="T1990">
        <f t="shared" si="227"/>
        <v>0</v>
      </c>
      <c r="U1990">
        <f t="shared" si="228"/>
        <v>0</v>
      </c>
      <c r="V1990">
        <f t="shared" si="229"/>
        <v>0</v>
      </c>
      <c r="X1990">
        <f t="shared" si="224"/>
        <v>-1.8920406413343836E-2</v>
      </c>
    </row>
    <row r="1991" spans="1:24" x14ac:dyDescent="0.35">
      <c r="A1991" t="s">
        <v>303</v>
      </c>
      <c r="B1991" t="s">
        <v>665</v>
      </c>
      <c r="C1991" t="s">
        <v>692</v>
      </c>
      <c r="D1991" t="s">
        <v>699</v>
      </c>
      <c r="E1991">
        <v>0.430824545001533</v>
      </c>
      <c r="F1991">
        <v>8</v>
      </c>
      <c r="G1991">
        <v>0</v>
      </c>
      <c r="H1991">
        <v>0</v>
      </c>
      <c r="I1991">
        <f t="shared" si="225"/>
        <v>0</v>
      </c>
      <c r="J1991">
        <v>0</v>
      </c>
      <c r="K1991">
        <v>0</v>
      </c>
      <c r="M1991" t="s">
        <v>650</v>
      </c>
      <c r="N1991" t="str">
        <f t="shared" si="226"/>
        <v>middle</v>
      </c>
      <c r="P1991">
        <v>0</v>
      </c>
      <c r="Q1991">
        <v>-8.6008139999999997E-2</v>
      </c>
      <c r="R1991">
        <v>1</v>
      </c>
      <c r="S1991">
        <v>0.430824545001533</v>
      </c>
      <c r="T1991">
        <f t="shared" si="227"/>
        <v>0</v>
      </c>
      <c r="U1991">
        <f t="shared" si="228"/>
        <v>0</v>
      </c>
      <c r="V1991">
        <f t="shared" si="229"/>
        <v>0</v>
      </c>
      <c r="X1991">
        <f t="shared" si="224"/>
        <v>-3.7054417781928146E-2</v>
      </c>
    </row>
    <row r="1992" spans="1:24" x14ac:dyDescent="0.35">
      <c r="A1992" t="s">
        <v>312</v>
      </c>
      <c r="B1992" t="s">
        <v>666</v>
      </c>
      <c r="C1992" t="s">
        <v>692</v>
      </c>
      <c r="D1992" t="s">
        <v>699</v>
      </c>
      <c r="E1992">
        <v>1</v>
      </c>
      <c r="F1992">
        <v>8</v>
      </c>
      <c r="G1992">
        <v>0</v>
      </c>
      <c r="H1992">
        <v>0</v>
      </c>
      <c r="I1992">
        <f t="shared" si="225"/>
        <v>0</v>
      </c>
      <c r="J1992">
        <v>0</v>
      </c>
      <c r="K1992">
        <v>0</v>
      </c>
      <c r="L1992" t="s">
        <v>3</v>
      </c>
      <c r="M1992" t="s">
        <v>651</v>
      </c>
      <c r="N1992" t="str">
        <f t="shared" si="226"/>
        <v>right tackle</v>
      </c>
      <c r="P1992">
        <v>0</v>
      </c>
      <c r="Q1992">
        <v>-0.67460629999999999</v>
      </c>
      <c r="R1992">
        <v>1</v>
      </c>
      <c r="S1992">
        <v>1</v>
      </c>
      <c r="T1992">
        <f t="shared" si="227"/>
        <v>0</v>
      </c>
      <c r="U1992">
        <f t="shared" si="228"/>
        <v>0</v>
      </c>
      <c r="V1992">
        <f t="shared" si="229"/>
        <v>0</v>
      </c>
      <c r="X1992">
        <f t="shared" si="224"/>
        <v>-0.67460629999999999</v>
      </c>
    </row>
    <row r="1993" spans="1:24" x14ac:dyDescent="0.35">
      <c r="A1993" t="s">
        <v>308</v>
      </c>
      <c r="B1993" t="s">
        <v>667</v>
      </c>
      <c r="C1993" t="s">
        <v>692</v>
      </c>
      <c r="D1993" t="s">
        <v>699</v>
      </c>
      <c r="E1993">
        <v>0.51336177795149396</v>
      </c>
      <c r="F1993">
        <v>8</v>
      </c>
      <c r="G1993">
        <v>0</v>
      </c>
      <c r="H1993">
        <v>0</v>
      </c>
      <c r="I1993">
        <f t="shared" si="225"/>
        <v>0</v>
      </c>
      <c r="J1993">
        <v>0</v>
      </c>
      <c r="K1993">
        <v>0</v>
      </c>
      <c r="M1993" t="s">
        <v>650</v>
      </c>
      <c r="N1993" t="str">
        <f t="shared" si="226"/>
        <v>middle</v>
      </c>
      <c r="P1993">
        <v>0</v>
      </c>
      <c r="Q1993">
        <v>-0.59259503999999996</v>
      </c>
      <c r="R1993">
        <v>1</v>
      </c>
      <c r="S1993">
        <v>0.51336177795149396</v>
      </c>
      <c r="T1993">
        <f t="shared" si="227"/>
        <v>0</v>
      </c>
      <c r="U1993">
        <f t="shared" si="228"/>
        <v>0</v>
      </c>
      <c r="V1993">
        <f t="shared" si="229"/>
        <v>0</v>
      </c>
      <c r="X1993">
        <f t="shared" si="224"/>
        <v>-0.30421564333963669</v>
      </c>
    </row>
    <row r="1994" spans="1:24" x14ac:dyDescent="0.35">
      <c r="A1994" t="s">
        <v>299</v>
      </c>
      <c r="B1994" t="s">
        <v>666</v>
      </c>
      <c r="C1994" t="s">
        <v>692</v>
      </c>
      <c r="D1994" t="s">
        <v>699</v>
      </c>
      <c r="E1994">
        <v>0.48663822204850499</v>
      </c>
      <c r="F1994">
        <v>8</v>
      </c>
      <c r="G1994">
        <v>0</v>
      </c>
      <c r="H1994">
        <v>0</v>
      </c>
      <c r="I1994">
        <f t="shared" si="225"/>
        <v>0</v>
      </c>
      <c r="J1994">
        <v>0</v>
      </c>
      <c r="K1994">
        <v>0</v>
      </c>
      <c r="M1994" t="s">
        <v>650</v>
      </c>
      <c r="N1994" t="str">
        <f t="shared" si="226"/>
        <v>middle</v>
      </c>
      <c r="P1994">
        <v>0</v>
      </c>
      <c r="Q1994">
        <v>-0.59259503999999996</v>
      </c>
      <c r="R1994">
        <v>1</v>
      </c>
      <c r="S1994">
        <v>0.48663822204850499</v>
      </c>
      <c r="T1994">
        <f t="shared" si="227"/>
        <v>0</v>
      </c>
      <c r="U1994">
        <f t="shared" si="228"/>
        <v>0</v>
      </c>
      <c r="V1994">
        <f t="shared" si="229"/>
        <v>0</v>
      </c>
      <c r="X1994">
        <f t="shared" si="224"/>
        <v>-0.28837939666036266</v>
      </c>
    </row>
    <row r="1995" spans="1:24" x14ac:dyDescent="0.35">
      <c r="A1995" t="s">
        <v>308</v>
      </c>
      <c r="B1995" t="s">
        <v>667</v>
      </c>
      <c r="C1995" t="s">
        <v>692</v>
      </c>
      <c r="D1995" t="s">
        <v>699</v>
      </c>
      <c r="E1995">
        <v>0.86807321924727598</v>
      </c>
      <c r="F1995">
        <v>8</v>
      </c>
      <c r="G1995">
        <v>0</v>
      </c>
      <c r="H1995">
        <v>0</v>
      </c>
      <c r="I1995">
        <f t="shared" si="225"/>
        <v>0</v>
      </c>
      <c r="J1995">
        <v>1</v>
      </c>
      <c r="K1995">
        <v>0</v>
      </c>
      <c r="L1995" t="s">
        <v>654</v>
      </c>
      <c r="M1995" t="s">
        <v>652</v>
      </c>
      <c r="N1995" t="str">
        <f t="shared" si="226"/>
        <v>left guard</v>
      </c>
      <c r="P1995">
        <v>0</v>
      </c>
      <c r="Q1995">
        <v>-0.34795797000000001</v>
      </c>
      <c r="R1995">
        <v>1</v>
      </c>
      <c r="S1995">
        <v>0.86807321924727598</v>
      </c>
      <c r="T1995">
        <f t="shared" si="227"/>
        <v>0</v>
      </c>
      <c r="U1995">
        <f t="shared" si="228"/>
        <v>0.86807321924727598</v>
      </c>
      <c r="V1995">
        <f t="shared" si="229"/>
        <v>0</v>
      </c>
      <c r="X1995">
        <f t="shared" si="224"/>
        <v>-0.3020529951806471</v>
      </c>
    </row>
    <row r="1996" spans="1:24" x14ac:dyDescent="0.35">
      <c r="A1996" t="s">
        <v>311</v>
      </c>
      <c r="B1996" t="s">
        <v>666</v>
      </c>
      <c r="C1996" t="s">
        <v>692</v>
      </c>
      <c r="D1996" t="s">
        <v>699</v>
      </c>
      <c r="E1996">
        <v>0.13192678075272299</v>
      </c>
      <c r="F1996">
        <v>8</v>
      </c>
      <c r="G1996">
        <v>0</v>
      </c>
      <c r="H1996">
        <v>0</v>
      </c>
      <c r="I1996">
        <f t="shared" si="225"/>
        <v>0</v>
      </c>
      <c r="J1996">
        <v>1</v>
      </c>
      <c r="K1996">
        <v>0</v>
      </c>
      <c r="L1996" t="s">
        <v>654</v>
      </c>
      <c r="M1996" t="s">
        <v>652</v>
      </c>
      <c r="N1996" t="str">
        <f t="shared" si="226"/>
        <v>left guard</v>
      </c>
      <c r="P1996">
        <v>0</v>
      </c>
      <c r="Q1996">
        <v>-0.34795797000000001</v>
      </c>
      <c r="R1996">
        <v>1</v>
      </c>
      <c r="S1996">
        <v>0.13192678075272299</v>
      </c>
      <c r="T1996">
        <f t="shared" si="227"/>
        <v>0</v>
      </c>
      <c r="U1996">
        <f t="shared" si="228"/>
        <v>0.13192678075272299</v>
      </c>
      <c r="V1996">
        <f t="shared" si="229"/>
        <v>0</v>
      </c>
      <c r="X1996">
        <f t="shared" si="224"/>
        <v>-4.5904974819352566E-2</v>
      </c>
    </row>
    <row r="1997" spans="1:24" x14ac:dyDescent="0.35">
      <c r="A1997" t="s">
        <v>308</v>
      </c>
      <c r="B1997" t="s">
        <v>667</v>
      </c>
      <c r="C1997" t="s">
        <v>692</v>
      </c>
      <c r="D1997" t="s">
        <v>699</v>
      </c>
      <c r="E1997">
        <v>0.69409445275363701</v>
      </c>
      <c r="F1997">
        <v>8</v>
      </c>
      <c r="G1997">
        <v>0</v>
      </c>
      <c r="H1997">
        <v>0</v>
      </c>
      <c r="I1997">
        <f t="shared" si="225"/>
        <v>0</v>
      </c>
      <c r="J1997">
        <v>1</v>
      </c>
      <c r="K1997">
        <v>0</v>
      </c>
      <c r="M1997" t="s">
        <v>650</v>
      </c>
      <c r="N1997" t="str">
        <f t="shared" si="226"/>
        <v>middle</v>
      </c>
      <c r="P1997">
        <v>0</v>
      </c>
      <c r="Q1997">
        <v>-0.38887134000000001</v>
      </c>
      <c r="R1997">
        <v>1</v>
      </c>
      <c r="S1997">
        <v>0.69409445275363701</v>
      </c>
      <c r="T1997">
        <f t="shared" si="227"/>
        <v>0</v>
      </c>
      <c r="U1997">
        <f t="shared" si="228"/>
        <v>0.69409445275363701</v>
      </c>
      <c r="V1997">
        <f t="shared" si="229"/>
        <v>0</v>
      </c>
      <c r="X1997">
        <f t="shared" si="224"/>
        <v>-0.26991343992887351</v>
      </c>
    </row>
    <row r="1998" spans="1:24" x14ac:dyDescent="0.35">
      <c r="A1998" t="s">
        <v>299</v>
      </c>
      <c r="B1998" t="s">
        <v>666</v>
      </c>
      <c r="C1998" t="s">
        <v>692</v>
      </c>
      <c r="D1998" t="s">
        <v>699</v>
      </c>
      <c r="E1998">
        <v>0.30590554724636199</v>
      </c>
      <c r="F1998">
        <v>8</v>
      </c>
      <c r="G1998">
        <v>0</v>
      </c>
      <c r="H1998">
        <v>0</v>
      </c>
      <c r="I1998">
        <f t="shared" si="225"/>
        <v>0</v>
      </c>
      <c r="J1998">
        <v>1</v>
      </c>
      <c r="K1998">
        <v>0</v>
      </c>
      <c r="M1998" t="s">
        <v>650</v>
      </c>
      <c r="N1998" t="str">
        <f t="shared" si="226"/>
        <v>middle</v>
      </c>
      <c r="P1998">
        <v>0</v>
      </c>
      <c r="Q1998">
        <v>-0.38887134000000001</v>
      </c>
      <c r="R1998">
        <v>1</v>
      </c>
      <c r="S1998">
        <v>0.30590554724636199</v>
      </c>
      <c r="T1998">
        <f t="shared" si="227"/>
        <v>0</v>
      </c>
      <c r="U1998">
        <f t="shared" si="228"/>
        <v>0.30590554724636199</v>
      </c>
      <c r="V1998">
        <f t="shared" si="229"/>
        <v>0</v>
      </c>
      <c r="X1998">
        <f t="shared" si="224"/>
        <v>-0.1189579000711261</v>
      </c>
    </row>
    <row r="1999" spans="1:24" x14ac:dyDescent="0.35">
      <c r="A1999" t="s">
        <v>480</v>
      </c>
      <c r="B1999" t="s">
        <v>667</v>
      </c>
      <c r="C1999" t="s">
        <v>699</v>
      </c>
      <c r="D1999" t="s">
        <v>692</v>
      </c>
      <c r="E1999">
        <v>0.550155230754795</v>
      </c>
      <c r="F1999">
        <v>8</v>
      </c>
      <c r="G1999">
        <v>0</v>
      </c>
      <c r="H1999">
        <v>0</v>
      </c>
      <c r="I1999">
        <f t="shared" si="225"/>
        <v>0</v>
      </c>
      <c r="J1999">
        <v>0</v>
      </c>
      <c r="K1999">
        <v>1</v>
      </c>
      <c r="L1999" t="s">
        <v>3</v>
      </c>
      <c r="M1999" t="s">
        <v>651</v>
      </c>
      <c r="N1999" t="str">
        <f t="shared" si="226"/>
        <v>right tackle</v>
      </c>
      <c r="P1999">
        <v>0</v>
      </c>
      <c r="Q1999">
        <v>-0.90351219999999999</v>
      </c>
      <c r="R1999">
        <v>1</v>
      </c>
      <c r="S1999">
        <v>0.550155230754795</v>
      </c>
      <c r="T1999">
        <f t="shared" si="227"/>
        <v>0</v>
      </c>
      <c r="U1999">
        <f t="shared" si="228"/>
        <v>0</v>
      </c>
      <c r="V1999">
        <f t="shared" si="229"/>
        <v>0.550155230754795</v>
      </c>
      <c r="X1999">
        <f t="shared" si="224"/>
        <v>-0.49707196288077249</v>
      </c>
    </row>
    <row r="2000" spans="1:24" x14ac:dyDescent="0.35">
      <c r="A2000" t="s">
        <v>483</v>
      </c>
      <c r="B2000" t="s">
        <v>666</v>
      </c>
      <c r="C2000" t="s">
        <v>699</v>
      </c>
      <c r="D2000" t="s">
        <v>692</v>
      </c>
      <c r="E2000">
        <v>0.449844769245204</v>
      </c>
      <c r="F2000">
        <v>8</v>
      </c>
      <c r="G2000">
        <v>0</v>
      </c>
      <c r="H2000">
        <v>0</v>
      </c>
      <c r="I2000">
        <f t="shared" si="225"/>
        <v>0</v>
      </c>
      <c r="J2000">
        <v>0</v>
      </c>
      <c r="K2000">
        <v>1</v>
      </c>
      <c r="L2000" t="s">
        <v>3</v>
      </c>
      <c r="M2000" t="s">
        <v>651</v>
      </c>
      <c r="N2000" t="str">
        <f t="shared" si="226"/>
        <v>right tackle</v>
      </c>
      <c r="P2000">
        <v>0</v>
      </c>
      <c r="Q2000">
        <v>-0.90351219999999999</v>
      </c>
      <c r="R2000">
        <v>1</v>
      </c>
      <c r="S2000">
        <v>0.449844769245204</v>
      </c>
      <c r="T2000">
        <f t="shared" si="227"/>
        <v>0</v>
      </c>
      <c r="U2000">
        <f t="shared" si="228"/>
        <v>0</v>
      </c>
      <c r="V2000">
        <f t="shared" si="229"/>
        <v>0.449844769245204</v>
      </c>
      <c r="X2000">
        <f t="shared" si="224"/>
        <v>-0.40644023711922661</v>
      </c>
    </row>
    <row r="2001" spans="1:24" x14ac:dyDescent="0.35">
      <c r="A2001" t="s">
        <v>478</v>
      </c>
      <c r="B2001" t="s">
        <v>666</v>
      </c>
      <c r="C2001" t="s">
        <v>699</v>
      </c>
      <c r="D2001" t="s">
        <v>692</v>
      </c>
      <c r="E2001">
        <v>0.244639535211708</v>
      </c>
      <c r="F2001">
        <v>8</v>
      </c>
      <c r="G2001">
        <v>0</v>
      </c>
      <c r="H2001">
        <v>0</v>
      </c>
      <c r="I2001">
        <f t="shared" si="225"/>
        <v>0</v>
      </c>
      <c r="J2001">
        <v>0</v>
      </c>
      <c r="K2001">
        <v>0</v>
      </c>
      <c r="L2001" t="s">
        <v>653</v>
      </c>
      <c r="M2001" t="s">
        <v>652</v>
      </c>
      <c r="N2001" t="str">
        <f t="shared" si="226"/>
        <v>left end</v>
      </c>
      <c r="P2001">
        <v>0</v>
      </c>
      <c r="Q2001">
        <v>-0.51515644999999999</v>
      </c>
      <c r="R2001">
        <v>1</v>
      </c>
      <c r="S2001">
        <v>0.244639535211708</v>
      </c>
      <c r="T2001">
        <f t="shared" si="227"/>
        <v>0</v>
      </c>
      <c r="U2001">
        <f t="shared" si="228"/>
        <v>0</v>
      </c>
      <c r="V2001">
        <f t="shared" si="229"/>
        <v>0</v>
      </c>
      <c r="X2001">
        <f t="shared" si="224"/>
        <v>-0.12602763448931348</v>
      </c>
    </row>
    <row r="2002" spans="1:24" x14ac:dyDescent="0.35">
      <c r="A2002" t="s">
        <v>582</v>
      </c>
      <c r="B2002" t="s">
        <v>667</v>
      </c>
      <c r="C2002" t="s">
        <v>699</v>
      </c>
      <c r="D2002" t="s">
        <v>692</v>
      </c>
      <c r="E2002">
        <v>0.16082663391148899</v>
      </c>
      <c r="F2002">
        <v>8</v>
      </c>
      <c r="G2002">
        <v>0</v>
      </c>
      <c r="H2002">
        <v>0</v>
      </c>
      <c r="I2002">
        <f t="shared" si="225"/>
        <v>0</v>
      </c>
      <c r="J2002">
        <v>0</v>
      </c>
      <c r="K2002">
        <v>0</v>
      </c>
      <c r="L2002" t="s">
        <v>653</v>
      </c>
      <c r="M2002" t="s">
        <v>652</v>
      </c>
      <c r="N2002" t="str">
        <f t="shared" si="226"/>
        <v>left end</v>
      </c>
      <c r="P2002">
        <v>0</v>
      </c>
      <c r="Q2002">
        <v>-0.51515644999999999</v>
      </c>
      <c r="R2002">
        <v>1</v>
      </c>
      <c r="S2002">
        <v>0.16082663391148899</v>
      </c>
      <c r="T2002">
        <f t="shared" si="227"/>
        <v>0</v>
      </c>
      <c r="U2002">
        <f t="shared" si="228"/>
        <v>0</v>
      </c>
      <c r="V2002">
        <f t="shared" si="229"/>
        <v>0</v>
      </c>
      <c r="X2002">
        <f t="shared" si="224"/>
        <v>-8.2850877791292285E-2</v>
      </c>
    </row>
    <row r="2003" spans="1:24" x14ac:dyDescent="0.35">
      <c r="A2003" t="s">
        <v>477</v>
      </c>
      <c r="B2003" t="s">
        <v>667</v>
      </c>
      <c r="C2003" t="s">
        <v>699</v>
      </c>
      <c r="D2003" t="s">
        <v>692</v>
      </c>
      <c r="E2003">
        <v>0.59453383087680101</v>
      </c>
      <c r="F2003">
        <v>8</v>
      </c>
      <c r="G2003">
        <v>0</v>
      </c>
      <c r="H2003">
        <v>0</v>
      </c>
      <c r="I2003">
        <f t="shared" si="225"/>
        <v>0</v>
      </c>
      <c r="J2003">
        <v>0</v>
      </c>
      <c r="K2003">
        <v>0</v>
      </c>
      <c r="L2003" t="s">
        <v>653</v>
      </c>
      <c r="M2003" t="s">
        <v>652</v>
      </c>
      <c r="N2003" t="str">
        <f t="shared" si="226"/>
        <v>left end</v>
      </c>
      <c r="P2003">
        <v>0</v>
      </c>
      <c r="Q2003">
        <v>-0.51515644999999999</v>
      </c>
      <c r="R2003">
        <v>1</v>
      </c>
      <c r="S2003">
        <v>0.59453383087680101</v>
      </c>
      <c r="T2003">
        <f t="shared" si="227"/>
        <v>0</v>
      </c>
      <c r="U2003">
        <f t="shared" si="228"/>
        <v>0</v>
      </c>
      <c r="V2003">
        <f t="shared" si="229"/>
        <v>0</v>
      </c>
      <c r="X2003">
        <f t="shared" si="224"/>
        <v>-0.30627793771939321</v>
      </c>
    </row>
    <row r="2004" spans="1:24" x14ac:dyDescent="0.35">
      <c r="A2004" t="s">
        <v>315</v>
      </c>
      <c r="B2004" t="s">
        <v>666</v>
      </c>
      <c r="C2004" t="s">
        <v>692</v>
      </c>
      <c r="D2004" t="s">
        <v>699</v>
      </c>
      <c r="E2004">
        <v>0.72190811852394199</v>
      </c>
      <c r="F2004">
        <v>8</v>
      </c>
      <c r="G2004">
        <v>0</v>
      </c>
      <c r="H2004">
        <v>0</v>
      </c>
      <c r="I2004">
        <f t="shared" si="225"/>
        <v>0</v>
      </c>
      <c r="J2004">
        <v>0</v>
      </c>
      <c r="K2004">
        <v>0</v>
      </c>
      <c r="L2004" t="s">
        <v>3</v>
      </c>
      <c r="M2004" t="s">
        <v>651</v>
      </c>
      <c r="N2004" t="str">
        <f t="shared" si="226"/>
        <v>right tackle</v>
      </c>
      <c r="P2004">
        <v>0</v>
      </c>
      <c r="Q2004">
        <v>0.27618464999999998</v>
      </c>
      <c r="R2004">
        <v>0</v>
      </c>
      <c r="S2004">
        <v>0</v>
      </c>
      <c r="T2004">
        <f t="shared" si="227"/>
        <v>0</v>
      </c>
      <c r="U2004">
        <f t="shared" si="228"/>
        <v>0</v>
      </c>
      <c r="V2004">
        <f t="shared" si="229"/>
        <v>0</v>
      </c>
      <c r="X2004">
        <f t="shared" si="224"/>
        <v>0.1993799410466934</v>
      </c>
    </row>
    <row r="2005" spans="1:24" x14ac:dyDescent="0.35">
      <c r="A2005" t="s">
        <v>303</v>
      </c>
      <c r="B2005" t="s">
        <v>665</v>
      </c>
      <c r="C2005" t="s">
        <v>692</v>
      </c>
      <c r="D2005" t="s">
        <v>699</v>
      </c>
      <c r="E2005">
        <v>0.27809188147605701</v>
      </c>
      <c r="F2005">
        <v>8</v>
      </c>
      <c r="G2005">
        <v>0</v>
      </c>
      <c r="H2005">
        <v>0</v>
      </c>
      <c r="I2005">
        <f t="shared" si="225"/>
        <v>0</v>
      </c>
      <c r="J2005">
        <v>0</v>
      </c>
      <c r="K2005">
        <v>0</v>
      </c>
      <c r="L2005" t="s">
        <v>3</v>
      </c>
      <c r="M2005" t="s">
        <v>651</v>
      </c>
      <c r="N2005" t="str">
        <f t="shared" si="226"/>
        <v>right tackle</v>
      </c>
      <c r="P2005">
        <v>0</v>
      </c>
      <c r="Q2005">
        <v>0.27618464999999998</v>
      </c>
      <c r="R2005">
        <v>0</v>
      </c>
      <c r="S2005">
        <v>0</v>
      </c>
      <c r="T2005">
        <f t="shared" si="227"/>
        <v>0</v>
      </c>
      <c r="U2005">
        <f t="shared" si="228"/>
        <v>0</v>
      </c>
      <c r="V2005">
        <f t="shared" si="229"/>
        <v>0</v>
      </c>
      <c r="X2005">
        <f t="shared" si="224"/>
        <v>7.680470895330628E-2</v>
      </c>
    </row>
    <row r="2006" spans="1:24" x14ac:dyDescent="0.35">
      <c r="A2006" t="s">
        <v>484</v>
      </c>
      <c r="B2006" t="s">
        <v>665</v>
      </c>
      <c r="C2006" t="s">
        <v>699</v>
      </c>
      <c r="D2006" t="s">
        <v>692</v>
      </c>
      <c r="E2006">
        <v>0.78973220981396097</v>
      </c>
      <c r="F2006">
        <v>8</v>
      </c>
      <c r="G2006">
        <v>0</v>
      </c>
      <c r="H2006">
        <v>0</v>
      </c>
      <c r="I2006">
        <f t="shared" si="225"/>
        <v>0</v>
      </c>
      <c r="J2006">
        <v>0</v>
      </c>
      <c r="K2006">
        <v>0</v>
      </c>
      <c r="L2006" t="s">
        <v>3</v>
      </c>
      <c r="M2006" t="s">
        <v>651</v>
      </c>
      <c r="N2006" t="str">
        <f t="shared" si="226"/>
        <v>right tackle</v>
      </c>
      <c r="P2006">
        <v>0</v>
      </c>
      <c r="Q2006">
        <v>0.95156949999999996</v>
      </c>
      <c r="R2006">
        <v>0</v>
      </c>
      <c r="S2006">
        <v>0</v>
      </c>
      <c r="T2006">
        <f t="shared" si="227"/>
        <v>0</v>
      </c>
      <c r="U2006">
        <f t="shared" si="228"/>
        <v>0</v>
      </c>
      <c r="V2006">
        <f t="shared" si="229"/>
        <v>0</v>
      </c>
      <c r="X2006">
        <f t="shared" si="224"/>
        <v>0.75148508402656589</v>
      </c>
    </row>
    <row r="2007" spans="1:24" x14ac:dyDescent="0.35">
      <c r="A2007" t="s">
        <v>476</v>
      </c>
      <c r="B2007" t="s">
        <v>665</v>
      </c>
      <c r="C2007" t="s">
        <v>699</v>
      </c>
      <c r="D2007" t="s">
        <v>692</v>
      </c>
      <c r="E2007">
        <v>0.210267790186038</v>
      </c>
      <c r="F2007">
        <v>8</v>
      </c>
      <c r="G2007">
        <v>0</v>
      </c>
      <c r="H2007">
        <v>0</v>
      </c>
      <c r="I2007">
        <f t="shared" si="225"/>
        <v>0</v>
      </c>
      <c r="J2007">
        <v>0</v>
      </c>
      <c r="K2007">
        <v>0</v>
      </c>
      <c r="L2007" t="s">
        <v>3</v>
      </c>
      <c r="M2007" t="s">
        <v>651</v>
      </c>
      <c r="N2007" t="str">
        <f t="shared" si="226"/>
        <v>right tackle</v>
      </c>
      <c r="P2007">
        <v>0</v>
      </c>
      <c r="Q2007">
        <v>0.95156949999999996</v>
      </c>
      <c r="R2007">
        <v>0</v>
      </c>
      <c r="S2007">
        <v>0</v>
      </c>
      <c r="T2007">
        <f t="shared" si="227"/>
        <v>0</v>
      </c>
      <c r="U2007">
        <f t="shared" si="228"/>
        <v>0</v>
      </c>
      <c r="V2007">
        <f t="shared" si="229"/>
        <v>0</v>
      </c>
      <c r="X2007">
        <f t="shared" si="224"/>
        <v>0.20008441597343307</v>
      </c>
    </row>
    <row r="2008" spans="1:24" x14ac:dyDescent="0.35">
      <c r="A2008" t="s">
        <v>303</v>
      </c>
      <c r="B2008" t="s">
        <v>665</v>
      </c>
      <c r="C2008" t="s">
        <v>692</v>
      </c>
      <c r="D2008" t="s">
        <v>699</v>
      </c>
      <c r="E2008">
        <v>0.25488752511808499</v>
      </c>
      <c r="F2008">
        <v>8</v>
      </c>
      <c r="G2008">
        <v>0</v>
      </c>
      <c r="H2008">
        <v>0</v>
      </c>
      <c r="I2008">
        <f t="shared" si="225"/>
        <v>0</v>
      </c>
      <c r="J2008">
        <v>0</v>
      </c>
      <c r="K2008">
        <v>0</v>
      </c>
      <c r="L2008" t="s">
        <v>3</v>
      </c>
      <c r="M2008" t="s">
        <v>652</v>
      </c>
      <c r="N2008" t="str">
        <f t="shared" si="226"/>
        <v>left tackle</v>
      </c>
      <c r="P2008">
        <v>0</v>
      </c>
      <c r="Q2008">
        <v>-0.58016190000000001</v>
      </c>
      <c r="R2008">
        <v>1</v>
      </c>
      <c r="S2008">
        <v>0.25488752511808499</v>
      </c>
      <c r="T2008">
        <f t="shared" si="227"/>
        <v>0</v>
      </c>
      <c r="U2008">
        <f t="shared" si="228"/>
        <v>0</v>
      </c>
      <c r="V2008">
        <f t="shared" si="229"/>
        <v>0</v>
      </c>
      <c r="X2008">
        <f t="shared" si="224"/>
        <v>-0.14787603085880591</v>
      </c>
    </row>
    <row r="2009" spans="1:24" x14ac:dyDescent="0.35">
      <c r="A2009" t="s">
        <v>317</v>
      </c>
      <c r="B2009" t="s">
        <v>666</v>
      </c>
      <c r="C2009" t="s">
        <v>692</v>
      </c>
      <c r="D2009" t="s">
        <v>699</v>
      </c>
      <c r="E2009">
        <v>0.74511247488191401</v>
      </c>
      <c r="F2009">
        <v>8</v>
      </c>
      <c r="G2009">
        <v>0</v>
      </c>
      <c r="H2009">
        <v>0</v>
      </c>
      <c r="I2009">
        <f t="shared" si="225"/>
        <v>0</v>
      </c>
      <c r="J2009">
        <v>0</v>
      </c>
      <c r="K2009">
        <v>0</v>
      </c>
      <c r="L2009" t="s">
        <v>3</v>
      </c>
      <c r="M2009" t="s">
        <v>652</v>
      </c>
      <c r="N2009" t="str">
        <f t="shared" si="226"/>
        <v>left tackle</v>
      </c>
      <c r="P2009">
        <v>0</v>
      </c>
      <c r="Q2009">
        <v>-0.58016190000000001</v>
      </c>
      <c r="R2009">
        <v>1</v>
      </c>
      <c r="S2009">
        <v>0.74511247488191401</v>
      </c>
      <c r="T2009">
        <f t="shared" si="227"/>
        <v>0</v>
      </c>
      <c r="U2009">
        <f t="shared" si="228"/>
        <v>0</v>
      </c>
      <c r="V2009">
        <f t="shared" si="229"/>
        <v>0</v>
      </c>
      <c r="X2009">
        <f t="shared" si="224"/>
        <v>-0.43228586914119349</v>
      </c>
    </row>
    <row r="2010" spans="1:24" x14ac:dyDescent="0.35">
      <c r="A2010" t="s">
        <v>486</v>
      </c>
      <c r="B2010" t="s">
        <v>665</v>
      </c>
      <c r="C2010" t="s">
        <v>692</v>
      </c>
      <c r="D2010" t="s">
        <v>699</v>
      </c>
      <c r="E2010">
        <v>0.24303227109593101</v>
      </c>
      <c r="F2010">
        <v>8</v>
      </c>
      <c r="G2010">
        <v>0</v>
      </c>
      <c r="H2010">
        <v>0</v>
      </c>
      <c r="I2010">
        <f t="shared" si="225"/>
        <v>0</v>
      </c>
      <c r="J2010">
        <v>0</v>
      </c>
      <c r="K2010">
        <v>0</v>
      </c>
      <c r="L2010" t="s">
        <v>654</v>
      </c>
      <c r="M2010" t="s">
        <v>651</v>
      </c>
      <c r="N2010" t="str">
        <f t="shared" si="226"/>
        <v>right guard</v>
      </c>
      <c r="P2010">
        <v>0</v>
      </c>
      <c r="Q2010">
        <v>-0.40223375</v>
      </c>
      <c r="R2010">
        <v>1</v>
      </c>
      <c r="S2010">
        <v>0.24303227109593101</v>
      </c>
      <c r="T2010">
        <f t="shared" si="227"/>
        <v>0</v>
      </c>
      <c r="U2010">
        <f t="shared" si="228"/>
        <v>0</v>
      </c>
      <c r="V2010">
        <f t="shared" si="229"/>
        <v>0</v>
      </c>
      <c r="X2010">
        <f t="shared" si="224"/>
        <v>-9.7755781773932945E-2</v>
      </c>
    </row>
    <row r="2011" spans="1:24" x14ac:dyDescent="0.35">
      <c r="A2011" t="s">
        <v>304</v>
      </c>
      <c r="B2011" t="s">
        <v>666</v>
      </c>
      <c r="C2011" t="s">
        <v>692</v>
      </c>
      <c r="D2011" t="s">
        <v>699</v>
      </c>
      <c r="E2011">
        <v>0.59353223967976199</v>
      </c>
      <c r="F2011">
        <v>8</v>
      </c>
      <c r="G2011">
        <v>0</v>
      </c>
      <c r="H2011">
        <v>0</v>
      </c>
      <c r="I2011">
        <f t="shared" si="225"/>
        <v>0</v>
      </c>
      <c r="J2011">
        <v>0</v>
      </c>
      <c r="K2011">
        <v>0</v>
      </c>
      <c r="L2011" t="s">
        <v>654</v>
      </c>
      <c r="M2011" t="s">
        <v>651</v>
      </c>
      <c r="N2011" t="str">
        <f t="shared" si="226"/>
        <v>right guard</v>
      </c>
      <c r="P2011">
        <v>0</v>
      </c>
      <c r="Q2011">
        <v>-0.40223375</v>
      </c>
      <c r="R2011">
        <v>1</v>
      </c>
      <c r="S2011">
        <v>0.59353223967976199</v>
      </c>
      <c r="T2011">
        <f t="shared" si="227"/>
        <v>0</v>
      </c>
      <c r="U2011">
        <f t="shared" si="228"/>
        <v>0</v>
      </c>
      <c r="V2011">
        <f t="shared" si="229"/>
        <v>0</v>
      </c>
      <c r="X2011">
        <f t="shared" si="224"/>
        <v>-0.23873869851228946</v>
      </c>
    </row>
    <row r="2012" spans="1:24" x14ac:dyDescent="0.35">
      <c r="A2012" t="s">
        <v>303</v>
      </c>
      <c r="B2012" t="s">
        <v>665</v>
      </c>
      <c r="C2012" t="s">
        <v>692</v>
      </c>
      <c r="D2012" t="s">
        <v>699</v>
      </c>
      <c r="E2012">
        <v>0.16343548922430601</v>
      </c>
      <c r="F2012">
        <v>8</v>
      </c>
      <c r="G2012">
        <v>0</v>
      </c>
      <c r="H2012">
        <v>0</v>
      </c>
      <c r="I2012">
        <f t="shared" si="225"/>
        <v>0</v>
      </c>
      <c r="J2012">
        <v>0</v>
      </c>
      <c r="K2012">
        <v>0</v>
      </c>
      <c r="L2012" t="s">
        <v>654</v>
      </c>
      <c r="M2012" t="s">
        <v>651</v>
      </c>
      <c r="N2012" t="str">
        <f t="shared" si="226"/>
        <v>right guard</v>
      </c>
      <c r="P2012">
        <v>0</v>
      </c>
      <c r="Q2012">
        <v>-0.40223375</v>
      </c>
      <c r="R2012">
        <v>1</v>
      </c>
      <c r="S2012">
        <v>0.16343548922430601</v>
      </c>
      <c r="T2012">
        <f t="shared" si="227"/>
        <v>0</v>
      </c>
      <c r="U2012">
        <f t="shared" si="228"/>
        <v>0</v>
      </c>
      <c r="V2012">
        <f t="shared" si="229"/>
        <v>0</v>
      </c>
      <c r="X2012">
        <f t="shared" si="224"/>
        <v>-6.5739269713777193E-2</v>
      </c>
    </row>
    <row r="2013" spans="1:24" x14ac:dyDescent="0.35">
      <c r="A2013" t="s">
        <v>485</v>
      </c>
      <c r="B2013" t="s">
        <v>665</v>
      </c>
      <c r="C2013" t="s">
        <v>699</v>
      </c>
      <c r="D2013" t="s">
        <v>692</v>
      </c>
      <c r="E2013">
        <v>1</v>
      </c>
      <c r="F2013">
        <v>8</v>
      </c>
      <c r="G2013">
        <v>0</v>
      </c>
      <c r="H2013">
        <v>0</v>
      </c>
      <c r="I2013">
        <f t="shared" si="225"/>
        <v>0</v>
      </c>
      <c r="J2013">
        <v>0</v>
      </c>
      <c r="K2013">
        <v>0</v>
      </c>
      <c r="M2013" t="s">
        <v>650</v>
      </c>
      <c r="N2013" t="str">
        <f t="shared" si="226"/>
        <v>middle</v>
      </c>
      <c r="P2013">
        <v>0</v>
      </c>
      <c r="Q2013">
        <v>1.6835990999999999</v>
      </c>
      <c r="R2013">
        <v>0</v>
      </c>
      <c r="S2013">
        <v>0</v>
      </c>
      <c r="T2013">
        <f t="shared" si="227"/>
        <v>0</v>
      </c>
      <c r="U2013">
        <f t="shared" si="228"/>
        <v>0</v>
      </c>
      <c r="V2013">
        <f t="shared" si="229"/>
        <v>0</v>
      </c>
      <c r="X2013">
        <f t="shared" si="224"/>
        <v>1.6835990999999999</v>
      </c>
    </row>
    <row r="2014" spans="1:24" x14ac:dyDescent="0.35">
      <c r="A2014" t="s">
        <v>478</v>
      </c>
      <c r="B2014" t="s">
        <v>666</v>
      </c>
      <c r="C2014" t="s">
        <v>699</v>
      </c>
      <c r="D2014" t="s">
        <v>692</v>
      </c>
      <c r="E2014">
        <v>0.69041857879796698</v>
      </c>
      <c r="F2014">
        <v>8</v>
      </c>
      <c r="G2014">
        <v>0</v>
      </c>
      <c r="H2014">
        <v>0</v>
      </c>
      <c r="I2014">
        <f t="shared" si="225"/>
        <v>0</v>
      </c>
      <c r="J2014">
        <v>0</v>
      </c>
      <c r="K2014">
        <v>0</v>
      </c>
      <c r="M2014" t="s">
        <v>650</v>
      </c>
      <c r="N2014" t="str">
        <f t="shared" si="226"/>
        <v>middle</v>
      </c>
      <c r="P2014">
        <v>0</v>
      </c>
      <c r="Q2014">
        <v>-0.93040586000000003</v>
      </c>
      <c r="R2014">
        <v>1</v>
      </c>
      <c r="S2014">
        <v>0.69041857879796698</v>
      </c>
      <c r="T2014">
        <f t="shared" si="227"/>
        <v>0</v>
      </c>
      <c r="U2014">
        <f t="shared" si="228"/>
        <v>0</v>
      </c>
      <c r="V2014">
        <f t="shared" si="229"/>
        <v>0</v>
      </c>
      <c r="X2014">
        <f t="shared" si="224"/>
        <v>-0.64236949156650025</v>
      </c>
    </row>
    <row r="2015" spans="1:24" x14ac:dyDescent="0.35">
      <c r="A2015" t="s">
        <v>487</v>
      </c>
      <c r="B2015" t="s">
        <v>666</v>
      </c>
      <c r="C2015" t="s">
        <v>699</v>
      </c>
      <c r="D2015" t="s">
        <v>692</v>
      </c>
      <c r="E2015">
        <v>0.30958142120203203</v>
      </c>
      <c r="F2015">
        <v>8</v>
      </c>
      <c r="G2015">
        <v>0</v>
      </c>
      <c r="H2015">
        <v>0</v>
      </c>
      <c r="I2015">
        <f t="shared" si="225"/>
        <v>0</v>
      </c>
      <c r="J2015">
        <v>0</v>
      </c>
      <c r="K2015">
        <v>0</v>
      </c>
      <c r="M2015" t="s">
        <v>650</v>
      </c>
      <c r="N2015" t="str">
        <f t="shared" si="226"/>
        <v>middle</v>
      </c>
      <c r="P2015">
        <v>0</v>
      </c>
      <c r="Q2015">
        <v>-0.93040586000000003</v>
      </c>
      <c r="R2015">
        <v>1</v>
      </c>
      <c r="S2015">
        <v>0.30958142120203203</v>
      </c>
      <c r="T2015">
        <f t="shared" si="227"/>
        <v>0</v>
      </c>
      <c r="U2015">
        <f t="shared" si="228"/>
        <v>0</v>
      </c>
      <c r="V2015">
        <f t="shared" si="229"/>
        <v>0</v>
      </c>
      <c r="X2015">
        <f t="shared" si="224"/>
        <v>-0.28803636843349884</v>
      </c>
    </row>
    <row r="2016" spans="1:24" x14ac:dyDescent="0.35">
      <c r="A2016" t="s">
        <v>486</v>
      </c>
      <c r="B2016" t="s">
        <v>665</v>
      </c>
      <c r="C2016" t="s">
        <v>692</v>
      </c>
      <c r="D2016" t="s">
        <v>699</v>
      </c>
      <c r="E2016">
        <v>0.64084735333713805</v>
      </c>
      <c r="F2016">
        <v>8</v>
      </c>
      <c r="G2016">
        <v>0</v>
      </c>
      <c r="H2016">
        <v>0</v>
      </c>
      <c r="I2016">
        <f t="shared" si="225"/>
        <v>0</v>
      </c>
      <c r="J2016">
        <v>0</v>
      </c>
      <c r="K2016">
        <v>0</v>
      </c>
      <c r="L2016" t="s">
        <v>654</v>
      </c>
      <c r="M2016" t="s">
        <v>651</v>
      </c>
      <c r="N2016" t="str">
        <f t="shared" si="226"/>
        <v>right guard</v>
      </c>
      <c r="P2016">
        <v>0</v>
      </c>
      <c r="Q2016">
        <v>-0.3675139</v>
      </c>
      <c r="R2016">
        <v>1</v>
      </c>
      <c r="S2016">
        <v>0.64084735333713805</v>
      </c>
      <c r="T2016">
        <f t="shared" si="227"/>
        <v>0</v>
      </c>
      <c r="U2016">
        <f t="shared" si="228"/>
        <v>0</v>
      </c>
      <c r="V2016">
        <f t="shared" si="229"/>
        <v>0</v>
      </c>
      <c r="X2016">
        <f t="shared" si="224"/>
        <v>-0.23552031012960961</v>
      </c>
    </row>
    <row r="2017" spans="1:24" x14ac:dyDescent="0.35">
      <c r="A2017" t="s">
        <v>482</v>
      </c>
      <c r="B2017" t="s">
        <v>667</v>
      </c>
      <c r="C2017" t="s">
        <v>692</v>
      </c>
      <c r="D2017" t="s">
        <v>699</v>
      </c>
      <c r="E2017">
        <v>0.35915264666286101</v>
      </c>
      <c r="F2017">
        <v>8</v>
      </c>
      <c r="G2017">
        <v>0</v>
      </c>
      <c r="H2017">
        <v>0</v>
      </c>
      <c r="I2017">
        <f t="shared" si="225"/>
        <v>0</v>
      </c>
      <c r="J2017">
        <v>0</v>
      </c>
      <c r="K2017">
        <v>0</v>
      </c>
      <c r="L2017" t="s">
        <v>654</v>
      </c>
      <c r="M2017" t="s">
        <v>651</v>
      </c>
      <c r="N2017" t="str">
        <f t="shared" si="226"/>
        <v>right guard</v>
      </c>
      <c r="P2017">
        <v>0</v>
      </c>
      <c r="Q2017">
        <v>-0.3675139</v>
      </c>
      <c r="R2017">
        <v>1</v>
      </c>
      <c r="S2017">
        <v>0.35915264666286101</v>
      </c>
      <c r="T2017">
        <f t="shared" si="227"/>
        <v>0</v>
      </c>
      <c r="U2017">
        <f t="shared" si="228"/>
        <v>0</v>
      </c>
      <c r="V2017">
        <f t="shared" si="229"/>
        <v>0</v>
      </c>
      <c r="X2017">
        <f t="shared" si="224"/>
        <v>-0.13199358987039003</v>
      </c>
    </row>
    <row r="2018" spans="1:24" x14ac:dyDescent="0.35">
      <c r="A2018" t="s">
        <v>486</v>
      </c>
      <c r="B2018" t="s">
        <v>665</v>
      </c>
      <c r="C2018" t="s">
        <v>692</v>
      </c>
      <c r="D2018" t="s">
        <v>699</v>
      </c>
      <c r="E2018">
        <v>1</v>
      </c>
      <c r="F2018">
        <v>8</v>
      </c>
      <c r="G2018">
        <v>0</v>
      </c>
      <c r="H2018">
        <v>0</v>
      </c>
      <c r="I2018">
        <f t="shared" si="225"/>
        <v>0</v>
      </c>
      <c r="J2018">
        <v>0</v>
      </c>
      <c r="K2018">
        <v>0</v>
      </c>
      <c r="L2018" t="s">
        <v>653</v>
      </c>
      <c r="M2018" t="s">
        <v>652</v>
      </c>
      <c r="N2018" t="str">
        <f t="shared" si="226"/>
        <v>left end</v>
      </c>
      <c r="P2018">
        <v>0</v>
      </c>
      <c r="Q2018">
        <v>0.72481596000000004</v>
      </c>
      <c r="R2018">
        <v>0</v>
      </c>
      <c r="S2018">
        <v>0</v>
      </c>
      <c r="T2018">
        <f t="shared" si="227"/>
        <v>0</v>
      </c>
      <c r="U2018">
        <f t="shared" si="228"/>
        <v>0</v>
      </c>
      <c r="V2018">
        <f t="shared" si="229"/>
        <v>0</v>
      </c>
      <c r="X2018">
        <f t="shared" si="224"/>
        <v>0.72481596000000004</v>
      </c>
    </row>
    <row r="2019" spans="1:24" x14ac:dyDescent="0.35">
      <c r="A2019" t="s">
        <v>315</v>
      </c>
      <c r="B2019" t="s">
        <v>666</v>
      </c>
      <c r="C2019" t="s">
        <v>692</v>
      </c>
      <c r="D2019" t="s">
        <v>699</v>
      </c>
      <c r="E2019">
        <v>0.58050722509388997</v>
      </c>
      <c r="F2019">
        <v>8</v>
      </c>
      <c r="G2019">
        <v>0</v>
      </c>
      <c r="H2019">
        <v>0</v>
      </c>
      <c r="I2019">
        <f t="shared" si="225"/>
        <v>0</v>
      </c>
      <c r="J2019">
        <v>0</v>
      </c>
      <c r="K2019">
        <v>0</v>
      </c>
      <c r="M2019" t="s">
        <v>650</v>
      </c>
      <c r="N2019" t="str">
        <f t="shared" si="226"/>
        <v>middle</v>
      </c>
      <c r="P2019">
        <v>0</v>
      </c>
      <c r="Q2019">
        <v>-0.26544922999999998</v>
      </c>
      <c r="R2019">
        <v>1</v>
      </c>
      <c r="S2019">
        <v>0.58050722509388997</v>
      </c>
      <c r="T2019">
        <f t="shared" si="227"/>
        <v>0</v>
      </c>
      <c r="U2019">
        <f t="shared" si="228"/>
        <v>0</v>
      </c>
      <c r="V2019">
        <f t="shared" si="229"/>
        <v>0</v>
      </c>
      <c r="X2019">
        <f t="shared" si="224"/>
        <v>-0.15409519591060974</v>
      </c>
    </row>
    <row r="2020" spans="1:24" x14ac:dyDescent="0.35">
      <c r="A2020" t="s">
        <v>308</v>
      </c>
      <c r="B2020" t="s">
        <v>667</v>
      </c>
      <c r="C2020" t="s">
        <v>692</v>
      </c>
      <c r="D2020" t="s">
        <v>699</v>
      </c>
      <c r="E2020">
        <v>0.182125972120602</v>
      </c>
      <c r="F2020">
        <v>8</v>
      </c>
      <c r="G2020">
        <v>0</v>
      </c>
      <c r="H2020">
        <v>0</v>
      </c>
      <c r="I2020">
        <f t="shared" si="225"/>
        <v>0</v>
      </c>
      <c r="J2020">
        <v>0</v>
      </c>
      <c r="K2020">
        <v>0</v>
      </c>
      <c r="M2020" t="s">
        <v>650</v>
      </c>
      <c r="N2020" t="str">
        <f t="shared" si="226"/>
        <v>middle</v>
      </c>
      <c r="P2020">
        <v>0</v>
      </c>
      <c r="Q2020">
        <v>-0.26544922999999998</v>
      </c>
      <c r="R2020">
        <v>1</v>
      </c>
      <c r="S2020">
        <v>0.182125972120602</v>
      </c>
      <c r="T2020">
        <f t="shared" si="227"/>
        <v>0</v>
      </c>
      <c r="U2020">
        <f t="shared" si="228"/>
        <v>0</v>
      </c>
      <c r="V2020">
        <f t="shared" si="229"/>
        <v>0</v>
      </c>
      <c r="X2020">
        <f t="shared" si="224"/>
        <v>-4.8345199062415266E-2</v>
      </c>
    </row>
    <row r="2021" spans="1:24" x14ac:dyDescent="0.35">
      <c r="A2021" t="s">
        <v>482</v>
      </c>
      <c r="B2021" t="s">
        <v>667</v>
      </c>
      <c r="C2021" t="s">
        <v>692</v>
      </c>
      <c r="D2021" t="s">
        <v>699</v>
      </c>
      <c r="E2021">
        <v>0.105032702893595</v>
      </c>
      <c r="F2021">
        <v>8</v>
      </c>
      <c r="G2021">
        <v>0</v>
      </c>
      <c r="H2021">
        <v>0</v>
      </c>
      <c r="I2021">
        <f t="shared" si="225"/>
        <v>0</v>
      </c>
      <c r="J2021">
        <v>0</v>
      </c>
      <c r="K2021">
        <v>0</v>
      </c>
      <c r="M2021" t="s">
        <v>650</v>
      </c>
      <c r="N2021" t="str">
        <f t="shared" si="226"/>
        <v>middle</v>
      </c>
      <c r="P2021">
        <v>0</v>
      </c>
      <c r="Q2021">
        <v>-0.26544922999999998</v>
      </c>
      <c r="R2021">
        <v>1</v>
      </c>
      <c r="S2021">
        <v>0.105032702893595</v>
      </c>
      <c r="T2021">
        <f t="shared" si="227"/>
        <v>0</v>
      </c>
      <c r="U2021">
        <f t="shared" si="228"/>
        <v>0</v>
      </c>
      <c r="V2021">
        <f t="shared" si="229"/>
        <v>0</v>
      </c>
      <c r="X2021">
        <f t="shared" si="224"/>
        <v>-2.7880850107923561E-2</v>
      </c>
    </row>
    <row r="2022" spans="1:24" x14ac:dyDescent="0.35">
      <c r="A2022" t="s">
        <v>311</v>
      </c>
      <c r="B2022" t="s">
        <v>666</v>
      </c>
      <c r="C2022" t="s">
        <v>692</v>
      </c>
      <c r="D2022" t="s">
        <v>699</v>
      </c>
      <c r="E2022">
        <v>0.132334099891911</v>
      </c>
      <c r="F2022">
        <v>8</v>
      </c>
      <c r="G2022">
        <v>0</v>
      </c>
      <c r="H2022">
        <v>0</v>
      </c>
      <c r="I2022">
        <f t="shared" si="225"/>
        <v>0</v>
      </c>
      <c r="J2022">
        <v>0</v>
      </c>
      <c r="K2022">
        <v>0</v>
      </c>
      <c r="M2022" t="s">
        <v>650</v>
      </c>
      <c r="N2022" t="str">
        <f t="shared" si="226"/>
        <v>middle</v>
      </c>
      <c r="P2022">
        <v>0</v>
      </c>
      <c r="Q2022">
        <v>-0.26544922999999998</v>
      </c>
      <c r="R2022">
        <v>1</v>
      </c>
      <c r="S2022">
        <v>0.132334099891911</v>
      </c>
      <c r="T2022">
        <f t="shared" si="227"/>
        <v>0</v>
      </c>
      <c r="U2022">
        <f t="shared" si="228"/>
        <v>0</v>
      </c>
      <c r="V2022">
        <f t="shared" si="229"/>
        <v>0</v>
      </c>
      <c r="X2022">
        <f t="shared" si="224"/>
        <v>-3.5127984919050857E-2</v>
      </c>
    </row>
    <row r="2023" spans="1:24" x14ac:dyDescent="0.35">
      <c r="A2023" t="s">
        <v>308</v>
      </c>
      <c r="B2023" t="s">
        <v>667</v>
      </c>
      <c r="C2023" t="s">
        <v>692</v>
      </c>
      <c r="D2023" t="s">
        <v>699</v>
      </c>
      <c r="E2023">
        <v>0.69455538480777801</v>
      </c>
      <c r="F2023">
        <v>8</v>
      </c>
      <c r="G2023">
        <v>0</v>
      </c>
      <c r="H2023">
        <v>0</v>
      </c>
      <c r="I2023">
        <f t="shared" si="225"/>
        <v>0</v>
      </c>
      <c r="J2023">
        <v>0</v>
      </c>
      <c r="K2023">
        <v>0</v>
      </c>
      <c r="L2023" t="s">
        <v>3</v>
      </c>
      <c r="M2023" t="s">
        <v>652</v>
      </c>
      <c r="N2023" t="str">
        <f t="shared" si="226"/>
        <v>left tackle</v>
      </c>
      <c r="P2023">
        <v>0</v>
      </c>
      <c r="Q2023">
        <v>-0.54267114000000005</v>
      </c>
      <c r="R2023">
        <v>1</v>
      </c>
      <c r="S2023">
        <v>0.69455538480777801</v>
      </c>
      <c r="T2023">
        <f t="shared" si="227"/>
        <v>0</v>
      </c>
      <c r="U2023">
        <f t="shared" si="228"/>
        <v>0</v>
      </c>
      <c r="V2023">
        <f t="shared" si="229"/>
        <v>0</v>
      </c>
      <c r="X2023">
        <f t="shared" si="224"/>
        <v>-0.37691516246677559</v>
      </c>
    </row>
    <row r="2024" spans="1:24" x14ac:dyDescent="0.35">
      <c r="A2024" t="s">
        <v>303</v>
      </c>
      <c r="B2024" t="s">
        <v>665</v>
      </c>
      <c r="C2024" t="s">
        <v>692</v>
      </c>
      <c r="D2024" t="s">
        <v>699</v>
      </c>
      <c r="E2024">
        <v>0.30544461519222099</v>
      </c>
      <c r="F2024">
        <v>8</v>
      </c>
      <c r="G2024">
        <v>0</v>
      </c>
      <c r="H2024">
        <v>0</v>
      </c>
      <c r="I2024">
        <f t="shared" si="225"/>
        <v>0</v>
      </c>
      <c r="J2024">
        <v>0</v>
      </c>
      <c r="K2024">
        <v>0</v>
      </c>
      <c r="L2024" t="s">
        <v>3</v>
      </c>
      <c r="M2024" t="s">
        <v>652</v>
      </c>
      <c r="N2024" t="str">
        <f t="shared" si="226"/>
        <v>left tackle</v>
      </c>
      <c r="P2024">
        <v>0</v>
      </c>
      <c r="Q2024">
        <v>-0.54267114000000005</v>
      </c>
      <c r="R2024">
        <v>1</v>
      </c>
      <c r="S2024">
        <v>0.30544461519222099</v>
      </c>
      <c r="T2024">
        <f t="shared" si="227"/>
        <v>0</v>
      </c>
      <c r="U2024">
        <f t="shared" si="228"/>
        <v>0</v>
      </c>
      <c r="V2024">
        <f t="shared" si="229"/>
        <v>0</v>
      </c>
      <c r="X2024">
        <f t="shared" si="224"/>
        <v>-0.16575597753322391</v>
      </c>
    </row>
    <row r="2025" spans="1:24" x14ac:dyDescent="0.35">
      <c r="A2025" t="s">
        <v>484</v>
      </c>
      <c r="B2025" t="s">
        <v>665</v>
      </c>
      <c r="C2025" t="s">
        <v>699</v>
      </c>
      <c r="D2025" t="s">
        <v>692</v>
      </c>
      <c r="E2025">
        <v>0.24578917374909101</v>
      </c>
      <c r="F2025">
        <v>8</v>
      </c>
      <c r="G2025">
        <v>0</v>
      </c>
      <c r="H2025">
        <v>0</v>
      </c>
      <c r="I2025">
        <f t="shared" si="225"/>
        <v>0</v>
      </c>
      <c r="J2025">
        <v>0</v>
      </c>
      <c r="K2025">
        <v>0</v>
      </c>
      <c r="L2025" t="s">
        <v>653</v>
      </c>
      <c r="M2025" t="s">
        <v>652</v>
      </c>
      <c r="N2025" t="str">
        <f t="shared" si="226"/>
        <v>left end</v>
      </c>
      <c r="P2025">
        <v>0</v>
      </c>
      <c r="Q2025">
        <v>-2.9151252999999998E-2</v>
      </c>
      <c r="R2025">
        <v>1</v>
      </c>
      <c r="S2025">
        <v>0.24578917374909101</v>
      </c>
      <c r="T2025">
        <f t="shared" si="227"/>
        <v>0</v>
      </c>
      <c r="U2025">
        <f t="shared" si="228"/>
        <v>0</v>
      </c>
      <c r="V2025">
        <f t="shared" si="229"/>
        <v>0</v>
      </c>
      <c r="X2025">
        <f t="shared" si="224"/>
        <v>-7.1650623886207101E-3</v>
      </c>
    </row>
    <row r="2026" spans="1:24" x14ac:dyDescent="0.35">
      <c r="A2026" t="s">
        <v>476</v>
      </c>
      <c r="B2026" t="s">
        <v>665</v>
      </c>
      <c r="C2026" t="s">
        <v>699</v>
      </c>
      <c r="D2026" t="s">
        <v>692</v>
      </c>
      <c r="E2026">
        <v>0.52087281020937803</v>
      </c>
      <c r="F2026">
        <v>8</v>
      </c>
      <c r="G2026">
        <v>0</v>
      </c>
      <c r="H2026">
        <v>0</v>
      </c>
      <c r="I2026">
        <f t="shared" si="225"/>
        <v>0</v>
      </c>
      <c r="J2026">
        <v>0</v>
      </c>
      <c r="K2026">
        <v>0</v>
      </c>
      <c r="L2026" t="s">
        <v>653</v>
      </c>
      <c r="M2026" t="s">
        <v>652</v>
      </c>
      <c r="N2026" t="str">
        <f t="shared" si="226"/>
        <v>left end</v>
      </c>
      <c r="P2026">
        <v>0</v>
      </c>
      <c r="Q2026">
        <v>-2.9151252999999998E-2</v>
      </c>
      <c r="R2026">
        <v>1</v>
      </c>
      <c r="S2026">
        <v>0.52087281020937803</v>
      </c>
      <c r="T2026">
        <f t="shared" si="227"/>
        <v>0</v>
      </c>
      <c r="U2026">
        <f t="shared" si="228"/>
        <v>0</v>
      </c>
      <c r="V2026">
        <f t="shared" si="229"/>
        <v>0</v>
      </c>
      <c r="X2026">
        <f t="shared" si="224"/>
        <v>-1.5184095071234562E-2</v>
      </c>
    </row>
    <row r="2027" spans="1:24" x14ac:dyDescent="0.35">
      <c r="A2027" t="s">
        <v>477</v>
      </c>
      <c r="B2027" t="s">
        <v>667</v>
      </c>
      <c r="C2027" t="s">
        <v>699</v>
      </c>
      <c r="D2027" t="s">
        <v>692</v>
      </c>
      <c r="E2027">
        <v>0.23333801604152901</v>
      </c>
      <c r="F2027">
        <v>8</v>
      </c>
      <c r="G2027">
        <v>0</v>
      </c>
      <c r="H2027">
        <v>0</v>
      </c>
      <c r="I2027">
        <f t="shared" si="225"/>
        <v>0</v>
      </c>
      <c r="J2027">
        <v>0</v>
      </c>
      <c r="K2027">
        <v>0</v>
      </c>
      <c r="L2027" t="s">
        <v>653</v>
      </c>
      <c r="M2027" t="s">
        <v>652</v>
      </c>
      <c r="N2027" t="str">
        <f t="shared" si="226"/>
        <v>left end</v>
      </c>
      <c r="P2027">
        <v>0</v>
      </c>
      <c r="Q2027">
        <v>-2.9151252999999998E-2</v>
      </c>
      <c r="R2027">
        <v>1</v>
      </c>
      <c r="S2027">
        <v>0.23333801604152901</v>
      </c>
      <c r="T2027">
        <f t="shared" si="227"/>
        <v>0</v>
      </c>
      <c r="U2027">
        <f t="shared" si="228"/>
        <v>0</v>
      </c>
      <c r="V2027">
        <f t="shared" si="229"/>
        <v>0</v>
      </c>
      <c r="X2027">
        <f t="shared" si="224"/>
        <v>-6.8020955401446705E-3</v>
      </c>
    </row>
    <row r="2028" spans="1:24" x14ac:dyDescent="0.35">
      <c r="A2028" t="s">
        <v>480</v>
      </c>
      <c r="B2028" t="s">
        <v>667</v>
      </c>
      <c r="C2028" t="s">
        <v>699</v>
      </c>
      <c r="D2028" t="s">
        <v>692</v>
      </c>
      <c r="E2028">
        <v>0.77454531334232901</v>
      </c>
      <c r="F2028">
        <v>8</v>
      </c>
      <c r="G2028">
        <v>0</v>
      </c>
      <c r="H2028">
        <v>0</v>
      </c>
      <c r="I2028">
        <f t="shared" si="225"/>
        <v>0</v>
      </c>
      <c r="J2028">
        <v>0</v>
      </c>
      <c r="K2028">
        <v>0</v>
      </c>
      <c r="L2028" t="s">
        <v>3</v>
      </c>
      <c r="M2028" t="s">
        <v>652</v>
      </c>
      <c r="N2028" t="str">
        <f t="shared" si="226"/>
        <v>left tackle</v>
      </c>
      <c r="P2028">
        <v>0</v>
      </c>
      <c r="Q2028">
        <v>-0.60503452999999996</v>
      </c>
      <c r="R2028">
        <v>1</v>
      </c>
      <c r="S2028">
        <v>0.77454531334232901</v>
      </c>
      <c r="T2028">
        <f t="shared" si="227"/>
        <v>0</v>
      </c>
      <c r="U2028">
        <f t="shared" si="228"/>
        <v>0</v>
      </c>
      <c r="V2028">
        <f t="shared" si="229"/>
        <v>0</v>
      </c>
      <c r="X2028">
        <f t="shared" si="224"/>
        <v>-0.46862665962177874</v>
      </c>
    </row>
    <row r="2029" spans="1:24" x14ac:dyDescent="0.35">
      <c r="A2029" t="s">
        <v>483</v>
      </c>
      <c r="B2029" t="s">
        <v>666</v>
      </c>
      <c r="C2029" t="s">
        <v>699</v>
      </c>
      <c r="D2029" t="s">
        <v>692</v>
      </c>
      <c r="E2029">
        <v>0.22545468665766999</v>
      </c>
      <c r="F2029">
        <v>8</v>
      </c>
      <c r="G2029">
        <v>0</v>
      </c>
      <c r="H2029">
        <v>0</v>
      </c>
      <c r="I2029">
        <f t="shared" si="225"/>
        <v>0</v>
      </c>
      <c r="J2029">
        <v>0</v>
      </c>
      <c r="K2029">
        <v>0</v>
      </c>
      <c r="L2029" t="s">
        <v>3</v>
      </c>
      <c r="M2029" t="s">
        <v>652</v>
      </c>
      <c r="N2029" t="str">
        <f t="shared" si="226"/>
        <v>left tackle</v>
      </c>
      <c r="P2029">
        <v>0</v>
      </c>
      <c r="Q2029">
        <v>-0.60503452999999996</v>
      </c>
      <c r="R2029">
        <v>1</v>
      </c>
      <c r="S2029">
        <v>0.22545468665766999</v>
      </c>
      <c r="T2029">
        <f t="shared" si="227"/>
        <v>0</v>
      </c>
      <c r="U2029">
        <f t="shared" si="228"/>
        <v>0</v>
      </c>
      <c r="V2029">
        <f t="shared" si="229"/>
        <v>0</v>
      </c>
      <c r="X2029">
        <f t="shared" si="224"/>
        <v>-0.13640787037822064</v>
      </c>
    </row>
    <row r="2030" spans="1:24" x14ac:dyDescent="0.35">
      <c r="A2030" t="s">
        <v>484</v>
      </c>
      <c r="B2030" t="s">
        <v>665</v>
      </c>
      <c r="C2030" t="s">
        <v>699</v>
      </c>
      <c r="D2030" t="s">
        <v>692</v>
      </c>
      <c r="E2030">
        <v>1</v>
      </c>
      <c r="F2030">
        <v>8</v>
      </c>
      <c r="G2030">
        <v>0</v>
      </c>
      <c r="H2030">
        <v>0</v>
      </c>
      <c r="I2030">
        <f t="shared" si="225"/>
        <v>0</v>
      </c>
      <c r="J2030">
        <v>0</v>
      </c>
      <c r="K2030">
        <v>0</v>
      </c>
      <c r="L2030" t="s">
        <v>3</v>
      </c>
      <c r="M2030" t="s">
        <v>652</v>
      </c>
      <c r="N2030" t="str">
        <f t="shared" si="226"/>
        <v>left tackle</v>
      </c>
      <c r="P2030">
        <v>0</v>
      </c>
      <c r="Q2030">
        <v>0.73954560000000003</v>
      </c>
      <c r="R2030">
        <v>0</v>
      </c>
      <c r="S2030">
        <v>0</v>
      </c>
      <c r="T2030">
        <f t="shared" si="227"/>
        <v>0</v>
      </c>
      <c r="U2030">
        <f t="shared" si="228"/>
        <v>0</v>
      </c>
      <c r="V2030">
        <f t="shared" si="229"/>
        <v>0</v>
      </c>
      <c r="X2030">
        <f t="shared" si="224"/>
        <v>0.73954560000000003</v>
      </c>
    </row>
    <row r="2031" spans="1:24" x14ac:dyDescent="0.35">
      <c r="A2031" t="s">
        <v>478</v>
      </c>
      <c r="B2031" t="s">
        <v>666</v>
      </c>
      <c r="C2031" t="s">
        <v>699</v>
      </c>
      <c r="D2031" t="s">
        <v>692</v>
      </c>
      <c r="E2031">
        <v>0.28393553403322702</v>
      </c>
      <c r="F2031">
        <v>8</v>
      </c>
      <c r="G2031">
        <v>0</v>
      </c>
      <c r="H2031">
        <v>0</v>
      </c>
      <c r="I2031">
        <f t="shared" si="225"/>
        <v>0</v>
      </c>
      <c r="J2031">
        <v>0</v>
      </c>
      <c r="K2031">
        <v>1</v>
      </c>
      <c r="L2031" t="s">
        <v>3</v>
      </c>
      <c r="M2031" t="s">
        <v>651</v>
      </c>
      <c r="N2031" t="str">
        <f t="shared" si="226"/>
        <v>right tackle</v>
      </c>
      <c r="P2031">
        <v>0</v>
      </c>
      <c r="Q2031">
        <v>-0.81063883999999997</v>
      </c>
      <c r="R2031">
        <v>1</v>
      </c>
      <c r="S2031">
        <v>0.28393553403322702</v>
      </c>
      <c r="T2031">
        <f t="shared" si="227"/>
        <v>0</v>
      </c>
      <c r="U2031">
        <f t="shared" si="228"/>
        <v>0</v>
      </c>
      <c r="V2031">
        <f t="shared" si="229"/>
        <v>0.28393553403322702</v>
      </c>
      <c r="X2031">
        <f t="shared" si="224"/>
        <v>-0.23016917194347566</v>
      </c>
    </row>
    <row r="2032" spans="1:24" x14ac:dyDescent="0.35">
      <c r="A2032" t="s">
        <v>487</v>
      </c>
      <c r="B2032" t="s">
        <v>666</v>
      </c>
      <c r="C2032" t="s">
        <v>699</v>
      </c>
      <c r="D2032" t="s">
        <v>692</v>
      </c>
      <c r="E2032">
        <v>0.50093856568236905</v>
      </c>
      <c r="F2032">
        <v>8</v>
      </c>
      <c r="G2032">
        <v>0</v>
      </c>
      <c r="H2032">
        <v>0</v>
      </c>
      <c r="I2032">
        <f t="shared" si="225"/>
        <v>0</v>
      </c>
      <c r="J2032">
        <v>0</v>
      </c>
      <c r="K2032">
        <v>1</v>
      </c>
      <c r="L2032" t="s">
        <v>3</v>
      </c>
      <c r="M2032" t="s">
        <v>651</v>
      </c>
      <c r="N2032" t="str">
        <f t="shared" si="226"/>
        <v>right tackle</v>
      </c>
      <c r="P2032">
        <v>0</v>
      </c>
      <c r="Q2032">
        <v>-0.81063883999999997</v>
      </c>
      <c r="R2032">
        <v>1</v>
      </c>
      <c r="S2032">
        <v>0.50093856568236905</v>
      </c>
      <c r="T2032">
        <f t="shared" si="227"/>
        <v>0</v>
      </c>
      <c r="U2032">
        <f t="shared" si="228"/>
        <v>0</v>
      </c>
      <c r="V2032">
        <f t="shared" si="229"/>
        <v>0.50093856568236905</v>
      </c>
      <c r="X2032">
        <f t="shared" si="224"/>
        <v>-0.40608025779601942</v>
      </c>
    </row>
    <row r="2033" spans="1:24" x14ac:dyDescent="0.35">
      <c r="A2033" t="s">
        <v>488</v>
      </c>
      <c r="B2033" t="s">
        <v>666</v>
      </c>
      <c r="C2033" t="s">
        <v>699</v>
      </c>
      <c r="D2033" t="s">
        <v>692</v>
      </c>
      <c r="E2033">
        <v>0.21512590028440301</v>
      </c>
      <c r="F2033">
        <v>8</v>
      </c>
      <c r="G2033">
        <v>0</v>
      </c>
      <c r="H2033">
        <v>0</v>
      </c>
      <c r="I2033">
        <f t="shared" si="225"/>
        <v>0</v>
      </c>
      <c r="J2033">
        <v>0</v>
      </c>
      <c r="K2033">
        <v>1</v>
      </c>
      <c r="L2033" t="s">
        <v>3</v>
      </c>
      <c r="M2033" t="s">
        <v>651</v>
      </c>
      <c r="N2033" t="str">
        <f t="shared" si="226"/>
        <v>right tackle</v>
      </c>
      <c r="P2033">
        <v>0</v>
      </c>
      <c r="Q2033">
        <v>-0.81063883999999997</v>
      </c>
      <c r="R2033">
        <v>1</v>
      </c>
      <c r="S2033">
        <v>0.21512590028440301</v>
      </c>
      <c r="T2033">
        <f t="shared" si="227"/>
        <v>0</v>
      </c>
      <c r="U2033">
        <f t="shared" si="228"/>
        <v>0</v>
      </c>
      <c r="V2033">
        <f t="shared" si="229"/>
        <v>0.21512590028440301</v>
      </c>
      <c r="X2033">
        <f t="shared" si="224"/>
        <v>-0.17438941026050411</v>
      </c>
    </row>
    <row r="2034" spans="1:24" x14ac:dyDescent="0.35">
      <c r="A2034" t="s">
        <v>309</v>
      </c>
      <c r="B2034" t="s">
        <v>665</v>
      </c>
      <c r="C2034" t="s">
        <v>692</v>
      </c>
      <c r="D2034" t="s">
        <v>699</v>
      </c>
      <c r="E2034">
        <v>0.44697745777410902</v>
      </c>
      <c r="F2034">
        <v>8</v>
      </c>
      <c r="G2034">
        <v>0</v>
      </c>
      <c r="H2034">
        <v>0</v>
      </c>
      <c r="I2034">
        <f t="shared" si="225"/>
        <v>0</v>
      </c>
      <c r="J2034">
        <v>0</v>
      </c>
      <c r="K2034">
        <v>0</v>
      </c>
      <c r="L2034" t="s">
        <v>3</v>
      </c>
      <c r="M2034" t="s">
        <v>651</v>
      </c>
      <c r="N2034" t="str">
        <f t="shared" si="226"/>
        <v>right tackle</v>
      </c>
      <c r="P2034">
        <v>0</v>
      </c>
      <c r="Q2034">
        <v>-0.5518438</v>
      </c>
      <c r="R2034">
        <v>1</v>
      </c>
      <c r="S2034">
        <v>0.44697745777410902</v>
      </c>
      <c r="T2034">
        <f t="shared" si="227"/>
        <v>0</v>
      </c>
      <c r="U2034">
        <f t="shared" si="228"/>
        <v>0</v>
      </c>
      <c r="V2034">
        <f t="shared" si="229"/>
        <v>0</v>
      </c>
      <c r="X2034">
        <f t="shared" si="224"/>
        <v>-0.24666173881240386</v>
      </c>
    </row>
    <row r="2035" spans="1:24" x14ac:dyDescent="0.35">
      <c r="A2035" t="s">
        <v>481</v>
      </c>
      <c r="B2035" t="s">
        <v>666</v>
      </c>
      <c r="C2035" t="s">
        <v>692</v>
      </c>
      <c r="D2035" t="s">
        <v>699</v>
      </c>
      <c r="E2035">
        <v>0.55302254222588998</v>
      </c>
      <c r="F2035">
        <v>8</v>
      </c>
      <c r="G2035">
        <v>0</v>
      </c>
      <c r="H2035">
        <v>0</v>
      </c>
      <c r="I2035">
        <f t="shared" si="225"/>
        <v>0</v>
      </c>
      <c r="J2035">
        <v>0</v>
      </c>
      <c r="K2035">
        <v>0</v>
      </c>
      <c r="L2035" t="s">
        <v>3</v>
      </c>
      <c r="M2035" t="s">
        <v>651</v>
      </c>
      <c r="N2035" t="str">
        <f t="shared" si="226"/>
        <v>right tackle</v>
      </c>
      <c r="P2035">
        <v>0</v>
      </c>
      <c r="Q2035">
        <v>-0.5518438</v>
      </c>
      <c r="R2035">
        <v>1</v>
      </c>
      <c r="S2035">
        <v>0.55302254222588998</v>
      </c>
      <c r="T2035">
        <f t="shared" si="227"/>
        <v>0</v>
      </c>
      <c r="U2035">
        <f t="shared" si="228"/>
        <v>0</v>
      </c>
      <c r="V2035">
        <f t="shared" si="229"/>
        <v>0</v>
      </c>
      <c r="X2035">
        <f t="shared" si="224"/>
        <v>-0.30518206118759555</v>
      </c>
    </row>
    <row r="2036" spans="1:24" x14ac:dyDescent="0.35">
      <c r="A2036" t="s">
        <v>483</v>
      </c>
      <c r="B2036" t="s">
        <v>666</v>
      </c>
      <c r="C2036" t="s">
        <v>699</v>
      </c>
      <c r="D2036" t="s">
        <v>692</v>
      </c>
      <c r="E2036">
        <v>0.32272025845595398</v>
      </c>
      <c r="F2036">
        <v>8</v>
      </c>
      <c r="G2036">
        <v>0</v>
      </c>
      <c r="H2036">
        <v>0</v>
      </c>
      <c r="I2036">
        <f t="shared" si="225"/>
        <v>0</v>
      </c>
      <c r="J2036">
        <v>0</v>
      </c>
      <c r="K2036">
        <v>0</v>
      </c>
      <c r="L2036" t="s">
        <v>654</v>
      </c>
      <c r="M2036" t="s">
        <v>651</v>
      </c>
      <c r="N2036" t="str">
        <f t="shared" si="226"/>
        <v>right guard</v>
      </c>
      <c r="P2036">
        <v>0</v>
      </c>
      <c r="Q2036">
        <v>0.60124069999999996</v>
      </c>
      <c r="R2036">
        <v>0</v>
      </c>
      <c r="S2036">
        <v>0</v>
      </c>
      <c r="T2036">
        <f t="shared" si="227"/>
        <v>0</v>
      </c>
      <c r="U2036">
        <f t="shared" si="228"/>
        <v>0</v>
      </c>
      <c r="V2036">
        <f t="shared" si="229"/>
        <v>0</v>
      </c>
      <c r="X2036">
        <f t="shared" si="224"/>
        <v>0.19403255409823866</v>
      </c>
    </row>
    <row r="2037" spans="1:24" x14ac:dyDescent="0.35">
      <c r="A2037" t="s">
        <v>477</v>
      </c>
      <c r="B2037" t="s">
        <v>667</v>
      </c>
      <c r="C2037" t="s">
        <v>699</v>
      </c>
      <c r="D2037" t="s">
        <v>692</v>
      </c>
      <c r="E2037">
        <v>0.67727974154404502</v>
      </c>
      <c r="F2037">
        <v>8</v>
      </c>
      <c r="G2037">
        <v>0</v>
      </c>
      <c r="H2037">
        <v>0</v>
      </c>
      <c r="I2037">
        <f t="shared" si="225"/>
        <v>0</v>
      </c>
      <c r="J2037">
        <v>0</v>
      </c>
      <c r="K2037">
        <v>0</v>
      </c>
      <c r="L2037" t="s">
        <v>654</v>
      </c>
      <c r="M2037" t="s">
        <v>651</v>
      </c>
      <c r="N2037" t="str">
        <f t="shared" si="226"/>
        <v>right guard</v>
      </c>
      <c r="P2037">
        <v>0</v>
      </c>
      <c r="Q2037">
        <v>0.60124069999999996</v>
      </c>
      <c r="R2037">
        <v>0</v>
      </c>
      <c r="S2037">
        <v>0</v>
      </c>
      <c r="T2037">
        <f t="shared" si="227"/>
        <v>0</v>
      </c>
      <c r="U2037">
        <f t="shared" si="228"/>
        <v>0</v>
      </c>
      <c r="V2037">
        <f t="shared" si="229"/>
        <v>0</v>
      </c>
      <c r="X2037">
        <f t="shared" si="224"/>
        <v>0.40720814590176069</v>
      </c>
    </row>
    <row r="2038" spans="1:24" x14ac:dyDescent="0.35">
      <c r="A2038" t="s">
        <v>476</v>
      </c>
      <c r="B2038" t="s">
        <v>665</v>
      </c>
      <c r="C2038" t="s">
        <v>699</v>
      </c>
      <c r="D2038" t="s">
        <v>692</v>
      </c>
      <c r="E2038">
        <v>1</v>
      </c>
      <c r="F2038">
        <v>8</v>
      </c>
      <c r="G2038">
        <v>0</v>
      </c>
      <c r="H2038">
        <v>0</v>
      </c>
      <c r="I2038">
        <f t="shared" si="225"/>
        <v>0</v>
      </c>
      <c r="J2038">
        <v>0</v>
      </c>
      <c r="K2038">
        <v>0</v>
      </c>
      <c r="M2038" t="s">
        <v>650</v>
      </c>
      <c r="N2038" t="str">
        <f t="shared" si="226"/>
        <v>middle</v>
      </c>
      <c r="P2038">
        <v>0</v>
      </c>
      <c r="Q2038">
        <v>2.0742395</v>
      </c>
      <c r="R2038">
        <v>0</v>
      </c>
      <c r="S2038">
        <v>0</v>
      </c>
      <c r="T2038">
        <f t="shared" si="227"/>
        <v>0</v>
      </c>
      <c r="U2038">
        <f t="shared" si="228"/>
        <v>0</v>
      </c>
      <c r="V2038">
        <f t="shared" si="229"/>
        <v>0</v>
      </c>
      <c r="X2038">
        <f t="shared" si="224"/>
        <v>2.0742395</v>
      </c>
    </row>
    <row r="2039" spans="1:24" x14ac:dyDescent="0.35">
      <c r="A2039" t="s">
        <v>309</v>
      </c>
      <c r="B2039" t="s">
        <v>665</v>
      </c>
      <c r="C2039" t="s">
        <v>692</v>
      </c>
      <c r="D2039" t="s">
        <v>699</v>
      </c>
      <c r="E2039">
        <v>1</v>
      </c>
      <c r="F2039">
        <v>8</v>
      </c>
      <c r="G2039">
        <v>0</v>
      </c>
      <c r="H2039">
        <v>0</v>
      </c>
      <c r="I2039">
        <f t="shared" si="225"/>
        <v>0</v>
      </c>
      <c r="J2039">
        <v>0</v>
      </c>
      <c r="K2039">
        <v>0</v>
      </c>
      <c r="L2039" t="s">
        <v>653</v>
      </c>
      <c r="M2039" t="s">
        <v>651</v>
      </c>
      <c r="N2039" t="str">
        <f t="shared" si="226"/>
        <v>right end</v>
      </c>
      <c r="P2039">
        <v>0</v>
      </c>
      <c r="Q2039">
        <v>-6.8870630000000002E-2</v>
      </c>
      <c r="R2039">
        <v>1</v>
      </c>
      <c r="S2039">
        <v>1</v>
      </c>
      <c r="T2039">
        <f t="shared" si="227"/>
        <v>0</v>
      </c>
      <c r="U2039">
        <f t="shared" si="228"/>
        <v>0</v>
      </c>
      <c r="V2039">
        <f t="shared" si="229"/>
        <v>0</v>
      </c>
      <c r="X2039">
        <f t="shared" si="224"/>
        <v>-6.8870630000000002E-2</v>
      </c>
    </row>
    <row r="2040" spans="1:24" x14ac:dyDescent="0.35">
      <c r="A2040" t="s">
        <v>480</v>
      </c>
      <c r="B2040" t="s">
        <v>667</v>
      </c>
      <c r="C2040" t="s">
        <v>699</v>
      </c>
      <c r="D2040" t="s">
        <v>692</v>
      </c>
      <c r="E2040">
        <v>0.117070119373143</v>
      </c>
      <c r="F2040">
        <v>8</v>
      </c>
      <c r="G2040">
        <v>0</v>
      </c>
      <c r="H2040">
        <v>0</v>
      </c>
      <c r="I2040">
        <f t="shared" si="225"/>
        <v>0</v>
      </c>
      <c r="J2040">
        <v>0</v>
      </c>
      <c r="K2040">
        <v>0</v>
      </c>
      <c r="M2040" t="s">
        <v>650</v>
      </c>
      <c r="N2040" t="str">
        <f t="shared" si="226"/>
        <v>middle</v>
      </c>
      <c r="P2040">
        <v>0</v>
      </c>
      <c r="Q2040">
        <v>-0.40833219999999998</v>
      </c>
      <c r="R2040">
        <v>1</v>
      </c>
      <c r="S2040">
        <v>0.117070119373143</v>
      </c>
      <c r="T2040">
        <f t="shared" si="227"/>
        <v>0</v>
      </c>
      <c r="U2040">
        <f t="shared" si="228"/>
        <v>0</v>
      </c>
      <c r="V2040">
        <f t="shared" si="229"/>
        <v>0</v>
      </c>
      <c r="X2040">
        <f t="shared" si="224"/>
        <v>-4.7803499397898103E-2</v>
      </c>
    </row>
    <row r="2041" spans="1:24" x14ac:dyDescent="0.35">
      <c r="A2041" t="s">
        <v>483</v>
      </c>
      <c r="B2041" t="s">
        <v>666</v>
      </c>
      <c r="C2041" t="s">
        <v>699</v>
      </c>
      <c r="D2041" t="s">
        <v>692</v>
      </c>
      <c r="E2041">
        <v>0.88292988062685596</v>
      </c>
      <c r="F2041">
        <v>8</v>
      </c>
      <c r="G2041">
        <v>0</v>
      </c>
      <c r="H2041">
        <v>0</v>
      </c>
      <c r="I2041">
        <f t="shared" si="225"/>
        <v>0</v>
      </c>
      <c r="J2041">
        <v>0</v>
      </c>
      <c r="K2041">
        <v>0</v>
      </c>
      <c r="M2041" t="s">
        <v>650</v>
      </c>
      <c r="N2041" t="str">
        <f t="shared" si="226"/>
        <v>middle</v>
      </c>
      <c r="P2041">
        <v>0</v>
      </c>
      <c r="Q2041">
        <v>-0.40833219999999998</v>
      </c>
      <c r="R2041">
        <v>1</v>
      </c>
      <c r="S2041">
        <v>0.88292988062685596</v>
      </c>
      <c r="T2041">
        <f t="shared" si="227"/>
        <v>0</v>
      </c>
      <c r="U2041">
        <f t="shared" si="228"/>
        <v>0</v>
      </c>
      <c r="V2041">
        <f t="shared" si="229"/>
        <v>0</v>
      </c>
      <c r="X2041">
        <f t="shared" si="224"/>
        <v>-0.36052870060210146</v>
      </c>
    </row>
    <row r="2042" spans="1:24" x14ac:dyDescent="0.35">
      <c r="A2042" t="s">
        <v>480</v>
      </c>
      <c r="B2042" t="s">
        <v>667</v>
      </c>
      <c r="C2042" t="s">
        <v>699</v>
      </c>
      <c r="D2042" t="s">
        <v>692</v>
      </c>
      <c r="E2042">
        <v>0.40057054826157901</v>
      </c>
      <c r="F2042">
        <v>8</v>
      </c>
      <c r="G2042">
        <v>0</v>
      </c>
      <c r="H2042">
        <v>0</v>
      </c>
      <c r="I2042">
        <f t="shared" si="225"/>
        <v>0</v>
      </c>
      <c r="J2042">
        <v>0</v>
      </c>
      <c r="K2042">
        <v>0</v>
      </c>
      <c r="L2042" t="s">
        <v>3</v>
      </c>
      <c r="M2042" t="s">
        <v>651</v>
      </c>
      <c r="N2042" t="str">
        <f t="shared" si="226"/>
        <v>right tackle</v>
      </c>
      <c r="P2042">
        <v>0</v>
      </c>
      <c r="Q2042">
        <v>-0.42889421999999999</v>
      </c>
      <c r="R2042">
        <v>1</v>
      </c>
      <c r="S2042">
        <v>0.40057054826157901</v>
      </c>
      <c r="T2042">
        <f t="shared" si="227"/>
        <v>0</v>
      </c>
      <c r="U2042">
        <f t="shared" si="228"/>
        <v>0</v>
      </c>
      <c r="V2042">
        <f t="shared" si="229"/>
        <v>0</v>
      </c>
      <c r="X2042">
        <f t="shared" si="224"/>
        <v>-0.17180239285162227</v>
      </c>
    </row>
    <row r="2043" spans="1:24" x14ac:dyDescent="0.35">
      <c r="A2043" t="s">
        <v>483</v>
      </c>
      <c r="B2043" t="s">
        <v>666</v>
      </c>
      <c r="C2043" t="s">
        <v>699</v>
      </c>
      <c r="D2043" t="s">
        <v>692</v>
      </c>
      <c r="E2043">
        <v>0.59942945173841999</v>
      </c>
      <c r="F2043">
        <v>8</v>
      </c>
      <c r="G2043">
        <v>0</v>
      </c>
      <c r="H2043">
        <v>0</v>
      </c>
      <c r="I2043">
        <f t="shared" si="225"/>
        <v>0</v>
      </c>
      <c r="J2043">
        <v>0</v>
      </c>
      <c r="K2043">
        <v>0</v>
      </c>
      <c r="L2043" t="s">
        <v>3</v>
      </c>
      <c r="M2043" t="s">
        <v>651</v>
      </c>
      <c r="N2043" t="str">
        <f t="shared" si="226"/>
        <v>right tackle</v>
      </c>
      <c r="P2043">
        <v>0</v>
      </c>
      <c r="Q2043">
        <v>-0.42889421999999999</v>
      </c>
      <c r="R2043">
        <v>1</v>
      </c>
      <c r="S2043">
        <v>0.59942945173841999</v>
      </c>
      <c r="T2043">
        <f t="shared" si="227"/>
        <v>0</v>
      </c>
      <c r="U2043">
        <f t="shared" si="228"/>
        <v>0</v>
      </c>
      <c r="V2043">
        <f t="shared" si="229"/>
        <v>0</v>
      </c>
      <c r="X2043">
        <f t="shared" si="224"/>
        <v>-0.25709182714837731</v>
      </c>
    </row>
    <row r="2044" spans="1:24" x14ac:dyDescent="0.35">
      <c r="A2044" t="s">
        <v>488</v>
      </c>
      <c r="B2044" t="s">
        <v>666</v>
      </c>
      <c r="C2044" t="s">
        <v>699</v>
      </c>
      <c r="D2044" t="s">
        <v>692</v>
      </c>
      <c r="E2044">
        <v>0.39635538549390997</v>
      </c>
      <c r="F2044">
        <v>8</v>
      </c>
      <c r="G2044">
        <v>0</v>
      </c>
      <c r="H2044">
        <v>0</v>
      </c>
      <c r="I2044">
        <f t="shared" si="225"/>
        <v>0</v>
      </c>
      <c r="J2044">
        <v>0</v>
      </c>
      <c r="K2044">
        <v>0</v>
      </c>
      <c r="L2044" t="s">
        <v>653</v>
      </c>
      <c r="M2044" t="s">
        <v>651</v>
      </c>
      <c r="N2044" t="str">
        <f t="shared" si="226"/>
        <v>right end</v>
      </c>
      <c r="P2044">
        <v>0</v>
      </c>
      <c r="Q2044">
        <v>-4.1023284E-2</v>
      </c>
      <c r="R2044">
        <v>1</v>
      </c>
      <c r="S2044">
        <v>0.39635538549390997</v>
      </c>
      <c r="T2044">
        <f t="shared" si="227"/>
        <v>0</v>
      </c>
      <c r="U2044">
        <f t="shared" si="228"/>
        <v>0</v>
      </c>
      <c r="V2044">
        <f t="shared" si="229"/>
        <v>0</v>
      </c>
      <c r="X2044">
        <f t="shared" si="224"/>
        <v>-1.625979954404615E-2</v>
      </c>
    </row>
    <row r="2045" spans="1:24" x14ac:dyDescent="0.35">
      <c r="A2045" t="s">
        <v>479</v>
      </c>
      <c r="B2045" t="s">
        <v>665</v>
      </c>
      <c r="C2045" t="s">
        <v>699</v>
      </c>
      <c r="D2045" t="s">
        <v>692</v>
      </c>
      <c r="E2045">
        <v>0.44844919611905099</v>
      </c>
      <c r="F2045">
        <v>8</v>
      </c>
      <c r="G2045">
        <v>0</v>
      </c>
      <c r="H2045">
        <v>0</v>
      </c>
      <c r="I2045">
        <f t="shared" si="225"/>
        <v>0</v>
      </c>
      <c r="J2045">
        <v>0</v>
      </c>
      <c r="K2045">
        <v>0</v>
      </c>
      <c r="L2045" t="s">
        <v>653</v>
      </c>
      <c r="M2045" t="s">
        <v>651</v>
      </c>
      <c r="N2045" t="str">
        <f t="shared" si="226"/>
        <v>right end</v>
      </c>
      <c r="P2045">
        <v>0</v>
      </c>
      <c r="Q2045">
        <v>-4.1023284E-2</v>
      </c>
      <c r="R2045">
        <v>1</v>
      </c>
      <c r="S2045">
        <v>0.44844919611905099</v>
      </c>
      <c r="T2045">
        <f t="shared" si="227"/>
        <v>0</v>
      </c>
      <c r="U2045">
        <f t="shared" si="228"/>
        <v>0</v>
      </c>
      <c r="V2045">
        <f t="shared" si="229"/>
        <v>0</v>
      </c>
      <c r="X2045">
        <f t="shared" si="224"/>
        <v>-1.8396858731963527E-2</v>
      </c>
    </row>
    <row r="2046" spans="1:24" x14ac:dyDescent="0.35">
      <c r="A2046" t="s">
        <v>485</v>
      </c>
      <c r="B2046" t="s">
        <v>665</v>
      </c>
      <c r="C2046" t="s">
        <v>699</v>
      </c>
      <c r="D2046" t="s">
        <v>692</v>
      </c>
      <c r="E2046">
        <v>0.15519541838703699</v>
      </c>
      <c r="F2046">
        <v>8</v>
      </c>
      <c r="G2046">
        <v>0</v>
      </c>
      <c r="H2046">
        <v>0</v>
      </c>
      <c r="I2046">
        <f t="shared" si="225"/>
        <v>0</v>
      </c>
      <c r="J2046">
        <v>0</v>
      </c>
      <c r="K2046">
        <v>0</v>
      </c>
      <c r="L2046" t="s">
        <v>653</v>
      </c>
      <c r="M2046" t="s">
        <v>651</v>
      </c>
      <c r="N2046" t="str">
        <f t="shared" si="226"/>
        <v>right end</v>
      </c>
      <c r="P2046">
        <v>0</v>
      </c>
      <c r="Q2046">
        <v>-4.1023284E-2</v>
      </c>
      <c r="R2046">
        <v>1</v>
      </c>
      <c r="S2046">
        <v>0.15519541838703699</v>
      </c>
      <c r="T2046">
        <f t="shared" si="227"/>
        <v>0</v>
      </c>
      <c r="U2046">
        <f t="shared" si="228"/>
        <v>0</v>
      </c>
      <c r="V2046">
        <f t="shared" si="229"/>
        <v>0</v>
      </c>
      <c r="X2046">
        <f t="shared" si="224"/>
        <v>-6.36662572399024E-3</v>
      </c>
    </row>
    <row r="2047" spans="1:24" x14ac:dyDescent="0.35">
      <c r="A2047" t="s">
        <v>308</v>
      </c>
      <c r="B2047" t="s">
        <v>667</v>
      </c>
      <c r="C2047" t="s">
        <v>692</v>
      </c>
      <c r="D2047" t="s">
        <v>699</v>
      </c>
      <c r="E2047">
        <v>0.81353067711031202</v>
      </c>
      <c r="F2047">
        <v>8</v>
      </c>
      <c r="G2047">
        <v>1</v>
      </c>
      <c r="H2047">
        <v>0</v>
      </c>
      <c r="I2047">
        <f t="shared" si="225"/>
        <v>1</v>
      </c>
      <c r="J2047">
        <v>0</v>
      </c>
      <c r="K2047">
        <v>0</v>
      </c>
      <c r="L2047" t="s">
        <v>653</v>
      </c>
      <c r="M2047" t="s">
        <v>652</v>
      </c>
      <c r="N2047" t="str">
        <f t="shared" si="226"/>
        <v>left end</v>
      </c>
      <c r="P2047">
        <v>1</v>
      </c>
      <c r="Q2047">
        <v>-0.19135405</v>
      </c>
      <c r="R2047">
        <v>1</v>
      </c>
      <c r="S2047">
        <v>0.81353067711031202</v>
      </c>
      <c r="T2047">
        <f t="shared" si="227"/>
        <v>0.81353067711031202</v>
      </c>
      <c r="U2047">
        <f t="shared" si="228"/>
        <v>0</v>
      </c>
      <c r="V2047">
        <f t="shared" si="229"/>
        <v>0</v>
      </c>
      <c r="X2047">
        <f t="shared" si="224"/>
        <v>-0.15567238986430049</v>
      </c>
    </row>
    <row r="2048" spans="1:24" x14ac:dyDescent="0.35">
      <c r="A2048" t="s">
        <v>482</v>
      </c>
      <c r="B2048" t="s">
        <v>667</v>
      </c>
      <c r="C2048" t="s">
        <v>692</v>
      </c>
      <c r="D2048" t="s">
        <v>699</v>
      </c>
      <c r="E2048">
        <v>0.18646932288968701</v>
      </c>
      <c r="F2048">
        <v>8</v>
      </c>
      <c r="G2048">
        <v>1</v>
      </c>
      <c r="H2048">
        <v>0</v>
      </c>
      <c r="I2048">
        <f t="shared" si="225"/>
        <v>1</v>
      </c>
      <c r="J2048">
        <v>0</v>
      </c>
      <c r="K2048">
        <v>0</v>
      </c>
      <c r="L2048" t="s">
        <v>653</v>
      </c>
      <c r="M2048" t="s">
        <v>652</v>
      </c>
      <c r="N2048" t="str">
        <f t="shared" si="226"/>
        <v>left end</v>
      </c>
      <c r="P2048">
        <v>1</v>
      </c>
      <c r="Q2048">
        <v>-0.19135405</v>
      </c>
      <c r="R2048">
        <v>1</v>
      </c>
      <c r="S2048">
        <v>0.18646932288968701</v>
      </c>
      <c r="T2048">
        <f t="shared" si="227"/>
        <v>0.18646932288968701</v>
      </c>
      <c r="U2048">
        <f t="shared" si="228"/>
        <v>0</v>
      </c>
      <c r="V2048">
        <f t="shared" si="229"/>
        <v>0</v>
      </c>
      <c r="X2048">
        <f t="shared" si="224"/>
        <v>-3.568166013569931E-2</v>
      </c>
    </row>
    <row r="2049" spans="1:24" x14ac:dyDescent="0.35">
      <c r="A2049" t="s">
        <v>489</v>
      </c>
      <c r="B2049" t="s">
        <v>667</v>
      </c>
      <c r="C2049" t="s">
        <v>699</v>
      </c>
      <c r="D2049" t="s">
        <v>692</v>
      </c>
      <c r="E2049">
        <v>0.70231082124681898</v>
      </c>
      <c r="F2049">
        <v>8</v>
      </c>
      <c r="G2049">
        <v>0</v>
      </c>
      <c r="H2049">
        <v>0</v>
      </c>
      <c r="I2049">
        <f t="shared" si="225"/>
        <v>0</v>
      </c>
      <c r="J2049">
        <v>0</v>
      </c>
      <c r="K2049">
        <v>0</v>
      </c>
      <c r="L2049" t="s">
        <v>653</v>
      </c>
      <c r="M2049" t="s">
        <v>652</v>
      </c>
      <c r="N2049" t="str">
        <f t="shared" si="226"/>
        <v>left end</v>
      </c>
      <c r="P2049">
        <v>0</v>
      </c>
      <c r="Q2049">
        <v>-0.48001736</v>
      </c>
      <c r="R2049">
        <v>1</v>
      </c>
      <c r="S2049">
        <v>0.70231082124681898</v>
      </c>
      <c r="T2049">
        <f t="shared" si="227"/>
        <v>0</v>
      </c>
      <c r="U2049">
        <f t="shared" si="228"/>
        <v>0</v>
      </c>
      <c r="V2049">
        <f t="shared" si="229"/>
        <v>0</v>
      </c>
      <c r="X2049">
        <f t="shared" si="224"/>
        <v>-0.33712138631432997</v>
      </c>
    </row>
    <row r="2050" spans="1:24" x14ac:dyDescent="0.35">
      <c r="A2050" t="s">
        <v>477</v>
      </c>
      <c r="B2050" t="s">
        <v>667</v>
      </c>
      <c r="C2050" t="s">
        <v>699</v>
      </c>
      <c r="D2050" t="s">
        <v>692</v>
      </c>
      <c r="E2050">
        <v>0.29768917875318002</v>
      </c>
      <c r="F2050">
        <v>8</v>
      </c>
      <c r="G2050">
        <v>0</v>
      </c>
      <c r="H2050">
        <v>0</v>
      </c>
      <c r="I2050">
        <f t="shared" si="225"/>
        <v>0</v>
      </c>
      <c r="J2050">
        <v>0</v>
      </c>
      <c r="K2050">
        <v>0</v>
      </c>
      <c r="L2050" t="s">
        <v>653</v>
      </c>
      <c r="M2050" t="s">
        <v>652</v>
      </c>
      <c r="N2050" t="str">
        <f t="shared" si="226"/>
        <v>left end</v>
      </c>
      <c r="P2050">
        <v>0</v>
      </c>
      <c r="Q2050">
        <v>-0.48001736</v>
      </c>
      <c r="R2050">
        <v>1</v>
      </c>
      <c r="S2050">
        <v>0.29768917875318002</v>
      </c>
      <c r="T2050">
        <f t="shared" si="227"/>
        <v>0</v>
      </c>
      <c r="U2050">
        <f t="shared" si="228"/>
        <v>0</v>
      </c>
      <c r="V2050">
        <f t="shared" si="229"/>
        <v>0</v>
      </c>
      <c r="X2050">
        <f t="shared" ref="X2050:X2113" si="230">Q2050*E2050</f>
        <v>-0.14289597368566956</v>
      </c>
    </row>
    <row r="2051" spans="1:24" x14ac:dyDescent="0.35">
      <c r="A2051" t="s">
        <v>487</v>
      </c>
      <c r="B2051" t="s">
        <v>666</v>
      </c>
      <c r="C2051" t="s">
        <v>699</v>
      </c>
      <c r="D2051" t="s">
        <v>692</v>
      </c>
      <c r="E2051">
        <v>0.59313917073099498</v>
      </c>
      <c r="F2051">
        <v>8</v>
      </c>
      <c r="G2051">
        <v>0</v>
      </c>
      <c r="H2051">
        <v>0</v>
      </c>
      <c r="I2051">
        <f t="shared" ref="I2051:I2114" si="231">SUM(G2051:H2051)</f>
        <v>0</v>
      </c>
      <c r="J2051">
        <v>0</v>
      </c>
      <c r="K2051">
        <v>0</v>
      </c>
      <c r="M2051" t="s">
        <v>650</v>
      </c>
      <c r="N2051" t="str">
        <f t="shared" ref="N2051:N2114" si="232">IF(M2051="middle",M2051,_xlfn.CONCAT(M2051," ",L2051))</f>
        <v>middle</v>
      </c>
      <c r="P2051">
        <v>0</v>
      </c>
      <c r="Q2051">
        <v>-0.14261056</v>
      </c>
      <c r="R2051">
        <v>1</v>
      </c>
      <c r="S2051">
        <v>0.59313917073099498</v>
      </c>
      <c r="T2051">
        <f t="shared" ref="T2051:T2114" si="233">P2051*E2051</f>
        <v>0</v>
      </c>
      <c r="U2051">
        <f t="shared" ref="U2051:U2114" si="234">J2051*E2051</f>
        <v>0</v>
      </c>
      <c r="V2051">
        <f t="shared" ref="V2051:V2114" si="235">K2051*E2051</f>
        <v>0</v>
      </c>
      <c r="X2051">
        <f t="shared" si="230"/>
        <v>-8.4587909295882807E-2</v>
      </c>
    </row>
    <row r="2052" spans="1:24" x14ac:dyDescent="0.35">
      <c r="A2052" t="s">
        <v>476</v>
      </c>
      <c r="B2052" t="s">
        <v>665</v>
      </c>
      <c r="C2052" t="s">
        <v>699</v>
      </c>
      <c r="D2052" t="s">
        <v>692</v>
      </c>
      <c r="E2052">
        <v>0.40686082926900402</v>
      </c>
      <c r="F2052">
        <v>8</v>
      </c>
      <c r="G2052">
        <v>0</v>
      </c>
      <c r="H2052">
        <v>0</v>
      </c>
      <c r="I2052">
        <f t="shared" si="231"/>
        <v>0</v>
      </c>
      <c r="J2052">
        <v>0</v>
      </c>
      <c r="K2052">
        <v>0</v>
      </c>
      <c r="M2052" t="s">
        <v>650</v>
      </c>
      <c r="N2052" t="str">
        <f t="shared" si="232"/>
        <v>middle</v>
      </c>
      <c r="P2052">
        <v>0</v>
      </c>
      <c r="Q2052">
        <v>-0.14261056</v>
      </c>
      <c r="R2052">
        <v>1</v>
      </c>
      <c r="S2052">
        <v>0.40686082926900402</v>
      </c>
      <c r="T2052">
        <f t="shared" si="233"/>
        <v>0</v>
      </c>
      <c r="U2052">
        <f t="shared" si="234"/>
        <v>0</v>
      </c>
      <c r="V2052">
        <f t="shared" si="235"/>
        <v>0</v>
      </c>
      <c r="X2052">
        <f t="shared" si="230"/>
        <v>-5.8022650704117051E-2</v>
      </c>
    </row>
    <row r="2053" spans="1:24" x14ac:dyDescent="0.35">
      <c r="A2053" t="s">
        <v>483</v>
      </c>
      <c r="B2053" t="s">
        <v>666</v>
      </c>
      <c r="C2053" t="s">
        <v>699</v>
      </c>
      <c r="D2053" t="s">
        <v>692</v>
      </c>
      <c r="E2053">
        <v>0.42437310480340901</v>
      </c>
      <c r="F2053">
        <v>8</v>
      </c>
      <c r="G2053">
        <v>1</v>
      </c>
      <c r="H2053">
        <v>0</v>
      </c>
      <c r="I2053">
        <f t="shared" si="231"/>
        <v>1</v>
      </c>
      <c r="J2053">
        <v>0</v>
      </c>
      <c r="K2053">
        <v>0</v>
      </c>
      <c r="M2053" t="s">
        <v>650</v>
      </c>
      <c r="N2053" t="str">
        <f t="shared" si="232"/>
        <v>middle</v>
      </c>
      <c r="P2053">
        <v>1</v>
      </c>
      <c r="Q2053">
        <v>-1.2388029</v>
      </c>
      <c r="R2053">
        <v>1</v>
      </c>
      <c r="S2053">
        <v>0.42437310480340901</v>
      </c>
      <c r="T2053">
        <f t="shared" si="233"/>
        <v>0.42437310480340901</v>
      </c>
      <c r="U2053">
        <f t="shared" si="234"/>
        <v>0</v>
      </c>
      <c r="V2053">
        <f t="shared" si="235"/>
        <v>0</v>
      </c>
      <c r="X2053">
        <f t="shared" si="230"/>
        <v>-0.52571463291246701</v>
      </c>
    </row>
    <row r="2054" spans="1:24" x14ac:dyDescent="0.35">
      <c r="A2054" t="s">
        <v>487</v>
      </c>
      <c r="B2054" t="s">
        <v>666</v>
      </c>
      <c r="C2054" t="s">
        <v>699</v>
      </c>
      <c r="D2054" t="s">
        <v>692</v>
      </c>
      <c r="E2054">
        <v>0.192255986704919</v>
      </c>
      <c r="F2054">
        <v>8</v>
      </c>
      <c r="G2054">
        <v>1</v>
      </c>
      <c r="H2054">
        <v>0</v>
      </c>
      <c r="I2054">
        <f t="shared" si="231"/>
        <v>1</v>
      </c>
      <c r="J2054">
        <v>0</v>
      </c>
      <c r="K2054">
        <v>0</v>
      </c>
      <c r="M2054" t="s">
        <v>650</v>
      </c>
      <c r="N2054" t="str">
        <f t="shared" si="232"/>
        <v>middle</v>
      </c>
      <c r="P2054">
        <v>1</v>
      </c>
      <c r="Q2054">
        <v>-1.2388029</v>
      </c>
      <c r="R2054">
        <v>1</v>
      </c>
      <c r="S2054">
        <v>0.192255986704919</v>
      </c>
      <c r="T2054">
        <f t="shared" si="233"/>
        <v>0.192255986704919</v>
      </c>
      <c r="U2054">
        <f t="shared" si="234"/>
        <v>0</v>
      </c>
      <c r="V2054">
        <f t="shared" si="235"/>
        <v>0</v>
      </c>
      <c r="X2054">
        <f t="shared" si="230"/>
        <v>-0.23816727387241513</v>
      </c>
    </row>
    <row r="2055" spans="1:24" x14ac:dyDescent="0.35">
      <c r="A2055" t="s">
        <v>489</v>
      </c>
      <c r="B2055" t="s">
        <v>667</v>
      </c>
      <c r="C2055" t="s">
        <v>699</v>
      </c>
      <c r="D2055" t="s">
        <v>692</v>
      </c>
      <c r="E2055">
        <v>0.23689751238038601</v>
      </c>
      <c r="F2055">
        <v>8</v>
      </c>
      <c r="G2055">
        <v>1</v>
      </c>
      <c r="H2055">
        <v>0</v>
      </c>
      <c r="I2055">
        <f t="shared" si="231"/>
        <v>1</v>
      </c>
      <c r="J2055">
        <v>0</v>
      </c>
      <c r="K2055">
        <v>0</v>
      </c>
      <c r="M2055" t="s">
        <v>650</v>
      </c>
      <c r="N2055" t="str">
        <f t="shared" si="232"/>
        <v>middle</v>
      </c>
      <c r="P2055">
        <v>1</v>
      </c>
      <c r="Q2055">
        <v>-1.2388029</v>
      </c>
      <c r="R2055">
        <v>1</v>
      </c>
      <c r="S2055">
        <v>0.23689751238038601</v>
      </c>
      <c r="T2055">
        <f t="shared" si="233"/>
        <v>0.23689751238038601</v>
      </c>
      <c r="U2055">
        <f t="shared" si="234"/>
        <v>0</v>
      </c>
      <c r="V2055">
        <f t="shared" si="235"/>
        <v>0</v>
      </c>
      <c r="X2055">
        <f t="shared" si="230"/>
        <v>-0.29346932533960812</v>
      </c>
    </row>
    <row r="2056" spans="1:24" x14ac:dyDescent="0.35">
      <c r="A2056" t="s">
        <v>477</v>
      </c>
      <c r="B2056" t="s">
        <v>667</v>
      </c>
      <c r="C2056" t="s">
        <v>699</v>
      </c>
      <c r="D2056" t="s">
        <v>692</v>
      </c>
      <c r="E2056">
        <v>0.14647339611128399</v>
      </c>
      <c r="F2056">
        <v>8</v>
      </c>
      <c r="G2056">
        <v>1</v>
      </c>
      <c r="H2056">
        <v>0</v>
      </c>
      <c r="I2056">
        <f t="shared" si="231"/>
        <v>1</v>
      </c>
      <c r="J2056">
        <v>0</v>
      </c>
      <c r="K2056">
        <v>0</v>
      </c>
      <c r="M2056" t="s">
        <v>650</v>
      </c>
      <c r="N2056" t="str">
        <f t="shared" si="232"/>
        <v>middle</v>
      </c>
      <c r="P2056">
        <v>1</v>
      </c>
      <c r="Q2056">
        <v>-1.2388029</v>
      </c>
      <c r="R2056">
        <v>1</v>
      </c>
      <c r="S2056">
        <v>0.14647339611128399</v>
      </c>
      <c r="T2056">
        <f t="shared" si="233"/>
        <v>0.14647339611128399</v>
      </c>
      <c r="U2056">
        <f t="shared" si="234"/>
        <v>0</v>
      </c>
      <c r="V2056">
        <f t="shared" si="235"/>
        <v>0</v>
      </c>
      <c r="X2056">
        <f t="shared" si="230"/>
        <v>-0.18145166787550734</v>
      </c>
    </row>
    <row r="2057" spans="1:24" x14ac:dyDescent="0.35">
      <c r="A2057" t="s">
        <v>486</v>
      </c>
      <c r="B2057" t="s">
        <v>665</v>
      </c>
      <c r="C2057" t="s">
        <v>692</v>
      </c>
      <c r="D2057" t="s">
        <v>699</v>
      </c>
      <c r="E2057">
        <v>0.540929065906535</v>
      </c>
      <c r="F2057">
        <v>8</v>
      </c>
      <c r="G2057">
        <v>0</v>
      </c>
      <c r="H2057">
        <v>0</v>
      </c>
      <c r="I2057">
        <f t="shared" si="231"/>
        <v>0</v>
      </c>
      <c r="J2057">
        <v>0</v>
      </c>
      <c r="K2057">
        <v>0</v>
      </c>
      <c r="L2057" t="s">
        <v>3</v>
      </c>
      <c r="M2057" t="s">
        <v>652</v>
      </c>
      <c r="N2057" t="str">
        <f t="shared" si="232"/>
        <v>left tackle</v>
      </c>
      <c r="P2057">
        <v>0</v>
      </c>
      <c r="Q2057">
        <v>-0.41367447000000002</v>
      </c>
      <c r="R2057">
        <v>1</v>
      </c>
      <c r="S2057">
        <v>0.540929065906535</v>
      </c>
      <c r="T2057">
        <f t="shared" si="233"/>
        <v>0</v>
      </c>
      <c r="U2057">
        <f t="shared" si="234"/>
        <v>0</v>
      </c>
      <c r="V2057">
        <f t="shared" si="235"/>
        <v>0</v>
      </c>
      <c r="X2057">
        <f t="shared" si="230"/>
        <v>-0.22376854464648094</v>
      </c>
    </row>
    <row r="2058" spans="1:24" x14ac:dyDescent="0.35">
      <c r="A2058" t="s">
        <v>304</v>
      </c>
      <c r="B2058" t="s">
        <v>666</v>
      </c>
      <c r="C2058" t="s">
        <v>692</v>
      </c>
      <c r="D2058" t="s">
        <v>699</v>
      </c>
      <c r="E2058">
        <v>0.319621119255033</v>
      </c>
      <c r="F2058">
        <v>8</v>
      </c>
      <c r="G2058">
        <v>0</v>
      </c>
      <c r="H2058">
        <v>0</v>
      </c>
      <c r="I2058">
        <f t="shared" si="231"/>
        <v>0</v>
      </c>
      <c r="J2058">
        <v>0</v>
      </c>
      <c r="K2058">
        <v>0</v>
      </c>
      <c r="L2058" t="s">
        <v>3</v>
      </c>
      <c r="M2058" t="s">
        <v>652</v>
      </c>
      <c r="N2058" t="str">
        <f t="shared" si="232"/>
        <v>left tackle</v>
      </c>
      <c r="P2058">
        <v>0</v>
      </c>
      <c r="Q2058">
        <v>-0.41367447000000002</v>
      </c>
      <c r="R2058">
        <v>1</v>
      </c>
      <c r="S2058">
        <v>0.319621119255033</v>
      </c>
      <c r="T2058">
        <f t="shared" si="233"/>
        <v>0</v>
      </c>
      <c r="U2058">
        <f t="shared" si="234"/>
        <v>0</v>
      </c>
      <c r="V2058">
        <f t="shared" si="235"/>
        <v>0</v>
      </c>
      <c r="X2058">
        <f t="shared" si="230"/>
        <v>-0.13221909710863258</v>
      </c>
    </row>
    <row r="2059" spans="1:24" x14ac:dyDescent="0.35">
      <c r="A2059" t="s">
        <v>308</v>
      </c>
      <c r="B2059" t="s">
        <v>667</v>
      </c>
      <c r="C2059" t="s">
        <v>692</v>
      </c>
      <c r="D2059" t="s">
        <v>699</v>
      </c>
      <c r="E2059">
        <v>0.139449814838431</v>
      </c>
      <c r="F2059">
        <v>8</v>
      </c>
      <c r="G2059">
        <v>0</v>
      </c>
      <c r="H2059">
        <v>0</v>
      </c>
      <c r="I2059">
        <f t="shared" si="231"/>
        <v>0</v>
      </c>
      <c r="J2059">
        <v>0</v>
      </c>
      <c r="K2059">
        <v>0</v>
      </c>
      <c r="L2059" t="s">
        <v>3</v>
      </c>
      <c r="M2059" t="s">
        <v>652</v>
      </c>
      <c r="N2059" t="str">
        <f t="shared" si="232"/>
        <v>left tackle</v>
      </c>
      <c r="P2059">
        <v>0</v>
      </c>
      <c r="Q2059">
        <v>-0.41367447000000002</v>
      </c>
      <c r="R2059">
        <v>1</v>
      </c>
      <c r="S2059">
        <v>0.139449814838431</v>
      </c>
      <c r="T2059">
        <f t="shared" si="233"/>
        <v>0</v>
      </c>
      <c r="U2059">
        <f t="shared" si="234"/>
        <v>0</v>
      </c>
      <c r="V2059">
        <f t="shared" si="235"/>
        <v>0</v>
      </c>
      <c r="X2059">
        <f t="shared" si="230"/>
        <v>-5.7686828244886079E-2</v>
      </c>
    </row>
    <row r="2060" spans="1:24" x14ac:dyDescent="0.35">
      <c r="A2060" t="s">
        <v>308</v>
      </c>
      <c r="B2060" t="s">
        <v>667</v>
      </c>
      <c r="C2060" t="s">
        <v>692</v>
      </c>
      <c r="D2060" t="s">
        <v>699</v>
      </c>
      <c r="E2060">
        <v>0.18863547519215901</v>
      </c>
      <c r="F2060">
        <v>8</v>
      </c>
      <c r="G2060">
        <v>0</v>
      </c>
      <c r="H2060">
        <v>0</v>
      </c>
      <c r="I2060">
        <f t="shared" si="231"/>
        <v>0</v>
      </c>
      <c r="J2060">
        <v>0</v>
      </c>
      <c r="K2060">
        <v>0</v>
      </c>
      <c r="L2060" t="s">
        <v>3</v>
      </c>
      <c r="M2060" t="s">
        <v>652</v>
      </c>
      <c r="N2060" t="str">
        <f t="shared" si="232"/>
        <v>left tackle</v>
      </c>
      <c r="P2060">
        <v>0</v>
      </c>
      <c r="Q2060">
        <v>-7.7879589999999999E-2</v>
      </c>
      <c r="R2060">
        <v>1</v>
      </c>
      <c r="S2060">
        <v>0.18863547519215901</v>
      </c>
      <c r="T2060">
        <f t="shared" si="233"/>
        <v>0</v>
      </c>
      <c r="U2060">
        <f t="shared" si="234"/>
        <v>0</v>
      </c>
      <c r="V2060">
        <f t="shared" si="235"/>
        <v>0</v>
      </c>
      <c r="X2060">
        <f t="shared" si="230"/>
        <v>-1.4690853467420514E-2</v>
      </c>
    </row>
    <row r="2061" spans="1:24" x14ac:dyDescent="0.35">
      <c r="A2061" t="s">
        <v>482</v>
      </c>
      <c r="B2061" t="s">
        <v>667</v>
      </c>
      <c r="C2061" t="s">
        <v>692</v>
      </c>
      <c r="D2061" t="s">
        <v>699</v>
      </c>
      <c r="E2061">
        <v>0.61580155112815704</v>
      </c>
      <c r="F2061">
        <v>8</v>
      </c>
      <c r="G2061">
        <v>0</v>
      </c>
      <c r="H2061">
        <v>0</v>
      </c>
      <c r="I2061">
        <f t="shared" si="231"/>
        <v>0</v>
      </c>
      <c r="J2061">
        <v>0</v>
      </c>
      <c r="K2061">
        <v>0</v>
      </c>
      <c r="L2061" t="s">
        <v>3</v>
      </c>
      <c r="M2061" t="s">
        <v>652</v>
      </c>
      <c r="N2061" t="str">
        <f t="shared" si="232"/>
        <v>left tackle</v>
      </c>
      <c r="P2061">
        <v>0</v>
      </c>
      <c r="Q2061">
        <v>-7.7879589999999999E-2</v>
      </c>
      <c r="R2061">
        <v>1</v>
      </c>
      <c r="S2061">
        <v>0.61580155112815704</v>
      </c>
      <c r="T2061">
        <f t="shared" si="233"/>
        <v>0</v>
      </c>
      <c r="U2061">
        <f t="shared" si="234"/>
        <v>0</v>
      </c>
      <c r="V2061">
        <f t="shared" si="235"/>
        <v>0</v>
      </c>
      <c r="X2061">
        <f t="shared" si="230"/>
        <v>-4.7958372323224904E-2</v>
      </c>
    </row>
    <row r="2062" spans="1:24" x14ac:dyDescent="0.35">
      <c r="A2062" t="s">
        <v>311</v>
      </c>
      <c r="B2062" t="s">
        <v>666</v>
      </c>
      <c r="C2062" t="s">
        <v>692</v>
      </c>
      <c r="D2062" t="s">
        <v>699</v>
      </c>
      <c r="E2062">
        <v>0.19556297367968301</v>
      </c>
      <c r="F2062">
        <v>8</v>
      </c>
      <c r="G2062">
        <v>0</v>
      </c>
      <c r="H2062">
        <v>0</v>
      </c>
      <c r="I2062">
        <f t="shared" si="231"/>
        <v>0</v>
      </c>
      <c r="J2062">
        <v>0</v>
      </c>
      <c r="K2062">
        <v>0</v>
      </c>
      <c r="L2062" t="s">
        <v>3</v>
      </c>
      <c r="M2062" t="s">
        <v>652</v>
      </c>
      <c r="N2062" t="str">
        <f t="shared" si="232"/>
        <v>left tackle</v>
      </c>
      <c r="P2062">
        <v>0</v>
      </c>
      <c r="Q2062">
        <v>-7.7879589999999999E-2</v>
      </c>
      <c r="R2062">
        <v>1</v>
      </c>
      <c r="S2062">
        <v>0.19556297367968301</v>
      </c>
      <c r="T2062">
        <f t="shared" si="233"/>
        <v>0</v>
      </c>
      <c r="U2062">
        <f t="shared" si="234"/>
        <v>0</v>
      </c>
      <c r="V2062">
        <f t="shared" si="235"/>
        <v>0</v>
      </c>
      <c r="X2062">
        <f t="shared" si="230"/>
        <v>-1.5230364209354504E-2</v>
      </c>
    </row>
    <row r="2063" spans="1:24" x14ac:dyDescent="0.35">
      <c r="A2063" t="s">
        <v>315</v>
      </c>
      <c r="B2063" t="s">
        <v>666</v>
      </c>
      <c r="C2063" t="s">
        <v>692</v>
      </c>
      <c r="D2063" t="s">
        <v>699</v>
      </c>
      <c r="E2063">
        <v>0.67939256161373895</v>
      </c>
      <c r="F2063">
        <v>8</v>
      </c>
      <c r="G2063">
        <v>0</v>
      </c>
      <c r="H2063">
        <v>0</v>
      </c>
      <c r="I2063">
        <f t="shared" si="231"/>
        <v>0</v>
      </c>
      <c r="J2063">
        <v>0</v>
      </c>
      <c r="K2063">
        <v>0</v>
      </c>
      <c r="L2063" t="s">
        <v>3</v>
      </c>
      <c r="M2063" t="s">
        <v>652</v>
      </c>
      <c r="N2063" t="str">
        <f t="shared" si="232"/>
        <v>left tackle</v>
      </c>
      <c r="P2063">
        <v>0</v>
      </c>
      <c r="Q2063">
        <v>-0.90274549999999998</v>
      </c>
      <c r="R2063">
        <v>1</v>
      </c>
      <c r="S2063">
        <v>0.67939256161373895</v>
      </c>
      <c r="T2063">
        <f t="shared" si="233"/>
        <v>0</v>
      </c>
      <c r="U2063">
        <f t="shared" si="234"/>
        <v>0</v>
      </c>
      <c r="V2063">
        <f t="shared" si="235"/>
        <v>0</v>
      </c>
      <c r="X2063">
        <f t="shared" si="230"/>
        <v>-0.61331857773027554</v>
      </c>
    </row>
    <row r="2064" spans="1:24" x14ac:dyDescent="0.35">
      <c r="A2064" t="s">
        <v>318</v>
      </c>
      <c r="B2064" t="s">
        <v>665</v>
      </c>
      <c r="C2064" t="s">
        <v>692</v>
      </c>
      <c r="D2064" t="s">
        <v>699</v>
      </c>
      <c r="E2064">
        <v>0.32060743838625999</v>
      </c>
      <c r="F2064">
        <v>8</v>
      </c>
      <c r="G2064">
        <v>0</v>
      </c>
      <c r="H2064">
        <v>0</v>
      </c>
      <c r="I2064">
        <f t="shared" si="231"/>
        <v>0</v>
      </c>
      <c r="J2064">
        <v>0</v>
      </c>
      <c r="K2064">
        <v>0</v>
      </c>
      <c r="L2064" t="s">
        <v>3</v>
      </c>
      <c r="M2064" t="s">
        <v>652</v>
      </c>
      <c r="N2064" t="str">
        <f t="shared" si="232"/>
        <v>left tackle</v>
      </c>
      <c r="P2064">
        <v>0</v>
      </c>
      <c r="Q2064">
        <v>-0.90274549999999998</v>
      </c>
      <c r="R2064">
        <v>1</v>
      </c>
      <c r="S2064">
        <v>0.32060743838625999</v>
      </c>
      <c r="T2064">
        <f t="shared" si="233"/>
        <v>0</v>
      </c>
      <c r="U2064">
        <f t="shared" si="234"/>
        <v>0</v>
      </c>
      <c r="V2064">
        <f t="shared" si="235"/>
        <v>0</v>
      </c>
      <c r="X2064">
        <f t="shared" si="230"/>
        <v>-0.28942692226972344</v>
      </c>
    </row>
    <row r="2065" spans="1:24" x14ac:dyDescent="0.35">
      <c r="A2065" t="s">
        <v>144</v>
      </c>
      <c r="B2065" t="s">
        <v>667</v>
      </c>
      <c r="C2065" t="s">
        <v>680</v>
      </c>
      <c r="D2065" t="s">
        <v>690</v>
      </c>
      <c r="E2065">
        <v>0.59602174570831101</v>
      </c>
      <c r="F2065">
        <v>8</v>
      </c>
      <c r="G2065">
        <v>0</v>
      </c>
      <c r="H2065">
        <v>0</v>
      </c>
      <c r="I2065">
        <f t="shared" si="231"/>
        <v>0</v>
      </c>
      <c r="J2065">
        <v>0</v>
      </c>
      <c r="K2065">
        <v>0</v>
      </c>
      <c r="M2065" t="s">
        <v>650</v>
      </c>
      <c r="N2065" t="str">
        <f t="shared" si="232"/>
        <v>middle</v>
      </c>
      <c r="P2065">
        <v>0</v>
      </c>
      <c r="Q2065">
        <v>-0.2692292</v>
      </c>
      <c r="R2065">
        <v>1</v>
      </c>
      <c r="S2065">
        <v>0.59602174570831101</v>
      </c>
      <c r="T2065">
        <f t="shared" si="233"/>
        <v>0</v>
      </c>
      <c r="U2065">
        <f t="shared" si="234"/>
        <v>0</v>
      </c>
      <c r="V2065">
        <f t="shared" si="235"/>
        <v>0</v>
      </c>
      <c r="X2065">
        <f t="shared" si="230"/>
        <v>-0.16046645777965202</v>
      </c>
    </row>
    <row r="2066" spans="1:24" x14ac:dyDescent="0.35">
      <c r="A2066" t="s">
        <v>154</v>
      </c>
      <c r="B2066" t="s">
        <v>666</v>
      </c>
      <c r="C2066" t="s">
        <v>680</v>
      </c>
      <c r="D2066" t="s">
        <v>690</v>
      </c>
      <c r="E2066">
        <v>0.123573025828439</v>
      </c>
      <c r="F2066">
        <v>8</v>
      </c>
      <c r="G2066">
        <v>0</v>
      </c>
      <c r="H2066">
        <v>0</v>
      </c>
      <c r="I2066">
        <f t="shared" si="231"/>
        <v>0</v>
      </c>
      <c r="J2066">
        <v>0</v>
      </c>
      <c r="K2066">
        <v>0</v>
      </c>
      <c r="M2066" t="s">
        <v>650</v>
      </c>
      <c r="N2066" t="str">
        <f t="shared" si="232"/>
        <v>middle</v>
      </c>
      <c r="P2066">
        <v>0</v>
      </c>
      <c r="Q2066">
        <v>-0.2692292</v>
      </c>
      <c r="R2066">
        <v>1</v>
      </c>
      <c r="S2066">
        <v>0.123573025828439</v>
      </c>
      <c r="T2066">
        <f t="shared" si="233"/>
        <v>0</v>
      </c>
      <c r="U2066">
        <f t="shared" si="234"/>
        <v>0</v>
      </c>
      <c r="V2066">
        <f t="shared" si="235"/>
        <v>0</v>
      </c>
      <c r="X2066">
        <f t="shared" si="230"/>
        <v>-3.3269466885369969E-2</v>
      </c>
    </row>
    <row r="2067" spans="1:24" x14ac:dyDescent="0.35">
      <c r="A2067" t="s">
        <v>149</v>
      </c>
      <c r="B2067" t="s">
        <v>665</v>
      </c>
      <c r="C2067" t="s">
        <v>680</v>
      </c>
      <c r="D2067" t="s">
        <v>690</v>
      </c>
      <c r="E2067">
        <v>0.280405228463249</v>
      </c>
      <c r="F2067">
        <v>8</v>
      </c>
      <c r="G2067">
        <v>0</v>
      </c>
      <c r="H2067">
        <v>0</v>
      </c>
      <c r="I2067">
        <f t="shared" si="231"/>
        <v>0</v>
      </c>
      <c r="J2067">
        <v>0</v>
      </c>
      <c r="K2067">
        <v>0</v>
      </c>
      <c r="M2067" t="s">
        <v>650</v>
      </c>
      <c r="N2067" t="str">
        <f t="shared" si="232"/>
        <v>middle</v>
      </c>
      <c r="P2067">
        <v>0</v>
      </c>
      <c r="Q2067">
        <v>-0.2692292</v>
      </c>
      <c r="R2067">
        <v>1</v>
      </c>
      <c r="S2067">
        <v>0.280405228463249</v>
      </c>
      <c r="T2067">
        <f t="shared" si="233"/>
        <v>0</v>
      </c>
      <c r="U2067">
        <f t="shared" si="234"/>
        <v>0</v>
      </c>
      <c r="V2067">
        <f t="shared" si="235"/>
        <v>0</v>
      </c>
      <c r="X2067">
        <f t="shared" si="230"/>
        <v>-7.5493275334977752E-2</v>
      </c>
    </row>
    <row r="2068" spans="1:24" x14ac:dyDescent="0.35">
      <c r="A2068" t="s">
        <v>138</v>
      </c>
      <c r="B2068" t="s">
        <v>667</v>
      </c>
      <c r="C2068" t="s">
        <v>680</v>
      </c>
      <c r="D2068" t="s">
        <v>690</v>
      </c>
      <c r="E2068">
        <v>0.229226335106127</v>
      </c>
      <c r="F2068">
        <v>8</v>
      </c>
      <c r="G2068">
        <v>0</v>
      </c>
      <c r="H2068">
        <v>0</v>
      </c>
      <c r="I2068">
        <f t="shared" si="231"/>
        <v>0</v>
      </c>
      <c r="J2068">
        <v>0</v>
      </c>
      <c r="K2068">
        <v>0</v>
      </c>
      <c r="L2068" t="s">
        <v>653</v>
      </c>
      <c r="M2068" t="s">
        <v>651</v>
      </c>
      <c r="N2068" t="str">
        <f t="shared" si="232"/>
        <v>right end</v>
      </c>
      <c r="P2068">
        <v>0</v>
      </c>
      <c r="Q2068">
        <v>-0.25509077000000002</v>
      </c>
      <c r="R2068">
        <v>1</v>
      </c>
      <c r="S2068">
        <v>0.229226335106127</v>
      </c>
      <c r="T2068">
        <f t="shared" si="233"/>
        <v>0</v>
      </c>
      <c r="U2068">
        <f t="shared" si="234"/>
        <v>0</v>
      </c>
      <c r="V2068">
        <f t="shared" si="235"/>
        <v>0</v>
      </c>
      <c r="X2068">
        <f t="shared" si="230"/>
        <v>-5.8473522326499973E-2</v>
      </c>
    </row>
    <row r="2069" spans="1:24" x14ac:dyDescent="0.35">
      <c r="A2069" t="s">
        <v>157</v>
      </c>
      <c r="B2069" t="s">
        <v>665</v>
      </c>
      <c r="C2069" t="s">
        <v>680</v>
      </c>
      <c r="D2069" t="s">
        <v>690</v>
      </c>
      <c r="E2069">
        <v>0.770773664893872</v>
      </c>
      <c r="F2069">
        <v>8</v>
      </c>
      <c r="G2069">
        <v>0</v>
      </c>
      <c r="H2069">
        <v>0</v>
      </c>
      <c r="I2069">
        <f t="shared" si="231"/>
        <v>0</v>
      </c>
      <c r="J2069">
        <v>0</v>
      </c>
      <c r="K2069">
        <v>0</v>
      </c>
      <c r="L2069" t="s">
        <v>653</v>
      </c>
      <c r="M2069" t="s">
        <v>651</v>
      </c>
      <c r="N2069" t="str">
        <f t="shared" si="232"/>
        <v>right end</v>
      </c>
      <c r="P2069">
        <v>0</v>
      </c>
      <c r="Q2069">
        <v>-0.25509077000000002</v>
      </c>
      <c r="R2069">
        <v>1</v>
      </c>
      <c r="S2069">
        <v>0.770773664893872</v>
      </c>
      <c r="T2069">
        <f t="shared" si="233"/>
        <v>0</v>
      </c>
      <c r="U2069">
        <f t="shared" si="234"/>
        <v>0</v>
      </c>
      <c r="V2069">
        <f t="shared" si="235"/>
        <v>0</v>
      </c>
      <c r="X2069">
        <f t="shared" si="230"/>
        <v>-0.19661724767349981</v>
      </c>
    </row>
    <row r="2070" spans="1:24" x14ac:dyDescent="0.35">
      <c r="A2070" t="s">
        <v>139</v>
      </c>
      <c r="B2070" t="s">
        <v>666</v>
      </c>
      <c r="C2070" t="s">
        <v>680</v>
      </c>
      <c r="D2070" t="s">
        <v>690</v>
      </c>
      <c r="E2070">
        <v>1</v>
      </c>
      <c r="F2070">
        <v>8</v>
      </c>
      <c r="G2070">
        <v>0</v>
      </c>
      <c r="H2070">
        <v>0</v>
      </c>
      <c r="I2070">
        <f t="shared" si="231"/>
        <v>0</v>
      </c>
      <c r="J2070">
        <v>0</v>
      </c>
      <c r="K2070">
        <v>0</v>
      </c>
      <c r="L2070" t="s">
        <v>654</v>
      </c>
      <c r="M2070" t="s">
        <v>651</v>
      </c>
      <c r="N2070" t="str">
        <f t="shared" si="232"/>
        <v>right guard</v>
      </c>
      <c r="P2070">
        <v>0</v>
      </c>
      <c r="Q2070">
        <v>-0.52144283000000002</v>
      </c>
      <c r="R2070">
        <v>1</v>
      </c>
      <c r="S2070">
        <v>1</v>
      </c>
      <c r="T2070">
        <f t="shared" si="233"/>
        <v>0</v>
      </c>
      <c r="U2070">
        <f t="shared" si="234"/>
        <v>0</v>
      </c>
      <c r="V2070">
        <f t="shared" si="235"/>
        <v>0</v>
      </c>
      <c r="X2070">
        <f t="shared" si="230"/>
        <v>-0.52144283000000002</v>
      </c>
    </row>
    <row r="2071" spans="1:24" x14ac:dyDescent="0.35">
      <c r="A2071" t="s">
        <v>143</v>
      </c>
      <c r="B2071" t="s">
        <v>667</v>
      </c>
      <c r="C2071" t="s">
        <v>680</v>
      </c>
      <c r="D2071" t="s">
        <v>690</v>
      </c>
      <c r="E2071">
        <v>1</v>
      </c>
      <c r="F2071">
        <v>8</v>
      </c>
      <c r="G2071">
        <v>0</v>
      </c>
      <c r="H2071">
        <v>0</v>
      </c>
      <c r="I2071">
        <f t="shared" si="231"/>
        <v>0</v>
      </c>
      <c r="J2071">
        <v>0</v>
      </c>
      <c r="K2071">
        <v>0</v>
      </c>
      <c r="L2071" t="s">
        <v>3</v>
      </c>
      <c r="M2071" t="s">
        <v>651</v>
      </c>
      <c r="N2071" t="str">
        <f t="shared" si="232"/>
        <v>right tackle</v>
      </c>
      <c r="P2071">
        <v>0</v>
      </c>
      <c r="Q2071">
        <v>-0.43504798</v>
      </c>
      <c r="R2071">
        <v>1</v>
      </c>
      <c r="S2071">
        <v>1</v>
      </c>
      <c r="T2071">
        <f t="shared" si="233"/>
        <v>0</v>
      </c>
      <c r="U2071">
        <f t="shared" si="234"/>
        <v>0</v>
      </c>
      <c r="V2071">
        <f t="shared" si="235"/>
        <v>0</v>
      </c>
      <c r="X2071">
        <f t="shared" si="230"/>
        <v>-0.43504798</v>
      </c>
    </row>
    <row r="2072" spans="1:24" x14ac:dyDescent="0.35">
      <c r="A2072" t="s">
        <v>490</v>
      </c>
      <c r="B2072" t="s">
        <v>666</v>
      </c>
      <c r="C2072" t="s">
        <v>690</v>
      </c>
      <c r="D2072" t="s">
        <v>680</v>
      </c>
      <c r="E2072">
        <v>1</v>
      </c>
      <c r="F2072">
        <v>8</v>
      </c>
      <c r="G2072">
        <v>0</v>
      </c>
      <c r="H2072">
        <v>0</v>
      </c>
      <c r="I2072">
        <f t="shared" si="231"/>
        <v>0</v>
      </c>
      <c r="J2072">
        <v>0</v>
      </c>
      <c r="K2072">
        <v>0</v>
      </c>
      <c r="M2072" t="s">
        <v>650</v>
      </c>
      <c r="N2072" t="str">
        <f t="shared" si="232"/>
        <v>middle</v>
      </c>
      <c r="P2072">
        <v>0</v>
      </c>
      <c r="Q2072">
        <v>-0.38687342000000002</v>
      </c>
      <c r="R2072">
        <v>1</v>
      </c>
      <c r="S2072">
        <v>1</v>
      </c>
      <c r="T2072">
        <f t="shared" si="233"/>
        <v>0</v>
      </c>
      <c r="U2072">
        <f t="shared" si="234"/>
        <v>0</v>
      </c>
      <c r="V2072">
        <f t="shared" si="235"/>
        <v>0</v>
      </c>
      <c r="X2072">
        <f t="shared" si="230"/>
        <v>-0.38687342000000002</v>
      </c>
    </row>
    <row r="2073" spans="1:24" x14ac:dyDescent="0.35">
      <c r="A2073" t="s">
        <v>492</v>
      </c>
      <c r="B2073" t="s">
        <v>667</v>
      </c>
      <c r="C2073" t="s">
        <v>680</v>
      </c>
      <c r="D2073" t="s">
        <v>690</v>
      </c>
      <c r="E2073">
        <v>1</v>
      </c>
      <c r="F2073">
        <v>8</v>
      </c>
      <c r="G2073">
        <v>0</v>
      </c>
      <c r="H2073">
        <v>0</v>
      </c>
      <c r="I2073">
        <f t="shared" si="231"/>
        <v>0</v>
      </c>
      <c r="J2073">
        <v>0</v>
      </c>
      <c r="K2073">
        <v>0</v>
      </c>
      <c r="L2073" t="s">
        <v>3</v>
      </c>
      <c r="M2073" t="s">
        <v>651</v>
      </c>
      <c r="N2073" t="str">
        <f t="shared" si="232"/>
        <v>right tackle</v>
      </c>
      <c r="P2073">
        <v>0</v>
      </c>
      <c r="Q2073">
        <v>-0.39959568000000001</v>
      </c>
      <c r="R2073">
        <v>1</v>
      </c>
      <c r="S2073">
        <v>1</v>
      </c>
      <c r="T2073">
        <f t="shared" si="233"/>
        <v>0</v>
      </c>
      <c r="U2073">
        <f t="shared" si="234"/>
        <v>0</v>
      </c>
      <c r="V2073">
        <f t="shared" si="235"/>
        <v>0</v>
      </c>
      <c r="X2073">
        <f t="shared" si="230"/>
        <v>-0.39959568000000001</v>
      </c>
    </row>
    <row r="2074" spans="1:24" x14ac:dyDescent="0.35">
      <c r="A2074" t="s">
        <v>493</v>
      </c>
      <c r="B2074" t="s">
        <v>666</v>
      </c>
      <c r="C2074" t="s">
        <v>680</v>
      </c>
      <c r="D2074" t="s">
        <v>690</v>
      </c>
      <c r="E2074">
        <v>1</v>
      </c>
      <c r="F2074">
        <v>8</v>
      </c>
      <c r="G2074">
        <v>0</v>
      </c>
      <c r="H2074">
        <v>0</v>
      </c>
      <c r="I2074">
        <f t="shared" si="231"/>
        <v>0</v>
      </c>
      <c r="J2074">
        <v>0</v>
      </c>
      <c r="K2074">
        <v>0</v>
      </c>
      <c r="L2074" t="s">
        <v>3</v>
      </c>
      <c r="M2074" t="s">
        <v>651</v>
      </c>
      <c r="N2074" t="str">
        <f t="shared" si="232"/>
        <v>right tackle</v>
      </c>
      <c r="P2074">
        <v>0</v>
      </c>
      <c r="Q2074">
        <v>-0.44614303</v>
      </c>
      <c r="R2074">
        <v>1</v>
      </c>
      <c r="S2074">
        <v>1</v>
      </c>
      <c r="T2074">
        <f t="shared" si="233"/>
        <v>0</v>
      </c>
      <c r="U2074">
        <f t="shared" si="234"/>
        <v>0</v>
      </c>
      <c r="V2074">
        <f t="shared" si="235"/>
        <v>0</v>
      </c>
      <c r="X2074">
        <f t="shared" si="230"/>
        <v>-0.44614303</v>
      </c>
    </row>
    <row r="2075" spans="1:24" x14ac:dyDescent="0.35">
      <c r="A2075" t="s">
        <v>493</v>
      </c>
      <c r="B2075" t="s">
        <v>666</v>
      </c>
      <c r="C2075" t="s">
        <v>680</v>
      </c>
      <c r="D2075" t="s">
        <v>690</v>
      </c>
      <c r="E2075">
        <v>0.53586529418607298</v>
      </c>
      <c r="F2075">
        <v>8</v>
      </c>
      <c r="G2075">
        <v>0</v>
      </c>
      <c r="H2075">
        <v>0</v>
      </c>
      <c r="I2075">
        <f t="shared" si="231"/>
        <v>0</v>
      </c>
      <c r="J2075">
        <v>1</v>
      </c>
      <c r="K2075">
        <v>0</v>
      </c>
      <c r="L2075" t="s">
        <v>3</v>
      </c>
      <c r="M2075" t="s">
        <v>651</v>
      </c>
      <c r="N2075" t="str">
        <f t="shared" si="232"/>
        <v>right tackle</v>
      </c>
      <c r="P2075">
        <v>0</v>
      </c>
      <c r="Q2075">
        <v>-0.41264667999999999</v>
      </c>
      <c r="R2075">
        <v>1</v>
      </c>
      <c r="S2075">
        <v>0.53586529418607298</v>
      </c>
      <c r="T2075">
        <f t="shared" si="233"/>
        <v>0</v>
      </c>
      <c r="U2075">
        <f t="shared" si="234"/>
        <v>0.53586529418607298</v>
      </c>
      <c r="V2075">
        <f t="shared" si="235"/>
        <v>0</v>
      </c>
      <c r="X2075">
        <f t="shared" si="230"/>
        <v>-0.22112303457310631</v>
      </c>
    </row>
    <row r="2076" spans="1:24" x14ac:dyDescent="0.35">
      <c r="A2076" t="s">
        <v>144</v>
      </c>
      <c r="B2076" t="s">
        <v>667</v>
      </c>
      <c r="C2076" t="s">
        <v>680</v>
      </c>
      <c r="D2076" t="s">
        <v>690</v>
      </c>
      <c r="E2076">
        <v>0.129029344368738</v>
      </c>
      <c r="F2076">
        <v>8</v>
      </c>
      <c r="G2076">
        <v>0</v>
      </c>
      <c r="H2076">
        <v>0</v>
      </c>
      <c r="I2076">
        <f t="shared" si="231"/>
        <v>0</v>
      </c>
      <c r="J2076">
        <v>1</v>
      </c>
      <c r="K2076">
        <v>0</v>
      </c>
      <c r="L2076" t="s">
        <v>3</v>
      </c>
      <c r="M2076" t="s">
        <v>651</v>
      </c>
      <c r="N2076" t="str">
        <f t="shared" si="232"/>
        <v>right tackle</v>
      </c>
      <c r="P2076">
        <v>0</v>
      </c>
      <c r="Q2076">
        <v>-0.41264667999999999</v>
      </c>
      <c r="R2076">
        <v>1</v>
      </c>
      <c r="S2076">
        <v>0.129029344368738</v>
      </c>
      <c r="T2076">
        <f t="shared" si="233"/>
        <v>0</v>
      </c>
      <c r="U2076">
        <f t="shared" si="234"/>
        <v>0.129029344368738</v>
      </c>
      <c r="V2076">
        <f t="shared" si="235"/>
        <v>0</v>
      </c>
      <c r="X2076">
        <f t="shared" si="230"/>
        <v>-5.3243530576336434E-2</v>
      </c>
    </row>
    <row r="2077" spans="1:24" x14ac:dyDescent="0.35">
      <c r="A2077" t="s">
        <v>492</v>
      </c>
      <c r="B2077" t="s">
        <v>667</v>
      </c>
      <c r="C2077" t="s">
        <v>680</v>
      </c>
      <c r="D2077" t="s">
        <v>690</v>
      </c>
      <c r="E2077">
        <v>0.33510536144518799</v>
      </c>
      <c r="F2077">
        <v>8</v>
      </c>
      <c r="G2077">
        <v>0</v>
      </c>
      <c r="H2077">
        <v>0</v>
      </c>
      <c r="I2077">
        <f t="shared" si="231"/>
        <v>0</v>
      </c>
      <c r="J2077">
        <v>1</v>
      </c>
      <c r="K2077">
        <v>0</v>
      </c>
      <c r="L2077" t="s">
        <v>3</v>
      </c>
      <c r="M2077" t="s">
        <v>651</v>
      </c>
      <c r="N2077" t="str">
        <f t="shared" si="232"/>
        <v>right tackle</v>
      </c>
      <c r="P2077">
        <v>0</v>
      </c>
      <c r="Q2077">
        <v>-0.41264667999999999</v>
      </c>
      <c r="R2077">
        <v>1</v>
      </c>
      <c r="S2077">
        <v>0.33510536144518799</v>
      </c>
      <c r="T2077">
        <f t="shared" si="233"/>
        <v>0</v>
      </c>
      <c r="U2077">
        <f t="shared" si="234"/>
        <v>0.33510536144518799</v>
      </c>
      <c r="V2077">
        <f t="shared" si="235"/>
        <v>0</v>
      </c>
      <c r="X2077">
        <f t="shared" si="230"/>
        <v>-0.13828011485055683</v>
      </c>
    </row>
    <row r="2078" spans="1:24" x14ac:dyDescent="0.35">
      <c r="A2078" t="s">
        <v>494</v>
      </c>
      <c r="B2078" t="s">
        <v>665</v>
      </c>
      <c r="C2078" t="s">
        <v>690</v>
      </c>
      <c r="D2078" t="s">
        <v>680</v>
      </c>
      <c r="E2078">
        <v>1</v>
      </c>
      <c r="F2078">
        <v>8</v>
      </c>
      <c r="G2078">
        <v>0</v>
      </c>
      <c r="H2078">
        <v>0</v>
      </c>
      <c r="I2078">
        <f t="shared" si="231"/>
        <v>0</v>
      </c>
      <c r="J2078">
        <v>0</v>
      </c>
      <c r="K2078">
        <v>0</v>
      </c>
      <c r="L2078" t="s">
        <v>653</v>
      </c>
      <c r="M2078" t="s">
        <v>652</v>
      </c>
      <c r="N2078" t="str">
        <f t="shared" si="232"/>
        <v>left end</v>
      </c>
      <c r="P2078">
        <v>0</v>
      </c>
      <c r="Q2078">
        <v>0.73608779999999996</v>
      </c>
      <c r="R2078">
        <v>0</v>
      </c>
      <c r="S2078">
        <v>0</v>
      </c>
      <c r="T2078">
        <f t="shared" si="233"/>
        <v>0</v>
      </c>
      <c r="U2078">
        <f t="shared" si="234"/>
        <v>0</v>
      </c>
      <c r="V2078">
        <f t="shared" si="235"/>
        <v>0</v>
      </c>
      <c r="X2078">
        <f t="shared" si="230"/>
        <v>0.73608779999999996</v>
      </c>
    </row>
    <row r="2079" spans="1:24" x14ac:dyDescent="0.35">
      <c r="A2079" t="s">
        <v>284</v>
      </c>
      <c r="B2079" t="s">
        <v>665</v>
      </c>
      <c r="C2079" t="s">
        <v>690</v>
      </c>
      <c r="D2079" t="s">
        <v>680</v>
      </c>
      <c r="E2079">
        <v>1</v>
      </c>
      <c r="F2079">
        <v>8</v>
      </c>
      <c r="G2079">
        <v>0</v>
      </c>
      <c r="H2079">
        <v>0</v>
      </c>
      <c r="I2079">
        <f t="shared" si="231"/>
        <v>0</v>
      </c>
      <c r="J2079">
        <v>0</v>
      </c>
      <c r="K2079">
        <v>0</v>
      </c>
      <c r="L2079" t="s">
        <v>654</v>
      </c>
      <c r="M2079" t="s">
        <v>651</v>
      </c>
      <c r="N2079" t="str">
        <f t="shared" si="232"/>
        <v>right guard</v>
      </c>
      <c r="P2079">
        <v>0</v>
      </c>
      <c r="Q2079">
        <v>3.0956779E-2</v>
      </c>
      <c r="R2079">
        <v>0</v>
      </c>
      <c r="S2079">
        <v>0</v>
      </c>
      <c r="T2079">
        <f t="shared" si="233"/>
        <v>0</v>
      </c>
      <c r="U2079">
        <f t="shared" si="234"/>
        <v>0</v>
      </c>
      <c r="V2079">
        <f t="shared" si="235"/>
        <v>0</v>
      </c>
      <c r="X2079">
        <f t="shared" si="230"/>
        <v>3.0956779E-2</v>
      </c>
    </row>
    <row r="2080" spans="1:24" x14ac:dyDescent="0.35">
      <c r="A2080" t="s">
        <v>273</v>
      </c>
      <c r="B2080" t="s">
        <v>667</v>
      </c>
      <c r="C2080" t="s">
        <v>690</v>
      </c>
      <c r="D2080" t="s">
        <v>680</v>
      </c>
      <c r="E2080">
        <v>1</v>
      </c>
      <c r="F2080">
        <v>8</v>
      </c>
      <c r="G2080">
        <v>0</v>
      </c>
      <c r="H2080">
        <v>0</v>
      </c>
      <c r="I2080">
        <f t="shared" si="231"/>
        <v>0</v>
      </c>
      <c r="J2080">
        <v>0</v>
      </c>
      <c r="K2080">
        <v>0</v>
      </c>
      <c r="M2080" t="s">
        <v>650</v>
      </c>
      <c r="N2080" t="str">
        <f t="shared" si="232"/>
        <v>middle</v>
      </c>
      <c r="P2080">
        <v>0</v>
      </c>
      <c r="Q2080">
        <v>-0.48431274000000002</v>
      </c>
      <c r="R2080">
        <v>1</v>
      </c>
      <c r="S2080">
        <v>1</v>
      </c>
      <c r="T2080">
        <f t="shared" si="233"/>
        <v>0</v>
      </c>
      <c r="U2080">
        <f t="shared" si="234"/>
        <v>0</v>
      </c>
      <c r="V2080">
        <f t="shared" si="235"/>
        <v>0</v>
      </c>
      <c r="X2080">
        <f t="shared" si="230"/>
        <v>-0.48431274000000002</v>
      </c>
    </row>
    <row r="2081" spans="1:24" x14ac:dyDescent="0.35">
      <c r="A2081" t="s">
        <v>274</v>
      </c>
      <c r="B2081" t="s">
        <v>667</v>
      </c>
      <c r="C2081" t="s">
        <v>690</v>
      </c>
      <c r="D2081" t="s">
        <v>680</v>
      </c>
      <c r="E2081">
        <v>1</v>
      </c>
      <c r="F2081">
        <v>8</v>
      </c>
      <c r="G2081">
        <v>0</v>
      </c>
      <c r="H2081">
        <v>0</v>
      </c>
      <c r="I2081">
        <f t="shared" si="231"/>
        <v>0</v>
      </c>
      <c r="J2081">
        <v>0</v>
      </c>
      <c r="K2081">
        <v>0</v>
      </c>
      <c r="L2081" t="s">
        <v>654</v>
      </c>
      <c r="M2081" t="s">
        <v>651</v>
      </c>
      <c r="N2081" t="str">
        <f t="shared" si="232"/>
        <v>right guard</v>
      </c>
      <c r="P2081">
        <v>0</v>
      </c>
      <c r="Q2081">
        <v>-0.74690884000000002</v>
      </c>
      <c r="R2081">
        <v>1</v>
      </c>
      <c r="S2081">
        <v>1</v>
      </c>
      <c r="T2081">
        <f t="shared" si="233"/>
        <v>0</v>
      </c>
      <c r="U2081">
        <f t="shared" si="234"/>
        <v>0</v>
      </c>
      <c r="V2081">
        <f t="shared" si="235"/>
        <v>0</v>
      </c>
      <c r="X2081">
        <f t="shared" si="230"/>
        <v>-0.74690884000000002</v>
      </c>
    </row>
    <row r="2082" spans="1:24" x14ac:dyDescent="0.35">
      <c r="A2082" t="s">
        <v>279</v>
      </c>
      <c r="B2082" t="s">
        <v>667</v>
      </c>
      <c r="C2082" t="s">
        <v>690</v>
      </c>
      <c r="D2082" t="s">
        <v>680</v>
      </c>
      <c r="E2082">
        <v>0.739476575336808</v>
      </c>
      <c r="F2082">
        <v>8</v>
      </c>
      <c r="G2082">
        <v>0</v>
      </c>
      <c r="H2082">
        <v>0</v>
      </c>
      <c r="I2082">
        <f t="shared" si="231"/>
        <v>0</v>
      </c>
      <c r="J2082">
        <v>1</v>
      </c>
      <c r="K2082">
        <v>0</v>
      </c>
      <c r="M2082" t="s">
        <v>650</v>
      </c>
      <c r="N2082" t="str">
        <f t="shared" si="232"/>
        <v>middle</v>
      </c>
      <c r="P2082">
        <v>0</v>
      </c>
      <c r="Q2082">
        <v>-3.5150766E-2</v>
      </c>
      <c r="R2082">
        <v>1</v>
      </c>
      <c r="S2082">
        <v>0.739476575336808</v>
      </c>
      <c r="T2082">
        <f t="shared" si="233"/>
        <v>0</v>
      </c>
      <c r="U2082">
        <f t="shared" si="234"/>
        <v>0.739476575336808</v>
      </c>
      <c r="V2082">
        <f t="shared" si="235"/>
        <v>0</v>
      </c>
      <c r="X2082">
        <f t="shared" si="230"/>
        <v>-2.5993168062145508E-2</v>
      </c>
    </row>
    <row r="2083" spans="1:24" x14ac:dyDescent="0.35">
      <c r="A2083" t="s">
        <v>491</v>
      </c>
      <c r="B2083" t="s">
        <v>667</v>
      </c>
      <c r="C2083" t="s">
        <v>690</v>
      </c>
      <c r="D2083" t="s">
        <v>680</v>
      </c>
      <c r="E2083">
        <v>0.26052342466319101</v>
      </c>
      <c r="F2083">
        <v>8</v>
      </c>
      <c r="G2083">
        <v>0</v>
      </c>
      <c r="H2083">
        <v>0</v>
      </c>
      <c r="I2083">
        <f t="shared" si="231"/>
        <v>0</v>
      </c>
      <c r="J2083">
        <v>1</v>
      </c>
      <c r="K2083">
        <v>0</v>
      </c>
      <c r="M2083" t="s">
        <v>650</v>
      </c>
      <c r="N2083" t="str">
        <f t="shared" si="232"/>
        <v>middle</v>
      </c>
      <c r="P2083">
        <v>0</v>
      </c>
      <c r="Q2083">
        <v>-3.5150766E-2</v>
      </c>
      <c r="R2083">
        <v>1</v>
      </c>
      <c r="S2083">
        <v>0.26052342466319101</v>
      </c>
      <c r="T2083">
        <f t="shared" si="233"/>
        <v>0</v>
      </c>
      <c r="U2083">
        <f t="shared" si="234"/>
        <v>0.26052342466319101</v>
      </c>
      <c r="V2083">
        <f t="shared" si="235"/>
        <v>0</v>
      </c>
      <c r="X2083">
        <f t="shared" si="230"/>
        <v>-9.1575979378544555E-3</v>
      </c>
    </row>
    <row r="2084" spans="1:24" x14ac:dyDescent="0.35">
      <c r="A2084" t="s">
        <v>493</v>
      </c>
      <c r="B2084" t="s">
        <v>666</v>
      </c>
      <c r="C2084" t="s">
        <v>680</v>
      </c>
      <c r="D2084" t="s">
        <v>690</v>
      </c>
      <c r="E2084">
        <v>1</v>
      </c>
      <c r="F2084">
        <v>8</v>
      </c>
      <c r="G2084">
        <v>0</v>
      </c>
      <c r="H2084">
        <v>0</v>
      </c>
      <c r="I2084">
        <f t="shared" si="231"/>
        <v>0</v>
      </c>
      <c r="J2084">
        <v>0</v>
      </c>
      <c r="K2084">
        <v>0</v>
      </c>
      <c r="L2084" t="s">
        <v>654</v>
      </c>
      <c r="M2084" t="s">
        <v>652</v>
      </c>
      <c r="N2084" t="str">
        <f t="shared" si="232"/>
        <v>left guard</v>
      </c>
      <c r="P2084">
        <v>0</v>
      </c>
      <c r="Q2084">
        <v>-0.40313422999999998</v>
      </c>
      <c r="R2084">
        <v>1</v>
      </c>
      <c r="S2084">
        <v>1</v>
      </c>
      <c r="T2084">
        <f t="shared" si="233"/>
        <v>0</v>
      </c>
      <c r="U2084">
        <f t="shared" si="234"/>
        <v>0</v>
      </c>
      <c r="V2084">
        <f t="shared" si="235"/>
        <v>0</v>
      </c>
      <c r="X2084">
        <f t="shared" si="230"/>
        <v>-0.40313422999999998</v>
      </c>
    </row>
    <row r="2085" spans="1:24" x14ac:dyDescent="0.35">
      <c r="A2085" t="s">
        <v>493</v>
      </c>
      <c r="B2085" t="s">
        <v>666</v>
      </c>
      <c r="C2085" t="s">
        <v>680</v>
      </c>
      <c r="D2085" t="s">
        <v>690</v>
      </c>
      <c r="E2085">
        <v>0.177643571114348</v>
      </c>
      <c r="F2085">
        <v>8</v>
      </c>
      <c r="G2085">
        <v>0</v>
      </c>
      <c r="H2085">
        <v>0</v>
      </c>
      <c r="I2085">
        <f t="shared" si="231"/>
        <v>0</v>
      </c>
      <c r="J2085">
        <v>0</v>
      </c>
      <c r="K2085">
        <v>0</v>
      </c>
      <c r="L2085" t="s">
        <v>654</v>
      </c>
      <c r="M2085" t="s">
        <v>651</v>
      </c>
      <c r="N2085" t="str">
        <f t="shared" si="232"/>
        <v>right guard</v>
      </c>
      <c r="P2085">
        <v>0</v>
      </c>
      <c r="Q2085">
        <v>0.20954221000000001</v>
      </c>
      <c r="R2085">
        <v>0</v>
      </c>
      <c r="S2085">
        <v>0</v>
      </c>
      <c r="T2085">
        <f t="shared" si="233"/>
        <v>0</v>
      </c>
      <c r="U2085">
        <f t="shared" si="234"/>
        <v>0</v>
      </c>
      <c r="V2085">
        <f t="shared" si="235"/>
        <v>0</v>
      </c>
      <c r="X2085">
        <f t="shared" si="230"/>
        <v>3.7223826483592647E-2</v>
      </c>
    </row>
    <row r="2086" spans="1:24" x14ac:dyDescent="0.35">
      <c r="A2086" t="s">
        <v>492</v>
      </c>
      <c r="B2086" t="s">
        <v>667</v>
      </c>
      <c r="C2086" t="s">
        <v>680</v>
      </c>
      <c r="D2086" t="s">
        <v>690</v>
      </c>
      <c r="E2086">
        <v>0.82235642888565097</v>
      </c>
      <c r="F2086">
        <v>8</v>
      </c>
      <c r="G2086">
        <v>0</v>
      </c>
      <c r="H2086">
        <v>0</v>
      </c>
      <c r="I2086">
        <f t="shared" si="231"/>
        <v>0</v>
      </c>
      <c r="J2086">
        <v>0</v>
      </c>
      <c r="K2086">
        <v>0</v>
      </c>
      <c r="L2086" t="s">
        <v>654</v>
      </c>
      <c r="M2086" t="s">
        <v>651</v>
      </c>
      <c r="N2086" t="str">
        <f t="shared" si="232"/>
        <v>right guard</v>
      </c>
      <c r="P2086">
        <v>0</v>
      </c>
      <c r="Q2086">
        <v>0.20954221000000001</v>
      </c>
      <c r="R2086">
        <v>0</v>
      </c>
      <c r="S2086">
        <v>0</v>
      </c>
      <c r="T2086">
        <f t="shared" si="233"/>
        <v>0</v>
      </c>
      <c r="U2086">
        <f t="shared" si="234"/>
        <v>0</v>
      </c>
      <c r="V2086">
        <f t="shared" si="235"/>
        <v>0</v>
      </c>
      <c r="X2086">
        <f t="shared" si="230"/>
        <v>0.17231838351640716</v>
      </c>
    </row>
    <row r="2087" spans="1:24" x14ac:dyDescent="0.35">
      <c r="A2087" t="s">
        <v>292</v>
      </c>
      <c r="B2087" t="s">
        <v>666</v>
      </c>
      <c r="C2087" t="s">
        <v>690</v>
      </c>
      <c r="D2087" t="s">
        <v>680</v>
      </c>
      <c r="E2087">
        <v>0.79548762904076398</v>
      </c>
      <c r="F2087">
        <v>8</v>
      </c>
      <c r="G2087">
        <v>0</v>
      </c>
      <c r="H2087">
        <v>0</v>
      </c>
      <c r="I2087">
        <f t="shared" si="231"/>
        <v>0</v>
      </c>
      <c r="J2087">
        <v>0</v>
      </c>
      <c r="K2087">
        <v>0</v>
      </c>
      <c r="M2087" t="s">
        <v>650</v>
      </c>
      <c r="N2087" t="str">
        <f t="shared" si="232"/>
        <v>middle</v>
      </c>
      <c r="P2087">
        <v>0</v>
      </c>
      <c r="Q2087">
        <v>-0.107385464</v>
      </c>
      <c r="R2087">
        <v>1</v>
      </c>
      <c r="S2087">
        <v>0.79548762904076398</v>
      </c>
      <c r="T2087">
        <f t="shared" si="233"/>
        <v>0</v>
      </c>
      <c r="U2087">
        <f t="shared" si="234"/>
        <v>0</v>
      </c>
      <c r="V2087">
        <f t="shared" si="235"/>
        <v>0</v>
      </c>
      <c r="X2087">
        <f t="shared" si="230"/>
        <v>-8.5423808150802319E-2</v>
      </c>
    </row>
    <row r="2088" spans="1:24" x14ac:dyDescent="0.35">
      <c r="A2088" t="s">
        <v>577</v>
      </c>
      <c r="B2088" t="s">
        <v>665</v>
      </c>
      <c r="C2088" t="s">
        <v>690</v>
      </c>
      <c r="D2088" t="s">
        <v>680</v>
      </c>
      <c r="E2088">
        <v>0.204512370959235</v>
      </c>
      <c r="F2088">
        <v>8</v>
      </c>
      <c r="G2088">
        <v>0</v>
      </c>
      <c r="H2088">
        <v>0</v>
      </c>
      <c r="I2088">
        <f t="shared" si="231"/>
        <v>0</v>
      </c>
      <c r="J2088">
        <v>0</v>
      </c>
      <c r="K2088">
        <v>0</v>
      </c>
      <c r="M2088" t="s">
        <v>650</v>
      </c>
      <c r="N2088" t="str">
        <f t="shared" si="232"/>
        <v>middle</v>
      </c>
      <c r="P2088">
        <v>0</v>
      </c>
      <c r="Q2088">
        <v>-0.107385464</v>
      </c>
      <c r="R2088">
        <v>1</v>
      </c>
      <c r="S2088">
        <v>0.204512370959235</v>
      </c>
      <c r="T2088">
        <f t="shared" si="233"/>
        <v>0</v>
      </c>
      <c r="U2088">
        <f t="shared" si="234"/>
        <v>0</v>
      </c>
      <c r="V2088">
        <f t="shared" si="235"/>
        <v>0</v>
      </c>
      <c r="X2088">
        <f t="shared" si="230"/>
        <v>-2.1961655849197573E-2</v>
      </c>
    </row>
    <row r="2089" spans="1:24" x14ac:dyDescent="0.35">
      <c r="A2089" t="s">
        <v>496</v>
      </c>
      <c r="B2089" t="s">
        <v>665</v>
      </c>
      <c r="C2089" t="s">
        <v>690</v>
      </c>
      <c r="D2089" t="s">
        <v>680</v>
      </c>
      <c r="E2089">
        <v>1</v>
      </c>
      <c r="F2089">
        <v>8</v>
      </c>
      <c r="G2089">
        <v>0</v>
      </c>
      <c r="H2089">
        <v>0</v>
      </c>
      <c r="I2089">
        <f t="shared" si="231"/>
        <v>0</v>
      </c>
      <c r="J2089">
        <v>0</v>
      </c>
      <c r="K2089">
        <v>0</v>
      </c>
      <c r="M2089" t="s">
        <v>650</v>
      </c>
      <c r="N2089" t="str">
        <f t="shared" si="232"/>
        <v>middle</v>
      </c>
      <c r="P2089">
        <v>0</v>
      </c>
      <c r="Q2089">
        <v>-0.38133699999999998</v>
      </c>
      <c r="R2089">
        <v>1</v>
      </c>
      <c r="S2089">
        <v>1</v>
      </c>
      <c r="T2089">
        <f t="shared" si="233"/>
        <v>0</v>
      </c>
      <c r="U2089">
        <f t="shared" si="234"/>
        <v>0</v>
      </c>
      <c r="V2089">
        <f t="shared" si="235"/>
        <v>0</v>
      </c>
      <c r="X2089">
        <f t="shared" si="230"/>
        <v>-0.38133699999999998</v>
      </c>
    </row>
    <row r="2090" spans="1:24" x14ac:dyDescent="0.35">
      <c r="A2090" t="s">
        <v>496</v>
      </c>
      <c r="B2090" t="s">
        <v>665</v>
      </c>
      <c r="C2090" t="s">
        <v>690</v>
      </c>
      <c r="D2090" t="s">
        <v>680</v>
      </c>
      <c r="E2090">
        <v>1</v>
      </c>
      <c r="F2090">
        <v>8</v>
      </c>
      <c r="G2090">
        <v>0</v>
      </c>
      <c r="H2090">
        <v>0</v>
      </c>
      <c r="I2090">
        <f t="shared" si="231"/>
        <v>0</v>
      </c>
      <c r="J2090">
        <v>0</v>
      </c>
      <c r="K2090">
        <v>0</v>
      </c>
      <c r="L2090" t="s">
        <v>653</v>
      </c>
      <c r="M2090" t="s">
        <v>651</v>
      </c>
      <c r="N2090" t="str">
        <f t="shared" si="232"/>
        <v>right end</v>
      </c>
      <c r="P2090">
        <v>0</v>
      </c>
      <c r="Q2090">
        <v>1.6708573</v>
      </c>
      <c r="R2090">
        <v>0</v>
      </c>
      <c r="S2090">
        <v>0</v>
      </c>
      <c r="T2090">
        <f t="shared" si="233"/>
        <v>0</v>
      </c>
      <c r="U2090">
        <f t="shared" si="234"/>
        <v>0</v>
      </c>
      <c r="V2090">
        <f t="shared" si="235"/>
        <v>0</v>
      </c>
      <c r="X2090">
        <f t="shared" si="230"/>
        <v>1.6708573</v>
      </c>
    </row>
    <row r="2091" spans="1:24" x14ac:dyDescent="0.35">
      <c r="A2091" t="s">
        <v>292</v>
      </c>
      <c r="B2091" t="s">
        <v>666</v>
      </c>
      <c r="C2091" t="s">
        <v>690</v>
      </c>
      <c r="D2091" t="s">
        <v>680</v>
      </c>
      <c r="E2091">
        <v>0.444014026755225</v>
      </c>
      <c r="F2091">
        <v>8</v>
      </c>
      <c r="G2091">
        <v>0</v>
      </c>
      <c r="H2091">
        <v>0</v>
      </c>
      <c r="I2091">
        <f t="shared" si="231"/>
        <v>0</v>
      </c>
      <c r="J2091">
        <v>0</v>
      </c>
      <c r="K2091">
        <v>0</v>
      </c>
      <c r="L2091" t="s">
        <v>3</v>
      </c>
      <c r="M2091" t="s">
        <v>652</v>
      </c>
      <c r="N2091" t="str">
        <f t="shared" si="232"/>
        <v>left tackle</v>
      </c>
      <c r="P2091">
        <v>0</v>
      </c>
      <c r="Q2091">
        <v>-0.44942441999999999</v>
      </c>
      <c r="R2091">
        <v>1</v>
      </c>
      <c r="S2091">
        <v>0.444014026755225</v>
      </c>
      <c r="T2091">
        <f t="shared" si="233"/>
        <v>0</v>
      </c>
      <c r="U2091">
        <f t="shared" si="234"/>
        <v>0</v>
      </c>
      <c r="V2091">
        <f t="shared" si="235"/>
        <v>0</v>
      </c>
      <c r="X2091">
        <f t="shared" si="230"/>
        <v>-0.19955074644633147</v>
      </c>
    </row>
    <row r="2092" spans="1:24" x14ac:dyDescent="0.35">
      <c r="A2092" t="s">
        <v>491</v>
      </c>
      <c r="B2092" t="s">
        <v>667</v>
      </c>
      <c r="C2092" t="s">
        <v>690</v>
      </c>
      <c r="D2092" t="s">
        <v>680</v>
      </c>
      <c r="E2092">
        <v>0.237299968305201</v>
      </c>
      <c r="F2092">
        <v>8</v>
      </c>
      <c r="G2092">
        <v>0</v>
      </c>
      <c r="H2092">
        <v>0</v>
      </c>
      <c r="I2092">
        <f t="shared" si="231"/>
        <v>0</v>
      </c>
      <c r="J2092">
        <v>0</v>
      </c>
      <c r="K2092">
        <v>0</v>
      </c>
      <c r="L2092" t="s">
        <v>3</v>
      </c>
      <c r="M2092" t="s">
        <v>652</v>
      </c>
      <c r="N2092" t="str">
        <f t="shared" si="232"/>
        <v>left tackle</v>
      </c>
      <c r="P2092">
        <v>0</v>
      </c>
      <c r="Q2092">
        <v>-0.44942441999999999</v>
      </c>
      <c r="R2092">
        <v>1</v>
      </c>
      <c r="S2092">
        <v>0.237299968305201</v>
      </c>
      <c r="T2092">
        <f t="shared" si="233"/>
        <v>0</v>
      </c>
      <c r="U2092">
        <f t="shared" si="234"/>
        <v>0</v>
      </c>
      <c r="V2092">
        <f t="shared" si="235"/>
        <v>0</v>
      </c>
      <c r="X2092">
        <f t="shared" si="230"/>
        <v>-0.10664840062158334</v>
      </c>
    </row>
    <row r="2093" spans="1:24" x14ac:dyDescent="0.35">
      <c r="A2093" t="s">
        <v>274</v>
      </c>
      <c r="B2093" t="s">
        <v>667</v>
      </c>
      <c r="C2093" t="s">
        <v>690</v>
      </c>
      <c r="D2093" t="s">
        <v>680</v>
      </c>
      <c r="E2093">
        <v>0.318686004939572</v>
      </c>
      <c r="F2093">
        <v>8</v>
      </c>
      <c r="G2093">
        <v>0</v>
      </c>
      <c r="H2093">
        <v>0</v>
      </c>
      <c r="I2093">
        <f t="shared" si="231"/>
        <v>0</v>
      </c>
      <c r="J2093">
        <v>0</v>
      </c>
      <c r="K2093">
        <v>0</v>
      </c>
      <c r="L2093" t="s">
        <v>3</v>
      </c>
      <c r="M2093" t="s">
        <v>652</v>
      </c>
      <c r="N2093" t="str">
        <f t="shared" si="232"/>
        <v>left tackle</v>
      </c>
      <c r="P2093">
        <v>0</v>
      </c>
      <c r="Q2093">
        <v>-0.44942441999999999</v>
      </c>
      <c r="R2093">
        <v>1</v>
      </c>
      <c r="S2093">
        <v>0.318686004939572</v>
      </c>
      <c r="T2093">
        <f t="shared" si="233"/>
        <v>0</v>
      </c>
      <c r="U2093">
        <f t="shared" si="234"/>
        <v>0</v>
      </c>
      <c r="V2093">
        <f t="shared" si="235"/>
        <v>0</v>
      </c>
      <c r="X2093">
        <f t="shared" si="230"/>
        <v>-0.14322527293208429</v>
      </c>
    </row>
    <row r="2094" spans="1:24" x14ac:dyDescent="0.35">
      <c r="A2094" t="s">
        <v>273</v>
      </c>
      <c r="B2094" t="s">
        <v>667</v>
      </c>
      <c r="C2094" t="s">
        <v>690</v>
      </c>
      <c r="D2094" t="s">
        <v>680</v>
      </c>
      <c r="E2094">
        <v>0.45036482487815099</v>
      </c>
      <c r="F2094">
        <v>8</v>
      </c>
      <c r="G2094">
        <v>0</v>
      </c>
      <c r="H2094">
        <v>0</v>
      </c>
      <c r="I2094">
        <f t="shared" si="231"/>
        <v>0</v>
      </c>
      <c r="J2094">
        <v>0</v>
      </c>
      <c r="K2094">
        <v>0</v>
      </c>
      <c r="L2094" t="s">
        <v>654</v>
      </c>
      <c r="M2094" t="s">
        <v>651</v>
      </c>
      <c r="N2094" t="str">
        <f t="shared" si="232"/>
        <v>right guard</v>
      </c>
      <c r="P2094">
        <v>0</v>
      </c>
      <c r="Q2094">
        <v>-0.10931592</v>
      </c>
      <c r="R2094">
        <v>1</v>
      </c>
      <c r="S2094">
        <v>0.45036482487815099</v>
      </c>
      <c r="T2094">
        <f t="shared" si="233"/>
        <v>0</v>
      </c>
      <c r="U2094">
        <f t="shared" si="234"/>
        <v>0</v>
      </c>
      <c r="V2094">
        <f t="shared" si="235"/>
        <v>0</v>
      </c>
      <c r="X2094">
        <f t="shared" si="230"/>
        <v>-4.9232045167193962E-2</v>
      </c>
    </row>
    <row r="2095" spans="1:24" x14ac:dyDescent="0.35">
      <c r="A2095" t="s">
        <v>275</v>
      </c>
      <c r="B2095" t="s">
        <v>666</v>
      </c>
      <c r="C2095" t="s">
        <v>690</v>
      </c>
      <c r="D2095" t="s">
        <v>680</v>
      </c>
      <c r="E2095">
        <v>0.54963517512184801</v>
      </c>
      <c r="F2095">
        <v>8</v>
      </c>
      <c r="G2095">
        <v>0</v>
      </c>
      <c r="H2095">
        <v>0</v>
      </c>
      <c r="I2095">
        <f t="shared" si="231"/>
        <v>0</v>
      </c>
      <c r="J2095">
        <v>0</v>
      </c>
      <c r="K2095">
        <v>0</v>
      </c>
      <c r="L2095" t="s">
        <v>654</v>
      </c>
      <c r="M2095" t="s">
        <v>651</v>
      </c>
      <c r="N2095" t="str">
        <f t="shared" si="232"/>
        <v>right guard</v>
      </c>
      <c r="P2095">
        <v>0</v>
      </c>
      <c r="Q2095">
        <v>-0.10931592</v>
      </c>
      <c r="R2095">
        <v>1</v>
      </c>
      <c r="S2095">
        <v>0.54963517512184801</v>
      </c>
      <c r="T2095">
        <f t="shared" si="233"/>
        <v>0</v>
      </c>
      <c r="U2095">
        <f t="shared" si="234"/>
        <v>0</v>
      </c>
      <c r="V2095">
        <f t="shared" si="235"/>
        <v>0</v>
      </c>
      <c r="X2095">
        <f t="shared" si="230"/>
        <v>-6.0083874832805924E-2</v>
      </c>
    </row>
    <row r="2096" spans="1:24" x14ac:dyDescent="0.35">
      <c r="A2096" t="s">
        <v>273</v>
      </c>
      <c r="B2096" t="s">
        <v>667</v>
      </c>
      <c r="C2096" t="s">
        <v>690</v>
      </c>
      <c r="D2096" t="s">
        <v>680</v>
      </c>
      <c r="E2096">
        <v>1</v>
      </c>
      <c r="F2096">
        <v>8</v>
      </c>
      <c r="G2096">
        <v>0</v>
      </c>
      <c r="H2096">
        <v>0</v>
      </c>
      <c r="I2096">
        <f t="shared" si="231"/>
        <v>0</v>
      </c>
      <c r="J2096">
        <v>0</v>
      </c>
      <c r="K2096">
        <v>1</v>
      </c>
      <c r="L2096" t="s">
        <v>654</v>
      </c>
      <c r="M2096" t="s">
        <v>651</v>
      </c>
      <c r="N2096" t="str">
        <f t="shared" si="232"/>
        <v>right guard</v>
      </c>
      <c r="P2096">
        <v>0</v>
      </c>
      <c r="Q2096">
        <v>-1.0317953</v>
      </c>
      <c r="R2096">
        <v>1</v>
      </c>
      <c r="S2096">
        <v>1</v>
      </c>
      <c r="T2096">
        <f t="shared" si="233"/>
        <v>0</v>
      </c>
      <c r="U2096">
        <f t="shared" si="234"/>
        <v>0</v>
      </c>
      <c r="V2096">
        <f t="shared" si="235"/>
        <v>1</v>
      </c>
      <c r="X2096">
        <f t="shared" si="230"/>
        <v>-1.0317953</v>
      </c>
    </row>
    <row r="2097" spans="1:24" x14ac:dyDescent="0.35">
      <c r="A2097" t="s">
        <v>275</v>
      </c>
      <c r="B2097" t="s">
        <v>666</v>
      </c>
      <c r="C2097" t="s">
        <v>690</v>
      </c>
      <c r="D2097" t="s">
        <v>680</v>
      </c>
      <c r="E2097">
        <v>1</v>
      </c>
      <c r="F2097">
        <v>8</v>
      </c>
      <c r="G2097">
        <v>0</v>
      </c>
      <c r="H2097">
        <v>0</v>
      </c>
      <c r="I2097">
        <f t="shared" si="231"/>
        <v>0</v>
      </c>
      <c r="J2097">
        <v>0</v>
      </c>
      <c r="K2097">
        <v>0</v>
      </c>
      <c r="L2097" t="s">
        <v>654</v>
      </c>
      <c r="M2097" t="s">
        <v>651</v>
      </c>
      <c r="N2097" t="str">
        <f t="shared" si="232"/>
        <v>right guard</v>
      </c>
      <c r="P2097">
        <v>0</v>
      </c>
      <c r="Q2097">
        <v>-0.34940267000000003</v>
      </c>
      <c r="R2097">
        <v>1</v>
      </c>
      <c r="S2097">
        <v>1</v>
      </c>
      <c r="T2097">
        <f t="shared" si="233"/>
        <v>0</v>
      </c>
      <c r="U2097">
        <f t="shared" si="234"/>
        <v>0</v>
      </c>
      <c r="V2097">
        <f t="shared" si="235"/>
        <v>0</v>
      </c>
      <c r="X2097">
        <f t="shared" si="230"/>
        <v>-0.34940267000000003</v>
      </c>
    </row>
    <row r="2098" spans="1:24" x14ac:dyDescent="0.35">
      <c r="A2098" t="s">
        <v>493</v>
      </c>
      <c r="B2098" t="s">
        <v>666</v>
      </c>
      <c r="C2098" t="s">
        <v>680</v>
      </c>
      <c r="D2098" t="s">
        <v>690</v>
      </c>
      <c r="E2098">
        <v>0.26227984947177702</v>
      </c>
      <c r="F2098">
        <v>8</v>
      </c>
      <c r="G2098">
        <v>0</v>
      </c>
      <c r="H2098">
        <v>0</v>
      </c>
      <c r="I2098">
        <f t="shared" si="231"/>
        <v>0</v>
      </c>
      <c r="J2098">
        <v>0</v>
      </c>
      <c r="K2098">
        <v>0</v>
      </c>
      <c r="L2098" t="s">
        <v>654</v>
      </c>
      <c r="M2098" t="s">
        <v>651</v>
      </c>
      <c r="N2098" t="str">
        <f t="shared" si="232"/>
        <v>right guard</v>
      </c>
      <c r="P2098">
        <v>0</v>
      </c>
      <c r="Q2098">
        <v>-0.35926150000000001</v>
      </c>
      <c r="R2098">
        <v>1</v>
      </c>
      <c r="S2098">
        <v>0.26227984947177702</v>
      </c>
      <c r="T2098">
        <f t="shared" si="233"/>
        <v>0</v>
      </c>
      <c r="U2098">
        <f t="shared" si="234"/>
        <v>0</v>
      </c>
      <c r="V2098">
        <f t="shared" si="235"/>
        <v>0</v>
      </c>
      <c r="X2098">
        <f t="shared" si="230"/>
        <v>-9.4227052141004825E-2</v>
      </c>
    </row>
    <row r="2099" spans="1:24" x14ac:dyDescent="0.35">
      <c r="A2099" t="s">
        <v>138</v>
      </c>
      <c r="B2099" t="s">
        <v>667</v>
      </c>
      <c r="C2099" t="s">
        <v>680</v>
      </c>
      <c r="D2099" t="s">
        <v>690</v>
      </c>
      <c r="E2099">
        <v>0.233522208390678</v>
      </c>
      <c r="F2099">
        <v>8</v>
      </c>
      <c r="G2099">
        <v>0</v>
      </c>
      <c r="H2099">
        <v>0</v>
      </c>
      <c r="I2099">
        <f t="shared" si="231"/>
        <v>0</v>
      </c>
      <c r="J2099">
        <v>0</v>
      </c>
      <c r="K2099">
        <v>0</v>
      </c>
      <c r="L2099" t="s">
        <v>654</v>
      </c>
      <c r="M2099" t="s">
        <v>651</v>
      </c>
      <c r="N2099" t="str">
        <f t="shared" si="232"/>
        <v>right guard</v>
      </c>
      <c r="P2099">
        <v>0</v>
      </c>
      <c r="Q2099">
        <v>-0.35926150000000001</v>
      </c>
      <c r="R2099">
        <v>1</v>
      </c>
      <c r="S2099">
        <v>0.233522208390678</v>
      </c>
      <c r="T2099">
        <f t="shared" si="233"/>
        <v>0</v>
      </c>
      <c r="U2099">
        <f t="shared" si="234"/>
        <v>0</v>
      </c>
      <c r="V2099">
        <f t="shared" si="235"/>
        <v>0</v>
      </c>
      <c r="X2099">
        <f t="shared" si="230"/>
        <v>-8.3895538869747571E-2</v>
      </c>
    </row>
    <row r="2100" spans="1:24" x14ac:dyDescent="0.35">
      <c r="A2100" t="s">
        <v>145</v>
      </c>
      <c r="B2100" t="s">
        <v>665</v>
      </c>
      <c r="C2100" t="s">
        <v>680</v>
      </c>
      <c r="D2100" t="s">
        <v>690</v>
      </c>
      <c r="E2100">
        <v>0.50419794213754299</v>
      </c>
      <c r="F2100">
        <v>8</v>
      </c>
      <c r="G2100">
        <v>0</v>
      </c>
      <c r="H2100">
        <v>0</v>
      </c>
      <c r="I2100">
        <f t="shared" si="231"/>
        <v>0</v>
      </c>
      <c r="J2100">
        <v>0</v>
      </c>
      <c r="K2100">
        <v>0</v>
      </c>
      <c r="L2100" t="s">
        <v>654</v>
      </c>
      <c r="M2100" t="s">
        <v>651</v>
      </c>
      <c r="N2100" t="str">
        <f t="shared" si="232"/>
        <v>right guard</v>
      </c>
      <c r="P2100">
        <v>0</v>
      </c>
      <c r="Q2100">
        <v>-0.35926150000000001</v>
      </c>
      <c r="R2100">
        <v>1</v>
      </c>
      <c r="S2100">
        <v>0.50419794213754299</v>
      </c>
      <c r="T2100">
        <f t="shared" si="233"/>
        <v>0</v>
      </c>
      <c r="U2100">
        <f t="shared" si="234"/>
        <v>0</v>
      </c>
      <c r="V2100">
        <f t="shared" si="235"/>
        <v>0</v>
      </c>
      <c r="X2100">
        <f t="shared" si="230"/>
        <v>-0.18113890898924689</v>
      </c>
    </row>
    <row r="2101" spans="1:24" x14ac:dyDescent="0.35">
      <c r="A2101" t="s">
        <v>144</v>
      </c>
      <c r="B2101" t="s">
        <v>667</v>
      </c>
      <c r="C2101" t="s">
        <v>680</v>
      </c>
      <c r="D2101" t="s">
        <v>690</v>
      </c>
      <c r="E2101">
        <v>1</v>
      </c>
      <c r="F2101">
        <v>8</v>
      </c>
      <c r="G2101">
        <v>0</v>
      </c>
      <c r="H2101">
        <v>0</v>
      </c>
      <c r="I2101">
        <f t="shared" si="231"/>
        <v>0</v>
      </c>
      <c r="J2101">
        <v>0</v>
      </c>
      <c r="K2101">
        <v>0</v>
      </c>
      <c r="L2101" t="s">
        <v>654</v>
      </c>
      <c r="M2101" t="s">
        <v>652</v>
      </c>
      <c r="N2101" t="str">
        <f t="shared" si="232"/>
        <v>left guard</v>
      </c>
      <c r="P2101">
        <v>0</v>
      </c>
      <c r="Q2101">
        <v>1.1770799000000001</v>
      </c>
      <c r="R2101">
        <v>0</v>
      </c>
      <c r="S2101">
        <v>0</v>
      </c>
      <c r="T2101">
        <f t="shared" si="233"/>
        <v>0</v>
      </c>
      <c r="U2101">
        <f t="shared" si="234"/>
        <v>0</v>
      </c>
      <c r="V2101">
        <f t="shared" si="235"/>
        <v>0</v>
      </c>
      <c r="X2101">
        <f t="shared" si="230"/>
        <v>1.1770799000000001</v>
      </c>
    </row>
    <row r="2102" spans="1:24" x14ac:dyDescent="0.35">
      <c r="A2102" t="s">
        <v>149</v>
      </c>
      <c r="B2102" t="s">
        <v>665</v>
      </c>
      <c r="C2102" t="s">
        <v>680</v>
      </c>
      <c r="D2102" t="s">
        <v>690</v>
      </c>
      <c r="E2102">
        <v>0.38184328253356398</v>
      </c>
      <c r="F2102">
        <v>8</v>
      </c>
      <c r="G2102">
        <v>0</v>
      </c>
      <c r="H2102">
        <v>0</v>
      </c>
      <c r="I2102">
        <f t="shared" si="231"/>
        <v>0</v>
      </c>
      <c r="J2102">
        <v>0</v>
      </c>
      <c r="K2102">
        <v>0</v>
      </c>
      <c r="L2102" t="s">
        <v>3</v>
      </c>
      <c r="M2102" t="s">
        <v>651</v>
      </c>
      <c r="N2102" t="str">
        <f t="shared" si="232"/>
        <v>right tackle</v>
      </c>
      <c r="P2102">
        <v>0</v>
      </c>
      <c r="Q2102">
        <v>-0.14822389999999999</v>
      </c>
      <c r="R2102">
        <v>1</v>
      </c>
      <c r="S2102">
        <v>0.38184328253356398</v>
      </c>
      <c r="T2102">
        <f t="shared" si="233"/>
        <v>0</v>
      </c>
      <c r="U2102">
        <f t="shared" si="234"/>
        <v>0</v>
      </c>
      <c r="V2102">
        <f t="shared" si="235"/>
        <v>0</v>
      </c>
      <c r="X2102">
        <f t="shared" si="230"/>
        <v>-5.659830052592673E-2</v>
      </c>
    </row>
    <row r="2103" spans="1:24" x14ac:dyDescent="0.35">
      <c r="A2103" t="s">
        <v>492</v>
      </c>
      <c r="B2103" t="s">
        <v>667</v>
      </c>
      <c r="C2103" t="s">
        <v>680</v>
      </c>
      <c r="D2103" t="s">
        <v>690</v>
      </c>
      <c r="E2103">
        <v>0.61815671746643497</v>
      </c>
      <c r="F2103">
        <v>8</v>
      </c>
      <c r="G2103">
        <v>0</v>
      </c>
      <c r="H2103">
        <v>0</v>
      </c>
      <c r="I2103">
        <f t="shared" si="231"/>
        <v>0</v>
      </c>
      <c r="J2103">
        <v>0</v>
      </c>
      <c r="K2103">
        <v>0</v>
      </c>
      <c r="L2103" t="s">
        <v>3</v>
      </c>
      <c r="M2103" t="s">
        <v>651</v>
      </c>
      <c r="N2103" t="str">
        <f t="shared" si="232"/>
        <v>right tackle</v>
      </c>
      <c r="P2103">
        <v>0</v>
      </c>
      <c r="Q2103">
        <v>-0.14822389999999999</v>
      </c>
      <c r="R2103">
        <v>1</v>
      </c>
      <c r="S2103">
        <v>0.61815671746643497</v>
      </c>
      <c r="T2103">
        <f t="shared" si="233"/>
        <v>0</v>
      </c>
      <c r="U2103">
        <f t="shared" si="234"/>
        <v>0</v>
      </c>
      <c r="V2103">
        <f t="shared" si="235"/>
        <v>0</v>
      </c>
      <c r="X2103">
        <f t="shared" si="230"/>
        <v>-9.1625599474073102E-2</v>
      </c>
    </row>
    <row r="2104" spans="1:24" x14ac:dyDescent="0.35">
      <c r="A2104" t="s">
        <v>284</v>
      </c>
      <c r="B2104" t="s">
        <v>665</v>
      </c>
      <c r="C2104" t="s">
        <v>690</v>
      </c>
      <c r="D2104" t="s">
        <v>680</v>
      </c>
      <c r="E2104">
        <v>1</v>
      </c>
      <c r="F2104">
        <v>8</v>
      </c>
      <c r="G2104">
        <v>0</v>
      </c>
      <c r="H2104">
        <v>0</v>
      </c>
      <c r="I2104">
        <f t="shared" si="231"/>
        <v>0</v>
      </c>
      <c r="J2104">
        <v>0</v>
      </c>
      <c r="K2104">
        <v>1</v>
      </c>
      <c r="L2104" t="s">
        <v>654</v>
      </c>
      <c r="M2104" t="s">
        <v>652</v>
      </c>
      <c r="N2104" t="str">
        <f t="shared" si="232"/>
        <v>left guard</v>
      </c>
      <c r="P2104">
        <v>0</v>
      </c>
      <c r="Q2104">
        <v>-0.70587829999999996</v>
      </c>
      <c r="R2104">
        <v>1</v>
      </c>
      <c r="S2104">
        <v>1</v>
      </c>
      <c r="T2104">
        <f t="shared" si="233"/>
        <v>0</v>
      </c>
      <c r="U2104">
        <f t="shared" si="234"/>
        <v>0</v>
      </c>
      <c r="V2104">
        <f t="shared" si="235"/>
        <v>1</v>
      </c>
      <c r="X2104">
        <f t="shared" si="230"/>
        <v>-0.70587829999999996</v>
      </c>
    </row>
    <row r="2105" spans="1:24" x14ac:dyDescent="0.35">
      <c r="A2105" t="s">
        <v>494</v>
      </c>
      <c r="B2105" t="s">
        <v>665</v>
      </c>
      <c r="C2105" t="s">
        <v>690</v>
      </c>
      <c r="D2105" t="s">
        <v>680</v>
      </c>
      <c r="E2105">
        <v>1</v>
      </c>
      <c r="F2105">
        <v>8</v>
      </c>
      <c r="G2105">
        <v>0</v>
      </c>
      <c r="H2105">
        <v>0</v>
      </c>
      <c r="I2105">
        <f t="shared" si="231"/>
        <v>0</v>
      </c>
      <c r="J2105">
        <v>0</v>
      </c>
      <c r="K2105">
        <v>0</v>
      </c>
      <c r="L2105" t="s">
        <v>654</v>
      </c>
      <c r="M2105" t="s">
        <v>651</v>
      </c>
      <c r="N2105" t="str">
        <f t="shared" si="232"/>
        <v>right guard</v>
      </c>
      <c r="P2105">
        <v>0</v>
      </c>
      <c r="Q2105">
        <v>-0.46639338000000002</v>
      </c>
      <c r="R2105">
        <v>1</v>
      </c>
      <c r="S2105">
        <v>1</v>
      </c>
      <c r="T2105">
        <f t="shared" si="233"/>
        <v>0</v>
      </c>
      <c r="U2105">
        <f t="shared" si="234"/>
        <v>0</v>
      </c>
      <c r="V2105">
        <f t="shared" si="235"/>
        <v>0</v>
      </c>
      <c r="X2105">
        <f t="shared" si="230"/>
        <v>-0.46639338000000002</v>
      </c>
    </row>
    <row r="2106" spans="1:24" x14ac:dyDescent="0.35">
      <c r="A2106" t="s">
        <v>494</v>
      </c>
      <c r="B2106" t="s">
        <v>665</v>
      </c>
      <c r="C2106" t="s">
        <v>690</v>
      </c>
      <c r="D2106" t="s">
        <v>680</v>
      </c>
      <c r="E2106">
        <v>0.67938523860868905</v>
      </c>
      <c r="F2106">
        <v>8</v>
      </c>
      <c r="G2106">
        <v>0</v>
      </c>
      <c r="H2106">
        <v>0</v>
      </c>
      <c r="I2106">
        <f t="shared" si="231"/>
        <v>0</v>
      </c>
      <c r="J2106">
        <v>0</v>
      </c>
      <c r="K2106">
        <v>1</v>
      </c>
      <c r="L2106" t="s">
        <v>653</v>
      </c>
      <c r="M2106" t="s">
        <v>651</v>
      </c>
      <c r="N2106" t="str">
        <f t="shared" si="232"/>
        <v>right end</v>
      </c>
      <c r="P2106">
        <v>0</v>
      </c>
      <c r="Q2106">
        <v>-0.94030950000000002</v>
      </c>
      <c r="R2106">
        <v>1</v>
      </c>
      <c r="S2106">
        <v>0.67938523860868905</v>
      </c>
      <c r="T2106">
        <f t="shared" si="233"/>
        <v>0</v>
      </c>
      <c r="U2106">
        <f t="shared" si="234"/>
        <v>0</v>
      </c>
      <c r="V2106">
        <f t="shared" si="235"/>
        <v>0.67938523860868905</v>
      </c>
      <c r="X2106">
        <f t="shared" si="230"/>
        <v>-0.6388323940235171</v>
      </c>
    </row>
    <row r="2107" spans="1:24" x14ac:dyDescent="0.35">
      <c r="A2107" t="s">
        <v>496</v>
      </c>
      <c r="B2107" t="s">
        <v>665</v>
      </c>
      <c r="C2107" t="s">
        <v>690</v>
      </c>
      <c r="D2107" t="s">
        <v>680</v>
      </c>
      <c r="E2107">
        <v>0.32061476139131001</v>
      </c>
      <c r="F2107">
        <v>8</v>
      </c>
      <c r="G2107">
        <v>0</v>
      </c>
      <c r="H2107">
        <v>0</v>
      </c>
      <c r="I2107">
        <f t="shared" si="231"/>
        <v>0</v>
      </c>
      <c r="J2107">
        <v>0</v>
      </c>
      <c r="K2107">
        <v>1</v>
      </c>
      <c r="L2107" t="s">
        <v>653</v>
      </c>
      <c r="M2107" t="s">
        <v>651</v>
      </c>
      <c r="N2107" t="str">
        <f t="shared" si="232"/>
        <v>right end</v>
      </c>
      <c r="P2107">
        <v>0</v>
      </c>
      <c r="Q2107">
        <v>-0.94030950000000002</v>
      </c>
      <c r="R2107">
        <v>1</v>
      </c>
      <c r="S2107">
        <v>0.32061476139131001</v>
      </c>
      <c r="T2107">
        <f t="shared" si="233"/>
        <v>0</v>
      </c>
      <c r="U2107">
        <f t="shared" si="234"/>
        <v>0</v>
      </c>
      <c r="V2107">
        <f t="shared" si="235"/>
        <v>0.32061476139131001</v>
      </c>
      <c r="X2107">
        <f t="shared" si="230"/>
        <v>-0.30147710597648203</v>
      </c>
    </row>
    <row r="2108" spans="1:24" x14ac:dyDescent="0.35">
      <c r="A2108" t="s">
        <v>292</v>
      </c>
      <c r="B2108" t="s">
        <v>666</v>
      </c>
      <c r="C2108" t="s">
        <v>690</v>
      </c>
      <c r="D2108" t="s">
        <v>680</v>
      </c>
      <c r="E2108">
        <v>1</v>
      </c>
      <c r="F2108">
        <v>8</v>
      </c>
      <c r="G2108">
        <v>0</v>
      </c>
      <c r="H2108">
        <v>0</v>
      </c>
      <c r="I2108">
        <f t="shared" si="231"/>
        <v>0</v>
      </c>
      <c r="J2108">
        <v>0</v>
      </c>
      <c r="K2108">
        <v>0</v>
      </c>
      <c r="M2108" t="s">
        <v>650</v>
      </c>
      <c r="N2108" t="str">
        <f t="shared" si="232"/>
        <v>middle</v>
      </c>
      <c r="P2108">
        <v>0</v>
      </c>
      <c r="Q2108">
        <v>-0.50960207000000002</v>
      </c>
      <c r="R2108">
        <v>1</v>
      </c>
      <c r="S2108">
        <v>1</v>
      </c>
      <c r="T2108">
        <f t="shared" si="233"/>
        <v>0</v>
      </c>
      <c r="U2108">
        <f t="shared" si="234"/>
        <v>0</v>
      </c>
      <c r="V2108">
        <f t="shared" si="235"/>
        <v>0</v>
      </c>
      <c r="X2108">
        <f t="shared" si="230"/>
        <v>-0.50960207000000002</v>
      </c>
    </row>
    <row r="2109" spans="1:24" x14ac:dyDescent="0.35">
      <c r="A2109" t="s">
        <v>498</v>
      </c>
      <c r="B2109" t="s">
        <v>665</v>
      </c>
      <c r="C2109" t="s">
        <v>690</v>
      </c>
      <c r="D2109" t="s">
        <v>680</v>
      </c>
      <c r="E2109">
        <v>1</v>
      </c>
      <c r="F2109">
        <v>8</v>
      </c>
      <c r="G2109">
        <v>0</v>
      </c>
      <c r="H2109">
        <v>0</v>
      </c>
      <c r="I2109">
        <f t="shared" si="231"/>
        <v>0</v>
      </c>
      <c r="J2109">
        <v>0</v>
      </c>
      <c r="K2109">
        <v>0</v>
      </c>
      <c r="L2109" t="s">
        <v>653</v>
      </c>
      <c r="M2109" t="s">
        <v>652</v>
      </c>
      <c r="N2109" t="str">
        <f t="shared" si="232"/>
        <v>left end</v>
      </c>
      <c r="P2109">
        <v>0</v>
      </c>
      <c r="Q2109">
        <v>1.3375931000000001</v>
      </c>
      <c r="R2109">
        <v>0</v>
      </c>
      <c r="S2109">
        <v>0</v>
      </c>
      <c r="T2109">
        <f t="shared" si="233"/>
        <v>0</v>
      </c>
      <c r="U2109">
        <f t="shared" si="234"/>
        <v>0</v>
      </c>
      <c r="V2109">
        <f t="shared" si="235"/>
        <v>0</v>
      </c>
      <c r="X2109">
        <f t="shared" si="230"/>
        <v>1.3375931000000001</v>
      </c>
    </row>
    <row r="2110" spans="1:24" x14ac:dyDescent="0.35">
      <c r="A2110" t="s">
        <v>274</v>
      </c>
      <c r="B2110" t="s">
        <v>667</v>
      </c>
      <c r="C2110" t="s">
        <v>690</v>
      </c>
      <c r="D2110" t="s">
        <v>680</v>
      </c>
      <c r="E2110">
        <v>1</v>
      </c>
      <c r="F2110">
        <v>8</v>
      </c>
      <c r="G2110">
        <v>0</v>
      </c>
      <c r="H2110">
        <v>0</v>
      </c>
      <c r="I2110">
        <f t="shared" si="231"/>
        <v>0</v>
      </c>
      <c r="J2110">
        <v>0</v>
      </c>
      <c r="K2110">
        <v>1</v>
      </c>
      <c r="M2110" t="s">
        <v>650</v>
      </c>
      <c r="N2110" t="str">
        <f t="shared" si="232"/>
        <v>middle</v>
      </c>
      <c r="P2110">
        <v>0</v>
      </c>
      <c r="Q2110">
        <v>-1.6608647999999999</v>
      </c>
      <c r="R2110">
        <v>1</v>
      </c>
      <c r="S2110">
        <v>1</v>
      </c>
      <c r="T2110">
        <f t="shared" si="233"/>
        <v>0</v>
      </c>
      <c r="U2110">
        <f t="shared" si="234"/>
        <v>0</v>
      </c>
      <c r="V2110">
        <f t="shared" si="235"/>
        <v>1</v>
      </c>
      <c r="X2110">
        <f t="shared" si="230"/>
        <v>-1.6608647999999999</v>
      </c>
    </row>
    <row r="2111" spans="1:24" x14ac:dyDescent="0.35">
      <c r="A2111" t="s">
        <v>292</v>
      </c>
      <c r="B2111" t="s">
        <v>666</v>
      </c>
      <c r="C2111" t="s">
        <v>690</v>
      </c>
      <c r="D2111" t="s">
        <v>680</v>
      </c>
      <c r="E2111">
        <v>0.64596941156986198</v>
      </c>
      <c r="F2111">
        <v>8</v>
      </c>
      <c r="G2111">
        <v>0</v>
      </c>
      <c r="H2111">
        <v>0</v>
      </c>
      <c r="I2111">
        <f t="shared" si="231"/>
        <v>0</v>
      </c>
      <c r="J2111">
        <v>0</v>
      </c>
      <c r="K2111">
        <v>0</v>
      </c>
      <c r="L2111" t="s">
        <v>654</v>
      </c>
      <c r="M2111" t="s">
        <v>652</v>
      </c>
      <c r="N2111" t="str">
        <f t="shared" si="232"/>
        <v>left guard</v>
      </c>
      <c r="P2111">
        <v>0</v>
      </c>
      <c r="Q2111">
        <v>-0.59954810000000003</v>
      </c>
      <c r="R2111">
        <v>1</v>
      </c>
      <c r="S2111">
        <v>0.64596941156986198</v>
      </c>
      <c r="T2111">
        <f t="shared" si="233"/>
        <v>0</v>
      </c>
      <c r="U2111">
        <f t="shared" si="234"/>
        <v>0</v>
      </c>
      <c r="V2111">
        <f t="shared" si="235"/>
        <v>0</v>
      </c>
      <c r="X2111">
        <f t="shared" si="230"/>
        <v>-0.3872897333648288</v>
      </c>
    </row>
    <row r="2112" spans="1:24" x14ac:dyDescent="0.35">
      <c r="A2112" t="s">
        <v>274</v>
      </c>
      <c r="B2112" t="s">
        <v>667</v>
      </c>
      <c r="C2112" t="s">
        <v>690</v>
      </c>
      <c r="D2112" t="s">
        <v>680</v>
      </c>
      <c r="E2112">
        <v>0.35403058843013702</v>
      </c>
      <c r="F2112">
        <v>8</v>
      </c>
      <c r="G2112">
        <v>0</v>
      </c>
      <c r="H2112">
        <v>0</v>
      </c>
      <c r="I2112">
        <f t="shared" si="231"/>
        <v>0</v>
      </c>
      <c r="J2112">
        <v>0</v>
      </c>
      <c r="K2112">
        <v>0</v>
      </c>
      <c r="L2112" t="s">
        <v>654</v>
      </c>
      <c r="M2112" t="s">
        <v>652</v>
      </c>
      <c r="N2112" t="str">
        <f t="shared" si="232"/>
        <v>left guard</v>
      </c>
      <c r="P2112">
        <v>0</v>
      </c>
      <c r="Q2112">
        <v>-0.59954810000000003</v>
      </c>
      <c r="R2112">
        <v>1</v>
      </c>
      <c r="S2112">
        <v>0.35403058843013702</v>
      </c>
      <c r="T2112">
        <f t="shared" si="233"/>
        <v>0</v>
      </c>
      <c r="U2112">
        <f t="shared" si="234"/>
        <v>0</v>
      </c>
      <c r="V2112">
        <f t="shared" si="235"/>
        <v>0</v>
      </c>
      <c r="X2112">
        <f t="shared" si="230"/>
        <v>-0.21225836663517064</v>
      </c>
    </row>
    <row r="2113" spans="1:24" x14ac:dyDescent="0.35">
      <c r="A2113" t="s">
        <v>493</v>
      </c>
      <c r="B2113" t="s">
        <v>666</v>
      </c>
      <c r="C2113" t="s">
        <v>680</v>
      </c>
      <c r="D2113" t="s">
        <v>690</v>
      </c>
      <c r="E2113">
        <v>0.28622194491682901</v>
      </c>
      <c r="F2113">
        <v>8</v>
      </c>
      <c r="G2113">
        <v>0</v>
      </c>
      <c r="H2113">
        <v>0</v>
      </c>
      <c r="I2113">
        <f t="shared" si="231"/>
        <v>0</v>
      </c>
      <c r="J2113">
        <v>0</v>
      </c>
      <c r="K2113">
        <v>0</v>
      </c>
      <c r="L2113" t="s">
        <v>654</v>
      </c>
      <c r="M2113" t="s">
        <v>651</v>
      </c>
      <c r="N2113" t="str">
        <f t="shared" si="232"/>
        <v>right guard</v>
      </c>
      <c r="P2113">
        <v>0</v>
      </c>
      <c r="Q2113">
        <v>-0.61890650000000003</v>
      </c>
      <c r="R2113">
        <v>1</v>
      </c>
      <c r="S2113">
        <v>0.28622194491682901</v>
      </c>
      <c r="T2113">
        <f t="shared" si="233"/>
        <v>0</v>
      </c>
      <c r="U2113">
        <f t="shared" si="234"/>
        <v>0</v>
      </c>
      <c r="V2113">
        <f t="shared" si="235"/>
        <v>0</v>
      </c>
      <c r="X2113">
        <f t="shared" si="230"/>
        <v>-0.17714462215166743</v>
      </c>
    </row>
    <row r="2114" spans="1:24" x14ac:dyDescent="0.35">
      <c r="A2114" t="s">
        <v>492</v>
      </c>
      <c r="B2114" t="s">
        <v>667</v>
      </c>
      <c r="C2114" t="s">
        <v>680</v>
      </c>
      <c r="D2114" t="s">
        <v>690</v>
      </c>
      <c r="E2114">
        <v>0.71377805508317005</v>
      </c>
      <c r="F2114">
        <v>8</v>
      </c>
      <c r="G2114">
        <v>0</v>
      </c>
      <c r="H2114">
        <v>0</v>
      </c>
      <c r="I2114">
        <f t="shared" si="231"/>
        <v>0</v>
      </c>
      <c r="J2114">
        <v>0</v>
      </c>
      <c r="K2114">
        <v>0</v>
      </c>
      <c r="L2114" t="s">
        <v>654</v>
      </c>
      <c r="M2114" t="s">
        <v>651</v>
      </c>
      <c r="N2114" t="str">
        <f t="shared" si="232"/>
        <v>right guard</v>
      </c>
      <c r="P2114">
        <v>0</v>
      </c>
      <c r="Q2114">
        <v>-0.61890650000000003</v>
      </c>
      <c r="R2114">
        <v>1</v>
      </c>
      <c r="S2114">
        <v>0.71377805508317005</v>
      </c>
      <c r="T2114">
        <f t="shared" si="233"/>
        <v>0</v>
      </c>
      <c r="U2114">
        <f t="shared" si="234"/>
        <v>0</v>
      </c>
      <c r="V2114">
        <f t="shared" si="235"/>
        <v>0</v>
      </c>
      <c r="X2114">
        <f t="shared" ref="X2114:X2177" si="236">Q2114*E2114</f>
        <v>-0.44176187784833199</v>
      </c>
    </row>
    <row r="2115" spans="1:24" x14ac:dyDescent="0.35">
      <c r="A2115" t="s">
        <v>493</v>
      </c>
      <c r="B2115" t="s">
        <v>666</v>
      </c>
      <c r="C2115" t="s">
        <v>680</v>
      </c>
      <c r="D2115" t="s">
        <v>690</v>
      </c>
      <c r="E2115">
        <v>1</v>
      </c>
      <c r="F2115">
        <v>8</v>
      </c>
      <c r="G2115">
        <v>0</v>
      </c>
      <c r="H2115">
        <v>0</v>
      </c>
      <c r="I2115">
        <f t="shared" ref="I2115:I2178" si="237">SUM(G2115:H2115)</f>
        <v>0</v>
      </c>
      <c r="J2115">
        <v>0</v>
      </c>
      <c r="K2115">
        <v>0</v>
      </c>
      <c r="M2115" t="s">
        <v>650</v>
      </c>
      <c r="N2115" t="str">
        <f t="shared" ref="N2115:N2178" si="238">IF(M2115="middle",M2115,_xlfn.CONCAT(M2115," ",L2115))</f>
        <v>middle</v>
      </c>
      <c r="P2115">
        <v>0</v>
      </c>
      <c r="Q2115">
        <v>-8.0250955999999998E-2</v>
      </c>
      <c r="R2115">
        <v>1</v>
      </c>
      <c r="S2115">
        <v>1</v>
      </c>
      <c r="T2115">
        <f t="shared" ref="T2115:T2178" si="239">P2115*E2115</f>
        <v>0</v>
      </c>
      <c r="U2115">
        <f t="shared" ref="U2115:U2178" si="240">J2115*E2115</f>
        <v>0</v>
      </c>
      <c r="V2115">
        <f t="shared" ref="V2115:V2178" si="241">K2115*E2115</f>
        <v>0</v>
      </c>
      <c r="X2115">
        <f t="shared" si="236"/>
        <v>-8.0250955999999998E-2</v>
      </c>
    </row>
    <row r="2116" spans="1:24" x14ac:dyDescent="0.35">
      <c r="A2116" t="s">
        <v>497</v>
      </c>
      <c r="B2116" t="s">
        <v>667</v>
      </c>
      <c r="C2116" t="s">
        <v>680</v>
      </c>
      <c r="D2116" t="s">
        <v>690</v>
      </c>
      <c r="E2116">
        <v>0.237258061911054</v>
      </c>
      <c r="F2116">
        <v>8</v>
      </c>
      <c r="G2116">
        <v>0</v>
      </c>
      <c r="H2116">
        <v>0</v>
      </c>
      <c r="I2116">
        <f t="shared" si="237"/>
        <v>0</v>
      </c>
      <c r="J2116">
        <v>0</v>
      </c>
      <c r="K2116">
        <v>1</v>
      </c>
      <c r="M2116" t="s">
        <v>650</v>
      </c>
      <c r="N2116" t="str">
        <f t="shared" si="238"/>
        <v>middle</v>
      </c>
      <c r="P2116">
        <v>0</v>
      </c>
      <c r="Q2116">
        <v>-0.89572585000000005</v>
      </c>
      <c r="R2116">
        <v>1</v>
      </c>
      <c r="S2116">
        <v>0.237258061911054</v>
      </c>
      <c r="T2116">
        <f t="shared" si="239"/>
        <v>0</v>
      </c>
      <c r="U2116">
        <f t="shared" si="240"/>
        <v>0</v>
      </c>
      <c r="V2116">
        <f t="shared" si="241"/>
        <v>0.237258061911054</v>
      </c>
      <c r="X2116">
        <f t="shared" si="236"/>
        <v>-0.21251817917463148</v>
      </c>
    </row>
    <row r="2117" spans="1:24" x14ac:dyDescent="0.35">
      <c r="A2117" t="s">
        <v>492</v>
      </c>
      <c r="B2117" t="s">
        <v>667</v>
      </c>
      <c r="C2117" t="s">
        <v>680</v>
      </c>
      <c r="D2117" t="s">
        <v>690</v>
      </c>
      <c r="E2117">
        <v>0.76274193808894497</v>
      </c>
      <c r="F2117">
        <v>8</v>
      </c>
      <c r="G2117">
        <v>0</v>
      </c>
      <c r="H2117">
        <v>0</v>
      </c>
      <c r="I2117">
        <f t="shared" si="237"/>
        <v>0</v>
      </c>
      <c r="J2117">
        <v>0</v>
      </c>
      <c r="K2117">
        <v>1</v>
      </c>
      <c r="M2117" t="s">
        <v>650</v>
      </c>
      <c r="N2117" t="str">
        <f t="shared" si="238"/>
        <v>middle</v>
      </c>
      <c r="P2117">
        <v>0</v>
      </c>
      <c r="Q2117">
        <v>-0.89572585000000005</v>
      </c>
      <c r="R2117">
        <v>1</v>
      </c>
      <c r="S2117">
        <v>0.76274193808894497</v>
      </c>
      <c r="T2117">
        <f t="shared" si="239"/>
        <v>0</v>
      </c>
      <c r="U2117">
        <f t="shared" si="240"/>
        <v>0</v>
      </c>
      <c r="V2117">
        <f t="shared" si="241"/>
        <v>0.76274193808894497</v>
      </c>
      <c r="X2117">
        <f t="shared" si="236"/>
        <v>-0.6832076708253676</v>
      </c>
    </row>
    <row r="2118" spans="1:24" x14ac:dyDescent="0.35">
      <c r="A2118" t="s">
        <v>144</v>
      </c>
      <c r="B2118" t="s">
        <v>667</v>
      </c>
      <c r="C2118" t="s">
        <v>680</v>
      </c>
      <c r="D2118" t="s">
        <v>690</v>
      </c>
      <c r="E2118">
        <v>1</v>
      </c>
      <c r="F2118">
        <v>8</v>
      </c>
      <c r="G2118">
        <v>0</v>
      </c>
      <c r="H2118">
        <v>0</v>
      </c>
      <c r="I2118">
        <f t="shared" si="237"/>
        <v>0</v>
      </c>
      <c r="J2118">
        <v>0</v>
      </c>
      <c r="K2118">
        <v>0</v>
      </c>
      <c r="L2118" t="s">
        <v>654</v>
      </c>
      <c r="M2118" t="s">
        <v>651</v>
      </c>
      <c r="N2118" t="str">
        <f t="shared" si="238"/>
        <v>right guard</v>
      </c>
      <c r="P2118">
        <v>0</v>
      </c>
      <c r="Q2118">
        <v>-0.75209530000000002</v>
      </c>
      <c r="R2118">
        <v>1</v>
      </c>
      <c r="S2118">
        <v>1</v>
      </c>
      <c r="T2118">
        <f t="shared" si="239"/>
        <v>0</v>
      </c>
      <c r="U2118">
        <f t="shared" si="240"/>
        <v>0</v>
      </c>
      <c r="V2118">
        <f t="shared" si="241"/>
        <v>0</v>
      </c>
      <c r="X2118">
        <f t="shared" si="236"/>
        <v>-0.75209530000000002</v>
      </c>
    </row>
    <row r="2119" spans="1:24" x14ac:dyDescent="0.35">
      <c r="A2119" t="s">
        <v>627</v>
      </c>
      <c r="B2119" t="s">
        <v>666</v>
      </c>
      <c r="C2119" t="s">
        <v>680</v>
      </c>
      <c r="D2119" t="s">
        <v>690</v>
      </c>
      <c r="E2119">
        <v>0.32389162720604198</v>
      </c>
      <c r="F2119">
        <v>8</v>
      </c>
      <c r="G2119">
        <v>0</v>
      </c>
      <c r="H2119">
        <v>0</v>
      </c>
      <c r="I2119">
        <f t="shared" si="237"/>
        <v>0</v>
      </c>
      <c r="J2119">
        <v>0</v>
      </c>
      <c r="K2119">
        <v>0</v>
      </c>
      <c r="M2119" t="s">
        <v>650</v>
      </c>
      <c r="N2119" t="str">
        <f t="shared" si="238"/>
        <v>middle</v>
      </c>
      <c r="P2119">
        <v>0</v>
      </c>
      <c r="Q2119">
        <v>-0.29475056999999999</v>
      </c>
      <c r="R2119">
        <v>1</v>
      </c>
      <c r="S2119">
        <v>0.32389162720604198</v>
      </c>
      <c r="T2119">
        <f t="shared" si="239"/>
        <v>0</v>
      </c>
      <c r="U2119">
        <f t="shared" si="240"/>
        <v>0</v>
      </c>
      <c r="V2119">
        <f t="shared" si="241"/>
        <v>0</v>
      </c>
      <c r="X2119">
        <f t="shared" si="236"/>
        <v>-9.5467241737208372E-2</v>
      </c>
    </row>
    <row r="2120" spans="1:24" x14ac:dyDescent="0.35">
      <c r="A2120" t="s">
        <v>154</v>
      </c>
      <c r="B2120" t="s">
        <v>666</v>
      </c>
      <c r="C2120" t="s">
        <v>680</v>
      </c>
      <c r="D2120" t="s">
        <v>690</v>
      </c>
      <c r="E2120">
        <v>0.67610837279395697</v>
      </c>
      <c r="F2120">
        <v>8</v>
      </c>
      <c r="G2120">
        <v>0</v>
      </c>
      <c r="H2120">
        <v>0</v>
      </c>
      <c r="I2120">
        <f t="shared" si="237"/>
        <v>0</v>
      </c>
      <c r="J2120">
        <v>0</v>
      </c>
      <c r="K2120">
        <v>0</v>
      </c>
      <c r="M2120" t="s">
        <v>650</v>
      </c>
      <c r="N2120" t="str">
        <f t="shared" si="238"/>
        <v>middle</v>
      </c>
      <c r="P2120">
        <v>0</v>
      </c>
      <c r="Q2120">
        <v>-0.29475056999999999</v>
      </c>
      <c r="R2120">
        <v>1</v>
      </c>
      <c r="S2120">
        <v>0.67610837279395697</v>
      </c>
      <c r="T2120">
        <f t="shared" si="239"/>
        <v>0</v>
      </c>
      <c r="U2120">
        <f t="shared" si="240"/>
        <v>0</v>
      </c>
      <c r="V2120">
        <f t="shared" si="241"/>
        <v>0</v>
      </c>
      <c r="X2120">
        <f t="shared" si="236"/>
        <v>-0.1992833282627913</v>
      </c>
    </row>
    <row r="2121" spans="1:24" x14ac:dyDescent="0.35">
      <c r="A2121" t="s">
        <v>492</v>
      </c>
      <c r="B2121" t="s">
        <v>667</v>
      </c>
      <c r="C2121" t="s">
        <v>680</v>
      </c>
      <c r="D2121" t="s">
        <v>690</v>
      </c>
      <c r="E2121">
        <v>1</v>
      </c>
      <c r="F2121">
        <v>8</v>
      </c>
      <c r="G2121">
        <v>1</v>
      </c>
      <c r="H2121">
        <v>0</v>
      </c>
      <c r="I2121">
        <f t="shared" si="237"/>
        <v>1</v>
      </c>
      <c r="J2121">
        <v>0</v>
      </c>
      <c r="K2121">
        <v>1</v>
      </c>
      <c r="L2121" t="s">
        <v>653</v>
      </c>
      <c r="M2121" t="s">
        <v>652</v>
      </c>
      <c r="N2121" t="str">
        <f t="shared" si="238"/>
        <v>left end</v>
      </c>
      <c r="P2121">
        <v>1</v>
      </c>
      <c r="Q2121">
        <v>-0.49261223999999998</v>
      </c>
      <c r="R2121">
        <v>1</v>
      </c>
      <c r="S2121">
        <v>1</v>
      </c>
      <c r="T2121">
        <f t="shared" si="239"/>
        <v>1</v>
      </c>
      <c r="U2121">
        <f t="shared" si="240"/>
        <v>0</v>
      </c>
      <c r="V2121">
        <f t="shared" si="241"/>
        <v>1</v>
      </c>
      <c r="X2121">
        <f t="shared" si="236"/>
        <v>-0.49261223999999998</v>
      </c>
    </row>
    <row r="2122" spans="1:24" x14ac:dyDescent="0.35">
      <c r="A2122" t="s">
        <v>195</v>
      </c>
      <c r="B2122" t="s">
        <v>667</v>
      </c>
      <c r="C2122" t="s">
        <v>684</v>
      </c>
      <c r="D2122" t="s">
        <v>700</v>
      </c>
      <c r="E2122">
        <v>0.40352388025118002</v>
      </c>
      <c r="F2122">
        <v>8</v>
      </c>
      <c r="G2122">
        <v>0</v>
      </c>
      <c r="H2122">
        <v>0</v>
      </c>
      <c r="I2122">
        <f t="shared" si="237"/>
        <v>0</v>
      </c>
      <c r="J2122">
        <v>0</v>
      </c>
      <c r="K2122">
        <v>0</v>
      </c>
      <c r="L2122" t="s">
        <v>654</v>
      </c>
      <c r="M2122" t="s">
        <v>652</v>
      </c>
      <c r="N2122" t="str">
        <f t="shared" si="238"/>
        <v>left guard</v>
      </c>
      <c r="P2122">
        <v>0</v>
      </c>
      <c r="Q2122">
        <v>0.24575485</v>
      </c>
      <c r="R2122">
        <v>0</v>
      </c>
      <c r="S2122">
        <v>0</v>
      </c>
      <c r="T2122">
        <f t="shared" si="239"/>
        <v>0</v>
      </c>
      <c r="U2122">
        <f t="shared" si="240"/>
        <v>0</v>
      </c>
      <c r="V2122">
        <f t="shared" si="241"/>
        <v>0</v>
      </c>
      <c r="X2122">
        <f t="shared" si="236"/>
        <v>9.9167950662546703E-2</v>
      </c>
    </row>
    <row r="2123" spans="1:24" x14ac:dyDescent="0.35">
      <c r="A2123" t="s">
        <v>194</v>
      </c>
      <c r="B2123" t="s">
        <v>667</v>
      </c>
      <c r="C2123" t="s">
        <v>684</v>
      </c>
      <c r="D2123" t="s">
        <v>700</v>
      </c>
      <c r="E2123">
        <v>0.59647611974881898</v>
      </c>
      <c r="F2123">
        <v>8</v>
      </c>
      <c r="G2123">
        <v>0</v>
      </c>
      <c r="H2123">
        <v>0</v>
      </c>
      <c r="I2123">
        <f t="shared" si="237"/>
        <v>0</v>
      </c>
      <c r="J2123">
        <v>0</v>
      </c>
      <c r="K2123">
        <v>0</v>
      </c>
      <c r="L2123" t="s">
        <v>654</v>
      </c>
      <c r="M2123" t="s">
        <v>652</v>
      </c>
      <c r="N2123" t="str">
        <f t="shared" si="238"/>
        <v>left guard</v>
      </c>
      <c r="P2123">
        <v>0</v>
      </c>
      <c r="Q2123">
        <v>0.24575485</v>
      </c>
      <c r="R2123">
        <v>0</v>
      </c>
      <c r="S2123">
        <v>0</v>
      </c>
      <c r="T2123">
        <f t="shared" si="239"/>
        <v>0</v>
      </c>
      <c r="U2123">
        <f t="shared" si="240"/>
        <v>0</v>
      </c>
      <c r="V2123">
        <f t="shared" si="241"/>
        <v>0</v>
      </c>
      <c r="X2123">
        <f t="shared" si="236"/>
        <v>0.14658689933745303</v>
      </c>
    </row>
    <row r="2124" spans="1:24" x14ac:dyDescent="0.35">
      <c r="A2124" t="s">
        <v>505</v>
      </c>
      <c r="B2124" t="s">
        <v>666</v>
      </c>
      <c r="C2124" t="s">
        <v>700</v>
      </c>
      <c r="D2124" t="s">
        <v>684</v>
      </c>
      <c r="E2124">
        <v>0.275719685664503</v>
      </c>
      <c r="F2124">
        <v>8</v>
      </c>
      <c r="G2124">
        <v>0</v>
      </c>
      <c r="H2124">
        <v>0</v>
      </c>
      <c r="I2124">
        <f t="shared" si="237"/>
        <v>0</v>
      </c>
      <c r="J2124">
        <v>0</v>
      </c>
      <c r="K2124">
        <v>0</v>
      </c>
      <c r="L2124" t="s">
        <v>654</v>
      </c>
      <c r="M2124" t="s">
        <v>652</v>
      </c>
      <c r="N2124" t="str">
        <f t="shared" si="238"/>
        <v>left guard</v>
      </c>
      <c r="P2124">
        <v>0</v>
      </c>
      <c r="Q2124">
        <v>-0.35689974000000002</v>
      </c>
      <c r="R2124">
        <v>1</v>
      </c>
      <c r="S2124">
        <v>0.275719685664503</v>
      </c>
      <c r="T2124">
        <f t="shared" si="239"/>
        <v>0</v>
      </c>
      <c r="U2124">
        <f t="shared" si="240"/>
        <v>0</v>
      </c>
      <c r="V2124">
        <f t="shared" si="241"/>
        <v>0</v>
      </c>
      <c r="X2124">
        <f t="shared" si="236"/>
        <v>-9.8404284126542854E-2</v>
      </c>
    </row>
    <row r="2125" spans="1:24" x14ac:dyDescent="0.35">
      <c r="A2125" t="s">
        <v>499</v>
      </c>
      <c r="B2125" t="s">
        <v>665</v>
      </c>
      <c r="C2125" t="s">
        <v>700</v>
      </c>
      <c r="D2125" t="s">
        <v>684</v>
      </c>
      <c r="E2125">
        <v>0.724280314335496</v>
      </c>
      <c r="F2125">
        <v>8</v>
      </c>
      <c r="G2125">
        <v>0</v>
      </c>
      <c r="H2125">
        <v>0</v>
      </c>
      <c r="I2125">
        <f t="shared" si="237"/>
        <v>0</v>
      </c>
      <c r="J2125">
        <v>0</v>
      </c>
      <c r="K2125">
        <v>0</v>
      </c>
      <c r="L2125" t="s">
        <v>654</v>
      </c>
      <c r="M2125" t="s">
        <v>652</v>
      </c>
      <c r="N2125" t="str">
        <f t="shared" si="238"/>
        <v>left guard</v>
      </c>
      <c r="P2125">
        <v>0</v>
      </c>
      <c r="Q2125">
        <v>-0.35689974000000002</v>
      </c>
      <c r="R2125">
        <v>1</v>
      </c>
      <c r="S2125">
        <v>0.724280314335496</v>
      </c>
      <c r="T2125">
        <f t="shared" si="239"/>
        <v>0</v>
      </c>
      <c r="U2125">
        <f t="shared" si="240"/>
        <v>0</v>
      </c>
      <c r="V2125">
        <f t="shared" si="241"/>
        <v>0</v>
      </c>
      <c r="X2125">
        <f t="shared" si="236"/>
        <v>-0.25849545587345679</v>
      </c>
    </row>
    <row r="2126" spans="1:24" x14ac:dyDescent="0.35">
      <c r="A2126" t="s">
        <v>501</v>
      </c>
      <c r="B2126" t="s">
        <v>665</v>
      </c>
      <c r="C2126" t="s">
        <v>700</v>
      </c>
      <c r="D2126" t="s">
        <v>684</v>
      </c>
      <c r="E2126">
        <v>0.4707068668078</v>
      </c>
      <c r="F2126">
        <v>8</v>
      </c>
      <c r="G2126">
        <v>0</v>
      </c>
      <c r="H2126">
        <v>0</v>
      </c>
      <c r="I2126">
        <f t="shared" si="237"/>
        <v>0</v>
      </c>
      <c r="J2126">
        <v>0</v>
      </c>
      <c r="K2126">
        <v>0</v>
      </c>
      <c r="M2126" t="s">
        <v>650</v>
      </c>
      <c r="N2126" t="str">
        <f t="shared" si="238"/>
        <v>middle</v>
      </c>
      <c r="P2126">
        <v>0</v>
      </c>
      <c r="Q2126">
        <v>0.32711289999999998</v>
      </c>
      <c r="R2126">
        <v>0</v>
      </c>
      <c r="S2126">
        <v>0</v>
      </c>
      <c r="T2126">
        <f t="shared" si="239"/>
        <v>0</v>
      </c>
      <c r="U2126">
        <f t="shared" si="240"/>
        <v>0</v>
      </c>
      <c r="V2126">
        <f t="shared" si="241"/>
        <v>0</v>
      </c>
      <c r="X2126">
        <f t="shared" si="236"/>
        <v>0.15397428825141318</v>
      </c>
    </row>
    <row r="2127" spans="1:24" x14ac:dyDescent="0.35">
      <c r="A2127" t="s">
        <v>500</v>
      </c>
      <c r="B2127" t="s">
        <v>667</v>
      </c>
      <c r="C2127" t="s">
        <v>700</v>
      </c>
      <c r="D2127" t="s">
        <v>684</v>
      </c>
      <c r="E2127">
        <v>0.52929313319219895</v>
      </c>
      <c r="F2127">
        <v>8</v>
      </c>
      <c r="G2127">
        <v>0</v>
      </c>
      <c r="H2127">
        <v>0</v>
      </c>
      <c r="I2127">
        <f t="shared" si="237"/>
        <v>0</v>
      </c>
      <c r="J2127">
        <v>0</v>
      </c>
      <c r="K2127">
        <v>0</v>
      </c>
      <c r="M2127" t="s">
        <v>650</v>
      </c>
      <c r="N2127" t="str">
        <f t="shared" si="238"/>
        <v>middle</v>
      </c>
      <c r="P2127">
        <v>0</v>
      </c>
      <c r="Q2127">
        <v>0.32711289999999998</v>
      </c>
      <c r="R2127">
        <v>0</v>
      </c>
      <c r="S2127">
        <v>0</v>
      </c>
      <c r="T2127">
        <f t="shared" si="239"/>
        <v>0</v>
      </c>
      <c r="U2127">
        <f t="shared" si="240"/>
        <v>0</v>
      </c>
      <c r="V2127">
        <f t="shared" si="241"/>
        <v>0</v>
      </c>
      <c r="X2127">
        <f t="shared" si="236"/>
        <v>0.17313861174858644</v>
      </c>
    </row>
    <row r="2128" spans="1:24" x14ac:dyDescent="0.35">
      <c r="A2128" t="s">
        <v>503</v>
      </c>
      <c r="B2128" t="s">
        <v>667</v>
      </c>
      <c r="C2128" t="s">
        <v>700</v>
      </c>
      <c r="D2128" t="s">
        <v>684</v>
      </c>
      <c r="E2128">
        <v>1</v>
      </c>
      <c r="F2128">
        <v>8</v>
      </c>
      <c r="G2128">
        <v>0</v>
      </c>
      <c r="H2128">
        <v>0</v>
      </c>
      <c r="I2128">
        <f t="shared" si="237"/>
        <v>0</v>
      </c>
      <c r="J2128">
        <v>0</v>
      </c>
      <c r="K2128">
        <v>0</v>
      </c>
      <c r="M2128" t="s">
        <v>650</v>
      </c>
      <c r="N2128" t="str">
        <f t="shared" si="238"/>
        <v>middle</v>
      </c>
      <c r="P2128">
        <v>0</v>
      </c>
      <c r="Q2128">
        <v>-0.57010746000000001</v>
      </c>
      <c r="R2128">
        <v>1</v>
      </c>
      <c r="S2128">
        <v>1</v>
      </c>
      <c r="T2128">
        <f t="shared" si="239"/>
        <v>0</v>
      </c>
      <c r="U2128">
        <f t="shared" si="240"/>
        <v>0</v>
      </c>
      <c r="V2128">
        <f t="shared" si="241"/>
        <v>0</v>
      </c>
      <c r="X2128">
        <f t="shared" si="236"/>
        <v>-0.57010746000000001</v>
      </c>
    </row>
    <row r="2129" spans="1:24" x14ac:dyDescent="0.35">
      <c r="A2129" t="s">
        <v>203</v>
      </c>
      <c r="B2129" t="s">
        <v>665</v>
      </c>
      <c r="C2129" t="s">
        <v>684</v>
      </c>
      <c r="D2129" t="s">
        <v>700</v>
      </c>
      <c r="E2129">
        <v>0.122460995766001</v>
      </c>
      <c r="F2129">
        <v>8</v>
      </c>
      <c r="G2129">
        <v>0</v>
      </c>
      <c r="H2129">
        <v>0</v>
      </c>
      <c r="I2129">
        <f t="shared" si="237"/>
        <v>0</v>
      </c>
      <c r="J2129">
        <v>0</v>
      </c>
      <c r="K2129">
        <v>0</v>
      </c>
      <c r="L2129" t="s">
        <v>654</v>
      </c>
      <c r="M2129" t="s">
        <v>651</v>
      </c>
      <c r="N2129" t="str">
        <f t="shared" si="238"/>
        <v>right guard</v>
      </c>
      <c r="P2129">
        <v>0</v>
      </c>
      <c r="Q2129">
        <v>0.83006745999999998</v>
      </c>
      <c r="R2129">
        <v>0</v>
      </c>
      <c r="S2129">
        <v>0</v>
      </c>
      <c r="T2129">
        <f t="shared" si="239"/>
        <v>0</v>
      </c>
      <c r="U2129">
        <f t="shared" si="240"/>
        <v>0</v>
      </c>
      <c r="V2129">
        <f t="shared" si="241"/>
        <v>0</v>
      </c>
      <c r="X2129">
        <f t="shared" si="236"/>
        <v>0.1016508877045552</v>
      </c>
    </row>
    <row r="2130" spans="1:24" x14ac:dyDescent="0.35">
      <c r="A2130" t="s">
        <v>194</v>
      </c>
      <c r="B2130" t="s">
        <v>667</v>
      </c>
      <c r="C2130" t="s">
        <v>684</v>
      </c>
      <c r="D2130" t="s">
        <v>700</v>
      </c>
      <c r="E2130">
        <v>0.877539004233999</v>
      </c>
      <c r="F2130">
        <v>8</v>
      </c>
      <c r="G2130">
        <v>0</v>
      </c>
      <c r="H2130">
        <v>0</v>
      </c>
      <c r="I2130">
        <f t="shared" si="237"/>
        <v>0</v>
      </c>
      <c r="J2130">
        <v>0</v>
      </c>
      <c r="K2130">
        <v>0</v>
      </c>
      <c r="L2130" t="s">
        <v>654</v>
      </c>
      <c r="M2130" t="s">
        <v>651</v>
      </c>
      <c r="N2130" t="str">
        <f t="shared" si="238"/>
        <v>right guard</v>
      </c>
      <c r="P2130">
        <v>0</v>
      </c>
      <c r="Q2130">
        <v>0.83006745999999998</v>
      </c>
      <c r="R2130">
        <v>0</v>
      </c>
      <c r="S2130">
        <v>0</v>
      </c>
      <c r="T2130">
        <f t="shared" si="239"/>
        <v>0</v>
      </c>
      <c r="U2130">
        <f t="shared" si="240"/>
        <v>0</v>
      </c>
      <c r="V2130">
        <f t="shared" si="241"/>
        <v>0</v>
      </c>
      <c r="X2130">
        <f t="shared" si="236"/>
        <v>0.72841657229544476</v>
      </c>
    </row>
    <row r="2131" spans="1:24" x14ac:dyDescent="0.35">
      <c r="A2131" t="s">
        <v>194</v>
      </c>
      <c r="B2131" t="s">
        <v>667</v>
      </c>
      <c r="C2131" t="s">
        <v>684</v>
      </c>
      <c r="D2131" t="s">
        <v>700</v>
      </c>
      <c r="E2131">
        <v>1</v>
      </c>
      <c r="F2131">
        <v>8</v>
      </c>
      <c r="G2131">
        <v>0</v>
      </c>
      <c r="H2131">
        <v>0</v>
      </c>
      <c r="I2131">
        <f t="shared" si="237"/>
        <v>0</v>
      </c>
      <c r="J2131">
        <v>0</v>
      </c>
      <c r="K2131">
        <v>0</v>
      </c>
      <c r="L2131" t="s">
        <v>3</v>
      </c>
      <c r="M2131" t="s">
        <v>652</v>
      </c>
      <c r="N2131" t="str">
        <f t="shared" si="238"/>
        <v>left tackle</v>
      </c>
      <c r="P2131">
        <v>0</v>
      </c>
      <c r="Q2131">
        <v>3.1678557000000003E-2</v>
      </c>
      <c r="R2131">
        <v>0</v>
      </c>
      <c r="S2131">
        <v>0</v>
      </c>
      <c r="T2131">
        <f t="shared" si="239"/>
        <v>0</v>
      </c>
      <c r="U2131">
        <f t="shared" si="240"/>
        <v>0</v>
      </c>
      <c r="V2131">
        <f t="shared" si="241"/>
        <v>0</v>
      </c>
      <c r="X2131">
        <f t="shared" si="236"/>
        <v>3.1678557000000003E-2</v>
      </c>
    </row>
    <row r="2132" spans="1:24" x14ac:dyDescent="0.35">
      <c r="A2132" t="s">
        <v>203</v>
      </c>
      <c r="B2132" t="s">
        <v>665</v>
      </c>
      <c r="C2132" t="s">
        <v>684</v>
      </c>
      <c r="D2132" t="s">
        <v>700</v>
      </c>
      <c r="E2132">
        <v>1</v>
      </c>
      <c r="F2132">
        <v>8</v>
      </c>
      <c r="G2132">
        <v>0</v>
      </c>
      <c r="H2132">
        <v>0</v>
      </c>
      <c r="I2132">
        <f t="shared" si="237"/>
        <v>0</v>
      </c>
      <c r="J2132">
        <v>0</v>
      </c>
      <c r="K2132">
        <v>0</v>
      </c>
      <c r="L2132" t="s">
        <v>654</v>
      </c>
      <c r="M2132" t="s">
        <v>651</v>
      </c>
      <c r="N2132" t="str">
        <f t="shared" si="238"/>
        <v>right guard</v>
      </c>
      <c r="P2132">
        <v>0</v>
      </c>
      <c r="Q2132">
        <v>1.805417</v>
      </c>
      <c r="R2132">
        <v>0</v>
      </c>
      <c r="S2132">
        <v>0</v>
      </c>
      <c r="T2132">
        <f t="shared" si="239"/>
        <v>0</v>
      </c>
      <c r="U2132">
        <f t="shared" si="240"/>
        <v>0</v>
      </c>
      <c r="V2132">
        <f t="shared" si="241"/>
        <v>0</v>
      </c>
      <c r="X2132">
        <f t="shared" si="236"/>
        <v>1.805417</v>
      </c>
    </row>
    <row r="2133" spans="1:24" x14ac:dyDescent="0.35">
      <c r="A2133" t="s">
        <v>210</v>
      </c>
      <c r="B2133" t="s">
        <v>667</v>
      </c>
      <c r="C2133" t="s">
        <v>684</v>
      </c>
      <c r="D2133" t="s">
        <v>700</v>
      </c>
      <c r="E2133">
        <v>0.57677190945643297</v>
      </c>
      <c r="F2133">
        <v>8</v>
      </c>
      <c r="G2133">
        <v>0</v>
      </c>
      <c r="H2133">
        <v>0</v>
      </c>
      <c r="I2133">
        <f t="shared" si="237"/>
        <v>0</v>
      </c>
      <c r="J2133">
        <v>0</v>
      </c>
      <c r="K2133">
        <v>0</v>
      </c>
      <c r="L2133" t="s">
        <v>654</v>
      </c>
      <c r="M2133" t="s">
        <v>651</v>
      </c>
      <c r="N2133" t="str">
        <f t="shared" si="238"/>
        <v>right guard</v>
      </c>
      <c r="P2133">
        <v>0</v>
      </c>
      <c r="Q2133">
        <v>-0.49371567</v>
      </c>
      <c r="R2133">
        <v>1</v>
      </c>
      <c r="S2133">
        <v>0.57677190945643297</v>
      </c>
      <c r="T2133">
        <f t="shared" si="239"/>
        <v>0</v>
      </c>
      <c r="U2133">
        <f t="shared" si="240"/>
        <v>0</v>
      </c>
      <c r="V2133">
        <f t="shared" si="241"/>
        <v>0</v>
      </c>
      <c r="X2133">
        <f t="shared" si="236"/>
        <v>-0.28476132971446216</v>
      </c>
    </row>
    <row r="2134" spans="1:24" x14ac:dyDescent="0.35">
      <c r="A2134" t="s">
        <v>209</v>
      </c>
      <c r="B2134" t="s">
        <v>666</v>
      </c>
      <c r="C2134" t="s">
        <v>684</v>
      </c>
      <c r="D2134" t="s">
        <v>700</v>
      </c>
      <c r="E2134">
        <v>0.42322809054356603</v>
      </c>
      <c r="F2134">
        <v>8</v>
      </c>
      <c r="G2134">
        <v>0</v>
      </c>
      <c r="H2134">
        <v>0</v>
      </c>
      <c r="I2134">
        <f t="shared" si="237"/>
        <v>0</v>
      </c>
      <c r="J2134">
        <v>0</v>
      </c>
      <c r="K2134">
        <v>0</v>
      </c>
      <c r="L2134" t="s">
        <v>654</v>
      </c>
      <c r="M2134" t="s">
        <v>651</v>
      </c>
      <c r="N2134" t="str">
        <f t="shared" si="238"/>
        <v>right guard</v>
      </c>
      <c r="P2134">
        <v>0</v>
      </c>
      <c r="Q2134">
        <v>-0.49371567</v>
      </c>
      <c r="R2134">
        <v>1</v>
      </c>
      <c r="S2134">
        <v>0.42322809054356603</v>
      </c>
      <c r="T2134">
        <f t="shared" si="239"/>
        <v>0</v>
      </c>
      <c r="U2134">
        <f t="shared" si="240"/>
        <v>0</v>
      </c>
      <c r="V2134">
        <f t="shared" si="241"/>
        <v>0</v>
      </c>
      <c r="X2134">
        <f t="shared" si="236"/>
        <v>-0.20895434028553736</v>
      </c>
    </row>
    <row r="2135" spans="1:24" x14ac:dyDescent="0.35">
      <c r="A2135" t="s">
        <v>207</v>
      </c>
      <c r="B2135" t="s">
        <v>665</v>
      </c>
      <c r="C2135" t="s">
        <v>684</v>
      </c>
      <c r="D2135" t="s">
        <v>700</v>
      </c>
      <c r="E2135">
        <v>0.67200561446104401</v>
      </c>
      <c r="F2135">
        <v>8</v>
      </c>
      <c r="G2135">
        <v>0</v>
      </c>
      <c r="H2135">
        <v>0</v>
      </c>
      <c r="I2135">
        <f t="shared" si="237"/>
        <v>0</v>
      </c>
      <c r="J2135">
        <v>0</v>
      </c>
      <c r="K2135">
        <v>1</v>
      </c>
      <c r="L2135" t="s">
        <v>653</v>
      </c>
      <c r="M2135" t="s">
        <v>651</v>
      </c>
      <c r="N2135" t="str">
        <f t="shared" si="238"/>
        <v>right end</v>
      </c>
      <c r="P2135">
        <v>0</v>
      </c>
      <c r="Q2135">
        <v>-1.3867581</v>
      </c>
      <c r="R2135">
        <v>1</v>
      </c>
      <c r="S2135">
        <v>0.67200561446104401</v>
      </c>
      <c r="T2135">
        <f t="shared" si="239"/>
        <v>0</v>
      </c>
      <c r="U2135">
        <f t="shared" si="240"/>
        <v>0</v>
      </c>
      <c r="V2135">
        <f t="shared" si="241"/>
        <v>0.67200561446104401</v>
      </c>
      <c r="X2135">
        <f t="shared" si="236"/>
        <v>-0.93190922909932994</v>
      </c>
    </row>
    <row r="2136" spans="1:24" x14ac:dyDescent="0.35">
      <c r="A2136" t="s">
        <v>214</v>
      </c>
      <c r="B2136" t="s">
        <v>667</v>
      </c>
      <c r="C2136" t="s">
        <v>684</v>
      </c>
      <c r="D2136" t="s">
        <v>700</v>
      </c>
      <c r="E2136">
        <v>0.32799438553895499</v>
      </c>
      <c r="F2136">
        <v>8</v>
      </c>
      <c r="G2136">
        <v>0</v>
      </c>
      <c r="H2136">
        <v>0</v>
      </c>
      <c r="I2136">
        <f t="shared" si="237"/>
        <v>0</v>
      </c>
      <c r="J2136">
        <v>0</v>
      </c>
      <c r="K2136">
        <v>1</v>
      </c>
      <c r="L2136" t="s">
        <v>653</v>
      </c>
      <c r="M2136" t="s">
        <v>651</v>
      </c>
      <c r="N2136" t="str">
        <f t="shared" si="238"/>
        <v>right end</v>
      </c>
      <c r="P2136">
        <v>0</v>
      </c>
      <c r="Q2136">
        <v>-1.3867581</v>
      </c>
      <c r="R2136">
        <v>1</v>
      </c>
      <c r="S2136">
        <v>0.32799438553895499</v>
      </c>
      <c r="T2136">
        <f t="shared" si="239"/>
        <v>0</v>
      </c>
      <c r="U2136">
        <f t="shared" si="240"/>
        <v>0</v>
      </c>
      <c r="V2136">
        <f t="shared" si="241"/>
        <v>0.32799438553895499</v>
      </c>
      <c r="X2136">
        <f t="shared" si="236"/>
        <v>-0.45484887090066872</v>
      </c>
    </row>
    <row r="2137" spans="1:24" x14ac:dyDescent="0.35">
      <c r="A2137" t="s">
        <v>209</v>
      </c>
      <c r="B2137" t="s">
        <v>666</v>
      </c>
      <c r="C2137" t="s">
        <v>684</v>
      </c>
      <c r="D2137" t="s">
        <v>700</v>
      </c>
      <c r="E2137">
        <v>1</v>
      </c>
      <c r="F2137">
        <v>8</v>
      </c>
      <c r="G2137">
        <v>0</v>
      </c>
      <c r="H2137">
        <v>0</v>
      </c>
      <c r="I2137">
        <f t="shared" si="237"/>
        <v>0</v>
      </c>
      <c r="J2137">
        <v>1</v>
      </c>
      <c r="K2137">
        <v>0</v>
      </c>
      <c r="M2137" t="s">
        <v>650</v>
      </c>
      <c r="N2137" t="str">
        <f t="shared" si="238"/>
        <v>middle</v>
      </c>
      <c r="P2137">
        <v>0</v>
      </c>
      <c r="Q2137">
        <v>-0.2303646</v>
      </c>
      <c r="R2137">
        <v>1</v>
      </c>
      <c r="S2137">
        <v>1</v>
      </c>
      <c r="T2137">
        <f t="shared" si="239"/>
        <v>0</v>
      </c>
      <c r="U2137">
        <f t="shared" si="240"/>
        <v>1</v>
      </c>
      <c r="V2137">
        <f t="shared" si="241"/>
        <v>0</v>
      </c>
      <c r="X2137">
        <f t="shared" si="236"/>
        <v>-0.2303646</v>
      </c>
    </row>
    <row r="2138" spans="1:24" x14ac:dyDescent="0.35">
      <c r="A2138" t="s">
        <v>501</v>
      </c>
      <c r="B2138" t="s">
        <v>665</v>
      </c>
      <c r="C2138" t="s">
        <v>700</v>
      </c>
      <c r="D2138" t="s">
        <v>684</v>
      </c>
      <c r="E2138">
        <v>0.259116032899393</v>
      </c>
      <c r="F2138">
        <v>8</v>
      </c>
      <c r="G2138">
        <v>0</v>
      </c>
      <c r="H2138">
        <v>0</v>
      </c>
      <c r="I2138">
        <f t="shared" si="237"/>
        <v>0</v>
      </c>
      <c r="J2138">
        <v>0</v>
      </c>
      <c r="K2138">
        <v>0</v>
      </c>
      <c r="L2138" t="s">
        <v>653</v>
      </c>
      <c r="M2138" t="s">
        <v>651</v>
      </c>
      <c r="N2138" t="str">
        <f t="shared" si="238"/>
        <v>right end</v>
      </c>
      <c r="P2138">
        <v>0</v>
      </c>
      <c r="Q2138">
        <v>0.39054622999999999</v>
      </c>
      <c r="R2138">
        <v>0</v>
      </c>
      <c r="S2138">
        <v>0</v>
      </c>
      <c r="T2138">
        <f t="shared" si="239"/>
        <v>0</v>
      </c>
      <c r="U2138">
        <f t="shared" si="240"/>
        <v>0</v>
      </c>
      <c r="V2138">
        <f t="shared" si="241"/>
        <v>0</v>
      </c>
      <c r="X2138">
        <f t="shared" si="236"/>
        <v>0.1011967897814139</v>
      </c>
    </row>
    <row r="2139" spans="1:24" x14ac:dyDescent="0.35">
      <c r="A2139" t="s">
        <v>504</v>
      </c>
      <c r="B2139" t="s">
        <v>665</v>
      </c>
      <c r="C2139" t="s">
        <v>700</v>
      </c>
      <c r="D2139" t="s">
        <v>684</v>
      </c>
      <c r="E2139">
        <v>0.740883967100606</v>
      </c>
      <c r="F2139">
        <v>8</v>
      </c>
      <c r="G2139">
        <v>0</v>
      </c>
      <c r="H2139">
        <v>0</v>
      </c>
      <c r="I2139">
        <f t="shared" si="237"/>
        <v>0</v>
      </c>
      <c r="J2139">
        <v>0</v>
      </c>
      <c r="K2139">
        <v>0</v>
      </c>
      <c r="L2139" t="s">
        <v>653</v>
      </c>
      <c r="M2139" t="s">
        <v>651</v>
      </c>
      <c r="N2139" t="str">
        <f t="shared" si="238"/>
        <v>right end</v>
      </c>
      <c r="P2139">
        <v>0</v>
      </c>
      <c r="Q2139">
        <v>0.39054622999999999</v>
      </c>
      <c r="R2139">
        <v>0</v>
      </c>
      <c r="S2139">
        <v>0</v>
      </c>
      <c r="T2139">
        <f t="shared" si="239"/>
        <v>0</v>
      </c>
      <c r="U2139">
        <f t="shared" si="240"/>
        <v>0</v>
      </c>
      <c r="V2139">
        <f t="shared" si="241"/>
        <v>0</v>
      </c>
      <c r="X2139">
        <f t="shared" si="236"/>
        <v>0.28934944021858572</v>
      </c>
    </row>
    <row r="2140" spans="1:24" x14ac:dyDescent="0.35">
      <c r="A2140" t="s">
        <v>500</v>
      </c>
      <c r="B2140" t="s">
        <v>667</v>
      </c>
      <c r="C2140" t="s">
        <v>700</v>
      </c>
      <c r="D2140" t="s">
        <v>684</v>
      </c>
      <c r="E2140">
        <v>0.85525948140069596</v>
      </c>
      <c r="F2140">
        <v>8</v>
      </c>
      <c r="G2140">
        <v>0</v>
      </c>
      <c r="H2140">
        <v>0</v>
      </c>
      <c r="I2140">
        <f t="shared" si="237"/>
        <v>0</v>
      </c>
      <c r="J2140">
        <v>0</v>
      </c>
      <c r="K2140">
        <v>0</v>
      </c>
      <c r="L2140" t="s">
        <v>654</v>
      </c>
      <c r="M2140" t="s">
        <v>651</v>
      </c>
      <c r="N2140" t="str">
        <f t="shared" si="238"/>
        <v>right guard</v>
      </c>
      <c r="P2140">
        <v>0</v>
      </c>
      <c r="Q2140">
        <v>0.50231165</v>
      </c>
      <c r="R2140">
        <v>0</v>
      </c>
      <c r="S2140">
        <v>0</v>
      </c>
      <c r="T2140">
        <f t="shared" si="239"/>
        <v>0</v>
      </c>
      <c r="U2140">
        <f t="shared" si="240"/>
        <v>0</v>
      </c>
      <c r="V2140">
        <f t="shared" si="241"/>
        <v>0</v>
      </c>
      <c r="X2140">
        <f t="shared" si="236"/>
        <v>0.42960680128052792</v>
      </c>
    </row>
    <row r="2141" spans="1:24" x14ac:dyDescent="0.35">
      <c r="A2141" t="s">
        <v>499</v>
      </c>
      <c r="B2141" t="s">
        <v>665</v>
      </c>
      <c r="C2141" t="s">
        <v>700</v>
      </c>
      <c r="D2141" t="s">
        <v>684</v>
      </c>
      <c r="E2141">
        <v>0.14474051859930301</v>
      </c>
      <c r="F2141">
        <v>8</v>
      </c>
      <c r="G2141">
        <v>0</v>
      </c>
      <c r="H2141">
        <v>0</v>
      </c>
      <c r="I2141">
        <f t="shared" si="237"/>
        <v>0</v>
      </c>
      <c r="J2141">
        <v>0</v>
      </c>
      <c r="K2141">
        <v>0</v>
      </c>
      <c r="L2141" t="s">
        <v>654</v>
      </c>
      <c r="M2141" t="s">
        <v>651</v>
      </c>
      <c r="N2141" t="str">
        <f t="shared" si="238"/>
        <v>right guard</v>
      </c>
      <c r="P2141">
        <v>0</v>
      </c>
      <c r="Q2141">
        <v>0.50231165</v>
      </c>
      <c r="R2141">
        <v>0</v>
      </c>
      <c r="S2141">
        <v>0</v>
      </c>
      <c r="T2141">
        <f t="shared" si="239"/>
        <v>0</v>
      </c>
      <c r="U2141">
        <f t="shared" si="240"/>
        <v>0</v>
      </c>
      <c r="V2141">
        <f t="shared" si="241"/>
        <v>0</v>
      </c>
      <c r="X2141">
        <f t="shared" si="236"/>
        <v>7.2704848719471582E-2</v>
      </c>
    </row>
    <row r="2142" spans="1:24" x14ac:dyDescent="0.35">
      <c r="A2142" t="s">
        <v>503</v>
      </c>
      <c r="B2142" t="s">
        <v>667</v>
      </c>
      <c r="C2142" t="s">
        <v>700</v>
      </c>
      <c r="D2142" t="s">
        <v>684</v>
      </c>
      <c r="E2142">
        <v>1</v>
      </c>
      <c r="F2142">
        <v>8</v>
      </c>
      <c r="G2142">
        <v>0</v>
      </c>
      <c r="H2142">
        <v>0</v>
      </c>
      <c r="I2142">
        <f t="shared" si="237"/>
        <v>0</v>
      </c>
      <c r="J2142">
        <v>0</v>
      </c>
      <c r="K2142">
        <v>0</v>
      </c>
      <c r="L2142" t="s">
        <v>653</v>
      </c>
      <c r="M2142" t="s">
        <v>652</v>
      </c>
      <c r="N2142" t="str">
        <f t="shared" si="238"/>
        <v>left end</v>
      </c>
      <c r="P2142">
        <v>0</v>
      </c>
      <c r="Q2142">
        <v>0.12315888</v>
      </c>
      <c r="R2142">
        <v>0</v>
      </c>
      <c r="S2142">
        <v>0</v>
      </c>
      <c r="T2142">
        <f t="shared" si="239"/>
        <v>0</v>
      </c>
      <c r="U2142">
        <f t="shared" si="240"/>
        <v>0</v>
      </c>
      <c r="V2142">
        <f t="shared" si="241"/>
        <v>0</v>
      </c>
      <c r="X2142">
        <f t="shared" si="236"/>
        <v>0.12315888</v>
      </c>
    </row>
    <row r="2143" spans="1:24" x14ac:dyDescent="0.35">
      <c r="A2143" t="s">
        <v>505</v>
      </c>
      <c r="B2143" t="s">
        <v>666</v>
      </c>
      <c r="C2143" t="s">
        <v>700</v>
      </c>
      <c r="D2143" t="s">
        <v>684</v>
      </c>
      <c r="E2143">
        <v>1</v>
      </c>
      <c r="F2143">
        <v>8</v>
      </c>
      <c r="G2143">
        <v>0</v>
      </c>
      <c r="H2143">
        <v>0</v>
      </c>
      <c r="I2143">
        <f t="shared" si="237"/>
        <v>0</v>
      </c>
      <c r="J2143">
        <v>0</v>
      </c>
      <c r="K2143">
        <v>0</v>
      </c>
      <c r="M2143" t="s">
        <v>650</v>
      </c>
      <c r="N2143" t="str">
        <f t="shared" si="238"/>
        <v>middle</v>
      </c>
      <c r="P2143">
        <v>0</v>
      </c>
      <c r="Q2143">
        <v>0.18325445000000001</v>
      </c>
      <c r="R2143">
        <v>0</v>
      </c>
      <c r="S2143">
        <v>0</v>
      </c>
      <c r="T2143">
        <f t="shared" si="239"/>
        <v>0</v>
      </c>
      <c r="U2143">
        <f t="shared" si="240"/>
        <v>0</v>
      </c>
      <c r="V2143">
        <f t="shared" si="241"/>
        <v>0</v>
      </c>
      <c r="X2143">
        <f t="shared" si="236"/>
        <v>0.18325445000000001</v>
      </c>
    </row>
    <row r="2144" spans="1:24" x14ac:dyDescent="0.35">
      <c r="A2144" t="s">
        <v>505</v>
      </c>
      <c r="B2144" t="s">
        <v>666</v>
      </c>
      <c r="C2144" t="s">
        <v>700</v>
      </c>
      <c r="D2144" t="s">
        <v>684</v>
      </c>
      <c r="E2144">
        <v>0.47676959651596801</v>
      </c>
      <c r="F2144">
        <v>8</v>
      </c>
      <c r="G2144">
        <v>0</v>
      </c>
      <c r="H2144">
        <v>0</v>
      </c>
      <c r="I2144">
        <f t="shared" si="237"/>
        <v>0</v>
      </c>
      <c r="J2144">
        <v>0</v>
      </c>
      <c r="K2144">
        <v>0</v>
      </c>
      <c r="M2144" t="s">
        <v>650</v>
      </c>
      <c r="N2144" t="str">
        <f t="shared" si="238"/>
        <v>middle</v>
      </c>
      <c r="P2144">
        <v>0</v>
      </c>
      <c r="Q2144">
        <v>0.6454356</v>
      </c>
      <c r="R2144">
        <v>0</v>
      </c>
      <c r="S2144">
        <v>0</v>
      </c>
      <c r="T2144">
        <f t="shared" si="239"/>
        <v>0</v>
      </c>
      <c r="U2144">
        <f t="shared" si="240"/>
        <v>0</v>
      </c>
      <c r="V2144">
        <f t="shared" si="241"/>
        <v>0</v>
      </c>
      <c r="X2144">
        <f t="shared" si="236"/>
        <v>0.30772407058904172</v>
      </c>
    </row>
    <row r="2145" spans="1:24" x14ac:dyDescent="0.35">
      <c r="A2145" t="s">
        <v>507</v>
      </c>
      <c r="B2145" t="s">
        <v>666</v>
      </c>
      <c r="C2145" t="s">
        <v>700</v>
      </c>
      <c r="D2145" t="s">
        <v>684</v>
      </c>
      <c r="E2145">
        <v>0.52323040348403105</v>
      </c>
      <c r="F2145">
        <v>8</v>
      </c>
      <c r="G2145">
        <v>0</v>
      </c>
      <c r="H2145">
        <v>0</v>
      </c>
      <c r="I2145">
        <f t="shared" si="237"/>
        <v>0</v>
      </c>
      <c r="J2145">
        <v>0</v>
      </c>
      <c r="K2145">
        <v>0</v>
      </c>
      <c r="M2145" t="s">
        <v>650</v>
      </c>
      <c r="N2145" t="str">
        <f t="shared" si="238"/>
        <v>middle</v>
      </c>
      <c r="P2145">
        <v>0</v>
      </c>
      <c r="Q2145">
        <v>0.6454356</v>
      </c>
      <c r="R2145">
        <v>0</v>
      </c>
      <c r="S2145">
        <v>0</v>
      </c>
      <c r="T2145">
        <f t="shared" si="239"/>
        <v>0</v>
      </c>
      <c r="U2145">
        <f t="shared" si="240"/>
        <v>0</v>
      </c>
      <c r="V2145">
        <f t="shared" si="241"/>
        <v>0</v>
      </c>
      <c r="X2145">
        <f t="shared" si="236"/>
        <v>0.33771152941095767</v>
      </c>
    </row>
    <row r="2146" spans="1:24" x14ac:dyDescent="0.35">
      <c r="A2146" t="s">
        <v>503</v>
      </c>
      <c r="B2146" t="s">
        <v>667</v>
      </c>
      <c r="C2146" t="s">
        <v>700</v>
      </c>
      <c r="D2146" t="s">
        <v>684</v>
      </c>
      <c r="E2146">
        <v>1</v>
      </c>
      <c r="F2146">
        <v>8</v>
      </c>
      <c r="G2146">
        <v>0</v>
      </c>
      <c r="H2146">
        <v>0</v>
      </c>
      <c r="I2146">
        <f t="shared" si="237"/>
        <v>0</v>
      </c>
      <c r="J2146">
        <v>0</v>
      </c>
      <c r="K2146">
        <v>0</v>
      </c>
      <c r="L2146" t="s">
        <v>3</v>
      </c>
      <c r="M2146" t="s">
        <v>652</v>
      </c>
      <c r="N2146" t="str">
        <f t="shared" si="238"/>
        <v>left tackle</v>
      </c>
      <c r="P2146">
        <v>0</v>
      </c>
      <c r="Q2146">
        <v>-0.18632302000000001</v>
      </c>
      <c r="R2146">
        <v>1</v>
      </c>
      <c r="S2146">
        <v>1</v>
      </c>
      <c r="T2146">
        <f t="shared" si="239"/>
        <v>0</v>
      </c>
      <c r="U2146">
        <f t="shared" si="240"/>
        <v>0</v>
      </c>
      <c r="V2146">
        <f t="shared" si="241"/>
        <v>0</v>
      </c>
      <c r="X2146">
        <f t="shared" si="236"/>
        <v>-0.18632302000000001</v>
      </c>
    </row>
    <row r="2147" spans="1:24" x14ac:dyDescent="0.35">
      <c r="A2147" t="s">
        <v>502</v>
      </c>
      <c r="B2147" t="s">
        <v>665</v>
      </c>
      <c r="C2147" t="s">
        <v>700</v>
      </c>
      <c r="D2147" t="s">
        <v>684</v>
      </c>
      <c r="E2147">
        <v>1</v>
      </c>
      <c r="F2147">
        <v>8</v>
      </c>
      <c r="G2147">
        <v>0</v>
      </c>
      <c r="H2147">
        <v>0</v>
      </c>
      <c r="I2147">
        <f t="shared" si="237"/>
        <v>0</v>
      </c>
      <c r="J2147">
        <v>0</v>
      </c>
      <c r="K2147">
        <v>0</v>
      </c>
      <c r="M2147" t="s">
        <v>650</v>
      </c>
      <c r="N2147" t="str">
        <f t="shared" si="238"/>
        <v>middle</v>
      </c>
      <c r="P2147">
        <v>0</v>
      </c>
      <c r="Q2147">
        <v>0.13514235999999999</v>
      </c>
      <c r="R2147">
        <v>0</v>
      </c>
      <c r="S2147">
        <v>0</v>
      </c>
      <c r="T2147">
        <f t="shared" si="239"/>
        <v>0</v>
      </c>
      <c r="U2147">
        <f t="shared" si="240"/>
        <v>0</v>
      </c>
      <c r="V2147">
        <f t="shared" si="241"/>
        <v>0</v>
      </c>
      <c r="X2147">
        <f t="shared" si="236"/>
        <v>0.13514235999999999</v>
      </c>
    </row>
    <row r="2148" spans="1:24" x14ac:dyDescent="0.35">
      <c r="A2148" t="s">
        <v>503</v>
      </c>
      <c r="B2148" t="s">
        <v>667</v>
      </c>
      <c r="C2148" t="s">
        <v>700</v>
      </c>
      <c r="D2148" t="s">
        <v>684</v>
      </c>
      <c r="E2148">
        <v>0.305450642718051</v>
      </c>
      <c r="F2148">
        <v>8</v>
      </c>
      <c r="G2148">
        <v>0</v>
      </c>
      <c r="H2148">
        <v>0</v>
      </c>
      <c r="I2148">
        <f t="shared" si="237"/>
        <v>0</v>
      </c>
      <c r="J2148">
        <v>0</v>
      </c>
      <c r="K2148">
        <v>0</v>
      </c>
      <c r="L2148" t="s">
        <v>653</v>
      </c>
      <c r="M2148" t="s">
        <v>652</v>
      </c>
      <c r="N2148" t="str">
        <f t="shared" si="238"/>
        <v>left end</v>
      </c>
      <c r="P2148">
        <v>0</v>
      </c>
      <c r="Q2148">
        <v>0.67677814000000003</v>
      </c>
      <c r="R2148">
        <v>0</v>
      </c>
      <c r="S2148">
        <v>0</v>
      </c>
      <c r="T2148">
        <f t="shared" si="239"/>
        <v>0</v>
      </c>
      <c r="U2148">
        <f t="shared" si="240"/>
        <v>0</v>
      </c>
      <c r="V2148">
        <f t="shared" si="241"/>
        <v>0</v>
      </c>
      <c r="X2148">
        <f t="shared" si="236"/>
        <v>0.20672231784052711</v>
      </c>
    </row>
    <row r="2149" spans="1:24" x14ac:dyDescent="0.35">
      <c r="A2149" t="s">
        <v>502</v>
      </c>
      <c r="B2149" t="s">
        <v>665</v>
      </c>
      <c r="C2149" t="s">
        <v>700</v>
      </c>
      <c r="D2149" t="s">
        <v>684</v>
      </c>
      <c r="E2149">
        <v>0.54599892677508899</v>
      </c>
      <c r="F2149">
        <v>8</v>
      </c>
      <c r="G2149">
        <v>0</v>
      </c>
      <c r="H2149">
        <v>0</v>
      </c>
      <c r="I2149">
        <f t="shared" si="237"/>
        <v>0</v>
      </c>
      <c r="J2149">
        <v>0</v>
      </c>
      <c r="K2149">
        <v>0</v>
      </c>
      <c r="L2149" t="s">
        <v>653</v>
      </c>
      <c r="M2149" t="s">
        <v>652</v>
      </c>
      <c r="N2149" t="str">
        <f t="shared" si="238"/>
        <v>left end</v>
      </c>
      <c r="P2149">
        <v>0</v>
      </c>
      <c r="Q2149">
        <v>0.67677814000000003</v>
      </c>
      <c r="R2149">
        <v>0</v>
      </c>
      <c r="S2149">
        <v>0</v>
      </c>
      <c r="T2149">
        <f t="shared" si="239"/>
        <v>0</v>
      </c>
      <c r="U2149">
        <f t="shared" si="240"/>
        <v>0</v>
      </c>
      <c r="V2149">
        <f t="shared" si="241"/>
        <v>0</v>
      </c>
      <c r="X2149">
        <f t="shared" si="236"/>
        <v>0.36952013810484091</v>
      </c>
    </row>
    <row r="2150" spans="1:24" x14ac:dyDescent="0.35">
      <c r="A2150" t="s">
        <v>509</v>
      </c>
      <c r="B2150" t="s">
        <v>665</v>
      </c>
      <c r="C2150" t="s">
        <v>700</v>
      </c>
      <c r="D2150" t="s">
        <v>684</v>
      </c>
      <c r="E2150">
        <v>0.14855043050685801</v>
      </c>
      <c r="F2150">
        <v>8</v>
      </c>
      <c r="G2150">
        <v>0</v>
      </c>
      <c r="H2150">
        <v>0</v>
      </c>
      <c r="I2150">
        <f t="shared" si="237"/>
        <v>0</v>
      </c>
      <c r="J2150">
        <v>0</v>
      </c>
      <c r="K2150">
        <v>0</v>
      </c>
      <c r="L2150" t="s">
        <v>653</v>
      </c>
      <c r="M2150" t="s">
        <v>652</v>
      </c>
      <c r="N2150" t="str">
        <f t="shared" si="238"/>
        <v>left end</v>
      </c>
      <c r="P2150">
        <v>0</v>
      </c>
      <c r="Q2150">
        <v>0.67677814000000003</v>
      </c>
      <c r="R2150">
        <v>0</v>
      </c>
      <c r="S2150">
        <v>0</v>
      </c>
      <c r="T2150">
        <f t="shared" si="239"/>
        <v>0</v>
      </c>
      <c r="U2150">
        <f t="shared" si="240"/>
        <v>0</v>
      </c>
      <c r="V2150">
        <f t="shared" si="241"/>
        <v>0</v>
      </c>
      <c r="X2150">
        <f t="shared" si="236"/>
        <v>0.10053568405463062</v>
      </c>
    </row>
    <row r="2151" spans="1:24" x14ac:dyDescent="0.35">
      <c r="A2151" t="s">
        <v>510</v>
      </c>
      <c r="B2151" t="s">
        <v>667</v>
      </c>
      <c r="C2151" t="s">
        <v>700</v>
      </c>
      <c r="D2151" t="s">
        <v>684</v>
      </c>
      <c r="E2151">
        <v>0.274757612860204</v>
      </c>
      <c r="F2151">
        <v>8</v>
      </c>
      <c r="G2151">
        <v>0</v>
      </c>
      <c r="H2151">
        <v>0</v>
      </c>
      <c r="I2151">
        <f t="shared" si="237"/>
        <v>0</v>
      </c>
      <c r="J2151">
        <v>0</v>
      </c>
      <c r="K2151">
        <v>0</v>
      </c>
      <c r="L2151" t="s">
        <v>654</v>
      </c>
      <c r="M2151" t="s">
        <v>652</v>
      </c>
      <c r="N2151" t="str">
        <f t="shared" si="238"/>
        <v>left guard</v>
      </c>
      <c r="P2151">
        <v>0</v>
      </c>
      <c r="Q2151">
        <v>-0.31992992999999997</v>
      </c>
      <c r="R2151">
        <v>1</v>
      </c>
      <c r="S2151">
        <v>0.274757612860204</v>
      </c>
      <c r="T2151">
        <f t="shared" si="239"/>
        <v>0</v>
      </c>
      <c r="U2151">
        <f t="shared" si="240"/>
        <v>0</v>
      </c>
      <c r="V2151">
        <f t="shared" si="241"/>
        <v>0</v>
      </c>
      <c r="X2151">
        <f t="shared" si="236"/>
        <v>-8.7903183849332156E-2</v>
      </c>
    </row>
    <row r="2152" spans="1:24" x14ac:dyDescent="0.35">
      <c r="A2152" t="s">
        <v>562</v>
      </c>
      <c r="B2152" t="s">
        <v>666</v>
      </c>
      <c r="C2152" t="s">
        <v>700</v>
      </c>
      <c r="D2152" t="s">
        <v>684</v>
      </c>
      <c r="E2152">
        <v>0.44601442508309402</v>
      </c>
      <c r="F2152">
        <v>8</v>
      </c>
      <c r="G2152">
        <v>0</v>
      </c>
      <c r="H2152">
        <v>0</v>
      </c>
      <c r="I2152">
        <f t="shared" si="237"/>
        <v>0</v>
      </c>
      <c r="J2152">
        <v>0</v>
      </c>
      <c r="K2152">
        <v>0</v>
      </c>
      <c r="L2152" t="s">
        <v>654</v>
      </c>
      <c r="M2152" t="s">
        <v>652</v>
      </c>
      <c r="N2152" t="str">
        <f t="shared" si="238"/>
        <v>left guard</v>
      </c>
      <c r="P2152">
        <v>0</v>
      </c>
      <c r="Q2152">
        <v>-0.31992992999999997</v>
      </c>
      <c r="R2152">
        <v>1</v>
      </c>
      <c r="S2152">
        <v>0.44601442508309402</v>
      </c>
      <c r="T2152">
        <f t="shared" si="239"/>
        <v>0</v>
      </c>
      <c r="U2152">
        <f t="shared" si="240"/>
        <v>0</v>
      </c>
      <c r="V2152">
        <f t="shared" si="241"/>
        <v>0</v>
      </c>
      <c r="X2152">
        <f t="shared" si="236"/>
        <v>-0.14269336379582451</v>
      </c>
    </row>
    <row r="2153" spans="1:24" x14ac:dyDescent="0.35">
      <c r="A2153" t="s">
        <v>511</v>
      </c>
      <c r="B2153" t="s">
        <v>666</v>
      </c>
      <c r="C2153" t="s">
        <v>700</v>
      </c>
      <c r="D2153" t="s">
        <v>684</v>
      </c>
      <c r="E2153">
        <v>0.27922796205669997</v>
      </c>
      <c r="F2153">
        <v>8</v>
      </c>
      <c r="G2153">
        <v>0</v>
      </c>
      <c r="H2153">
        <v>0</v>
      </c>
      <c r="I2153">
        <f t="shared" si="237"/>
        <v>0</v>
      </c>
      <c r="J2153">
        <v>0</v>
      </c>
      <c r="K2153">
        <v>0</v>
      </c>
      <c r="L2153" t="s">
        <v>654</v>
      </c>
      <c r="M2153" t="s">
        <v>652</v>
      </c>
      <c r="N2153" t="str">
        <f t="shared" si="238"/>
        <v>left guard</v>
      </c>
      <c r="P2153">
        <v>0</v>
      </c>
      <c r="Q2153">
        <v>-0.31992992999999997</v>
      </c>
      <c r="R2153">
        <v>1</v>
      </c>
      <c r="S2153">
        <v>0.27922796205669997</v>
      </c>
      <c r="T2153">
        <f t="shared" si="239"/>
        <v>0</v>
      </c>
      <c r="U2153">
        <f t="shared" si="240"/>
        <v>0</v>
      </c>
      <c r="V2153">
        <f t="shared" si="241"/>
        <v>0</v>
      </c>
      <c r="X2153">
        <f t="shared" si="236"/>
        <v>-8.9333382354842672E-2</v>
      </c>
    </row>
    <row r="2154" spans="1:24" x14ac:dyDescent="0.35">
      <c r="A2154" t="s">
        <v>209</v>
      </c>
      <c r="B2154" t="s">
        <v>666</v>
      </c>
      <c r="C2154" t="s">
        <v>684</v>
      </c>
      <c r="D2154" t="s">
        <v>700</v>
      </c>
      <c r="E2154">
        <v>1</v>
      </c>
      <c r="F2154">
        <v>8</v>
      </c>
      <c r="G2154">
        <v>0</v>
      </c>
      <c r="H2154">
        <v>0</v>
      </c>
      <c r="I2154">
        <f t="shared" si="237"/>
        <v>0</v>
      </c>
      <c r="J2154">
        <v>0</v>
      </c>
      <c r="K2154">
        <v>0</v>
      </c>
      <c r="L2154" t="s">
        <v>654</v>
      </c>
      <c r="M2154" t="s">
        <v>651</v>
      </c>
      <c r="N2154" t="str">
        <f t="shared" si="238"/>
        <v>right guard</v>
      </c>
      <c r="P2154">
        <v>0</v>
      </c>
      <c r="Q2154">
        <v>0.80777849999999995</v>
      </c>
      <c r="R2154">
        <v>0</v>
      </c>
      <c r="S2154">
        <v>0</v>
      </c>
      <c r="T2154">
        <f t="shared" si="239"/>
        <v>0</v>
      </c>
      <c r="U2154">
        <f t="shared" si="240"/>
        <v>0</v>
      </c>
      <c r="V2154">
        <f t="shared" si="241"/>
        <v>0</v>
      </c>
      <c r="X2154">
        <f t="shared" si="236"/>
        <v>0.80777849999999995</v>
      </c>
    </row>
    <row r="2155" spans="1:24" x14ac:dyDescent="0.35">
      <c r="A2155" t="s">
        <v>210</v>
      </c>
      <c r="B2155" t="s">
        <v>667</v>
      </c>
      <c r="C2155" t="s">
        <v>684</v>
      </c>
      <c r="D2155" t="s">
        <v>700</v>
      </c>
      <c r="E2155">
        <v>0.49564575410258499</v>
      </c>
      <c r="F2155">
        <v>8</v>
      </c>
      <c r="G2155">
        <v>0</v>
      </c>
      <c r="H2155">
        <v>0</v>
      </c>
      <c r="I2155">
        <f t="shared" si="237"/>
        <v>0</v>
      </c>
      <c r="J2155">
        <v>0</v>
      </c>
      <c r="K2155">
        <v>0</v>
      </c>
      <c r="L2155" t="s">
        <v>653</v>
      </c>
      <c r="M2155" t="s">
        <v>652</v>
      </c>
      <c r="N2155" t="str">
        <f t="shared" si="238"/>
        <v>left end</v>
      </c>
      <c r="P2155">
        <v>0</v>
      </c>
      <c r="Q2155">
        <v>-0.21130282</v>
      </c>
      <c r="R2155">
        <v>1</v>
      </c>
      <c r="S2155">
        <v>0.49564575410258499</v>
      </c>
      <c r="T2155">
        <f t="shared" si="239"/>
        <v>0</v>
      </c>
      <c r="U2155">
        <f t="shared" si="240"/>
        <v>0</v>
      </c>
      <c r="V2155">
        <f t="shared" si="241"/>
        <v>0</v>
      </c>
      <c r="X2155">
        <f t="shared" si="236"/>
        <v>-0.10473134556290278</v>
      </c>
    </row>
    <row r="2156" spans="1:24" x14ac:dyDescent="0.35">
      <c r="A2156" t="s">
        <v>213</v>
      </c>
      <c r="B2156" t="s">
        <v>666</v>
      </c>
      <c r="C2156" t="s">
        <v>684</v>
      </c>
      <c r="D2156" t="s">
        <v>700</v>
      </c>
      <c r="E2156">
        <v>0.50435424589741396</v>
      </c>
      <c r="F2156">
        <v>8</v>
      </c>
      <c r="G2156">
        <v>0</v>
      </c>
      <c r="H2156">
        <v>0</v>
      </c>
      <c r="I2156">
        <f t="shared" si="237"/>
        <v>0</v>
      </c>
      <c r="J2156">
        <v>0</v>
      </c>
      <c r="K2156">
        <v>0</v>
      </c>
      <c r="L2156" t="s">
        <v>653</v>
      </c>
      <c r="M2156" t="s">
        <v>652</v>
      </c>
      <c r="N2156" t="str">
        <f t="shared" si="238"/>
        <v>left end</v>
      </c>
      <c r="P2156">
        <v>0</v>
      </c>
      <c r="Q2156">
        <v>-0.21130282</v>
      </c>
      <c r="R2156">
        <v>1</v>
      </c>
      <c r="S2156">
        <v>0.50435424589741396</v>
      </c>
      <c r="T2156">
        <f t="shared" si="239"/>
        <v>0</v>
      </c>
      <c r="U2156">
        <f t="shared" si="240"/>
        <v>0</v>
      </c>
      <c r="V2156">
        <f t="shared" si="241"/>
        <v>0</v>
      </c>
      <c r="X2156">
        <f t="shared" si="236"/>
        <v>-0.106571474437097</v>
      </c>
    </row>
    <row r="2157" spans="1:24" x14ac:dyDescent="0.35">
      <c r="A2157" t="s">
        <v>194</v>
      </c>
      <c r="B2157" t="s">
        <v>667</v>
      </c>
      <c r="C2157" t="s">
        <v>684</v>
      </c>
      <c r="D2157" t="s">
        <v>700</v>
      </c>
      <c r="E2157">
        <v>1</v>
      </c>
      <c r="F2157">
        <v>8</v>
      </c>
      <c r="G2157">
        <v>0</v>
      </c>
      <c r="H2157">
        <v>0</v>
      </c>
      <c r="I2157">
        <f t="shared" si="237"/>
        <v>0</v>
      </c>
      <c r="J2157">
        <v>0</v>
      </c>
      <c r="K2157">
        <v>0</v>
      </c>
      <c r="L2157" t="s">
        <v>653</v>
      </c>
      <c r="M2157" t="s">
        <v>652</v>
      </c>
      <c r="N2157" t="str">
        <f t="shared" si="238"/>
        <v>left end</v>
      </c>
      <c r="P2157">
        <v>0</v>
      </c>
      <c r="Q2157">
        <v>1.8392295000000001</v>
      </c>
      <c r="R2157">
        <v>0</v>
      </c>
      <c r="S2157">
        <v>0</v>
      </c>
      <c r="T2157">
        <f t="shared" si="239"/>
        <v>0</v>
      </c>
      <c r="U2157">
        <f t="shared" si="240"/>
        <v>0</v>
      </c>
      <c r="V2157">
        <f t="shared" si="241"/>
        <v>0</v>
      </c>
      <c r="X2157">
        <f t="shared" si="236"/>
        <v>1.8392295000000001</v>
      </c>
    </row>
    <row r="2158" spans="1:24" x14ac:dyDescent="0.35">
      <c r="A2158" t="s">
        <v>510</v>
      </c>
      <c r="B2158" t="s">
        <v>667</v>
      </c>
      <c r="C2158" t="s">
        <v>700</v>
      </c>
      <c r="D2158" t="s">
        <v>684</v>
      </c>
      <c r="E2158">
        <v>0.67554598150277401</v>
      </c>
      <c r="F2158">
        <v>8</v>
      </c>
      <c r="G2158">
        <v>1</v>
      </c>
      <c r="H2158">
        <v>0</v>
      </c>
      <c r="I2158">
        <f t="shared" si="237"/>
        <v>1</v>
      </c>
      <c r="J2158">
        <v>0</v>
      </c>
      <c r="K2158">
        <v>0</v>
      </c>
      <c r="L2158" t="s">
        <v>654</v>
      </c>
      <c r="M2158" t="s">
        <v>652</v>
      </c>
      <c r="N2158" t="str">
        <f t="shared" si="238"/>
        <v>left guard</v>
      </c>
      <c r="P2158">
        <v>1</v>
      </c>
      <c r="Q2158">
        <v>-0.28078973000000002</v>
      </c>
      <c r="R2158">
        <v>1</v>
      </c>
      <c r="S2158">
        <v>0.67554598150277401</v>
      </c>
      <c r="T2158">
        <f t="shared" si="239"/>
        <v>0.67554598150277401</v>
      </c>
      <c r="U2158">
        <f t="shared" si="240"/>
        <v>0</v>
      </c>
      <c r="V2158">
        <f t="shared" si="241"/>
        <v>0</v>
      </c>
      <c r="X2158">
        <f t="shared" si="236"/>
        <v>-0.18968637374874892</v>
      </c>
    </row>
    <row r="2159" spans="1:24" x14ac:dyDescent="0.35">
      <c r="A2159" t="s">
        <v>499</v>
      </c>
      <c r="B2159" t="s">
        <v>665</v>
      </c>
      <c r="C2159" t="s">
        <v>700</v>
      </c>
      <c r="D2159" t="s">
        <v>684</v>
      </c>
      <c r="E2159">
        <v>0.32445401849722499</v>
      </c>
      <c r="F2159">
        <v>8</v>
      </c>
      <c r="G2159">
        <v>1</v>
      </c>
      <c r="H2159">
        <v>0</v>
      </c>
      <c r="I2159">
        <f t="shared" si="237"/>
        <v>1</v>
      </c>
      <c r="J2159">
        <v>0</v>
      </c>
      <c r="K2159">
        <v>0</v>
      </c>
      <c r="L2159" t="s">
        <v>654</v>
      </c>
      <c r="M2159" t="s">
        <v>652</v>
      </c>
      <c r="N2159" t="str">
        <f t="shared" si="238"/>
        <v>left guard</v>
      </c>
      <c r="P2159">
        <v>1</v>
      </c>
      <c r="Q2159">
        <v>-0.28078973000000002</v>
      </c>
      <c r="R2159">
        <v>1</v>
      </c>
      <c r="S2159">
        <v>0.32445401849722499</v>
      </c>
      <c r="T2159">
        <f t="shared" si="239"/>
        <v>0.32445401849722499</v>
      </c>
      <c r="U2159">
        <f t="shared" si="240"/>
        <v>0</v>
      </c>
      <c r="V2159">
        <f t="shared" si="241"/>
        <v>0</v>
      </c>
      <c r="X2159">
        <f t="shared" si="236"/>
        <v>-9.1103356251250822E-2</v>
      </c>
    </row>
    <row r="2160" spans="1:24" x14ac:dyDescent="0.35">
      <c r="A2160" t="s">
        <v>509</v>
      </c>
      <c r="B2160" t="s">
        <v>665</v>
      </c>
      <c r="C2160" t="s">
        <v>700</v>
      </c>
      <c r="D2160" t="s">
        <v>684</v>
      </c>
      <c r="E2160">
        <v>0.71660705191611496</v>
      </c>
      <c r="F2160">
        <v>8</v>
      </c>
      <c r="G2160">
        <v>0</v>
      </c>
      <c r="H2160">
        <v>0</v>
      </c>
      <c r="I2160">
        <f t="shared" si="237"/>
        <v>0</v>
      </c>
      <c r="J2160">
        <v>0</v>
      </c>
      <c r="K2160">
        <v>0</v>
      </c>
      <c r="L2160" t="s">
        <v>654</v>
      </c>
      <c r="M2160" t="s">
        <v>651</v>
      </c>
      <c r="N2160" t="str">
        <f t="shared" si="238"/>
        <v>right guard</v>
      </c>
      <c r="P2160">
        <v>0</v>
      </c>
      <c r="Q2160">
        <v>1.8703168999999999</v>
      </c>
      <c r="R2160">
        <v>0</v>
      </c>
      <c r="S2160">
        <v>0</v>
      </c>
      <c r="T2160">
        <f t="shared" si="239"/>
        <v>0</v>
      </c>
      <c r="U2160">
        <f t="shared" si="240"/>
        <v>0</v>
      </c>
      <c r="V2160">
        <f t="shared" si="241"/>
        <v>0</v>
      </c>
      <c r="X2160">
        <f t="shared" si="236"/>
        <v>1.3402822798578871</v>
      </c>
    </row>
    <row r="2161" spans="1:24" x14ac:dyDescent="0.35">
      <c r="A2161" t="s">
        <v>512</v>
      </c>
      <c r="B2161" t="s">
        <v>665</v>
      </c>
      <c r="C2161" t="s">
        <v>700</v>
      </c>
      <c r="D2161" t="s">
        <v>684</v>
      </c>
      <c r="E2161">
        <v>0.28339294808388399</v>
      </c>
      <c r="F2161">
        <v>8</v>
      </c>
      <c r="G2161">
        <v>0</v>
      </c>
      <c r="H2161">
        <v>0</v>
      </c>
      <c r="I2161">
        <f t="shared" si="237"/>
        <v>0</v>
      </c>
      <c r="J2161">
        <v>0</v>
      </c>
      <c r="K2161">
        <v>0</v>
      </c>
      <c r="L2161" t="s">
        <v>654</v>
      </c>
      <c r="M2161" t="s">
        <v>651</v>
      </c>
      <c r="N2161" t="str">
        <f t="shared" si="238"/>
        <v>right guard</v>
      </c>
      <c r="P2161">
        <v>0</v>
      </c>
      <c r="Q2161">
        <v>1.8703168999999999</v>
      </c>
      <c r="R2161">
        <v>0</v>
      </c>
      <c r="S2161">
        <v>0</v>
      </c>
      <c r="T2161">
        <f t="shared" si="239"/>
        <v>0</v>
      </c>
      <c r="U2161">
        <f t="shared" si="240"/>
        <v>0</v>
      </c>
      <c r="V2161">
        <f t="shared" si="241"/>
        <v>0</v>
      </c>
      <c r="X2161">
        <f t="shared" si="236"/>
        <v>0.53003462014211078</v>
      </c>
    </row>
    <row r="2162" spans="1:24" x14ac:dyDescent="0.35">
      <c r="A2162" t="s">
        <v>501</v>
      </c>
      <c r="B2162" t="s">
        <v>665</v>
      </c>
      <c r="C2162" t="s">
        <v>700</v>
      </c>
      <c r="D2162" t="s">
        <v>684</v>
      </c>
      <c r="E2162">
        <v>0.32855593912237802</v>
      </c>
      <c r="F2162">
        <v>8</v>
      </c>
      <c r="G2162">
        <v>0</v>
      </c>
      <c r="H2162">
        <v>0</v>
      </c>
      <c r="I2162">
        <f t="shared" si="237"/>
        <v>0</v>
      </c>
      <c r="J2162">
        <v>0</v>
      </c>
      <c r="K2162">
        <v>0</v>
      </c>
      <c r="L2162" t="s">
        <v>3</v>
      </c>
      <c r="M2162" t="s">
        <v>652</v>
      </c>
      <c r="N2162" t="str">
        <f t="shared" si="238"/>
        <v>left tackle</v>
      </c>
      <c r="P2162">
        <v>0</v>
      </c>
      <c r="Q2162">
        <v>0.76498670000000002</v>
      </c>
      <c r="R2162">
        <v>0</v>
      </c>
      <c r="S2162">
        <v>0</v>
      </c>
      <c r="T2162">
        <f t="shared" si="239"/>
        <v>0</v>
      </c>
      <c r="U2162">
        <f t="shared" si="240"/>
        <v>0</v>
      </c>
      <c r="V2162">
        <f t="shared" si="241"/>
        <v>0</v>
      </c>
      <c r="X2162">
        <f t="shared" si="236"/>
        <v>0.25134092363462884</v>
      </c>
    </row>
    <row r="2163" spans="1:24" x14ac:dyDescent="0.35">
      <c r="A2163" t="s">
        <v>503</v>
      </c>
      <c r="B2163" t="s">
        <v>667</v>
      </c>
      <c r="C2163" t="s">
        <v>700</v>
      </c>
      <c r="D2163" t="s">
        <v>684</v>
      </c>
      <c r="E2163">
        <v>0.427277884057913</v>
      </c>
      <c r="F2163">
        <v>8</v>
      </c>
      <c r="G2163">
        <v>0</v>
      </c>
      <c r="H2163">
        <v>0</v>
      </c>
      <c r="I2163">
        <f t="shared" si="237"/>
        <v>0</v>
      </c>
      <c r="J2163">
        <v>0</v>
      </c>
      <c r="K2163">
        <v>0</v>
      </c>
      <c r="L2163" t="s">
        <v>3</v>
      </c>
      <c r="M2163" t="s">
        <v>652</v>
      </c>
      <c r="N2163" t="str">
        <f t="shared" si="238"/>
        <v>left tackle</v>
      </c>
      <c r="P2163">
        <v>0</v>
      </c>
      <c r="Q2163">
        <v>0.76498670000000002</v>
      </c>
      <c r="R2163">
        <v>0</v>
      </c>
      <c r="S2163">
        <v>0</v>
      </c>
      <c r="T2163">
        <f t="shared" si="239"/>
        <v>0</v>
      </c>
      <c r="U2163">
        <f t="shared" si="240"/>
        <v>0</v>
      </c>
      <c r="V2163">
        <f t="shared" si="241"/>
        <v>0</v>
      </c>
      <c r="X2163">
        <f t="shared" si="236"/>
        <v>0.32686189850844549</v>
      </c>
    </row>
    <row r="2164" spans="1:24" x14ac:dyDescent="0.35">
      <c r="A2164" t="s">
        <v>502</v>
      </c>
      <c r="B2164" t="s">
        <v>665</v>
      </c>
      <c r="C2164" t="s">
        <v>700</v>
      </c>
      <c r="D2164" t="s">
        <v>684</v>
      </c>
      <c r="E2164">
        <v>0.24416617681970801</v>
      </c>
      <c r="F2164">
        <v>8</v>
      </c>
      <c r="G2164">
        <v>0</v>
      </c>
      <c r="H2164">
        <v>0</v>
      </c>
      <c r="I2164">
        <f t="shared" si="237"/>
        <v>0</v>
      </c>
      <c r="J2164">
        <v>0</v>
      </c>
      <c r="K2164">
        <v>0</v>
      </c>
      <c r="L2164" t="s">
        <v>3</v>
      </c>
      <c r="M2164" t="s">
        <v>652</v>
      </c>
      <c r="N2164" t="str">
        <f t="shared" si="238"/>
        <v>left tackle</v>
      </c>
      <c r="P2164">
        <v>0</v>
      </c>
      <c r="Q2164">
        <v>0.76498670000000002</v>
      </c>
      <c r="R2164">
        <v>0</v>
      </c>
      <c r="S2164">
        <v>0</v>
      </c>
      <c r="T2164">
        <f t="shared" si="239"/>
        <v>0</v>
      </c>
      <c r="U2164">
        <f t="shared" si="240"/>
        <v>0</v>
      </c>
      <c r="V2164">
        <f t="shared" si="241"/>
        <v>0</v>
      </c>
      <c r="X2164">
        <f t="shared" si="236"/>
        <v>0.18678387785692493</v>
      </c>
    </row>
    <row r="2165" spans="1:24" x14ac:dyDescent="0.35">
      <c r="A2165" t="s">
        <v>510</v>
      </c>
      <c r="B2165" t="s">
        <v>667</v>
      </c>
      <c r="C2165" t="s">
        <v>700</v>
      </c>
      <c r="D2165" t="s">
        <v>684</v>
      </c>
      <c r="E2165">
        <v>0.55278182979639001</v>
      </c>
      <c r="F2165">
        <v>8</v>
      </c>
      <c r="G2165">
        <v>0</v>
      </c>
      <c r="H2165">
        <v>0</v>
      </c>
      <c r="I2165">
        <f t="shared" si="237"/>
        <v>0</v>
      </c>
      <c r="J2165">
        <v>0</v>
      </c>
      <c r="K2165">
        <v>0</v>
      </c>
      <c r="L2165" t="s">
        <v>654</v>
      </c>
      <c r="M2165" t="s">
        <v>651</v>
      </c>
      <c r="N2165" t="str">
        <f t="shared" si="238"/>
        <v>right guard</v>
      </c>
      <c r="P2165">
        <v>0</v>
      </c>
      <c r="Q2165">
        <v>-0.53189589999999998</v>
      </c>
      <c r="R2165">
        <v>1</v>
      </c>
      <c r="S2165">
        <v>0.55278182979639001</v>
      </c>
      <c r="T2165">
        <f t="shared" si="239"/>
        <v>0</v>
      </c>
      <c r="U2165">
        <f t="shared" si="240"/>
        <v>0</v>
      </c>
      <c r="V2165">
        <f t="shared" si="241"/>
        <v>0</v>
      </c>
      <c r="X2165">
        <f t="shared" si="236"/>
        <v>-0.29402238886319765</v>
      </c>
    </row>
    <row r="2166" spans="1:24" x14ac:dyDescent="0.35">
      <c r="A2166" t="s">
        <v>506</v>
      </c>
      <c r="B2166" t="s">
        <v>666</v>
      </c>
      <c r="C2166" t="s">
        <v>700</v>
      </c>
      <c r="D2166" t="s">
        <v>684</v>
      </c>
      <c r="E2166">
        <v>0.44721817020360999</v>
      </c>
      <c r="F2166">
        <v>8</v>
      </c>
      <c r="G2166">
        <v>0</v>
      </c>
      <c r="H2166">
        <v>0</v>
      </c>
      <c r="I2166">
        <f t="shared" si="237"/>
        <v>0</v>
      </c>
      <c r="J2166">
        <v>0</v>
      </c>
      <c r="K2166">
        <v>0</v>
      </c>
      <c r="L2166" t="s">
        <v>654</v>
      </c>
      <c r="M2166" t="s">
        <v>651</v>
      </c>
      <c r="N2166" t="str">
        <f t="shared" si="238"/>
        <v>right guard</v>
      </c>
      <c r="P2166">
        <v>0</v>
      </c>
      <c r="Q2166">
        <v>-0.53189589999999998</v>
      </c>
      <c r="R2166">
        <v>1</v>
      </c>
      <c r="S2166">
        <v>0.44721817020360999</v>
      </c>
      <c r="T2166">
        <f t="shared" si="239"/>
        <v>0</v>
      </c>
      <c r="U2166">
        <f t="shared" si="240"/>
        <v>0</v>
      </c>
      <c r="V2166">
        <f t="shared" si="241"/>
        <v>0</v>
      </c>
      <c r="X2166">
        <f t="shared" si="236"/>
        <v>-0.2378735111368023</v>
      </c>
    </row>
    <row r="2167" spans="1:24" x14ac:dyDescent="0.35">
      <c r="A2167" t="s">
        <v>501</v>
      </c>
      <c r="B2167" t="s">
        <v>665</v>
      </c>
      <c r="C2167" t="s">
        <v>700</v>
      </c>
      <c r="D2167" t="s">
        <v>684</v>
      </c>
      <c r="E2167">
        <v>0.16505293172225399</v>
      </c>
      <c r="F2167">
        <v>8</v>
      </c>
      <c r="G2167">
        <v>0</v>
      </c>
      <c r="H2167">
        <v>0</v>
      </c>
      <c r="I2167">
        <f t="shared" si="237"/>
        <v>0</v>
      </c>
      <c r="J2167">
        <v>0</v>
      </c>
      <c r="K2167">
        <v>0</v>
      </c>
      <c r="L2167" t="s">
        <v>654</v>
      </c>
      <c r="M2167" t="s">
        <v>651</v>
      </c>
      <c r="N2167" t="str">
        <f t="shared" si="238"/>
        <v>right guard</v>
      </c>
      <c r="P2167">
        <v>0</v>
      </c>
      <c r="Q2167">
        <v>2.4284525000000001</v>
      </c>
      <c r="R2167">
        <v>0</v>
      </c>
      <c r="S2167">
        <v>0</v>
      </c>
      <c r="T2167">
        <f t="shared" si="239"/>
        <v>0</v>
      </c>
      <c r="U2167">
        <f t="shared" si="240"/>
        <v>0</v>
      </c>
      <c r="V2167">
        <f t="shared" si="241"/>
        <v>0</v>
      </c>
      <c r="X2167">
        <f t="shared" si="236"/>
        <v>0.40082320467323701</v>
      </c>
    </row>
    <row r="2168" spans="1:24" x14ac:dyDescent="0.35">
      <c r="A2168" t="s">
        <v>500</v>
      </c>
      <c r="B2168" t="s">
        <v>667</v>
      </c>
      <c r="C2168" t="s">
        <v>700</v>
      </c>
      <c r="D2168" t="s">
        <v>684</v>
      </c>
      <c r="E2168">
        <v>0.83494706827774501</v>
      </c>
      <c r="F2168">
        <v>8</v>
      </c>
      <c r="G2168">
        <v>0</v>
      </c>
      <c r="H2168">
        <v>0</v>
      </c>
      <c r="I2168">
        <f t="shared" si="237"/>
        <v>0</v>
      </c>
      <c r="J2168">
        <v>0</v>
      </c>
      <c r="K2168">
        <v>0</v>
      </c>
      <c r="L2168" t="s">
        <v>654</v>
      </c>
      <c r="M2168" t="s">
        <v>651</v>
      </c>
      <c r="N2168" t="str">
        <f t="shared" si="238"/>
        <v>right guard</v>
      </c>
      <c r="P2168">
        <v>0</v>
      </c>
      <c r="Q2168">
        <v>2.4284525000000001</v>
      </c>
      <c r="R2168">
        <v>0</v>
      </c>
      <c r="S2168">
        <v>0</v>
      </c>
      <c r="T2168">
        <f t="shared" si="239"/>
        <v>0</v>
      </c>
      <c r="U2168">
        <f t="shared" si="240"/>
        <v>0</v>
      </c>
      <c r="V2168">
        <f t="shared" si="241"/>
        <v>0</v>
      </c>
      <c r="X2168">
        <f t="shared" si="236"/>
        <v>2.0276292953267605</v>
      </c>
    </row>
    <row r="2169" spans="1:24" x14ac:dyDescent="0.35">
      <c r="A2169" t="s">
        <v>500</v>
      </c>
      <c r="B2169" t="s">
        <v>667</v>
      </c>
      <c r="C2169" t="s">
        <v>700</v>
      </c>
      <c r="D2169" t="s">
        <v>684</v>
      </c>
      <c r="E2169">
        <v>1</v>
      </c>
      <c r="F2169">
        <v>8</v>
      </c>
      <c r="G2169">
        <v>0</v>
      </c>
      <c r="H2169">
        <v>0</v>
      </c>
      <c r="I2169">
        <f t="shared" si="237"/>
        <v>0</v>
      </c>
      <c r="J2169">
        <v>0</v>
      </c>
      <c r="K2169">
        <v>1</v>
      </c>
      <c r="L2169" t="s">
        <v>653</v>
      </c>
      <c r="M2169" t="s">
        <v>651</v>
      </c>
      <c r="N2169" t="str">
        <f t="shared" si="238"/>
        <v>right end</v>
      </c>
      <c r="P2169">
        <v>0</v>
      </c>
      <c r="Q2169">
        <v>-1.0187906</v>
      </c>
      <c r="R2169">
        <v>1</v>
      </c>
      <c r="S2169">
        <v>1</v>
      </c>
      <c r="T2169">
        <f t="shared" si="239"/>
        <v>0</v>
      </c>
      <c r="U2169">
        <f t="shared" si="240"/>
        <v>0</v>
      </c>
      <c r="V2169">
        <f t="shared" si="241"/>
        <v>1</v>
      </c>
      <c r="X2169">
        <f t="shared" si="236"/>
        <v>-1.0187906</v>
      </c>
    </row>
    <row r="2170" spans="1:24" x14ac:dyDescent="0.35">
      <c r="A2170" t="s">
        <v>210</v>
      </c>
      <c r="B2170" t="s">
        <v>667</v>
      </c>
      <c r="C2170" t="s">
        <v>684</v>
      </c>
      <c r="D2170" t="s">
        <v>700</v>
      </c>
      <c r="E2170">
        <v>1</v>
      </c>
      <c r="F2170">
        <v>8</v>
      </c>
      <c r="G2170">
        <v>0</v>
      </c>
      <c r="H2170">
        <v>0</v>
      </c>
      <c r="I2170">
        <f t="shared" si="237"/>
        <v>0</v>
      </c>
      <c r="J2170">
        <v>0</v>
      </c>
      <c r="K2170">
        <v>0</v>
      </c>
      <c r="L2170" t="s">
        <v>654</v>
      </c>
      <c r="M2170" t="s">
        <v>652</v>
      </c>
      <c r="N2170" t="str">
        <f t="shared" si="238"/>
        <v>left guard</v>
      </c>
      <c r="P2170">
        <v>0</v>
      </c>
      <c r="Q2170">
        <v>-0.5527879</v>
      </c>
      <c r="R2170">
        <v>1</v>
      </c>
      <c r="S2170">
        <v>1</v>
      </c>
      <c r="T2170">
        <f t="shared" si="239"/>
        <v>0</v>
      </c>
      <c r="U2170">
        <f t="shared" si="240"/>
        <v>0</v>
      </c>
      <c r="V2170">
        <f t="shared" si="241"/>
        <v>0</v>
      </c>
      <c r="X2170">
        <f t="shared" si="236"/>
        <v>-0.5527879</v>
      </c>
    </row>
    <row r="2171" spans="1:24" x14ac:dyDescent="0.35">
      <c r="A2171" t="s">
        <v>506</v>
      </c>
      <c r="B2171" t="s">
        <v>666</v>
      </c>
      <c r="C2171" t="s">
        <v>700</v>
      </c>
      <c r="D2171" t="s">
        <v>684</v>
      </c>
      <c r="E2171">
        <v>0.137381255385436</v>
      </c>
      <c r="F2171">
        <v>8</v>
      </c>
      <c r="G2171">
        <v>0</v>
      </c>
      <c r="H2171">
        <v>0</v>
      </c>
      <c r="I2171">
        <f t="shared" si="237"/>
        <v>0</v>
      </c>
      <c r="J2171">
        <v>0</v>
      </c>
      <c r="K2171">
        <v>0</v>
      </c>
      <c r="L2171" t="s">
        <v>3</v>
      </c>
      <c r="M2171" t="s">
        <v>652</v>
      </c>
      <c r="N2171" t="str">
        <f t="shared" si="238"/>
        <v>left tackle</v>
      </c>
      <c r="P2171">
        <v>0</v>
      </c>
      <c r="Q2171">
        <v>-4.0685244000000002E-2</v>
      </c>
      <c r="R2171">
        <v>1</v>
      </c>
      <c r="S2171">
        <v>0.137381255385436</v>
      </c>
      <c r="T2171">
        <f t="shared" si="239"/>
        <v>0</v>
      </c>
      <c r="U2171">
        <f t="shared" si="240"/>
        <v>0</v>
      </c>
      <c r="V2171">
        <f t="shared" si="241"/>
        <v>0</v>
      </c>
      <c r="X2171">
        <f t="shared" si="236"/>
        <v>-5.5893898963827781E-3</v>
      </c>
    </row>
    <row r="2172" spans="1:24" x14ac:dyDescent="0.35">
      <c r="A2172" t="s">
        <v>503</v>
      </c>
      <c r="B2172" t="s">
        <v>667</v>
      </c>
      <c r="C2172" t="s">
        <v>700</v>
      </c>
      <c r="D2172" t="s">
        <v>684</v>
      </c>
      <c r="E2172">
        <v>0.23004635747044699</v>
      </c>
      <c r="F2172">
        <v>8</v>
      </c>
      <c r="G2172">
        <v>0</v>
      </c>
      <c r="H2172">
        <v>0</v>
      </c>
      <c r="I2172">
        <f t="shared" si="237"/>
        <v>0</v>
      </c>
      <c r="J2172">
        <v>0</v>
      </c>
      <c r="K2172">
        <v>0</v>
      </c>
      <c r="L2172" t="s">
        <v>3</v>
      </c>
      <c r="M2172" t="s">
        <v>652</v>
      </c>
      <c r="N2172" t="str">
        <f t="shared" si="238"/>
        <v>left tackle</v>
      </c>
      <c r="P2172">
        <v>0</v>
      </c>
      <c r="Q2172">
        <v>-4.0685244000000002E-2</v>
      </c>
      <c r="R2172">
        <v>1</v>
      </c>
      <c r="S2172">
        <v>0.23004635747044699</v>
      </c>
      <c r="T2172">
        <f t="shared" si="239"/>
        <v>0</v>
      </c>
      <c r="U2172">
        <f t="shared" si="240"/>
        <v>0</v>
      </c>
      <c r="V2172">
        <f t="shared" si="241"/>
        <v>0</v>
      </c>
      <c r="X2172">
        <f t="shared" si="236"/>
        <v>-9.359492184996359E-3</v>
      </c>
    </row>
    <row r="2173" spans="1:24" x14ac:dyDescent="0.35">
      <c r="A2173" t="s">
        <v>505</v>
      </c>
      <c r="B2173" t="s">
        <v>666</v>
      </c>
      <c r="C2173" t="s">
        <v>700</v>
      </c>
      <c r="D2173" t="s">
        <v>684</v>
      </c>
      <c r="E2173">
        <v>0.30724421213650899</v>
      </c>
      <c r="F2173">
        <v>8</v>
      </c>
      <c r="G2173">
        <v>0</v>
      </c>
      <c r="H2173">
        <v>0</v>
      </c>
      <c r="I2173">
        <f t="shared" si="237"/>
        <v>0</v>
      </c>
      <c r="J2173">
        <v>0</v>
      </c>
      <c r="K2173">
        <v>0</v>
      </c>
      <c r="L2173" t="s">
        <v>3</v>
      </c>
      <c r="M2173" t="s">
        <v>652</v>
      </c>
      <c r="N2173" t="str">
        <f t="shared" si="238"/>
        <v>left tackle</v>
      </c>
      <c r="P2173">
        <v>0</v>
      </c>
      <c r="Q2173">
        <v>-4.0685244000000002E-2</v>
      </c>
      <c r="R2173">
        <v>1</v>
      </c>
      <c r="S2173">
        <v>0.30724421213650899</v>
      </c>
      <c r="T2173">
        <f t="shared" si="239"/>
        <v>0</v>
      </c>
      <c r="U2173">
        <f t="shared" si="240"/>
        <v>0</v>
      </c>
      <c r="V2173">
        <f t="shared" si="241"/>
        <v>0</v>
      </c>
      <c r="X2173">
        <f t="shared" si="236"/>
        <v>-1.250030573836163E-2</v>
      </c>
    </row>
    <row r="2174" spans="1:24" x14ac:dyDescent="0.35">
      <c r="A2174" t="s">
        <v>499</v>
      </c>
      <c r="B2174" t="s">
        <v>665</v>
      </c>
      <c r="C2174" t="s">
        <v>700</v>
      </c>
      <c r="D2174" t="s">
        <v>684</v>
      </c>
      <c r="E2174">
        <v>0.32532817500760702</v>
      </c>
      <c r="F2174">
        <v>8</v>
      </c>
      <c r="G2174">
        <v>0</v>
      </c>
      <c r="H2174">
        <v>0</v>
      </c>
      <c r="I2174">
        <f t="shared" si="237"/>
        <v>0</v>
      </c>
      <c r="J2174">
        <v>0</v>
      </c>
      <c r="K2174">
        <v>0</v>
      </c>
      <c r="L2174" t="s">
        <v>3</v>
      </c>
      <c r="M2174" t="s">
        <v>652</v>
      </c>
      <c r="N2174" t="str">
        <f t="shared" si="238"/>
        <v>left tackle</v>
      </c>
      <c r="P2174">
        <v>0</v>
      </c>
      <c r="Q2174">
        <v>-4.0685244000000002E-2</v>
      </c>
      <c r="R2174">
        <v>1</v>
      </c>
      <c r="S2174">
        <v>0.32532817500760702</v>
      </c>
      <c r="T2174">
        <f t="shared" si="239"/>
        <v>0</v>
      </c>
      <c r="U2174">
        <f t="shared" si="240"/>
        <v>0</v>
      </c>
      <c r="V2174">
        <f t="shared" si="241"/>
        <v>0</v>
      </c>
      <c r="X2174">
        <f t="shared" si="236"/>
        <v>-1.3236056180259194E-2</v>
      </c>
    </row>
    <row r="2175" spans="1:24" x14ac:dyDescent="0.35">
      <c r="A2175" t="s">
        <v>506</v>
      </c>
      <c r="B2175" t="s">
        <v>666</v>
      </c>
      <c r="C2175" t="s">
        <v>700</v>
      </c>
      <c r="D2175" t="s">
        <v>684</v>
      </c>
      <c r="E2175">
        <v>1</v>
      </c>
      <c r="F2175">
        <v>8</v>
      </c>
      <c r="G2175">
        <v>0</v>
      </c>
      <c r="H2175">
        <v>0</v>
      </c>
      <c r="I2175">
        <f t="shared" si="237"/>
        <v>0</v>
      </c>
      <c r="J2175">
        <v>0</v>
      </c>
      <c r="K2175">
        <v>0</v>
      </c>
      <c r="L2175" t="s">
        <v>654</v>
      </c>
      <c r="M2175" t="s">
        <v>651</v>
      </c>
      <c r="N2175" t="str">
        <f t="shared" si="238"/>
        <v>right guard</v>
      </c>
      <c r="P2175">
        <v>0</v>
      </c>
      <c r="Q2175">
        <v>-0.13085495</v>
      </c>
      <c r="R2175">
        <v>1</v>
      </c>
      <c r="S2175">
        <v>1</v>
      </c>
      <c r="T2175">
        <f t="shared" si="239"/>
        <v>0</v>
      </c>
      <c r="U2175">
        <f t="shared" si="240"/>
        <v>0</v>
      </c>
      <c r="V2175">
        <f t="shared" si="241"/>
        <v>0</v>
      </c>
      <c r="X2175">
        <f t="shared" si="236"/>
        <v>-0.13085495</v>
      </c>
    </row>
    <row r="2176" spans="1:24" x14ac:dyDescent="0.35">
      <c r="A2176" t="s">
        <v>507</v>
      </c>
      <c r="B2176" t="s">
        <v>666</v>
      </c>
      <c r="C2176" t="s">
        <v>700</v>
      </c>
      <c r="D2176" t="s">
        <v>684</v>
      </c>
      <c r="E2176">
        <v>1</v>
      </c>
      <c r="F2176">
        <v>8</v>
      </c>
      <c r="G2176">
        <v>0</v>
      </c>
      <c r="H2176">
        <v>0</v>
      </c>
      <c r="I2176">
        <f t="shared" si="237"/>
        <v>0</v>
      </c>
      <c r="J2176">
        <v>0</v>
      </c>
      <c r="K2176">
        <v>0</v>
      </c>
      <c r="L2176" t="s">
        <v>654</v>
      </c>
      <c r="M2176" t="s">
        <v>652</v>
      </c>
      <c r="N2176" t="str">
        <f t="shared" si="238"/>
        <v>left guard</v>
      </c>
      <c r="P2176">
        <v>0</v>
      </c>
      <c r="Q2176">
        <v>1.0871074000000001</v>
      </c>
      <c r="R2176">
        <v>0</v>
      </c>
      <c r="S2176">
        <v>0</v>
      </c>
      <c r="T2176">
        <f t="shared" si="239"/>
        <v>0</v>
      </c>
      <c r="U2176">
        <f t="shared" si="240"/>
        <v>0</v>
      </c>
      <c r="V2176">
        <f t="shared" si="241"/>
        <v>0</v>
      </c>
      <c r="X2176">
        <f t="shared" si="236"/>
        <v>1.0871074000000001</v>
      </c>
    </row>
    <row r="2177" spans="1:24" x14ac:dyDescent="0.35">
      <c r="A2177" t="s">
        <v>503</v>
      </c>
      <c r="B2177" t="s">
        <v>667</v>
      </c>
      <c r="C2177" t="s">
        <v>700</v>
      </c>
      <c r="D2177" t="s">
        <v>684</v>
      </c>
      <c r="E2177">
        <v>0.428560297946251</v>
      </c>
      <c r="F2177">
        <v>8</v>
      </c>
      <c r="G2177">
        <v>0</v>
      </c>
      <c r="H2177">
        <v>0</v>
      </c>
      <c r="I2177">
        <f t="shared" si="237"/>
        <v>0</v>
      </c>
      <c r="J2177">
        <v>0</v>
      </c>
      <c r="K2177">
        <v>0</v>
      </c>
      <c r="L2177" t="s">
        <v>653</v>
      </c>
      <c r="M2177" t="s">
        <v>651</v>
      </c>
      <c r="N2177" t="str">
        <f t="shared" si="238"/>
        <v>right end</v>
      </c>
      <c r="P2177">
        <v>0</v>
      </c>
      <c r="Q2177">
        <v>0.12476725</v>
      </c>
      <c r="R2177">
        <v>0</v>
      </c>
      <c r="S2177">
        <v>0</v>
      </c>
      <c r="T2177">
        <f t="shared" si="239"/>
        <v>0</v>
      </c>
      <c r="U2177">
        <f t="shared" si="240"/>
        <v>0</v>
      </c>
      <c r="V2177">
        <f t="shared" si="241"/>
        <v>0</v>
      </c>
      <c r="X2177">
        <f t="shared" si="236"/>
        <v>5.3470289833934384E-2</v>
      </c>
    </row>
    <row r="2178" spans="1:24" x14ac:dyDescent="0.35">
      <c r="A2178" t="s">
        <v>499</v>
      </c>
      <c r="B2178" t="s">
        <v>665</v>
      </c>
      <c r="C2178" t="s">
        <v>700</v>
      </c>
      <c r="D2178" t="s">
        <v>684</v>
      </c>
      <c r="E2178">
        <v>0.57143970205374806</v>
      </c>
      <c r="F2178">
        <v>8</v>
      </c>
      <c r="G2178">
        <v>0</v>
      </c>
      <c r="H2178">
        <v>0</v>
      </c>
      <c r="I2178">
        <f t="shared" si="237"/>
        <v>0</v>
      </c>
      <c r="J2178">
        <v>0</v>
      </c>
      <c r="K2178">
        <v>0</v>
      </c>
      <c r="L2178" t="s">
        <v>653</v>
      </c>
      <c r="M2178" t="s">
        <v>651</v>
      </c>
      <c r="N2178" t="str">
        <f t="shared" si="238"/>
        <v>right end</v>
      </c>
      <c r="P2178">
        <v>0</v>
      </c>
      <c r="Q2178">
        <v>0.12476725</v>
      </c>
      <c r="R2178">
        <v>0</v>
      </c>
      <c r="S2178">
        <v>0</v>
      </c>
      <c r="T2178">
        <f t="shared" si="239"/>
        <v>0</v>
      </c>
      <c r="U2178">
        <f t="shared" si="240"/>
        <v>0</v>
      </c>
      <c r="V2178">
        <f t="shared" si="241"/>
        <v>0</v>
      </c>
      <c r="X2178">
        <f t="shared" ref="X2178:X2241" si="242">Q2178*E2178</f>
        <v>7.1296960166065501E-2</v>
      </c>
    </row>
    <row r="2179" spans="1:24" x14ac:dyDescent="0.35">
      <c r="A2179" t="s">
        <v>500</v>
      </c>
      <c r="B2179" t="s">
        <v>667</v>
      </c>
      <c r="C2179" t="s">
        <v>700</v>
      </c>
      <c r="D2179" t="s">
        <v>684</v>
      </c>
      <c r="E2179">
        <v>1</v>
      </c>
      <c r="F2179">
        <v>8</v>
      </c>
      <c r="G2179">
        <v>0</v>
      </c>
      <c r="H2179">
        <v>0</v>
      </c>
      <c r="I2179">
        <f t="shared" ref="I2179:I2242" si="243">SUM(G2179:H2179)</f>
        <v>0</v>
      </c>
      <c r="J2179">
        <v>0</v>
      </c>
      <c r="K2179">
        <v>0</v>
      </c>
      <c r="L2179" t="s">
        <v>654</v>
      </c>
      <c r="M2179" t="s">
        <v>651</v>
      </c>
      <c r="N2179" t="str">
        <f t="shared" ref="N2179:N2242" si="244">IF(M2179="middle",M2179,_xlfn.CONCAT(M2179," ",L2179))</f>
        <v>right guard</v>
      </c>
      <c r="P2179">
        <v>0</v>
      </c>
      <c r="Q2179">
        <v>0.86897486000000002</v>
      </c>
      <c r="R2179">
        <v>0</v>
      </c>
      <c r="S2179">
        <v>0</v>
      </c>
      <c r="T2179">
        <f t="shared" ref="T2179:T2242" si="245">P2179*E2179</f>
        <v>0</v>
      </c>
      <c r="U2179">
        <f t="shared" ref="U2179:U2242" si="246">J2179*E2179</f>
        <v>0</v>
      </c>
      <c r="V2179">
        <f t="shared" ref="V2179:V2242" si="247">K2179*E2179</f>
        <v>0</v>
      </c>
      <c r="X2179">
        <f t="shared" si="242"/>
        <v>0.86897486000000002</v>
      </c>
    </row>
    <row r="2180" spans="1:24" x14ac:dyDescent="0.35">
      <c r="A2180" t="s">
        <v>509</v>
      </c>
      <c r="B2180" t="s">
        <v>665</v>
      </c>
      <c r="C2180" t="s">
        <v>700</v>
      </c>
      <c r="D2180" t="s">
        <v>684</v>
      </c>
      <c r="E2180">
        <v>0.28670685712615701</v>
      </c>
      <c r="F2180">
        <v>8</v>
      </c>
      <c r="G2180">
        <v>0</v>
      </c>
      <c r="H2180">
        <v>0</v>
      </c>
      <c r="I2180">
        <f t="shared" si="243"/>
        <v>0</v>
      </c>
      <c r="J2180">
        <v>0</v>
      </c>
      <c r="K2180">
        <v>0</v>
      </c>
      <c r="L2180" t="s">
        <v>654</v>
      </c>
      <c r="M2180" t="s">
        <v>651</v>
      </c>
      <c r="N2180" t="str">
        <f t="shared" si="244"/>
        <v>right guard</v>
      </c>
      <c r="P2180">
        <v>0</v>
      </c>
      <c r="Q2180">
        <v>-0.3813995</v>
      </c>
      <c r="R2180">
        <v>1</v>
      </c>
      <c r="S2180">
        <v>0.28670685712615701</v>
      </c>
      <c r="T2180">
        <f t="shared" si="245"/>
        <v>0</v>
      </c>
      <c r="U2180">
        <f t="shared" si="246"/>
        <v>0</v>
      </c>
      <c r="V2180">
        <f t="shared" si="247"/>
        <v>0</v>
      </c>
      <c r="X2180">
        <f t="shared" si="242"/>
        <v>-0.10934985195448772</v>
      </c>
    </row>
    <row r="2181" spans="1:24" x14ac:dyDescent="0.35">
      <c r="A2181" t="s">
        <v>507</v>
      </c>
      <c r="B2181" t="s">
        <v>666</v>
      </c>
      <c r="C2181" t="s">
        <v>700</v>
      </c>
      <c r="D2181" t="s">
        <v>684</v>
      </c>
      <c r="E2181">
        <v>0.71329314287384205</v>
      </c>
      <c r="F2181">
        <v>8</v>
      </c>
      <c r="G2181">
        <v>0</v>
      </c>
      <c r="H2181">
        <v>0</v>
      </c>
      <c r="I2181">
        <f t="shared" si="243"/>
        <v>0</v>
      </c>
      <c r="J2181">
        <v>0</v>
      </c>
      <c r="K2181">
        <v>0</v>
      </c>
      <c r="L2181" t="s">
        <v>654</v>
      </c>
      <c r="M2181" t="s">
        <v>651</v>
      </c>
      <c r="N2181" t="str">
        <f t="shared" si="244"/>
        <v>right guard</v>
      </c>
      <c r="P2181">
        <v>0</v>
      </c>
      <c r="Q2181">
        <v>-0.3813995</v>
      </c>
      <c r="R2181">
        <v>1</v>
      </c>
      <c r="S2181">
        <v>0.71329314287384205</v>
      </c>
      <c r="T2181">
        <f t="shared" si="245"/>
        <v>0</v>
      </c>
      <c r="U2181">
        <f t="shared" si="246"/>
        <v>0</v>
      </c>
      <c r="V2181">
        <f t="shared" si="247"/>
        <v>0</v>
      </c>
      <c r="X2181">
        <f t="shared" si="242"/>
        <v>-0.2720496480455119</v>
      </c>
    </row>
    <row r="2182" spans="1:24" x14ac:dyDescent="0.35">
      <c r="A2182" t="s">
        <v>503</v>
      </c>
      <c r="B2182" t="s">
        <v>667</v>
      </c>
      <c r="C2182" t="s">
        <v>700</v>
      </c>
      <c r="D2182" t="s">
        <v>684</v>
      </c>
      <c r="E2182">
        <v>1</v>
      </c>
      <c r="F2182">
        <v>8</v>
      </c>
      <c r="G2182">
        <v>1</v>
      </c>
      <c r="H2182">
        <v>0</v>
      </c>
      <c r="I2182">
        <f t="shared" si="243"/>
        <v>1</v>
      </c>
      <c r="J2182">
        <v>0</v>
      </c>
      <c r="K2182">
        <v>0</v>
      </c>
      <c r="L2182" t="s">
        <v>654</v>
      </c>
      <c r="M2182" t="s">
        <v>652</v>
      </c>
      <c r="N2182" t="str">
        <f t="shared" si="244"/>
        <v>left guard</v>
      </c>
      <c r="P2182">
        <v>1</v>
      </c>
      <c r="Q2182">
        <v>-0.24056308000000001</v>
      </c>
      <c r="R2182">
        <v>1</v>
      </c>
      <c r="S2182">
        <v>1</v>
      </c>
      <c r="T2182">
        <f t="shared" si="245"/>
        <v>1</v>
      </c>
      <c r="U2182">
        <f t="shared" si="246"/>
        <v>0</v>
      </c>
      <c r="V2182">
        <f t="shared" si="247"/>
        <v>0</v>
      </c>
      <c r="X2182">
        <f t="shared" si="242"/>
        <v>-0.24056308000000001</v>
      </c>
    </row>
    <row r="2183" spans="1:24" x14ac:dyDescent="0.35">
      <c r="A2183" t="s">
        <v>510</v>
      </c>
      <c r="B2183" t="s">
        <v>667</v>
      </c>
      <c r="C2183" t="s">
        <v>700</v>
      </c>
      <c r="D2183" t="s">
        <v>684</v>
      </c>
      <c r="E2183">
        <v>0.28282189694836202</v>
      </c>
      <c r="F2183">
        <v>8</v>
      </c>
      <c r="G2183">
        <v>0</v>
      </c>
      <c r="H2183">
        <v>1</v>
      </c>
      <c r="I2183">
        <f t="shared" si="243"/>
        <v>1</v>
      </c>
      <c r="J2183">
        <v>0</v>
      </c>
      <c r="K2183">
        <v>1</v>
      </c>
      <c r="M2183" t="s">
        <v>650</v>
      </c>
      <c r="N2183" t="str">
        <f t="shared" si="244"/>
        <v>middle</v>
      </c>
      <c r="P2183">
        <v>1</v>
      </c>
      <c r="Q2183">
        <v>-3.7316457999999999</v>
      </c>
      <c r="R2183">
        <v>1</v>
      </c>
      <c r="S2183">
        <v>0.28282189694836202</v>
      </c>
      <c r="T2183">
        <f t="shared" si="245"/>
        <v>0.28282189694836202</v>
      </c>
      <c r="U2183">
        <f t="shared" si="246"/>
        <v>0</v>
      </c>
      <c r="V2183">
        <f t="shared" si="247"/>
        <v>0.28282189694836202</v>
      </c>
      <c r="X2183">
        <f t="shared" si="242"/>
        <v>-1.055391143895388</v>
      </c>
    </row>
    <row r="2184" spans="1:24" x14ac:dyDescent="0.35">
      <c r="A2184" t="s">
        <v>502</v>
      </c>
      <c r="B2184" t="s">
        <v>665</v>
      </c>
      <c r="C2184" t="s">
        <v>700</v>
      </c>
      <c r="D2184" t="s">
        <v>684</v>
      </c>
      <c r="E2184">
        <v>0.56553987637212799</v>
      </c>
      <c r="F2184">
        <v>8</v>
      </c>
      <c r="G2184">
        <v>0</v>
      </c>
      <c r="H2184">
        <v>1</v>
      </c>
      <c r="I2184">
        <f t="shared" si="243"/>
        <v>1</v>
      </c>
      <c r="J2184">
        <v>0</v>
      </c>
      <c r="K2184">
        <v>1</v>
      </c>
      <c r="M2184" t="s">
        <v>650</v>
      </c>
      <c r="N2184" t="str">
        <f t="shared" si="244"/>
        <v>middle</v>
      </c>
      <c r="P2184">
        <v>1</v>
      </c>
      <c r="Q2184">
        <v>-3.7316457999999999</v>
      </c>
      <c r="R2184">
        <v>1</v>
      </c>
      <c r="S2184">
        <v>0.56553987637212799</v>
      </c>
      <c r="T2184">
        <f t="shared" si="245"/>
        <v>0.56553987637212799</v>
      </c>
      <c r="U2184">
        <f t="shared" si="246"/>
        <v>0</v>
      </c>
      <c r="V2184">
        <f t="shared" si="247"/>
        <v>0.56553987637212799</v>
      </c>
      <c r="X2184">
        <f t="shared" si="242"/>
        <v>-2.1103945043965706</v>
      </c>
    </row>
    <row r="2185" spans="1:24" x14ac:dyDescent="0.35">
      <c r="A2185" t="s">
        <v>499</v>
      </c>
      <c r="B2185" t="s">
        <v>665</v>
      </c>
      <c r="C2185" t="s">
        <v>700</v>
      </c>
      <c r="D2185" t="s">
        <v>684</v>
      </c>
      <c r="E2185">
        <v>0.15163822667950899</v>
      </c>
      <c r="F2185">
        <v>8</v>
      </c>
      <c r="G2185">
        <v>0</v>
      </c>
      <c r="H2185">
        <v>1</v>
      </c>
      <c r="I2185">
        <f t="shared" si="243"/>
        <v>1</v>
      </c>
      <c r="J2185">
        <v>0</v>
      </c>
      <c r="K2185">
        <v>1</v>
      </c>
      <c r="M2185" t="s">
        <v>650</v>
      </c>
      <c r="N2185" t="str">
        <f t="shared" si="244"/>
        <v>middle</v>
      </c>
      <c r="P2185">
        <v>1</v>
      </c>
      <c r="Q2185">
        <v>-3.7316457999999999</v>
      </c>
      <c r="R2185">
        <v>1</v>
      </c>
      <c r="S2185">
        <v>0.15163822667950899</v>
      </c>
      <c r="T2185">
        <f t="shared" si="245"/>
        <v>0.15163822667950899</v>
      </c>
      <c r="U2185">
        <f t="shared" si="246"/>
        <v>0</v>
      </c>
      <c r="V2185">
        <f t="shared" si="247"/>
        <v>0.15163822667950899</v>
      </c>
      <c r="X2185">
        <f t="shared" si="242"/>
        <v>-0.56586015170803761</v>
      </c>
    </row>
    <row r="2186" spans="1:24" x14ac:dyDescent="0.35">
      <c r="A2186" t="s">
        <v>214</v>
      </c>
      <c r="B2186" t="s">
        <v>667</v>
      </c>
      <c r="C2186" t="s">
        <v>684</v>
      </c>
      <c r="D2186" t="s">
        <v>700</v>
      </c>
      <c r="E2186">
        <v>1</v>
      </c>
      <c r="F2186">
        <v>8</v>
      </c>
      <c r="G2186">
        <v>0</v>
      </c>
      <c r="H2186">
        <v>0</v>
      </c>
      <c r="I2186">
        <f t="shared" si="243"/>
        <v>0</v>
      </c>
      <c r="J2186">
        <v>0</v>
      </c>
      <c r="K2186">
        <v>1</v>
      </c>
      <c r="L2186" t="s">
        <v>3</v>
      </c>
      <c r="M2186" t="s">
        <v>651</v>
      </c>
      <c r="N2186" t="str">
        <f t="shared" si="244"/>
        <v>right tackle</v>
      </c>
      <c r="P2186">
        <v>0</v>
      </c>
      <c r="Q2186">
        <v>-1.2056448</v>
      </c>
      <c r="R2186">
        <v>1</v>
      </c>
      <c r="S2186">
        <v>1</v>
      </c>
      <c r="T2186">
        <f t="shared" si="245"/>
        <v>0</v>
      </c>
      <c r="U2186">
        <f t="shared" si="246"/>
        <v>0</v>
      </c>
      <c r="V2186">
        <f t="shared" si="247"/>
        <v>1</v>
      </c>
      <c r="X2186">
        <f t="shared" si="242"/>
        <v>-1.2056448</v>
      </c>
    </row>
    <row r="2187" spans="1:24" x14ac:dyDescent="0.35">
      <c r="A2187" t="s">
        <v>210</v>
      </c>
      <c r="B2187" t="s">
        <v>667</v>
      </c>
      <c r="C2187" t="s">
        <v>684</v>
      </c>
      <c r="D2187" t="s">
        <v>700</v>
      </c>
      <c r="E2187">
        <v>0.64311997507628405</v>
      </c>
      <c r="F2187">
        <v>8</v>
      </c>
      <c r="G2187">
        <v>0</v>
      </c>
      <c r="H2187">
        <v>0</v>
      </c>
      <c r="I2187">
        <f t="shared" si="243"/>
        <v>0</v>
      </c>
      <c r="J2187">
        <v>0</v>
      </c>
      <c r="K2187">
        <v>1</v>
      </c>
      <c r="L2187" t="s">
        <v>653</v>
      </c>
      <c r="M2187" t="s">
        <v>652</v>
      </c>
      <c r="N2187" t="str">
        <f t="shared" si="244"/>
        <v>left end</v>
      </c>
      <c r="P2187">
        <v>0</v>
      </c>
      <c r="Q2187">
        <v>-1.03488</v>
      </c>
      <c r="R2187">
        <v>1</v>
      </c>
      <c r="S2187">
        <v>0.64311997507628405</v>
      </c>
      <c r="T2187">
        <f t="shared" si="245"/>
        <v>0</v>
      </c>
      <c r="U2187">
        <f t="shared" si="246"/>
        <v>0</v>
      </c>
      <c r="V2187">
        <f t="shared" si="247"/>
        <v>0.64311997507628405</v>
      </c>
      <c r="X2187">
        <f t="shared" si="242"/>
        <v>-0.66555199980694479</v>
      </c>
    </row>
    <row r="2188" spans="1:24" x14ac:dyDescent="0.35">
      <c r="A2188" t="s">
        <v>195</v>
      </c>
      <c r="B2188" t="s">
        <v>667</v>
      </c>
      <c r="C2188" t="s">
        <v>684</v>
      </c>
      <c r="D2188" t="s">
        <v>700</v>
      </c>
      <c r="E2188">
        <v>0.35688002492371501</v>
      </c>
      <c r="F2188">
        <v>8</v>
      </c>
      <c r="G2188">
        <v>0</v>
      </c>
      <c r="H2188">
        <v>0</v>
      </c>
      <c r="I2188">
        <f t="shared" si="243"/>
        <v>0</v>
      </c>
      <c r="J2188">
        <v>0</v>
      </c>
      <c r="K2188">
        <v>1</v>
      </c>
      <c r="L2188" t="s">
        <v>653</v>
      </c>
      <c r="M2188" t="s">
        <v>652</v>
      </c>
      <c r="N2188" t="str">
        <f t="shared" si="244"/>
        <v>left end</v>
      </c>
      <c r="P2188">
        <v>0</v>
      </c>
      <c r="Q2188">
        <v>-1.03488</v>
      </c>
      <c r="R2188">
        <v>1</v>
      </c>
      <c r="S2188">
        <v>0.35688002492371501</v>
      </c>
      <c r="T2188">
        <f t="shared" si="245"/>
        <v>0</v>
      </c>
      <c r="U2188">
        <f t="shared" si="246"/>
        <v>0</v>
      </c>
      <c r="V2188">
        <f t="shared" si="247"/>
        <v>0.35688002492371501</v>
      </c>
      <c r="X2188">
        <f t="shared" si="242"/>
        <v>-0.36932800019305417</v>
      </c>
    </row>
    <row r="2189" spans="1:24" x14ac:dyDescent="0.35">
      <c r="A2189" t="s">
        <v>208</v>
      </c>
      <c r="B2189" t="s">
        <v>665</v>
      </c>
      <c r="C2189" t="s">
        <v>684</v>
      </c>
      <c r="D2189" t="s">
        <v>700</v>
      </c>
      <c r="E2189">
        <v>0.40431121877718801</v>
      </c>
      <c r="F2189">
        <v>8</v>
      </c>
      <c r="G2189">
        <v>0</v>
      </c>
      <c r="H2189">
        <v>0</v>
      </c>
      <c r="I2189">
        <f t="shared" si="243"/>
        <v>0</v>
      </c>
      <c r="J2189">
        <v>1</v>
      </c>
      <c r="K2189">
        <v>0</v>
      </c>
      <c r="L2189" t="s">
        <v>654</v>
      </c>
      <c r="M2189" t="s">
        <v>652</v>
      </c>
      <c r="N2189" t="str">
        <f t="shared" si="244"/>
        <v>left guard</v>
      </c>
      <c r="P2189">
        <v>0</v>
      </c>
      <c r="Q2189">
        <v>0.22585638</v>
      </c>
      <c r="R2189">
        <v>0</v>
      </c>
      <c r="S2189">
        <v>0</v>
      </c>
      <c r="T2189">
        <f t="shared" si="245"/>
        <v>0</v>
      </c>
      <c r="U2189">
        <f t="shared" si="246"/>
        <v>0.40431121877718801</v>
      </c>
      <c r="V2189">
        <f t="shared" si="247"/>
        <v>0</v>
      </c>
      <c r="X2189">
        <f t="shared" si="242"/>
        <v>9.1316268266403711E-2</v>
      </c>
    </row>
    <row r="2190" spans="1:24" x14ac:dyDescent="0.35">
      <c r="A2190" t="s">
        <v>515</v>
      </c>
      <c r="B2190" t="s">
        <v>667</v>
      </c>
      <c r="C2190" t="s">
        <v>684</v>
      </c>
      <c r="D2190" t="s">
        <v>700</v>
      </c>
      <c r="E2190">
        <v>0.59568878122281099</v>
      </c>
      <c r="F2190">
        <v>8</v>
      </c>
      <c r="G2190">
        <v>0</v>
      </c>
      <c r="H2190">
        <v>0</v>
      </c>
      <c r="I2190">
        <f t="shared" si="243"/>
        <v>0</v>
      </c>
      <c r="J2190">
        <v>1</v>
      </c>
      <c r="K2190">
        <v>0</v>
      </c>
      <c r="L2190" t="s">
        <v>654</v>
      </c>
      <c r="M2190" t="s">
        <v>652</v>
      </c>
      <c r="N2190" t="str">
        <f t="shared" si="244"/>
        <v>left guard</v>
      </c>
      <c r="P2190">
        <v>0</v>
      </c>
      <c r="Q2190">
        <v>0.22585638</v>
      </c>
      <c r="R2190">
        <v>0</v>
      </c>
      <c r="S2190">
        <v>0</v>
      </c>
      <c r="T2190">
        <f t="shared" si="245"/>
        <v>0</v>
      </c>
      <c r="U2190">
        <f t="shared" si="246"/>
        <v>0.59568878122281099</v>
      </c>
      <c r="V2190">
        <f t="shared" si="247"/>
        <v>0</v>
      </c>
      <c r="X2190">
        <f t="shared" si="242"/>
        <v>0.13454011173359606</v>
      </c>
    </row>
    <row r="2191" spans="1:24" x14ac:dyDescent="0.35">
      <c r="A2191" t="s">
        <v>506</v>
      </c>
      <c r="B2191" t="s">
        <v>666</v>
      </c>
      <c r="C2191" t="s">
        <v>700</v>
      </c>
      <c r="D2191" t="s">
        <v>684</v>
      </c>
      <c r="E2191">
        <v>0.123470718943349</v>
      </c>
      <c r="F2191">
        <v>8</v>
      </c>
      <c r="G2191">
        <v>0</v>
      </c>
      <c r="H2191">
        <v>0</v>
      </c>
      <c r="I2191">
        <f t="shared" si="243"/>
        <v>0</v>
      </c>
      <c r="J2191">
        <v>0</v>
      </c>
      <c r="K2191">
        <v>0</v>
      </c>
      <c r="L2191" t="s">
        <v>653</v>
      </c>
      <c r="M2191" t="s">
        <v>652</v>
      </c>
      <c r="N2191" t="str">
        <f t="shared" si="244"/>
        <v>left end</v>
      </c>
      <c r="P2191">
        <v>0</v>
      </c>
      <c r="Q2191">
        <v>-0.58996230000000005</v>
      </c>
      <c r="R2191">
        <v>1</v>
      </c>
      <c r="S2191">
        <v>0.123470718943349</v>
      </c>
      <c r="T2191">
        <f t="shared" si="245"/>
        <v>0</v>
      </c>
      <c r="U2191">
        <f t="shared" si="246"/>
        <v>0</v>
      </c>
      <c r="V2191">
        <f t="shared" si="247"/>
        <v>0</v>
      </c>
      <c r="X2191">
        <f t="shared" si="242"/>
        <v>-7.2843069330471757E-2</v>
      </c>
    </row>
    <row r="2192" spans="1:24" x14ac:dyDescent="0.35">
      <c r="A2192" t="s">
        <v>502</v>
      </c>
      <c r="B2192" t="s">
        <v>665</v>
      </c>
      <c r="C2192" t="s">
        <v>700</v>
      </c>
      <c r="D2192" t="s">
        <v>684</v>
      </c>
      <c r="E2192">
        <v>0.27673675975796003</v>
      </c>
      <c r="F2192">
        <v>8</v>
      </c>
      <c r="G2192">
        <v>0</v>
      </c>
      <c r="H2192">
        <v>0</v>
      </c>
      <c r="I2192">
        <f t="shared" si="243"/>
        <v>0</v>
      </c>
      <c r="J2192">
        <v>0</v>
      </c>
      <c r="K2192">
        <v>0</v>
      </c>
      <c r="L2192" t="s">
        <v>653</v>
      </c>
      <c r="M2192" t="s">
        <v>652</v>
      </c>
      <c r="N2192" t="str">
        <f t="shared" si="244"/>
        <v>left end</v>
      </c>
      <c r="P2192">
        <v>0</v>
      </c>
      <c r="Q2192">
        <v>-0.58996230000000005</v>
      </c>
      <c r="R2192">
        <v>1</v>
      </c>
      <c r="S2192">
        <v>0.27673675975796003</v>
      </c>
      <c r="T2192">
        <f t="shared" si="245"/>
        <v>0</v>
      </c>
      <c r="U2192">
        <f t="shared" si="246"/>
        <v>0</v>
      </c>
      <c r="V2192">
        <f t="shared" si="247"/>
        <v>0</v>
      </c>
      <c r="X2192">
        <f t="shared" si="242"/>
        <v>-0.16326425528135355</v>
      </c>
    </row>
    <row r="2193" spans="1:24" x14ac:dyDescent="0.35">
      <c r="A2193" t="s">
        <v>511</v>
      </c>
      <c r="B2193" t="s">
        <v>666</v>
      </c>
      <c r="C2193" t="s">
        <v>700</v>
      </c>
      <c r="D2193" t="s">
        <v>684</v>
      </c>
      <c r="E2193">
        <v>0.27799600363013499</v>
      </c>
      <c r="F2193">
        <v>8</v>
      </c>
      <c r="G2193">
        <v>0</v>
      </c>
      <c r="H2193">
        <v>0</v>
      </c>
      <c r="I2193">
        <f t="shared" si="243"/>
        <v>0</v>
      </c>
      <c r="J2193">
        <v>0</v>
      </c>
      <c r="K2193">
        <v>0</v>
      </c>
      <c r="L2193" t="s">
        <v>653</v>
      </c>
      <c r="M2193" t="s">
        <v>652</v>
      </c>
      <c r="N2193" t="str">
        <f t="shared" si="244"/>
        <v>left end</v>
      </c>
      <c r="P2193">
        <v>0</v>
      </c>
      <c r="Q2193">
        <v>-0.58996230000000005</v>
      </c>
      <c r="R2193">
        <v>1</v>
      </c>
      <c r="S2193">
        <v>0.27799600363013499</v>
      </c>
      <c r="T2193">
        <f t="shared" si="245"/>
        <v>0</v>
      </c>
      <c r="U2193">
        <f t="shared" si="246"/>
        <v>0</v>
      </c>
      <c r="V2193">
        <f t="shared" si="247"/>
        <v>0</v>
      </c>
      <c r="X2193">
        <f t="shared" si="242"/>
        <v>-0.16400716169244281</v>
      </c>
    </row>
    <row r="2194" spans="1:24" x14ac:dyDescent="0.35">
      <c r="A2194" t="s">
        <v>563</v>
      </c>
      <c r="B2194" t="s">
        <v>665</v>
      </c>
      <c r="C2194" t="s">
        <v>700</v>
      </c>
      <c r="D2194" t="s">
        <v>684</v>
      </c>
      <c r="E2194">
        <v>0.32179651766855299</v>
      </c>
      <c r="F2194">
        <v>8</v>
      </c>
      <c r="G2194">
        <v>0</v>
      </c>
      <c r="H2194">
        <v>0</v>
      </c>
      <c r="I2194">
        <f t="shared" si="243"/>
        <v>0</v>
      </c>
      <c r="J2194">
        <v>0</v>
      </c>
      <c r="K2194">
        <v>0</v>
      </c>
      <c r="L2194" t="s">
        <v>653</v>
      </c>
      <c r="M2194" t="s">
        <v>652</v>
      </c>
      <c r="N2194" t="str">
        <f t="shared" si="244"/>
        <v>left end</v>
      </c>
      <c r="P2194">
        <v>0</v>
      </c>
      <c r="Q2194">
        <v>-0.58996230000000005</v>
      </c>
      <c r="R2194">
        <v>1</v>
      </c>
      <c r="S2194">
        <v>0.32179651766855299</v>
      </c>
      <c r="T2194">
        <f t="shared" si="245"/>
        <v>0</v>
      </c>
      <c r="U2194">
        <f t="shared" si="246"/>
        <v>0</v>
      </c>
      <c r="V2194">
        <f t="shared" si="247"/>
        <v>0</v>
      </c>
      <c r="X2194">
        <f t="shared" si="242"/>
        <v>-0.18984781369573017</v>
      </c>
    </row>
    <row r="2195" spans="1:24" x14ac:dyDescent="0.35">
      <c r="A2195" t="s">
        <v>513</v>
      </c>
      <c r="B2195" t="s">
        <v>667</v>
      </c>
      <c r="C2195" t="s">
        <v>684</v>
      </c>
      <c r="D2195" t="s">
        <v>700</v>
      </c>
      <c r="E2195">
        <v>0.36707694101841998</v>
      </c>
      <c r="F2195">
        <v>8</v>
      </c>
      <c r="G2195">
        <v>0</v>
      </c>
      <c r="H2195">
        <v>0</v>
      </c>
      <c r="I2195">
        <f t="shared" si="243"/>
        <v>0</v>
      </c>
      <c r="J2195">
        <v>0</v>
      </c>
      <c r="K2195">
        <v>0</v>
      </c>
      <c r="L2195" t="s">
        <v>654</v>
      </c>
      <c r="M2195" t="s">
        <v>651</v>
      </c>
      <c r="N2195" t="str">
        <f t="shared" si="244"/>
        <v>right guard</v>
      </c>
      <c r="P2195">
        <v>0</v>
      </c>
      <c r="Q2195">
        <v>0.31278836999999998</v>
      </c>
      <c r="R2195">
        <v>0</v>
      </c>
      <c r="S2195">
        <v>0</v>
      </c>
      <c r="T2195">
        <f t="shared" si="245"/>
        <v>0</v>
      </c>
      <c r="U2195">
        <f t="shared" si="246"/>
        <v>0</v>
      </c>
      <c r="V2195">
        <f t="shared" si="247"/>
        <v>0</v>
      </c>
      <c r="X2195">
        <f t="shared" si="242"/>
        <v>0.11481739804573772</v>
      </c>
    </row>
    <row r="2196" spans="1:24" x14ac:dyDescent="0.35">
      <c r="A2196" t="s">
        <v>195</v>
      </c>
      <c r="B2196" t="s">
        <v>667</v>
      </c>
      <c r="C2196" t="s">
        <v>684</v>
      </c>
      <c r="D2196" t="s">
        <v>700</v>
      </c>
      <c r="E2196">
        <v>0.63292305898157897</v>
      </c>
      <c r="F2196">
        <v>8</v>
      </c>
      <c r="G2196">
        <v>0</v>
      </c>
      <c r="H2196">
        <v>0</v>
      </c>
      <c r="I2196">
        <f t="shared" si="243"/>
        <v>0</v>
      </c>
      <c r="J2196">
        <v>0</v>
      </c>
      <c r="K2196">
        <v>0</v>
      </c>
      <c r="L2196" t="s">
        <v>654</v>
      </c>
      <c r="M2196" t="s">
        <v>651</v>
      </c>
      <c r="N2196" t="str">
        <f t="shared" si="244"/>
        <v>right guard</v>
      </c>
      <c r="P2196">
        <v>0</v>
      </c>
      <c r="Q2196">
        <v>0.31278836999999998</v>
      </c>
      <c r="R2196">
        <v>0</v>
      </c>
      <c r="S2196">
        <v>0</v>
      </c>
      <c r="T2196">
        <f t="shared" si="245"/>
        <v>0</v>
      </c>
      <c r="U2196">
        <f t="shared" si="246"/>
        <v>0</v>
      </c>
      <c r="V2196">
        <f t="shared" si="247"/>
        <v>0</v>
      </c>
      <c r="X2196">
        <f t="shared" si="242"/>
        <v>0.19797097195426194</v>
      </c>
    </row>
    <row r="2197" spans="1:24" x14ac:dyDescent="0.35">
      <c r="A2197" t="s">
        <v>210</v>
      </c>
      <c r="B2197" t="s">
        <v>667</v>
      </c>
      <c r="C2197" t="s">
        <v>684</v>
      </c>
      <c r="D2197" t="s">
        <v>700</v>
      </c>
      <c r="E2197">
        <v>0.39115187920137201</v>
      </c>
      <c r="F2197">
        <v>8</v>
      </c>
      <c r="G2197">
        <v>0</v>
      </c>
      <c r="H2197">
        <v>0</v>
      </c>
      <c r="I2197">
        <f t="shared" si="243"/>
        <v>0</v>
      </c>
      <c r="J2197">
        <v>0</v>
      </c>
      <c r="K2197">
        <v>0</v>
      </c>
      <c r="L2197" t="s">
        <v>654</v>
      </c>
      <c r="M2197" t="s">
        <v>652</v>
      </c>
      <c r="N2197" t="str">
        <f t="shared" si="244"/>
        <v>left guard</v>
      </c>
      <c r="P2197">
        <v>0</v>
      </c>
      <c r="Q2197">
        <v>-9.7114420000000007E-2</v>
      </c>
      <c r="R2197">
        <v>1</v>
      </c>
      <c r="S2197">
        <v>0.39115187920137201</v>
      </c>
      <c r="T2197">
        <f t="shared" si="245"/>
        <v>0</v>
      </c>
      <c r="U2197">
        <f t="shared" si="246"/>
        <v>0</v>
      </c>
      <c r="V2197">
        <f t="shared" si="247"/>
        <v>0</v>
      </c>
      <c r="X2197">
        <f t="shared" si="242"/>
        <v>-3.7986487880551312E-2</v>
      </c>
    </row>
    <row r="2198" spans="1:24" x14ac:dyDescent="0.35">
      <c r="A2198" t="s">
        <v>213</v>
      </c>
      <c r="B2198" t="s">
        <v>666</v>
      </c>
      <c r="C2198" t="s">
        <v>684</v>
      </c>
      <c r="D2198" t="s">
        <v>700</v>
      </c>
      <c r="E2198">
        <v>0.60884812079862705</v>
      </c>
      <c r="F2198">
        <v>8</v>
      </c>
      <c r="G2198">
        <v>0</v>
      </c>
      <c r="H2198">
        <v>0</v>
      </c>
      <c r="I2198">
        <f t="shared" si="243"/>
        <v>0</v>
      </c>
      <c r="J2198">
        <v>0</v>
      </c>
      <c r="K2198">
        <v>0</v>
      </c>
      <c r="L2198" t="s">
        <v>654</v>
      </c>
      <c r="M2198" t="s">
        <v>652</v>
      </c>
      <c r="N2198" t="str">
        <f t="shared" si="244"/>
        <v>left guard</v>
      </c>
      <c r="P2198">
        <v>0</v>
      </c>
      <c r="Q2198">
        <v>-9.7114420000000007E-2</v>
      </c>
      <c r="R2198">
        <v>1</v>
      </c>
      <c r="S2198">
        <v>0.60884812079862705</v>
      </c>
      <c r="T2198">
        <f t="shared" si="245"/>
        <v>0</v>
      </c>
      <c r="U2198">
        <f t="shared" si="246"/>
        <v>0</v>
      </c>
      <c r="V2198">
        <f t="shared" si="247"/>
        <v>0</v>
      </c>
      <c r="X2198">
        <f t="shared" si="242"/>
        <v>-5.9127932119448605E-2</v>
      </c>
    </row>
    <row r="2199" spans="1:24" x14ac:dyDescent="0.35">
      <c r="A2199" t="s">
        <v>515</v>
      </c>
      <c r="B2199" t="s">
        <v>667</v>
      </c>
      <c r="C2199" t="s">
        <v>684</v>
      </c>
      <c r="D2199" t="s">
        <v>700</v>
      </c>
      <c r="E2199">
        <v>1</v>
      </c>
      <c r="F2199">
        <v>8</v>
      </c>
      <c r="G2199">
        <v>0</v>
      </c>
      <c r="H2199">
        <v>0</v>
      </c>
      <c r="I2199">
        <f t="shared" si="243"/>
        <v>0</v>
      </c>
      <c r="J2199">
        <v>0</v>
      </c>
      <c r="K2199">
        <v>0</v>
      </c>
      <c r="L2199" t="s">
        <v>654</v>
      </c>
      <c r="M2199" t="s">
        <v>651</v>
      </c>
      <c r="N2199" t="str">
        <f t="shared" si="244"/>
        <v>right guard</v>
      </c>
      <c r="P2199">
        <v>0</v>
      </c>
      <c r="Q2199">
        <v>0.16690911</v>
      </c>
      <c r="R2199">
        <v>0</v>
      </c>
      <c r="S2199">
        <v>0</v>
      </c>
      <c r="T2199">
        <f t="shared" si="245"/>
        <v>0</v>
      </c>
      <c r="U2199">
        <f t="shared" si="246"/>
        <v>0</v>
      </c>
      <c r="V2199">
        <f t="shared" si="247"/>
        <v>0</v>
      </c>
      <c r="X2199">
        <f t="shared" si="242"/>
        <v>0.16690911</v>
      </c>
    </row>
    <row r="2200" spans="1:24" x14ac:dyDescent="0.35">
      <c r="A2200" t="s">
        <v>200</v>
      </c>
      <c r="B2200" t="s">
        <v>666</v>
      </c>
      <c r="C2200" t="s">
        <v>684</v>
      </c>
      <c r="D2200" t="s">
        <v>700</v>
      </c>
      <c r="E2200">
        <v>1</v>
      </c>
      <c r="F2200">
        <v>8</v>
      </c>
      <c r="G2200">
        <v>0</v>
      </c>
      <c r="H2200">
        <v>0</v>
      </c>
      <c r="I2200">
        <f t="shared" si="243"/>
        <v>0</v>
      </c>
      <c r="J2200">
        <v>0</v>
      </c>
      <c r="K2200">
        <v>0</v>
      </c>
      <c r="M2200" t="s">
        <v>650</v>
      </c>
      <c r="N2200" t="str">
        <f t="shared" si="244"/>
        <v>middle</v>
      </c>
      <c r="P2200">
        <v>0</v>
      </c>
      <c r="Q2200">
        <v>-0.74354679999999995</v>
      </c>
      <c r="R2200">
        <v>1</v>
      </c>
      <c r="S2200">
        <v>1</v>
      </c>
      <c r="T2200">
        <f t="shared" si="245"/>
        <v>0</v>
      </c>
      <c r="U2200">
        <f t="shared" si="246"/>
        <v>0</v>
      </c>
      <c r="V2200">
        <f t="shared" si="247"/>
        <v>0</v>
      </c>
      <c r="X2200">
        <f t="shared" si="242"/>
        <v>-0.74354679999999995</v>
      </c>
    </row>
    <row r="2201" spans="1:24" x14ac:dyDescent="0.35">
      <c r="A2201" t="s">
        <v>208</v>
      </c>
      <c r="B2201" t="s">
        <v>665</v>
      </c>
      <c r="C2201" t="s">
        <v>684</v>
      </c>
      <c r="D2201" t="s">
        <v>700</v>
      </c>
      <c r="E2201">
        <v>1</v>
      </c>
      <c r="F2201">
        <v>8</v>
      </c>
      <c r="G2201">
        <v>0</v>
      </c>
      <c r="H2201">
        <v>0</v>
      </c>
      <c r="I2201">
        <f t="shared" si="243"/>
        <v>0</v>
      </c>
      <c r="J2201">
        <v>0</v>
      </c>
      <c r="K2201">
        <v>0</v>
      </c>
      <c r="L2201" t="s">
        <v>654</v>
      </c>
      <c r="M2201" t="s">
        <v>651</v>
      </c>
      <c r="N2201" t="str">
        <f t="shared" si="244"/>
        <v>right guard</v>
      </c>
      <c r="P2201">
        <v>0</v>
      </c>
      <c r="Q2201">
        <v>-1.2394689999999999</v>
      </c>
      <c r="R2201">
        <v>1</v>
      </c>
      <c r="S2201">
        <v>1</v>
      </c>
      <c r="T2201">
        <f t="shared" si="245"/>
        <v>0</v>
      </c>
      <c r="U2201">
        <f t="shared" si="246"/>
        <v>0</v>
      </c>
      <c r="V2201">
        <f t="shared" si="247"/>
        <v>0</v>
      </c>
      <c r="X2201">
        <f t="shared" si="242"/>
        <v>-1.2394689999999999</v>
      </c>
    </row>
    <row r="2202" spans="1:24" x14ac:dyDescent="0.35">
      <c r="A2202" t="s">
        <v>209</v>
      </c>
      <c r="B2202" t="s">
        <v>666</v>
      </c>
      <c r="C2202" t="s">
        <v>684</v>
      </c>
      <c r="D2202" t="s">
        <v>700</v>
      </c>
      <c r="E2202">
        <v>0.59328913707354602</v>
      </c>
      <c r="F2202">
        <v>8</v>
      </c>
      <c r="G2202">
        <v>0</v>
      </c>
      <c r="H2202">
        <v>0</v>
      </c>
      <c r="I2202">
        <f t="shared" si="243"/>
        <v>0</v>
      </c>
      <c r="J2202">
        <v>0</v>
      </c>
      <c r="K2202">
        <v>0</v>
      </c>
      <c r="L2202" t="s">
        <v>653</v>
      </c>
      <c r="M2202" t="s">
        <v>652</v>
      </c>
      <c r="N2202" t="str">
        <f t="shared" si="244"/>
        <v>left end</v>
      </c>
      <c r="P2202">
        <v>0</v>
      </c>
      <c r="Q2202">
        <v>-0.45412525999999998</v>
      </c>
      <c r="R2202">
        <v>1</v>
      </c>
      <c r="S2202">
        <v>0.59328913707354602</v>
      </c>
      <c r="T2202">
        <f t="shared" si="245"/>
        <v>0</v>
      </c>
      <c r="U2202">
        <f t="shared" si="246"/>
        <v>0</v>
      </c>
      <c r="V2202">
        <f t="shared" si="247"/>
        <v>0</v>
      </c>
      <c r="X2202">
        <f t="shared" si="242"/>
        <v>-0.26942758362869973</v>
      </c>
    </row>
    <row r="2203" spans="1:24" x14ac:dyDescent="0.35">
      <c r="A2203" t="s">
        <v>202</v>
      </c>
      <c r="B2203" t="s">
        <v>666</v>
      </c>
      <c r="C2203" t="s">
        <v>684</v>
      </c>
      <c r="D2203" t="s">
        <v>700</v>
      </c>
      <c r="E2203">
        <v>0.40671086292645298</v>
      </c>
      <c r="F2203">
        <v>8</v>
      </c>
      <c r="G2203">
        <v>0</v>
      </c>
      <c r="H2203">
        <v>0</v>
      </c>
      <c r="I2203">
        <f t="shared" si="243"/>
        <v>0</v>
      </c>
      <c r="J2203">
        <v>0</v>
      </c>
      <c r="K2203">
        <v>0</v>
      </c>
      <c r="L2203" t="s">
        <v>653</v>
      </c>
      <c r="M2203" t="s">
        <v>652</v>
      </c>
      <c r="N2203" t="str">
        <f t="shared" si="244"/>
        <v>left end</v>
      </c>
      <c r="P2203">
        <v>0</v>
      </c>
      <c r="Q2203">
        <v>-0.45412525999999998</v>
      </c>
      <c r="R2203">
        <v>1</v>
      </c>
      <c r="S2203">
        <v>0.40671086292645298</v>
      </c>
      <c r="T2203">
        <f t="shared" si="245"/>
        <v>0</v>
      </c>
      <c r="U2203">
        <f t="shared" si="246"/>
        <v>0</v>
      </c>
      <c r="V2203">
        <f t="shared" si="247"/>
        <v>0</v>
      </c>
      <c r="X2203">
        <f t="shared" si="242"/>
        <v>-0.1846976763712998</v>
      </c>
    </row>
    <row r="2204" spans="1:24" x14ac:dyDescent="0.35">
      <c r="A2204" t="s">
        <v>42</v>
      </c>
      <c r="B2204" t="s">
        <v>665</v>
      </c>
      <c r="C2204" t="s">
        <v>672</v>
      </c>
      <c r="D2204" t="s">
        <v>676</v>
      </c>
      <c r="E2204">
        <v>0.16000556114100201</v>
      </c>
      <c r="F2204">
        <v>8</v>
      </c>
      <c r="G2204">
        <v>0</v>
      </c>
      <c r="H2204">
        <v>0</v>
      </c>
      <c r="I2204">
        <f t="shared" si="243"/>
        <v>0</v>
      </c>
      <c r="J2204">
        <v>0</v>
      </c>
      <c r="K2204">
        <v>0</v>
      </c>
      <c r="L2204" t="s">
        <v>654</v>
      </c>
      <c r="M2204" t="s">
        <v>652</v>
      </c>
      <c r="N2204" t="str">
        <f t="shared" si="244"/>
        <v>left guard</v>
      </c>
      <c r="P2204">
        <v>0</v>
      </c>
      <c r="Q2204">
        <v>0.15942328</v>
      </c>
      <c r="R2204">
        <v>0</v>
      </c>
      <c r="S2204">
        <v>0</v>
      </c>
      <c r="T2204">
        <f t="shared" si="245"/>
        <v>0</v>
      </c>
      <c r="U2204">
        <f t="shared" si="246"/>
        <v>0</v>
      </c>
      <c r="V2204">
        <f t="shared" si="247"/>
        <v>0</v>
      </c>
      <c r="X2204">
        <f t="shared" si="242"/>
        <v>2.5508611375339083E-2</v>
      </c>
    </row>
    <row r="2205" spans="1:24" x14ac:dyDescent="0.35">
      <c r="A2205" t="s">
        <v>40</v>
      </c>
      <c r="B2205" t="s">
        <v>667</v>
      </c>
      <c r="C2205" t="s">
        <v>672</v>
      </c>
      <c r="D2205" t="s">
        <v>676</v>
      </c>
      <c r="E2205">
        <v>0.58715271861557805</v>
      </c>
      <c r="F2205">
        <v>8</v>
      </c>
      <c r="G2205">
        <v>0</v>
      </c>
      <c r="H2205">
        <v>0</v>
      </c>
      <c r="I2205">
        <f t="shared" si="243"/>
        <v>0</v>
      </c>
      <c r="J2205">
        <v>0</v>
      </c>
      <c r="K2205">
        <v>0</v>
      </c>
      <c r="L2205" t="s">
        <v>654</v>
      </c>
      <c r="M2205" t="s">
        <v>652</v>
      </c>
      <c r="N2205" t="str">
        <f t="shared" si="244"/>
        <v>left guard</v>
      </c>
      <c r="P2205">
        <v>0</v>
      </c>
      <c r="Q2205">
        <v>0.15942328</v>
      </c>
      <c r="R2205">
        <v>0</v>
      </c>
      <c r="S2205">
        <v>0</v>
      </c>
      <c r="T2205">
        <f t="shared" si="245"/>
        <v>0</v>
      </c>
      <c r="U2205">
        <f t="shared" si="246"/>
        <v>0</v>
      </c>
      <c r="V2205">
        <f t="shared" si="247"/>
        <v>0</v>
      </c>
      <c r="X2205">
        <f t="shared" si="242"/>
        <v>9.3605812262612512E-2</v>
      </c>
    </row>
    <row r="2206" spans="1:24" x14ac:dyDescent="0.35">
      <c r="A2206" t="s">
        <v>55</v>
      </c>
      <c r="B2206" t="s">
        <v>665</v>
      </c>
      <c r="C2206" t="s">
        <v>672</v>
      </c>
      <c r="D2206" t="s">
        <v>676</v>
      </c>
      <c r="E2206">
        <v>0.252841720243418</v>
      </c>
      <c r="F2206">
        <v>8</v>
      </c>
      <c r="G2206">
        <v>0</v>
      </c>
      <c r="H2206">
        <v>0</v>
      </c>
      <c r="I2206">
        <f t="shared" si="243"/>
        <v>0</v>
      </c>
      <c r="J2206">
        <v>0</v>
      </c>
      <c r="K2206">
        <v>0</v>
      </c>
      <c r="L2206" t="s">
        <v>654</v>
      </c>
      <c r="M2206" t="s">
        <v>652</v>
      </c>
      <c r="N2206" t="str">
        <f t="shared" si="244"/>
        <v>left guard</v>
      </c>
      <c r="P2206">
        <v>0</v>
      </c>
      <c r="Q2206">
        <v>0.15942328</v>
      </c>
      <c r="R2206">
        <v>0</v>
      </c>
      <c r="S2206">
        <v>0</v>
      </c>
      <c r="T2206">
        <f t="shared" si="245"/>
        <v>0</v>
      </c>
      <c r="U2206">
        <f t="shared" si="246"/>
        <v>0</v>
      </c>
      <c r="V2206">
        <f t="shared" si="247"/>
        <v>0</v>
      </c>
      <c r="X2206">
        <f t="shared" si="242"/>
        <v>4.0308856362048097E-2</v>
      </c>
    </row>
    <row r="2207" spans="1:24" x14ac:dyDescent="0.35">
      <c r="A2207" t="s">
        <v>56</v>
      </c>
      <c r="B2207" t="s">
        <v>667</v>
      </c>
      <c r="C2207" t="s">
        <v>672</v>
      </c>
      <c r="D2207" t="s">
        <v>676</v>
      </c>
      <c r="E2207">
        <v>0.171711875690022</v>
      </c>
      <c r="F2207">
        <v>8</v>
      </c>
      <c r="G2207">
        <v>0</v>
      </c>
      <c r="H2207">
        <v>0</v>
      </c>
      <c r="I2207">
        <f t="shared" si="243"/>
        <v>0</v>
      </c>
      <c r="J2207">
        <v>0</v>
      </c>
      <c r="K2207">
        <v>0</v>
      </c>
      <c r="L2207" t="s">
        <v>654</v>
      </c>
      <c r="M2207" t="s">
        <v>651</v>
      </c>
      <c r="N2207" t="str">
        <f t="shared" si="244"/>
        <v>right guard</v>
      </c>
      <c r="P2207">
        <v>0</v>
      </c>
      <c r="Q2207">
        <v>5.7240803E-2</v>
      </c>
      <c r="R2207">
        <v>0</v>
      </c>
      <c r="S2207">
        <v>0</v>
      </c>
      <c r="T2207">
        <f t="shared" si="245"/>
        <v>0</v>
      </c>
      <c r="U2207">
        <f t="shared" si="246"/>
        <v>0</v>
      </c>
      <c r="V2207">
        <f t="shared" si="247"/>
        <v>0</v>
      </c>
      <c r="X2207">
        <f t="shared" si="242"/>
        <v>9.8289256491330378E-3</v>
      </c>
    </row>
    <row r="2208" spans="1:24" x14ac:dyDescent="0.35">
      <c r="A2208" t="s">
        <v>43</v>
      </c>
      <c r="B2208" t="s">
        <v>665</v>
      </c>
      <c r="C2208" t="s">
        <v>672</v>
      </c>
      <c r="D2208" t="s">
        <v>676</v>
      </c>
      <c r="E2208">
        <v>0.622505770314705</v>
      </c>
      <c r="F2208">
        <v>8</v>
      </c>
      <c r="G2208">
        <v>0</v>
      </c>
      <c r="H2208">
        <v>0</v>
      </c>
      <c r="I2208">
        <f t="shared" si="243"/>
        <v>0</v>
      </c>
      <c r="J2208">
        <v>0</v>
      </c>
      <c r="K2208">
        <v>0</v>
      </c>
      <c r="L2208" t="s">
        <v>654</v>
      </c>
      <c r="M2208" t="s">
        <v>651</v>
      </c>
      <c r="N2208" t="str">
        <f t="shared" si="244"/>
        <v>right guard</v>
      </c>
      <c r="P2208">
        <v>0</v>
      </c>
      <c r="Q2208">
        <v>5.7240803E-2</v>
      </c>
      <c r="R2208">
        <v>0</v>
      </c>
      <c r="S2208">
        <v>0</v>
      </c>
      <c r="T2208">
        <f t="shared" si="245"/>
        <v>0</v>
      </c>
      <c r="U2208">
        <f t="shared" si="246"/>
        <v>0</v>
      </c>
      <c r="V2208">
        <f t="shared" si="247"/>
        <v>0</v>
      </c>
      <c r="X2208">
        <f t="shared" si="242"/>
        <v>3.5632730164947279E-2</v>
      </c>
    </row>
    <row r="2209" spans="1:24" x14ac:dyDescent="0.35">
      <c r="A2209" t="s">
        <v>41</v>
      </c>
      <c r="B2209" t="s">
        <v>666</v>
      </c>
      <c r="C2209" t="s">
        <v>672</v>
      </c>
      <c r="D2209" t="s">
        <v>676</v>
      </c>
      <c r="E2209">
        <v>0.205782353995272</v>
      </c>
      <c r="F2209">
        <v>8</v>
      </c>
      <c r="G2209">
        <v>0</v>
      </c>
      <c r="H2209">
        <v>0</v>
      </c>
      <c r="I2209">
        <f t="shared" si="243"/>
        <v>0</v>
      </c>
      <c r="J2209">
        <v>0</v>
      </c>
      <c r="K2209">
        <v>0</v>
      </c>
      <c r="L2209" t="s">
        <v>654</v>
      </c>
      <c r="M2209" t="s">
        <v>651</v>
      </c>
      <c r="N2209" t="str">
        <f t="shared" si="244"/>
        <v>right guard</v>
      </c>
      <c r="P2209">
        <v>0</v>
      </c>
      <c r="Q2209">
        <v>5.7240803E-2</v>
      </c>
      <c r="R2209">
        <v>0</v>
      </c>
      <c r="S2209">
        <v>0</v>
      </c>
      <c r="T2209">
        <f t="shared" si="245"/>
        <v>0</v>
      </c>
      <c r="U2209">
        <f t="shared" si="246"/>
        <v>0</v>
      </c>
      <c r="V2209">
        <f t="shared" si="247"/>
        <v>0</v>
      </c>
      <c r="X2209">
        <f t="shared" si="242"/>
        <v>1.1779147185919627E-2</v>
      </c>
    </row>
    <row r="2210" spans="1:24" x14ac:dyDescent="0.35">
      <c r="A2210" t="s">
        <v>605</v>
      </c>
      <c r="B2210" t="s">
        <v>666</v>
      </c>
      <c r="C2210" t="s">
        <v>676</v>
      </c>
      <c r="D2210" t="s">
        <v>672</v>
      </c>
      <c r="E2210">
        <v>1</v>
      </c>
      <c r="F2210">
        <v>8</v>
      </c>
      <c r="G2210">
        <v>0</v>
      </c>
      <c r="H2210">
        <v>0</v>
      </c>
      <c r="I2210">
        <f t="shared" si="243"/>
        <v>0</v>
      </c>
      <c r="J2210">
        <v>0</v>
      </c>
      <c r="K2210">
        <v>0</v>
      </c>
      <c r="L2210" t="s">
        <v>3</v>
      </c>
      <c r="M2210" t="s">
        <v>651</v>
      </c>
      <c r="N2210" t="str">
        <f t="shared" si="244"/>
        <v>right tackle</v>
      </c>
      <c r="P2210">
        <v>0</v>
      </c>
      <c r="Q2210">
        <v>3.8833473E-2</v>
      </c>
      <c r="R2210">
        <v>0</v>
      </c>
      <c r="S2210">
        <v>0</v>
      </c>
      <c r="T2210">
        <f t="shared" si="245"/>
        <v>0</v>
      </c>
      <c r="U2210">
        <f t="shared" si="246"/>
        <v>0</v>
      </c>
      <c r="V2210">
        <f t="shared" si="247"/>
        <v>0</v>
      </c>
      <c r="X2210">
        <f t="shared" si="242"/>
        <v>3.8833473E-2</v>
      </c>
    </row>
    <row r="2211" spans="1:24" x14ac:dyDescent="0.35">
      <c r="A2211" t="s">
        <v>95</v>
      </c>
      <c r="B2211" t="s">
        <v>666</v>
      </c>
      <c r="C2211" t="s">
        <v>676</v>
      </c>
      <c r="D2211" t="s">
        <v>672</v>
      </c>
      <c r="E2211">
        <v>0.61305949000873805</v>
      </c>
      <c r="F2211">
        <v>8</v>
      </c>
      <c r="G2211">
        <v>0</v>
      </c>
      <c r="H2211">
        <v>0</v>
      </c>
      <c r="I2211">
        <f t="shared" si="243"/>
        <v>0</v>
      </c>
      <c r="J2211">
        <v>0</v>
      </c>
      <c r="K2211">
        <v>0</v>
      </c>
      <c r="L2211" t="s">
        <v>3</v>
      </c>
      <c r="M2211" t="s">
        <v>651</v>
      </c>
      <c r="N2211" t="str">
        <f t="shared" si="244"/>
        <v>right tackle</v>
      </c>
      <c r="P2211">
        <v>0</v>
      </c>
      <c r="Q2211">
        <v>-0.51646000000000003</v>
      </c>
      <c r="R2211">
        <v>1</v>
      </c>
      <c r="S2211">
        <v>0.61305949000873805</v>
      </c>
      <c r="T2211">
        <f t="shared" si="245"/>
        <v>0</v>
      </c>
      <c r="U2211">
        <f t="shared" si="246"/>
        <v>0</v>
      </c>
      <c r="V2211">
        <f t="shared" si="247"/>
        <v>0</v>
      </c>
      <c r="X2211">
        <f t="shared" si="242"/>
        <v>-0.3166207042099129</v>
      </c>
    </row>
    <row r="2212" spans="1:24" x14ac:dyDescent="0.35">
      <c r="A2212" t="s">
        <v>102</v>
      </c>
      <c r="B2212" t="s">
        <v>666</v>
      </c>
      <c r="C2212" t="s">
        <v>676</v>
      </c>
      <c r="D2212" t="s">
        <v>672</v>
      </c>
      <c r="E2212">
        <v>0.38694050999126101</v>
      </c>
      <c r="F2212">
        <v>8</v>
      </c>
      <c r="G2212">
        <v>0</v>
      </c>
      <c r="H2212">
        <v>0</v>
      </c>
      <c r="I2212">
        <f t="shared" si="243"/>
        <v>0</v>
      </c>
      <c r="J2212">
        <v>0</v>
      </c>
      <c r="K2212">
        <v>0</v>
      </c>
      <c r="L2212" t="s">
        <v>3</v>
      </c>
      <c r="M2212" t="s">
        <v>651</v>
      </c>
      <c r="N2212" t="str">
        <f t="shared" si="244"/>
        <v>right tackle</v>
      </c>
      <c r="P2212">
        <v>0</v>
      </c>
      <c r="Q2212">
        <v>-0.51646000000000003</v>
      </c>
      <c r="R2212">
        <v>1</v>
      </c>
      <c r="S2212">
        <v>0.38694050999126101</v>
      </c>
      <c r="T2212">
        <f t="shared" si="245"/>
        <v>0</v>
      </c>
      <c r="U2212">
        <f t="shared" si="246"/>
        <v>0</v>
      </c>
      <c r="V2212">
        <f t="shared" si="247"/>
        <v>0</v>
      </c>
      <c r="X2212">
        <f t="shared" si="242"/>
        <v>-0.19983929579008666</v>
      </c>
    </row>
    <row r="2213" spans="1:24" x14ac:dyDescent="0.35">
      <c r="A2213" t="s">
        <v>43</v>
      </c>
      <c r="B2213" t="s">
        <v>665</v>
      </c>
      <c r="C2213" t="s">
        <v>672</v>
      </c>
      <c r="D2213" t="s">
        <v>676</v>
      </c>
      <c r="E2213">
        <v>0.53660528265297303</v>
      </c>
      <c r="F2213">
        <v>8</v>
      </c>
      <c r="G2213">
        <v>0</v>
      </c>
      <c r="H2213">
        <v>0</v>
      </c>
      <c r="I2213">
        <f t="shared" si="243"/>
        <v>0</v>
      </c>
      <c r="J2213">
        <v>0</v>
      </c>
      <c r="K2213">
        <v>0</v>
      </c>
      <c r="L2213" t="s">
        <v>3</v>
      </c>
      <c r="M2213" t="s">
        <v>652</v>
      </c>
      <c r="N2213" t="str">
        <f t="shared" si="244"/>
        <v>left tackle</v>
      </c>
      <c r="P2213">
        <v>0</v>
      </c>
      <c r="Q2213">
        <v>-0.53116079999999999</v>
      </c>
      <c r="R2213">
        <v>1</v>
      </c>
      <c r="S2213">
        <v>0.53660528265297303</v>
      </c>
      <c r="T2213">
        <f t="shared" si="245"/>
        <v>0</v>
      </c>
      <c r="U2213">
        <f t="shared" si="246"/>
        <v>0</v>
      </c>
      <c r="V2213">
        <f t="shared" si="247"/>
        <v>0</v>
      </c>
      <c r="X2213">
        <f t="shared" si="242"/>
        <v>-0.28502369121817928</v>
      </c>
    </row>
    <row r="2214" spans="1:24" x14ac:dyDescent="0.35">
      <c r="A2214" t="s">
        <v>55</v>
      </c>
      <c r="B2214" t="s">
        <v>665</v>
      </c>
      <c r="C2214" t="s">
        <v>672</v>
      </c>
      <c r="D2214" t="s">
        <v>676</v>
      </c>
      <c r="E2214">
        <v>0.46339471734702598</v>
      </c>
      <c r="F2214">
        <v>8</v>
      </c>
      <c r="G2214">
        <v>0</v>
      </c>
      <c r="H2214">
        <v>0</v>
      </c>
      <c r="I2214">
        <f t="shared" si="243"/>
        <v>0</v>
      </c>
      <c r="J2214">
        <v>0</v>
      </c>
      <c r="K2214">
        <v>0</v>
      </c>
      <c r="L2214" t="s">
        <v>3</v>
      </c>
      <c r="M2214" t="s">
        <v>652</v>
      </c>
      <c r="N2214" t="str">
        <f t="shared" si="244"/>
        <v>left tackle</v>
      </c>
      <c r="P2214">
        <v>0</v>
      </c>
      <c r="Q2214">
        <v>-0.53116079999999999</v>
      </c>
      <c r="R2214">
        <v>1</v>
      </c>
      <c r="S2214">
        <v>0.46339471734702598</v>
      </c>
      <c r="T2214">
        <f t="shared" si="245"/>
        <v>0</v>
      </c>
      <c r="U2214">
        <f t="shared" si="246"/>
        <v>0</v>
      </c>
      <c r="V2214">
        <f t="shared" si="247"/>
        <v>0</v>
      </c>
      <c r="X2214">
        <f t="shared" si="242"/>
        <v>-0.24613710878182019</v>
      </c>
    </row>
    <row r="2215" spans="1:24" x14ac:dyDescent="0.35">
      <c r="A2215" t="s">
        <v>520</v>
      </c>
      <c r="B2215" t="s">
        <v>666</v>
      </c>
      <c r="C2215" t="s">
        <v>672</v>
      </c>
      <c r="D2215" t="s">
        <v>676</v>
      </c>
      <c r="E2215">
        <v>0.20008439335206299</v>
      </c>
      <c r="F2215">
        <v>8</v>
      </c>
      <c r="G2215">
        <v>0</v>
      </c>
      <c r="H2215">
        <v>0</v>
      </c>
      <c r="I2215">
        <f t="shared" si="243"/>
        <v>0</v>
      </c>
      <c r="J2215">
        <v>0</v>
      </c>
      <c r="K2215">
        <v>0</v>
      </c>
      <c r="L2215" t="s">
        <v>654</v>
      </c>
      <c r="M2215" t="s">
        <v>651</v>
      </c>
      <c r="N2215" t="str">
        <f t="shared" si="244"/>
        <v>right guard</v>
      </c>
      <c r="P2215">
        <v>0</v>
      </c>
      <c r="Q2215">
        <v>-0.42831000000000002</v>
      </c>
      <c r="R2215">
        <v>1</v>
      </c>
      <c r="S2215">
        <v>0.20008439335206299</v>
      </c>
      <c r="T2215">
        <f t="shared" si="245"/>
        <v>0</v>
      </c>
      <c r="U2215">
        <f t="shared" si="246"/>
        <v>0</v>
      </c>
      <c r="V2215">
        <f t="shared" si="247"/>
        <v>0</v>
      </c>
      <c r="X2215">
        <f t="shared" si="242"/>
        <v>-8.5698146516622109E-2</v>
      </c>
    </row>
    <row r="2216" spans="1:24" x14ac:dyDescent="0.35">
      <c r="A2216" t="s">
        <v>516</v>
      </c>
      <c r="B2216" t="s">
        <v>666</v>
      </c>
      <c r="C2216" t="s">
        <v>672</v>
      </c>
      <c r="D2216" t="s">
        <v>676</v>
      </c>
      <c r="E2216">
        <v>0.33059929167030599</v>
      </c>
      <c r="F2216">
        <v>8</v>
      </c>
      <c r="G2216">
        <v>0</v>
      </c>
      <c r="H2216">
        <v>0</v>
      </c>
      <c r="I2216">
        <f t="shared" si="243"/>
        <v>0</v>
      </c>
      <c r="J2216">
        <v>0</v>
      </c>
      <c r="K2216">
        <v>0</v>
      </c>
      <c r="L2216" t="s">
        <v>654</v>
      </c>
      <c r="M2216" t="s">
        <v>651</v>
      </c>
      <c r="N2216" t="str">
        <f t="shared" si="244"/>
        <v>right guard</v>
      </c>
      <c r="P2216">
        <v>0</v>
      </c>
      <c r="Q2216">
        <v>-0.42831000000000002</v>
      </c>
      <c r="R2216">
        <v>1</v>
      </c>
      <c r="S2216">
        <v>0.33059929167030599</v>
      </c>
      <c r="T2216">
        <f t="shared" si="245"/>
        <v>0</v>
      </c>
      <c r="U2216">
        <f t="shared" si="246"/>
        <v>0</v>
      </c>
      <c r="V2216">
        <f t="shared" si="247"/>
        <v>0</v>
      </c>
      <c r="X2216">
        <f t="shared" si="242"/>
        <v>-0.14159898261530876</v>
      </c>
    </row>
    <row r="2217" spans="1:24" x14ac:dyDescent="0.35">
      <c r="A2217" t="s">
        <v>40</v>
      </c>
      <c r="B2217" t="s">
        <v>667</v>
      </c>
      <c r="C2217" t="s">
        <v>672</v>
      </c>
      <c r="D2217" t="s">
        <v>676</v>
      </c>
      <c r="E2217">
        <v>0.46931631497762899</v>
      </c>
      <c r="F2217">
        <v>8</v>
      </c>
      <c r="G2217">
        <v>0</v>
      </c>
      <c r="H2217">
        <v>0</v>
      </c>
      <c r="I2217">
        <f t="shared" si="243"/>
        <v>0</v>
      </c>
      <c r="J2217">
        <v>0</v>
      </c>
      <c r="K2217">
        <v>0</v>
      </c>
      <c r="L2217" t="s">
        <v>654</v>
      </c>
      <c r="M2217" t="s">
        <v>651</v>
      </c>
      <c r="N2217" t="str">
        <f t="shared" si="244"/>
        <v>right guard</v>
      </c>
      <c r="P2217">
        <v>0</v>
      </c>
      <c r="Q2217">
        <v>-0.42831000000000002</v>
      </c>
      <c r="R2217">
        <v>1</v>
      </c>
      <c r="S2217">
        <v>0.46931631497762899</v>
      </c>
      <c r="T2217">
        <f t="shared" si="245"/>
        <v>0</v>
      </c>
      <c r="U2217">
        <f t="shared" si="246"/>
        <v>0</v>
      </c>
      <c r="V2217">
        <f t="shared" si="247"/>
        <v>0</v>
      </c>
      <c r="X2217">
        <f t="shared" si="242"/>
        <v>-0.20101287086806829</v>
      </c>
    </row>
    <row r="2218" spans="1:24" x14ac:dyDescent="0.35">
      <c r="A2218" t="s">
        <v>99</v>
      </c>
      <c r="B2218" t="s">
        <v>665</v>
      </c>
      <c r="C2218" t="s">
        <v>676</v>
      </c>
      <c r="D2218" t="s">
        <v>672</v>
      </c>
      <c r="E2218">
        <v>0.61210446810381902</v>
      </c>
      <c r="F2218">
        <v>8</v>
      </c>
      <c r="G2218">
        <v>0</v>
      </c>
      <c r="H2218">
        <v>0</v>
      </c>
      <c r="I2218">
        <f t="shared" si="243"/>
        <v>0</v>
      </c>
      <c r="J2218">
        <v>0</v>
      </c>
      <c r="K2218">
        <v>0</v>
      </c>
      <c r="L2218" t="s">
        <v>3</v>
      </c>
      <c r="M2218" t="s">
        <v>652</v>
      </c>
      <c r="N2218" t="str">
        <f t="shared" si="244"/>
        <v>left tackle</v>
      </c>
      <c r="P2218">
        <v>0</v>
      </c>
      <c r="Q2218">
        <v>0.75638187000000001</v>
      </c>
      <c r="R2218">
        <v>0</v>
      </c>
      <c r="S2218">
        <v>0</v>
      </c>
      <c r="T2218">
        <f t="shared" si="245"/>
        <v>0</v>
      </c>
      <c r="U2218">
        <f t="shared" si="246"/>
        <v>0</v>
      </c>
      <c r="V2218">
        <f t="shared" si="247"/>
        <v>0</v>
      </c>
      <c r="X2218">
        <f t="shared" si="242"/>
        <v>0.46298472221972198</v>
      </c>
    </row>
    <row r="2219" spans="1:24" x14ac:dyDescent="0.35">
      <c r="A2219" t="s">
        <v>605</v>
      </c>
      <c r="B2219" t="s">
        <v>666</v>
      </c>
      <c r="C2219" t="s">
        <v>676</v>
      </c>
      <c r="D2219" t="s">
        <v>672</v>
      </c>
      <c r="E2219">
        <v>0.38789553189617998</v>
      </c>
      <c r="F2219">
        <v>8</v>
      </c>
      <c r="G2219">
        <v>0</v>
      </c>
      <c r="H2219">
        <v>0</v>
      </c>
      <c r="I2219">
        <f t="shared" si="243"/>
        <v>0</v>
      </c>
      <c r="J2219">
        <v>0</v>
      </c>
      <c r="K2219">
        <v>0</v>
      </c>
      <c r="L2219" t="s">
        <v>3</v>
      </c>
      <c r="M2219" t="s">
        <v>652</v>
      </c>
      <c r="N2219" t="str">
        <f t="shared" si="244"/>
        <v>left tackle</v>
      </c>
      <c r="P2219">
        <v>0</v>
      </c>
      <c r="Q2219">
        <v>0.75638187000000001</v>
      </c>
      <c r="R2219">
        <v>0</v>
      </c>
      <c r="S2219">
        <v>0</v>
      </c>
      <c r="T2219">
        <f t="shared" si="245"/>
        <v>0</v>
      </c>
      <c r="U2219">
        <f t="shared" si="246"/>
        <v>0</v>
      </c>
      <c r="V2219">
        <f t="shared" si="247"/>
        <v>0</v>
      </c>
      <c r="X2219">
        <f t="shared" si="242"/>
        <v>0.29339714778027726</v>
      </c>
    </row>
    <row r="2220" spans="1:24" x14ac:dyDescent="0.35">
      <c r="A2220" t="s">
        <v>89</v>
      </c>
      <c r="B2220" t="s">
        <v>666</v>
      </c>
      <c r="C2220" t="s">
        <v>676</v>
      </c>
      <c r="D2220" t="s">
        <v>672</v>
      </c>
      <c r="E2220">
        <v>1</v>
      </c>
      <c r="F2220">
        <v>8</v>
      </c>
      <c r="G2220">
        <v>0</v>
      </c>
      <c r="H2220">
        <v>0</v>
      </c>
      <c r="I2220">
        <f t="shared" si="243"/>
        <v>0</v>
      </c>
      <c r="J2220">
        <v>0</v>
      </c>
      <c r="K2220">
        <v>1</v>
      </c>
      <c r="L2220" t="s">
        <v>654</v>
      </c>
      <c r="M2220" t="s">
        <v>651</v>
      </c>
      <c r="N2220" t="str">
        <f t="shared" si="244"/>
        <v>right guard</v>
      </c>
      <c r="P2220">
        <v>0</v>
      </c>
      <c r="Q2220">
        <v>-0.97364247000000004</v>
      </c>
      <c r="R2220">
        <v>1</v>
      </c>
      <c r="S2220">
        <v>1</v>
      </c>
      <c r="T2220">
        <f t="shared" si="245"/>
        <v>0</v>
      </c>
      <c r="U2220">
        <f t="shared" si="246"/>
        <v>0</v>
      </c>
      <c r="V2220">
        <f t="shared" si="247"/>
        <v>1</v>
      </c>
      <c r="X2220">
        <f t="shared" si="242"/>
        <v>-0.97364247000000004</v>
      </c>
    </row>
    <row r="2221" spans="1:24" x14ac:dyDescent="0.35">
      <c r="A2221" t="s">
        <v>91</v>
      </c>
      <c r="B2221" t="s">
        <v>667</v>
      </c>
      <c r="C2221" t="s">
        <v>676</v>
      </c>
      <c r="D2221" t="s">
        <v>672</v>
      </c>
      <c r="E2221">
        <v>0.41226837551683698</v>
      </c>
      <c r="F2221">
        <v>8</v>
      </c>
      <c r="G2221">
        <v>0</v>
      </c>
      <c r="H2221">
        <v>0</v>
      </c>
      <c r="I2221">
        <f t="shared" si="243"/>
        <v>0</v>
      </c>
      <c r="J2221">
        <v>0</v>
      </c>
      <c r="K2221">
        <v>0</v>
      </c>
      <c r="L2221" t="s">
        <v>3</v>
      </c>
      <c r="M2221" t="s">
        <v>651</v>
      </c>
      <c r="N2221" t="str">
        <f t="shared" si="244"/>
        <v>right tackle</v>
      </c>
      <c r="P2221">
        <v>0</v>
      </c>
      <c r="Q2221">
        <v>-0.38780673999999998</v>
      </c>
      <c r="R2221">
        <v>1</v>
      </c>
      <c r="S2221">
        <v>0.41226837551683698</v>
      </c>
      <c r="T2221">
        <f t="shared" si="245"/>
        <v>0</v>
      </c>
      <c r="U2221">
        <f t="shared" si="246"/>
        <v>0</v>
      </c>
      <c r="V2221">
        <f t="shared" si="247"/>
        <v>0</v>
      </c>
      <c r="X2221">
        <f t="shared" si="242"/>
        <v>-0.15988045471428036</v>
      </c>
    </row>
    <row r="2222" spans="1:24" x14ac:dyDescent="0.35">
      <c r="A2222" t="s">
        <v>517</v>
      </c>
      <c r="B2222" t="s">
        <v>666</v>
      </c>
      <c r="C2222" t="s">
        <v>676</v>
      </c>
      <c r="D2222" t="s">
        <v>672</v>
      </c>
      <c r="E2222">
        <v>0.58773162448316296</v>
      </c>
      <c r="F2222">
        <v>8</v>
      </c>
      <c r="G2222">
        <v>0</v>
      </c>
      <c r="H2222">
        <v>0</v>
      </c>
      <c r="I2222">
        <f t="shared" si="243"/>
        <v>0</v>
      </c>
      <c r="J2222">
        <v>0</v>
      </c>
      <c r="K2222">
        <v>0</v>
      </c>
      <c r="L2222" t="s">
        <v>3</v>
      </c>
      <c r="M2222" t="s">
        <v>651</v>
      </c>
      <c r="N2222" t="str">
        <f t="shared" si="244"/>
        <v>right tackle</v>
      </c>
      <c r="P2222">
        <v>0</v>
      </c>
      <c r="Q2222">
        <v>-0.38780673999999998</v>
      </c>
      <c r="R2222">
        <v>1</v>
      </c>
      <c r="S2222">
        <v>0.58773162448316296</v>
      </c>
      <c r="T2222">
        <f t="shared" si="245"/>
        <v>0</v>
      </c>
      <c r="U2222">
        <f t="shared" si="246"/>
        <v>0</v>
      </c>
      <c r="V2222">
        <f t="shared" si="247"/>
        <v>0</v>
      </c>
      <c r="X2222">
        <f t="shared" si="242"/>
        <v>-0.22792628528571959</v>
      </c>
    </row>
    <row r="2223" spans="1:24" x14ac:dyDescent="0.35">
      <c r="A2223" t="s">
        <v>91</v>
      </c>
      <c r="B2223" t="s">
        <v>667</v>
      </c>
      <c r="C2223" t="s">
        <v>676</v>
      </c>
      <c r="D2223" t="s">
        <v>672</v>
      </c>
      <c r="E2223">
        <v>0.22815124101342699</v>
      </c>
      <c r="F2223">
        <v>8</v>
      </c>
      <c r="G2223">
        <v>0</v>
      </c>
      <c r="H2223">
        <v>0</v>
      </c>
      <c r="I2223">
        <f t="shared" si="243"/>
        <v>0</v>
      </c>
      <c r="J2223">
        <v>0</v>
      </c>
      <c r="K2223">
        <v>0</v>
      </c>
      <c r="L2223" t="s">
        <v>653</v>
      </c>
      <c r="M2223" t="s">
        <v>652</v>
      </c>
      <c r="N2223" t="str">
        <f t="shared" si="244"/>
        <v>left end</v>
      </c>
      <c r="P2223">
        <v>0</v>
      </c>
      <c r="Q2223">
        <v>-0.24051496</v>
      </c>
      <c r="R2223">
        <v>1</v>
      </c>
      <c r="S2223">
        <v>0.22815124101342699</v>
      </c>
      <c r="T2223">
        <f t="shared" si="245"/>
        <v>0</v>
      </c>
      <c r="U2223">
        <f t="shared" si="246"/>
        <v>0</v>
      </c>
      <c r="V2223">
        <f t="shared" si="247"/>
        <v>0</v>
      </c>
      <c r="X2223">
        <f t="shared" si="242"/>
        <v>-5.4873786606294751E-2</v>
      </c>
    </row>
    <row r="2224" spans="1:24" x14ac:dyDescent="0.35">
      <c r="A2224" t="s">
        <v>518</v>
      </c>
      <c r="B2224" t="s">
        <v>667</v>
      </c>
      <c r="C2224" t="s">
        <v>676</v>
      </c>
      <c r="D2224" t="s">
        <v>672</v>
      </c>
      <c r="E2224">
        <v>0.24707048730504699</v>
      </c>
      <c r="F2224">
        <v>8</v>
      </c>
      <c r="G2224">
        <v>0</v>
      </c>
      <c r="H2224">
        <v>0</v>
      </c>
      <c r="I2224">
        <f t="shared" si="243"/>
        <v>0</v>
      </c>
      <c r="J2224">
        <v>0</v>
      </c>
      <c r="K2224">
        <v>0</v>
      </c>
      <c r="L2224" t="s">
        <v>653</v>
      </c>
      <c r="M2224" t="s">
        <v>652</v>
      </c>
      <c r="N2224" t="str">
        <f t="shared" si="244"/>
        <v>left end</v>
      </c>
      <c r="P2224">
        <v>0</v>
      </c>
      <c r="Q2224">
        <v>-0.24051496</v>
      </c>
      <c r="R2224">
        <v>1</v>
      </c>
      <c r="S2224">
        <v>0.24707048730504699</v>
      </c>
      <c r="T2224">
        <f t="shared" si="245"/>
        <v>0</v>
      </c>
      <c r="U2224">
        <f t="shared" si="246"/>
        <v>0</v>
      </c>
      <c r="V2224">
        <f t="shared" si="247"/>
        <v>0</v>
      </c>
      <c r="X2224">
        <f t="shared" si="242"/>
        <v>-5.9424148371353888E-2</v>
      </c>
    </row>
    <row r="2225" spans="1:24" x14ac:dyDescent="0.35">
      <c r="A2225" t="s">
        <v>517</v>
      </c>
      <c r="B2225" t="s">
        <v>666</v>
      </c>
      <c r="C2225" t="s">
        <v>676</v>
      </c>
      <c r="D2225" t="s">
        <v>672</v>
      </c>
      <c r="E2225">
        <v>0.183745915703594</v>
      </c>
      <c r="F2225">
        <v>8</v>
      </c>
      <c r="G2225">
        <v>0</v>
      </c>
      <c r="H2225">
        <v>0</v>
      </c>
      <c r="I2225">
        <f t="shared" si="243"/>
        <v>0</v>
      </c>
      <c r="J2225">
        <v>0</v>
      </c>
      <c r="K2225">
        <v>0</v>
      </c>
      <c r="L2225" t="s">
        <v>653</v>
      </c>
      <c r="M2225" t="s">
        <v>652</v>
      </c>
      <c r="N2225" t="str">
        <f t="shared" si="244"/>
        <v>left end</v>
      </c>
      <c r="P2225">
        <v>0</v>
      </c>
      <c r="Q2225">
        <v>-0.24051496</v>
      </c>
      <c r="R2225">
        <v>1</v>
      </c>
      <c r="S2225">
        <v>0.183745915703594</v>
      </c>
      <c r="T2225">
        <f t="shared" si="245"/>
        <v>0</v>
      </c>
      <c r="U2225">
        <f t="shared" si="246"/>
        <v>0</v>
      </c>
      <c r="V2225">
        <f t="shared" si="247"/>
        <v>0</v>
      </c>
      <c r="X2225">
        <f t="shared" si="242"/>
        <v>-4.4193641565613284E-2</v>
      </c>
    </row>
    <row r="2226" spans="1:24" x14ac:dyDescent="0.35">
      <c r="A2226" t="s">
        <v>101</v>
      </c>
      <c r="B2226" t="s">
        <v>665</v>
      </c>
      <c r="C2226" t="s">
        <v>676</v>
      </c>
      <c r="D2226" t="s">
        <v>672</v>
      </c>
      <c r="E2226">
        <v>0.34103235597793002</v>
      </c>
      <c r="F2226">
        <v>8</v>
      </c>
      <c r="G2226">
        <v>0</v>
      </c>
      <c r="H2226">
        <v>0</v>
      </c>
      <c r="I2226">
        <f t="shared" si="243"/>
        <v>0</v>
      </c>
      <c r="J2226">
        <v>0</v>
      </c>
      <c r="K2226">
        <v>0</v>
      </c>
      <c r="L2226" t="s">
        <v>653</v>
      </c>
      <c r="M2226" t="s">
        <v>652</v>
      </c>
      <c r="N2226" t="str">
        <f t="shared" si="244"/>
        <v>left end</v>
      </c>
      <c r="P2226">
        <v>0</v>
      </c>
      <c r="Q2226">
        <v>-0.24051496</v>
      </c>
      <c r="R2226">
        <v>1</v>
      </c>
      <c r="S2226">
        <v>0.34103235597793002</v>
      </c>
      <c r="T2226">
        <f t="shared" si="245"/>
        <v>0</v>
      </c>
      <c r="U2226">
        <f t="shared" si="246"/>
        <v>0</v>
      </c>
      <c r="V2226">
        <f t="shared" si="247"/>
        <v>0</v>
      </c>
      <c r="X2226">
        <f t="shared" si="242"/>
        <v>-8.2023383456737597E-2</v>
      </c>
    </row>
    <row r="2227" spans="1:24" x14ac:dyDescent="0.35">
      <c r="A2227" t="s">
        <v>100</v>
      </c>
      <c r="B2227" t="s">
        <v>665</v>
      </c>
      <c r="C2227" t="s">
        <v>676</v>
      </c>
      <c r="D2227" t="s">
        <v>672</v>
      </c>
      <c r="E2227">
        <v>0.21342240882298899</v>
      </c>
      <c r="F2227">
        <v>8</v>
      </c>
      <c r="G2227">
        <v>0</v>
      </c>
      <c r="H2227">
        <v>0</v>
      </c>
      <c r="I2227">
        <f t="shared" si="243"/>
        <v>0</v>
      </c>
      <c r="J2227">
        <v>0</v>
      </c>
      <c r="K2227">
        <v>0</v>
      </c>
      <c r="L2227" t="s">
        <v>654</v>
      </c>
      <c r="M2227" t="s">
        <v>651</v>
      </c>
      <c r="N2227" t="str">
        <f t="shared" si="244"/>
        <v>right guard</v>
      </c>
      <c r="P2227">
        <v>0</v>
      </c>
      <c r="Q2227">
        <v>0.61507239999999996</v>
      </c>
      <c r="R2227">
        <v>0</v>
      </c>
      <c r="S2227">
        <v>0</v>
      </c>
      <c r="T2227">
        <f t="shared" si="245"/>
        <v>0</v>
      </c>
      <c r="U2227">
        <f t="shared" si="246"/>
        <v>0</v>
      </c>
      <c r="V2227">
        <f t="shared" si="247"/>
        <v>0</v>
      </c>
      <c r="X2227">
        <f t="shared" si="242"/>
        <v>0.13127023320853701</v>
      </c>
    </row>
    <row r="2228" spans="1:24" x14ac:dyDescent="0.35">
      <c r="A2228" t="s">
        <v>94</v>
      </c>
      <c r="B2228" t="s">
        <v>665</v>
      </c>
      <c r="C2228" t="s">
        <v>676</v>
      </c>
      <c r="D2228" t="s">
        <v>672</v>
      </c>
      <c r="E2228">
        <v>0.64580643719712305</v>
      </c>
      <c r="F2228">
        <v>8</v>
      </c>
      <c r="G2228">
        <v>0</v>
      </c>
      <c r="H2228">
        <v>0</v>
      </c>
      <c r="I2228">
        <f t="shared" si="243"/>
        <v>0</v>
      </c>
      <c r="J2228">
        <v>0</v>
      </c>
      <c r="K2228">
        <v>0</v>
      </c>
      <c r="L2228" t="s">
        <v>654</v>
      </c>
      <c r="M2228" t="s">
        <v>651</v>
      </c>
      <c r="N2228" t="str">
        <f t="shared" si="244"/>
        <v>right guard</v>
      </c>
      <c r="P2228">
        <v>0</v>
      </c>
      <c r="Q2228">
        <v>0.61507239999999996</v>
      </c>
      <c r="R2228">
        <v>0</v>
      </c>
      <c r="S2228">
        <v>0</v>
      </c>
      <c r="T2228">
        <f t="shared" si="245"/>
        <v>0</v>
      </c>
      <c r="U2228">
        <f t="shared" si="246"/>
        <v>0</v>
      </c>
      <c r="V2228">
        <f t="shared" si="247"/>
        <v>0</v>
      </c>
      <c r="X2228">
        <f t="shared" si="242"/>
        <v>0.39721771526228372</v>
      </c>
    </row>
    <row r="2229" spans="1:24" x14ac:dyDescent="0.35">
      <c r="A2229" t="s">
        <v>91</v>
      </c>
      <c r="B2229" t="s">
        <v>667</v>
      </c>
      <c r="C2229" t="s">
        <v>676</v>
      </c>
      <c r="D2229" t="s">
        <v>672</v>
      </c>
      <c r="E2229">
        <v>0.14077115397988699</v>
      </c>
      <c r="F2229">
        <v>8</v>
      </c>
      <c r="G2229">
        <v>0</v>
      </c>
      <c r="H2229">
        <v>0</v>
      </c>
      <c r="I2229">
        <f t="shared" si="243"/>
        <v>0</v>
      </c>
      <c r="J2229">
        <v>0</v>
      </c>
      <c r="K2229">
        <v>0</v>
      </c>
      <c r="L2229" t="s">
        <v>654</v>
      </c>
      <c r="M2229" t="s">
        <v>651</v>
      </c>
      <c r="N2229" t="str">
        <f t="shared" si="244"/>
        <v>right guard</v>
      </c>
      <c r="P2229">
        <v>0</v>
      </c>
      <c r="Q2229">
        <v>0.61507239999999996</v>
      </c>
      <c r="R2229">
        <v>0</v>
      </c>
      <c r="S2229">
        <v>0</v>
      </c>
      <c r="T2229">
        <f t="shared" si="245"/>
        <v>0</v>
      </c>
      <c r="U2229">
        <f t="shared" si="246"/>
        <v>0</v>
      </c>
      <c r="V2229">
        <f t="shared" si="247"/>
        <v>0</v>
      </c>
      <c r="X2229">
        <f t="shared" si="242"/>
        <v>8.6584451529178638E-2</v>
      </c>
    </row>
    <row r="2230" spans="1:24" x14ac:dyDescent="0.35">
      <c r="A2230" t="s">
        <v>88</v>
      </c>
      <c r="B2230" t="s">
        <v>665</v>
      </c>
      <c r="C2230" t="s">
        <v>676</v>
      </c>
      <c r="D2230" t="s">
        <v>672</v>
      </c>
      <c r="E2230">
        <v>0.80841024817176999</v>
      </c>
      <c r="F2230">
        <v>8</v>
      </c>
      <c r="G2230">
        <v>0</v>
      </c>
      <c r="H2230">
        <v>0</v>
      </c>
      <c r="I2230">
        <f t="shared" si="243"/>
        <v>0</v>
      </c>
      <c r="J2230">
        <v>0</v>
      </c>
      <c r="K2230">
        <v>0</v>
      </c>
      <c r="L2230" t="s">
        <v>654</v>
      </c>
      <c r="M2230" t="s">
        <v>651</v>
      </c>
      <c r="N2230" t="str">
        <f t="shared" si="244"/>
        <v>right guard</v>
      </c>
      <c r="P2230">
        <v>0</v>
      </c>
      <c r="Q2230">
        <v>0.14825699000000001</v>
      </c>
      <c r="R2230">
        <v>0</v>
      </c>
      <c r="S2230">
        <v>0</v>
      </c>
      <c r="T2230">
        <f t="shared" si="245"/>
        <v>0</v>
      </c>
      <c r="U2230">
        <f t="shared" si="246"/>
        <v>0</v>
      </c>
      <c r="V2230">
        <f t="shared" si="247"/>
        <v>0</v>
      </c>
      <c r="X2230">
        <f t="shared" si="242"/>
        <v>0.11985247007909962</v>
      </c>
    </row>
    <row r="2231" spans="1:24" x14ac:dyDescent="0.35">
      <c r="A2231" t="s">
        <v>91</v>
      </c>
      <c r="B2231" t="s">
        <v>667</v>
      </c>
      <c r="C2231" t="s">
        <v>676</v>
      </c>
      <c r="D2231" t="s">
        <v>672</v>
      </c>
      <c r="E2231">
        <v>0.19158975182822899</v>
      </c>
      <c r="F2231">
        <v>8</v>
      </c>
      <c r="G2231">
        <v>0</v>
      </c>
      <c r="H2231">
        <v>0</v>
      </c>
      <c r="I2231">
        <f t="shared" si="243"/>
        <v>0</v>
      </c>
      <c r="J2231">
        <v>0</v>
      </c>
      <c r="K2231">
        <v>0</v>
      </c>
      <c r="L2231" t="s">
        <v>654</v>
      </c>
      <c r="M2231" t="s">
        <v>651</v>
      </c>
      <c r="N2231" t="str">
        <f t="shared" si="244"/>
        <v>right guard</v>
      </c>
      <c r="P2231">
        <v>0</v>
      </c>
      <c r="Q2231">
        <v>0.14825699000000001</v>
      </c>
      <c r="R2231">
        <v>0</v>
      </c>
      <c r="S2231">
        <v>0</v>
      </c>
      <c r="T2231">
        <f t="shared" si="245"/>
        <v>0</v>
      </c>
      <c r="U2231">
        <f t="shared" si="246"/>
        <v>0</v>
      </c>
      <c r="V2231">
        <f t="shared" si="247"/>
        <v>0</v>
      </c>
      <c r="X2231">
        <f t="shared" si="242"/>
        <v>2.8404519920900227E-2</v>
      </c>
    </row>
    <row r="2232" spans="1:24" x14ac:dyDescent="0.35">
      <c r="A2232" t="s">
        <v>99</v>
      </c>
      <c r="B2232" t="s">
        <v>665</v>
      </c>
      <c r="C2232" t="s">
        <v>676</v>
      </c>
      <c r="D2232" t="s">
        <v>672</v>
      </c>
      <c r="E2232">
        <v>0.487408566850911</v>
      </c>
      <c r="F2232">
        <v>8</v>
      </c>
      <c r="G2232">
        <v>0</v>
      </c>
      <c r="H2232">
        <v>0</v>
      </c>
      <c r="I2232">
        <f t="shared" si="243"/>
        <v>0</v>
      </c>
      <c r="J2232">
        <v>0</v>
      </c>
      <c r="K2232">
        <v>0</v>
      </c>
      <c r="L2232" t="s">
        <v>654</v>
      </c>
      <c r="M2232" t="s">
        <v>651</v>
      </c>
      <c r="N2232" t="str">
        <f t="shared" si="244"/>
        <v>right guard</v>
      </c>
      <c r="P2232">
        <v>0</v>
      </c>
      <c r="Q2232">
        <v>-0.39501518000000002</v>
      </c>
      <c r="R2232">
        <v>1</v>
      </c>
      <c r="S2232">
        <v>0.487408566850911</v>
      </c>
      <c r="T2232">
        <f t="shared" si="245"/>
        <v>0</v>
      </c>
      <c r="U2232">
        <f t="shared" si="246"/>
        <v>0</v>
      </c>
      <c r="V2232">
        <f t="shared" si="247"/>
        <v>0</v>
      </c>
      <c r="X2232">
        <f t="shared" si="242"/>
        <v>-0.19253378276815464</v>
      </c>
    </row>
    <row r="2233" spans="1:24" x14ac:dyDescent="0.35">
      <c r="A2233" t="s">
        <v>607</v>
      </c>
      <c r="B2233" t="s">
        <v>666</v>
      </c>
      <c r="C2233" t="s">
        <v>676</v>
      </c>
      <c r="D2233" t="s">
        <v>672</v>
      </c>
      <c r="E2233">
        <v>0.51259143314908795</v>
      </c>
      <c r="F2233">
        <v>8</v>
      </c>
      <c r="G2233">
        <v>0</v>
      </c>
      <c r="H2233">
        <v>0</v>
      </c>
      <c r="I2233">
        <f t="shared" si="243"/>
        <v>0</v>
      </c>
      <c r="J2233">
        <v>0</v>
      </c>
      <c r="K2233">
        <v>0</v>
      </c>
      <c r="L2233" t="s">
        <v>654</v>
      </c>
      <c r="M2233" t="s">
        <v>651</v>
      </c>
      <c r="N2233" t="str">
        <f t="shared" si="244"/>
        <v>right guard</v>
      </c>
      <c r="P2233">
        <v>0</v>
      </c>
      <c r="Q2233">
        <v>-0.39501518000000002</v>
      </c>
      <c r="R2233">
        <v>1</v>
      </c>
      <c r="S2233">
        <v>0.51259143314908795</v>
      </c>
      <c r="T2233">
        <f t="shared" si="245"/>
        <v>0</v>
      </c>
      <c r="U2233">
        <f t="shared" si="246"/>
        <v>0</v>
      </c>
      <c r="V2233">
        <f t="shared" si="247"/>
        <v>0</v>
      </c>
      <c r="X2233">
        <f t="shared" si="242"/>
        <v>-0.20248139723184497</v>
      </c>
    </row>
    <row r="2234" spans="1:24" x14ac:dyDescent="0.35">
      <c r="A2234" t="s">
        <v>520</v>
      </c>
      <c r="B2234" t="s">
        <v>666</v>
      </c>
      <c r="C2234" t="s">
        <v>672</v>
      </c>
      <c r="D2234" t="s">
        <v>676</v>
      </c>
      <c r="E2234">
        <v>1</v>
      </c>
      <c r="F2234">
        <v>8</v>
      </c>
      <c r="G2234">
        <v>0</v>
      </c>
      <c r="H2234">
        <v>0</v>
      </c>
      <c r="I2234">
        <f t="shared" si="243"/>
        <v>0</v>
      </c>
      <c r="J2234">
        <v>0</v>
      </c>
      <c r="K2234">
        <v>0</v>
      </c>
      <c r="L2234" t="s">
        <v>3</v>
      </c>
      <c r="M2234" t="s">
        <v>651</v>
      </c>
      <c r="N2234" t="str">
        <f t="shared" si="244"/>
        <v>right tackle</v>
      </c>
      <c r="P2234">
        <v>0</v>
      </c>
      <c r="Q2234">
        <v>-0.19558006999999999</v>
      </c>
      <c r="R2234">
        <v>1</v>
      </c>
      <c r="S2234">
        <v>1</v>
      </c>
      <c r="T2234">
        <f t="shared" si="245"/>
        <v>0</v>
      </c>
      <c r="U2234">
        <f t="shared" si="246"/>
        <v>0</v>
      </c>
      <c r="V2234">
        <f t="shared" si="247"/>
        <v>0</v>
      </c>
      <c r="X2234">
        <f t="shared" si="242"/>
        <v>-0.19558006999999999</v>
      </c>
    </row>
    <row r="2235" spans="1:24" x14ac:dyDescent="0.35">
      <c r="A2235" t="s">
        <v>47</v>
      </c>
      <c r="B2235" t="s">
        <v>666</v>
      </c>
      <c r="C2235" t="s">
        <v>672</v>
      </c>
      <c r="D2235" t="s">
        <v>676</v>
      </c>
      <c r="E2235">
        <v>0.20980987358384601</v>
      </c>
      <c r="F2235">
        <v>8</v>
      </c>
      <c r="G2235">
        <v>0</v>
      </c>
      <c r="H2235">
        <v>0</v>
      </c>
      <c r="I2235">
        <f t="shared" si="243"/>
        <v>0</v>
      </c>
      <c r="J2235">
        <v>0</v>
      </c>
      <c r="K2235">
        <v>0</v>
      </c>
      <c r="L2235" t="s">
        <v>3</v>
      </c>
      <c r="M2235" t="s">
        <v>652</v>
      </c>
      <c r="N2235" t="str">
        <f t="shared" si="244"/>
        <v>left tackle</v>
      </c>
      <c r="P2235">
        <v>0</v>
      </c>
      <c r="Q2235">
        <v>0.71416650000000004</v>
      </c>
      <c r="R2235">
        <v>0</v>
      </c>
      <c r="S2235">
        <v>0</v>
      </c>
      <c r="T2235">
        <f t="shared" si="245"/>
        <v>0</v>
      </c>
      <c r="U2235">
        <f t="shared" si="246"/>
        <v>0</v>
      </c>
      <c r="V2235">
        <f t="shared" si="247"/>
        <v>0</v>
      </c>
      <c r="X2235">
        <f t="shared" si="242"/>
        <v>0.14983918308281777</v>
      </c>
    </row>
    <row r="2236" spans="1:24" x14ac:dyDescent="0.35">
      <c r="A2236" t="s">
        <v>521</v>
      </c>
      <c r="B2236" t="s">
        <v>665</v>
      </c>
      <c r="C2236" t="s">
        <v>672</v>
      </c>
      <c r="D2236" t="s">
        <v>676</v>
      </c>
      <c r="E2236">
        <v>0.79019012641615305</v>
      </c>
      <c r="F2236">
        <v>8</v>
      </c>
      <c r="G2236">
        <v>0</v>
      </c>
      <c r="H2236">
        <v>0</v>
      </c>
      <c r="I2236">
        <f t="shared" si="243"/>
        <v>0</v>
      </c>
      <c r="J2236">
        <v>0</v>
      </c>
      <c r="K2236">
        <v>0</v>
      </c>
      <c r="L2236" t="s">
        <v>3</v>
      </c>
      <c r="M2236" t="s">
        <v>652</v>
      </c>
      <c r="N2236" t="str">
        <f t="shared" si="244"/>
        <v>left tackle</v>
      </c>
      <c r="P2236">
        <v>0</v>
      </c>
      <c r="Q2236">
        <v>0.71416650000000004</v>
      </c>
      <c r="R2236">
        <v>0</v>
      </c>
      <c r="S2236">
        <v>0</v>
      </c>
      <c r="T2236">
        <f t="shared" si="245"/>
        <v>0</v>
      </c>
      <c r="U2236">
        <f t="shared" si="246"/>
        <v>0</v>
      </c>
      <c r="V2236">
        <f t="shared" si="247"/>
        <v>0</v>
      </c>
      <c r="X2236">
        <f t="shared" si="242"/>
        <v>0.56432731691718163</v>
      </c>
    </row>
    <row r="2237" spans="1:24" x14ac:dyDescent="0.35">
      <c r="A2237" t="s">
        <v>99</v>
      </c>
      <c r="B2237" t="s">
        <v>665</v>
      </c>
      <c r="C2237" t="s">
        <v>676</v>
      </c>
      <c r="D2237" t="s">
        <v>672</v>
      </c>
      <c r="E2237">
        <v>0.211080514541268</v>
      </c>
      <c r="F2237">
        <v>8</v>
      </c>
      <c r="G2237">
        <v>0</v>
      </c>
      <c r="H2237">
        <v>0</v>
      </c>
      <c r="I2237">
        <f t="shared" si="243"/>
        <v>0</v>
      </c>
      <c r="J2237">
        <v>0</v>
      </c>
      <c r="K2237">
        <v>0</v>
      </c>
      <c r="L2237" t="s">
        <v>3</v>
      </c>
      <c r="M2237" t="s">
        <v>651</v>
      </c>
      <c r="N2237" t="str">
        <f t="shared" si="244"/>
        <v>right tackle</v>
      </c>
      <c r="P2237">
        <v>0</v>
      </c>
      <c r="Q2237">
        <v>0.74554900000000002</v>
      </c>
      <c r="R2237">
        <v>0</v>
      </c>
      <c r="S2237">
        <v>0</v>
      </c>
      <c r="T2237">
        <f t="shared" si="245"/>
        <v>0</v>
      </c>
      <c r="U2237">
        <f t="shared" si="246"/>
        <v>0</v>
      </c>
      <c r="V2237">
        <f t="shared" si="247"/>
        <v>0</v>
      </c>
      <c r="X2237">
        <f t="shared" si="242"/>
        <v>0.15737086653572782</v>
      </c>
    </row>
    <row r="2238" spans="1:24" x14ac:dyDescent="0.35">
      <c r="A2238" t="s">
        <v>91</v>
      </c>
      <c r="B2238" t="s">
        <v>667</v>
      </c>
      <c r="C2238" t="s">
        <v>676</v>
      </c>
      <c r="D2238" t="s">
        <v>672</v>
      </c>
      <c r="E2238">
        <v>0.78891948545873103</v>
      </c>
      <c r="F2238">
        <v>8</v>
      </c>
      <c r="G2238">
        <v>0</v>
      </c>
      <c r="H2238">
        <v>0</v>
      </c>
      <c r="I2238">
        <f t="shared" si="243"/>
        <v>0</v>
      </c>
      <c r="J2238">
        <v>0</v>
      </c>
      <c r="K2238">
        <v>0</v>
      </c>
      <c r="L2238" t="s">
        <v>3</v>
      </c>
      <c r="M2238" t="s">
        <v>651</v>
      </c>
      <c r="N2238" t="str">
        <f t="shared" si="244"/>
        <v>right tackle</v>
      </c>
      <c r="P2238">
        <v>0</v>
      </c>
      <c r="Q2238">
        <v>0.74554900000000002</v>
      </c>
      <c r="R2238">
        <v>0</v>
      </c>
      <c r="S2238">
        <v>0</v>
      </c>
      <c r="T2238">
        <f t="shared" si="245"/>
        <v>0</v>
      </c>
      <c r="U2238">
        <f t="shared" si="246"/>
        <v>0</v>
      </c>
      <c r="V2238">
        <f t="shared" si="247"/>
        <v>0</v>
      </c>
      <c r="X2238">
        <f t="shared" si="242"/>
        <v>0.5881781334642715</v>
      </c>
    </row>
    <row r="2239" spans="1:24" x14ac:dyDescent="0.35">
      <c r="A2239" t="s">
        <v>89</v>
      </c>
      <c r="B2239" t="s">
        <v>666</v>
      </c>
      <c r="C2239" t="s">
        <v>676</v>
      </c>
      <c r="D2239" t="s">
        <v>672</v>
      </c>
      <c r="E2239">
        <v>0.57571628843207101</v>
      </c>
      <c r="F2239">
        <v>8</v>
      </c>
      <c r="G2239">
        <v>0</v>
      </c>
      <c r="H2239">
        <v>0</v>
      </c>
      <c r="I2239">
        <f t="shared" si="243"/>
        <v>0</v>
      </c>
      <c r="J2239">
        <v>0</v>
      </c>
      <c r="K2239">
        <v>0</v>
      </c>
      <c r="L2239" t="s">
        <v>3</v>
      </c>
      <c r="M2239" t="s">
        <v>652</v>
      </c>
      <c r="N2239" t="str">
        <f t="shared" si="244"/>
        <v>left tackle</v>
      </c>
      <c r="P2239">
        <v>0</v>
      </c>
      <c r="Q2239">
        <v>-0.17621368000000001</v>
      </c>
      <c r="R2239">
        <v>1</v>
      </c>
      <c r="S2239">
        <v>0.57571628843207101</v>
      </c>
      <c r="T2239">
        <f t="shared" si="245"/>
        <v>0</v>
      </c>
      <c r="U2239">
        <f t="shared" si="246"/>
        <v>0</v>
      </c>
      <c r="V2239">
        <f t="shared" si="247"/>
        <v>0</v>
      </c>
      <c r="X2239">
        <f t="shared" si="242"/>
        <v>-0.10144908582055667</v>
      </c>
    </row>
    <row r="2240" spans="1:24" x14ac:dyDescent="0.35">
      <c r="A2240" t="s">
        <v>91</v>
      </c>
      <c r="B2240" t="s">
        <v>667</v>
      </c>
      <c r="C2240" t="s">
        <v>676</v>
      </c>
      <c r="D2240" t="s">
        <v>672</v>
      </c>
      <c r="E2240">
        <v>0.42428371156792799</v>
      </c>
      <c r="F2240">
        <v>8</v>
      </c>
      <c r="G2240">
        <v>0</v>
      </c>
      <c r="H2240">
        <v>0</v>
      </c>
      <c r="I2240">
        <f t="shared" si="243"/>
        <v>0</v>
      </c>
      <c r="J2240">
        <v>0</v>
      </c>
      <c r="K2240">
        <v>0</v>
      </c>
      <c r="L2240" t="s">
        <v>3</v>
      </c>
      <c r="M2240" t="s">
        <v>652</v>
      </c>
      <c r="N2240" t="str">
        <f t="shared" si="244"/>
        <v>left tackle</v>
      </c>
      <c r="P2240">
        <v>0</v>
      </c>
      <c r="Q2240">
        <v>-0.17621368000000001</v>
      </c>
      <c r="R2240">
        <v>1</v>
      </c>
      <c r="S2240">
        <v>0.42428371156792799</v>
      </c>
      <c r="T2240">
        <f t="shared" si="245"/>
        <v>0</v>
      </c>
      <c r="U2240">
        <f t="shared" si="246"/>
        <v>0</v>
      </c>
      <c r="V2240">
        <f t="shared" si="247"/>
        <v>0</v>
      </c>
      <c r="X2240">
        <f t="shared" si="242"/>
        <v>-7.4764594179443172E-2</v>
      </c>
    </row>
    <row r="2241" spans="1:24" x14ac:dyDescent="0.35">
      <c r="A2241" t="s">
        <v>95</v>
      </c>
      <c r="B2241" t="s">
        <v>666</v>
      </c>
      <c r="C2241" t="s">
        <v>676</v>
      </c>
      <c r="D2241" t="s">
        <v>672</v>
      </c>
      <c r="E2241">
        <v>0.84367388259352505</v>
      </c>
      <c r="F2241">
        <v>8</v>
      </c>
      <c r="G2241">
        <v>0</v>
      </c>
      <c r="H2241">
        <v>0</v>
      </c>
      <c r="I2241">
        <f t="shared" si="243"/>
        <v>0</v>
      </c>
      <c r="J2241">
        <v>0</v>
      </c>
      <c r="K2241">
        <v>0</v>
      </c>
      <c r="L2241" t="s">
        <v>3</v>
      </c>
      <c r="M2241" t="s">
        <v>652</v>
      </c>
      <c r="N2241" t="str">
        <f t="shared" si="244"/>
        <v>left tackle</v>
      </c>
      <c r="P2241">
        <v>0</v>
      </c>
      <c r="Q2241">
        <v>4.3211925999999998E-2</v>
      </c>
      <c r="R2241">
        <v>0</v>
      </c>
      <c r="S2241">
        <v>0</v>
      </c>
      <c r="T2241">
        <f t="shared" si="245"/>
        <v>0</v>
      </c>
      <c r="U2241">
        <f t="shared" si="246"/>
        <v>0</v>
      </c>
      <c r="V2241">
        <f t="shared" si="247"/>
        <v>0</v>
      </c>
      <c r="X2241">
        <f t="shared" si="242"/>
        <v>3.6456773382764089E-2</v>
      </c>
    </row>
    <row r="2242" spans="1:24" x14ac:dyDescent="0.35">
      <c r="A2242" t="s">
        <v>91</v>
      </c>
      <c r="B2242" t="s">
        <v>667</v>
      </c>
      <c r="C2242" t="s">
        <v>676</v>
      </c>
      <c r="D2242" t="s">
        <v>672</v>
      </c>
      <c r="E2242">
        <v>0.15632611740647401</v>
      </c>
      <c r="F2242">
        <v>8</v>
      </c>
      <c r="G2242">
        <v>0</v>
      </c>
      <c r="H2242">
        <v>0</v>
      </c>
      <c r="I2242">
        <f t="shared" si="243"/>
        <v>0</v>
      </c>
      <c r="J2242">
        <v>0</v>
      </c>
      <c r="K2242">
        <v>0</v>
      </c>
      <c r="L2242" t="s">
        <v>3</v>
      </c>
      <c r="M2242" t="s">
        <v>652</v>
      </c>
      <c r="N2242" t="str">
        <f t="shared" si="244"/>
        <v>left tackle</v>
      </c>
      <c r="P2242">
        <v>0</v>
      </c>
      <c r="Q2242">
        <v>4.3211925999999998E-2</v>
      </c>
      <c r="R2242">
        <v>0</v>
      </c>
      <c r="S2242">
        <v>0</v>
      </c>
      <c r="T2242">
        <f t="shared" si="245"/>
        <v>0</v>
      </c>
      <c r="U2242">
        <f t="shared" si="246"/>
        <v>0</v>
      </c>
      <c r="V2242">
        <f t="shared" si="247"/>
        <v>0</v>
      </c>
      <c r="X2242">
        <f t="shared" ref="X2242:X2305" si="248">Q2242*E2242</f>
        <v>6.7551526172358661E-3</v>
      </c>
    </row>
    <row r="2243" spans="1:24" x14ac:dyDescent="0.35">
      <c r="A2243" t="s">
        <v>95</v>
      </c>
      <c r="B2243" t="s">
        <v>666</v>
      </c>
      <c r="C2243" t="s">
        <v>676</v>
      </c>
      <c r="D2243" t="s">
        <v>672</v>
      </c>
      <c r="E2243">
        <v>1</v>
      </c>
      <c r="F2243">
        <v>8</v>
      </c>
      <c r="G2243">
        <v>0</v>
      </c>
      <c r="H2243">
        <v>0</v>
      </c>
      <c r="I2243">
        <f t="shared" ref="I2243:I2306" si="249">SUM(G2243:H2243)</f>
        <v>0</v>
      </c>
      <c r="J2243">
        <v>0</v>
      </c>
      <c r="K2243">
        <v>0</v>
      </c>
      <c r="L2243" t="s">
        <v>3</v>
      </c>
      <c r="M2243" t="s">
        <v>651</v>
      </c>
      <c r="N2243" t="str">
        <f t="shared" ref="N2243:N2306" si="250">IF(M2243="middle",M2243,_xlfn.CONCAT(M2243," ",L2243))</f>
        <v>right tackle</v>
      </c>
      <c r="P2243">
        <v>0</v>
      </c>
      <c r="Q2243">
        <v>0.32230902</v>
      </c>
      <c r="R2243">
        <v>0</v>
      </c>
      <c r="S2243">
        <v>0</v>
      </c>
      <c r="T2243">
        <f t="shared" ref="T2243:T2306" si="251">P2243*E2243</f>
        <v>0</v>
      </c>
      <c r="U2243">
        <f t="shared" ref="U2243:U2306" si="252">J2243*E2243</f>
        <v>0</v>
      </c>
      <c r="V2243">
        <f t="shared" ref="V2243:V2306" si="253">K2243*E2243</f>
        <v>0</v>
      </c>
      <c r="X2243">
        <f t="shared" si="248"/>
        <v>0.32230902</v>
      </c>
    </row>
    <row r="2244" spans="1:24" x14ac:dyDescent="0.35">
      <c r="A2244" t="s">
        <v>95</v>
      </c>
      <c r="B2244" t="s">
        <v>666</v>
      </c>
      <c r="C2244" t="s">
        <v>676</v>
      </c>
      <c r="D2244" t="s">
        <v>672</v>
      </c>
      <c r="E2244">
        <v>0.14972856265527601</v>
      </c>
      <c r="F2244">
        <v>8</v>
      </c>
      <c r="G2244">
        <v>0</v>
      </c>
      <c r="H2244">
        <v>0</v>
      </c>
      <c r="I2244">
        <f t="shared" si="249"/>
        <v>0</v>
      </c>
      <c r="J2244">
        <v>0</v>
      </c>
      <c r="K2244">
        <v>0</v>
      </c>
      <c r="L2244" t="s">
        <v>654</v>
      </c>
      <c r="M2244" t="s">
        <v>652</v>
      </c>
      <c r="N2244" t="str">
        <f t="shared" si="250"/>
        <v>left guard</v>
      </c>
      <c r="P2244">
        <v>0</v>
      </c>
      <c r="Q2244">
        <v>-0.50459620000000005</v>
      </c>
      <c r="R2244">
        <v>1</v>
      </c>
      <c r="S2244">
        <v>0.14972856265527601</v>
      </c>
      <c r="T2244">
        <f t="shared" si="251"/>
        <v>0</v>
      </c>
      <c r="U2244">
        <f t="shared" si="252"/>
        <v>0</v>
      </c>
      <c r="V2244">
        <f t="shared" si="253"/>
        <v>0</v>
      </c>
      <c r="X2244">
        <f t="shared" si="248"/>
        <v>-7.5552463747314197E-2</v>
      </c>
    </row>
    <row r="2245" spans="1:24" x14ac:dyDescent="0.35">
      <c r="A2245" t="s">
        <v>91</v>
      </c>
      <c r="B2245" t="s">
        <v>667</v>
      </c>
      <c r="C2245" t="s">
        <v>676</v>
      </c>
      <c r="D2245" t="s">
        <v>672</v>
      </c>
      <c r="E2245">
        <v>0.85027143734472299</v>
      </c>
      <c r="F2245">
        <v>8</v>
      </c>
      <c r="G2245">
        <v>0</v>
      </c>
      <c r="H2245">
        <v>0</v>
      </c>
      <c r="I2245">
        <f t="shared" si="249"/>
        <v>0</v>
      </c>
      <c r="J2245">
        <v>0</v>
      </c>
      <c r="K2245">
        <v>0</v>
      </c>
      <c r="L2245" t="s">
        <v>654</v>
      </c>
      <c r="M2245" t="s">
        <v>652</v>
      </c>
      <c r="N2245" t="str">
        <f t="shared" si="250"/>
        <v>left guard</v>
      </c>
      <c r="P2245">
        <v>0</v>
      </c>
      <c r="Q2245">
        <v>-0.50459620000000005</v>
      </c>
      <c r="R2245">
        <v>1</v>
      </c>
      <c r="S2245">
        <v>0.85027143734472299</v>
      </c>
      <c r="T2245">
        <f t="shared" si="251"/>
        <v>0</v>
      </c>
      <c r="U2245">
        <f t="shared" si="252"/>
        <v>0</v>
      </c>
      <c r="V2245">
        <f t="shared" si="253"/>
        <v>0</v>
      </c>
      <c r="X2245">
        <f t="shared" si="248"/>
        <v>-0.42904373625268538</v>
      </c>
    </row>
    <row r="2246" spans="1:24" x14ac:dyDescent="0.35">
      <c r="A2246" t="s">
        <v>99</v>
      </c>
      <c r="B2246" t="s">
        <v>665</v>
      </c>
      <c r="C2246" t="s">
        <v>676</v>
      </c>
      <c r="D2246" t="s">
        <v>672</v>
      </c>
      <c r="E2246">
        <v>0.404911518375832</v>
      </c>
      <c r="F2246">
        <v>8</v>
      </c>
      <c r="G2246">
        <v>0</v>
      </c>
      <c r="H2246">
        <v>0</v>
      </c>
      <c r="I2246">
        <f t="shared" si="249"/>
        <v>0</v>
      </c>
      <c r="J2246">
        <v>0</v>
      </c>
      <c r="K2246">
        <v>0</v>
      </c>
      <c r="L2246" t="s">
        <v>654</v>
      </c>
      <c r="M2246" t="s">
        <v>651</v>
      </c>
      <c r="N2246" t="str">
        <f t="shared" si="250"/>
        <v>right guard</v>
      </c>
      <c r="P2246">
        <v>0</v>
      </c>
      <c r="Q2246">
        <v>-0.39140722</v>
      </c>
      <c r="R2246">
        <v>1</v>
      </c>
      <c r="S2246">
        <v>0.404911518375832</v>
      </c>
      <c r="T2246">
        <f t="shared" si="251"/>
        <v>0</v>
      </c>
      <c r="U2246">
        <f t="shared" si="252"/>
        <v>0</v>
      </c>
      <c r="V2246">
        <f t="shared" si="253"/>
        <v>0</v>
      </c>
      <c r="X2246">
        <f t="shared" si="248"/>
        <v>-0.15848529175346332</v>
      </c>
    </row>
    <row r="2247" spans="1:24" x14ac:dyDescent="0.35">
      <c r="A2247" t="s">
        <v>523</v>
      </c>
      <c r="B2247" t="s">
        <v>666</v>
      </c>
      <c r="C2247" t="s">
        <v>676</v>
      </c>
      <c r="D2247" t="s">
        <v>672</v>
      </c>
      <c r="E2247">
        <v>0.59508848162416705</v>
      </c>
      <c r="F2247">
        <v>8</v>
      </c>
      <c r="G2247">
        <v>0</v>
      </c>
      <c r="H2247">
        <v>0</v>
      </c>
      <c r="I2247">
        <f t="shared" si="249"/>
        <v>0</v>
      </c>
      <c r="J2247">
        <v>0</v>
      </c>
      <c r="K2247">
        <v>0</v>
      </c>
      <c r="L2247" t="s">
        <v>654</v>
      </c>
      <c r="M2247" t="s">
        <v>651</v>
      </c>
      <c r="N2247" t="str">
        <f t="shared" si="250"/>
        <v>right guard</v>
      </c>
      <c r="P2247">
        <v>0</v>
      </c>
      <c r="Q2247">
        <v>-0.39140722</v>
      </c>
      <c r="R2247">
        <v>1</v>
      </c>
      <c r="S2247">
        <v>0.59508848162416705</v>
      </c>
      <c r="T2247">
        <f t="shared" si="251"/>
        <v>0</v>
      </c>
      <c r="U2247">
        <f t="shared" si="252"/>
        <v>0</v>
      </c>
      <c r="V2247">
        <f t="shared" si="253"/>
        <v>0</v>
      </c>
      <c r="X2247">
        <f t="shared" si="248"/>
        <v>-0.23292192824653632</v>
      </c>
    </row>
    <row r="2248" spans="1:24" x14ac:dyDescent="0.35">
      <c r="A2248" t="s">
        <v>518</v>
      </c>
      <c r="B2248" t="s">
        <v>667</v>
      </c>
      <c r="C2248" t="s">
        <v>676</v>
      </c>
      <c r="D2248" t="s">
        <v>672</v>
      </c>
      <c r="E2248">
        <v>0.59958313190512702</v>
      </c>
      <c r="F2248">
        <v>8</v>
      </c>
      <c r="G2248">
        <v>0</v>
      </c>
      <c r="H2248">
        <v>0</v>
      </c>
      <c r="I2248">
        <f t="shared" si="249"/>
        <v>0</v>
      </c>
      <c r="J2248">
        <v>0</v>
      </c>
      <c r="K2248">
        <v>0</v>
      </c>
      <c r="L2248" t="s">
        <v>654</v>
      </c>
      <c r="M2248" t="s">
        <v>652</v>
      </c>
      <c r="N2248" t="str">
        <f t="shared" si="250"/>
        <v>left guard</v>
      </c>
      <c r="P2248">
        <v>0</v>
      </c>
      <c r="Q2248">
        <v>-0.49440603999999999</v>
      </c>
      <c r="R2248">
        <v>1</v>
      </c>
      <c r="S2248">
        <v>0.59958313190512702</v>
      </c>
      <c r="T2248">
        <f t="shared" si="251"/>
        <v>0</v>
      </c>
      <c r="U2248">
        <f t="shared" si="252"/>
        <v>0</v>
      </c>
      <c r="V2248">
        <f t="shared" si="253"/>
        <v>0</v>
      </c>
      <c r="X2248">
        <f t="shared" si="248"/>
        <v>-0.29643752189601152</v>
      </c>
    </row>
    <row r="2249" spans="1:24" x14ac:dyDescent="0.35">
      <c r="A2249" t="s">
        <v>90</v>
      </c>
      <c r="B2249" t="s">
        <v>666</v>
      </c>
      <c r="C2249" t="s">
        <v>676</v>
      </c>
      <c r="D2249" t="s">
        <v>672</v>
      </c>
      <c r="E2249">
        <v>0.40041686809487198</v>
      </c>
      <c r="F2249">
        <v>8</v>
      </c>
      <c r="G2249">
        <v>0</v>
      </c>
      <c r="H2249">
        <v>0</v>
      </c>
      <c r="I2249">
        <f t="shared" si="249"/>
        <v>0</v>
      </c>
      <c r="J2249">
        <v>0</v>
      </c>
      <c r="K2249">
        <v>0</v>
      </c>
      <c r="L2249" t="s">
        <v>654</v>
      </c>
      <c r="M2249" t="s">
        <v>652</v>
      </c>
      <c r="N2249" t="str">
        <f t="shared" si="250"/>
        <v>left guard</v>
      </c>
      <c r="P2249">
        <v>0</v>
      </c>
      <c r="Q2249">
        <v>-0.49440603999999999</v>
      </c>
      <c r="R2249">
        <v>1</v>
      </c>
      <c r="S2249">
        <v>0.40041686809487198</v>
      </c>
      <c r="T2249">
        <f t="shared" si="251"/>
        <v>0</v>
      </c>
      <c r="U2249">
        <f t="shared" si="252"/>
        <v>0</v>
      </c>
      <c r="V2249">
        <f t="shared" si="253"/>
        <v>0</v>
      </c>
      <c r="X2249">
        <f t="shared" si="248"/>
        <v>-0.19796851810398799</v>
      </c>
    </row>
    <row r="2250" spans="1:24" x14ac:dyDescent="0.35">
      <c r="A2250" t="s">
        <v>99</v>
      </c>
      <c r="B2250" t="s">
        <v>665</v>
      </c>
      <c r="C2250" t="s">
        <v>676</v>
      </c>
      <c r="D2250" t="s">
        <v>672</v>
      </c>
      <c r="E2250">
        <v>1</v>
      </c>
      <c r="F2250">
        <v>8</v>
      </c>
      <c r="G2250">
        <v>0</v>
      </c>
      <c r="H2250">
        <v>0</v>
      </c>
      <c r="I2250">
        <f t="shared" si="249"/>
        <v>0</v>
      </c>
      <c r="J2250">
        <v>0</v>
      </c>
      <c r="K2250">
        <v>0</v>
      </c>
      <c r="L2250" t="s">
        <v>3</v>
      </c>
      <c r="M2250" t="s">
        <v>652</v>
      </c>
      <c r="N2250" t="str">
        <f t="shared" si="250"/>
        <v>left tackle</v>
      </c>
      <c r="P2250">
        <v>0</v>
      </c>
      <c r="Q2250">
        <v>2.3158069999999999</v>
      </c>
      <c r="R2250">
        <v>0</v>
      </c>
      <c r="S2250">
        <v>0</v>
      </c>
      <c r="T2250">
        <f t="shared" si="251"/>
        <v>0</v>
      </c>
      <c r="U2250">
        <f t="shared" si="252"/>
        <v>0</v>
      </c>
      <c r="V2250">
        <f t="shared" si="253"/>
        <v>0</v>
      </c>
      <c r="X2250">
        <f t="shared" si="248"/>
        <v>2.3158069999999999</v>
      </c>
    </row>
    <row r="2251" spans="1:24" x14ac:dyDescent="0.35">
      <c r="A2251" t="s">
        <v>99</v>
      </c>
      <c r="B2251" t="s">
        <v>665</v>
      </c>
      <c r="C2251" t="s">
        <v>676</v>
      </c>
      <c r="D2251" t="s">
        <v>672</v>
      </c>
      <c r="E2251">
        <v>0.27736642428087599</v>
      </c>
      <c r="F2251">
        <v>8</v>
      </c>
      <c r="G2251">
        <v>0</v>
      </c>
      <c r="H2251">
        <v>0</v>
      </c>
      <c r="I2251">
        <f t="shared" si="249"/>
        <v>0</v>
      </c>
      <c r="J2251">
        <v>1</v>
      </c>
      <c r="K2251">
        <v>0</v>
      </c>
      <c r="L2251" t="s">
        <v>654</v>
      </c>
      <c r="M2251" t="s">
        <v>652</v>
      </c>
      <c r="N2251" t="str">
        <f t="shared" si="250"/>
        <v>left guard</v>
      </c>
      <c r="P2251">
        <v>0</v>
      </c>
      <c r="Q2251">
        <v>0.48625487000000001</v>
      </c>
      <c r="R2251">
        <v>0</v>
      </c>
      <c r="S2251">
        <v>0</v>
      </c>
      <c r="T2251">
        <f t="shared" si="251"/>
        <v>0</v>
      </c>
      <c r="U2251">
        <f t="shared" si="252"/>
        <v>0.27736642428087599</v>
      </c>
      <c r="V2251">
        <f t="shared" si="253"/>
        <v>0</v>
      </c>
      <c r="X2251">
        <f t="shared" si="248"/>
        <v>0.1348707745810622</v>
      </c>
    </row>
    <row r="2252" spans="1:24" x14ac:dyDescent="0.35">
      <c r="A2252" t="s">
        <v>102</v>
      </c>
      <c r="B2252" t="s">
        <v>666</v>
      </c>
      <c r="C2252" t="s">
        <v>676</v>
      </c>
      <c r="D2252" t="s">
        <v>672</v>
      </c>
      <c r="E2252">
        <v>0.72263357571912301</v>
      </c>
      <c r="F2252">
        <v>8</v>
      </c>
      <c r="G2252">
        <v>0</v>
      </c>
      <c r="H2252">
        <v>0</v>
      </c>
      <c r="I2252">
        <f t="shared" si="249"/>
        <v>0</v>
      </c>
      <c r="J2252">
        <v>1</v>
      </c>
      <c r="K2252">
        <v>0</v>
      </c>
      <c r="L2252" t="s">
        <v>654</v>
      </c>
      <c r="M2252" t="s">
        <v>652</v>
      </c>
      <c r="N2252" t="str">
        <f t="shared" si="250"/>
        <v>left guard</v>
      </c>
      <c r="P2252">
        <v>0</v>
      </c>
      <c r="Q2252">
        <v>0.48625487000000001</v>
      </c>
      <c r="R2252">
        <v>0</v>
      </c>
      <c r="S2252">
        <v>0</v>
      </c>
      <c r="T2252">
        <f t="shared" si="251"/>
        <v>0</v>
      </c>
      <c r="U2252">
        <f t="shared" si="252"/>
        <v>0.72263357571912301</v>
      </c>
      <c r="V2252">
        <f t="shared" si="253"/>
        <v>0</v>
      </c>
      <c r="X2252">
        <f t="shared" si="248"/>
        <v>0.35138409541893734</v>
      </c>
    </row>
    <row r="2253" spans="1:24" x14ac:dyDescent="0.35">
      <c r="A2253" t="s">
        <v>516</v>
      </c>
      <c r="B2253" t="s">
        <v>666</v>
      </c>
      <c r="C2253" t="s">
        <v>672</v>
      </c>
      <c r="D2253" t="s">
        <v>676</v>
      </c>
      <c r="E2253">
        <v>1</v>
      </c>
      <c r="F2253">
        <v>8</v>
      </c>
      <c r="G2253">
        <v>0</v>
      </c>
      <c r="H2253">
        <v>0</v>
      </c>
      <c r="I2253">
        <f t="shared" si="249"/>
        <v>0</v>
      </c>
      <c r="J2253">
        <v>0</v>
      </c>
      <c r="K2253">
        <v>0</v>
      </c>
      <c r="L2253" t="s">
        <v>654</v>
      </c>
      <c r="M2253" t="s">
        <v>651</v>
      </c>
      <c r="N2253" t="str">
        <f t="shared" si="250"/>
        <v>right guard</v>
      </c>
      <c r="P2253">
        <v>0</v>
      </c>
      <c r="Q2253">
        <v>-4.6195259999999997E-3</v>
      </c>
      <c r="R2253">
        <v>1</v>
      </c>
      <c r="S2253">
        <v>1</v>
      </c>
      <c r="T2253">
        <f t="shared" si="251"/>
        <v>0</v>
      </c>
      <c r="U2253">
        <f t="shared" si="252"/>
        <v>0</v>
      </c>
      <c r="V2253">
        <f t="shared" si="253"/>
        <v>0</v>
      </c>
      <c r="X2253">
        <f t="shared" si="248"/>
        <v>-4.6195259999999997E-3</v>
      </c>
    </row>
    <row r="2254" spans="1:24" x14ac:dyDescent="0.35">
      <c r="A2254" t="s">
        <v>94</v>
      </c>
      <c r="B2254" t="s">
        <v>665</v>
      </c>
      <c r="C2254" t="s">
        <v>676</v>
      </c>
      <c r="D2254" t="s">
        <v>672</v>
      </c>
      <c r="E2254">
        <v>0.365292618377828</v>
      </c>
      <c r="F2254">
        <v>8</v>
      </c>
      <c r="G2254">
        <v>0</v>
      </c>
      <c r="H2254">
        <v>0</v>
      </c>
      <c r="I2254">
        <f t="shared" si="249"/>
        <v>0</v>
      </c>
      <c r="J2254">
        <v>0</v>
      </c>
      <c r="K2254">
        <v>1</v>
      </c>
      <c r="L2254" t="s">
        <v>654</v>
      </c>
      <c r="M2254" t="s">
        <v>652</v>
      </c>
      <c r="N2254" t="str">
        <f t="shared" si="250"/>
        <v>left guard</v>
      </c>
      <c r="P2254">
        <v>0</v>
      </c>
      <c r="Q2254">
        <v>-0.74098759999999997</v>
      </c>
      <c r="R2254">
        <v>1</v>
      </c>
      <c r="S2254">
        <v>0.365292618377828</v>
      </c>
      <c r="T2254">
        <f t="shared" si="251"/>
        <v>0</v>
      </c>
      <c r="U2254">
        <f t="shared" si="252"/>
        <v>0</v>
      </c>
      <c r="V2254">
        <f t="shared" si="253"/>
        <v>0.365292618377828</v>
      </c>
      <c r="X2254">
        <f t="shared" si="248"/>
        <v>-0.27067730058950268</v>
      </c>
    </row>
    <row r="2255" spans="1:24" x14ac:dyDescent="0.35">
      <c r="A2255" t="s">
        <v>102</v>
      </c>
      <c r="B2255" t="s">
        <v>666</v>
      </c>
      <c r="C2255" t="s">
        <v>676</v>
      </c>
      <c r="D2255" t="s">
        <v>672</v>
      </c>
      <c r="E2255">
        <v>0.49378949219011498</v>
      </c>
      <c r="F2255">
        <v>8</v>
      </c>
      <c r="G2255">
        <v>0</v>
      </c>
      <c r="H2255">
        <v>0</v>
      </c>
      <c r="I2255">
        <f t="shared" si="249"/>
        <v>0</v>
      </c>
      <c r="J2255">
        <v>0</v>
      </c>
      <c r="K2255">
        <v>1</v>
      </c>
      <c r="L2255" t="s">
        <v>654</v>
      </c>
      <c r="M2255" t="s">
        <v>652</v>
      </c>
      <c r="N2255" t="str">
        <f t="shared" si="250"/>
        <v>left guard</v>
      </c>
      <c r="P2255">
        <v>0</v>
      </c>
      <c r="Q2255">
        <v>-0.74098759999999997</v>
      </c>
      <c r="R2255">
        <v>1</v>
      </c>
      <c r="S2255">
        <v>0.49378949219011498</v>
      </c>
      <c r="T2255">
        <f t="shared" si="251"/>
        <v>0</v>
      </c>
      <c r="U2255">
        <f t="shared" si="252"/>
        <v>0</v>
      </c>
      <c r="V2255">
        <f t="shared" si="253"/>
        <v>0.49378949219011498</v>
      </c>
      <c r="X2255">
        <f t="shared" si="248"/>
        <v>-0.36589189072317202</v>
      </c>
    </row>
    <row r="2256" spans="1:24" x14ac:dyDescent="0.35">
      <c r="A2256" t="s">
        <v>90</v>
      </c>
      <c r="B2256" t="s">
        <v>666</v>
      </c>
      <c r="C2256" t="s">
        <v>676</v>
      </c>
      <c r="D2256" t="s">
        <v>672</v>
      </c>
      <c r="E2256">
        <v>0.14091788943205499</v>
      </c>
      <c r="F2256">
        <v>8</v>
      </c>
      <c r="G2256">
        <v>0</v>
      </c>
      <c r="H2256">
        <v>0</v>
      </c>
      <c r="I2256">
        <f t="shared" si="249"/>
        <v>0</v>
      </c>
      <c r="J2256">
        <v>0</v>
      </c>
      <c r="K2256">
        <v>1</v>
      </c>
      <c r="L2256" t="s">
        <v>654</v>
      </c>
      <c r="M2256" t="s">
        <v>652</v>
      </c>
      <c r="N2256" t="str">
        <f t="shared" si="250"/>
        <v>left guard</v>
      </c>
      <c r="P2256">
        <v>0</v>
      </c>
      <c r="Q2256">
        <v>-0.74098759999999997</v>
      </c>
      <c r="R2256">
        <v>1</v>
      </c>
      <c r="S2256">
        <v>0.14091788943205499</v>
      </c>
      <c r="T2256">
        <f t="shared" si="251"/>
        <v>0</v>
      </c>
      <c r="U2256">
        <f t="shared" si="252"/>
        <v>0</v>
      </c>
      <c r="V2256">
        <f t="shared" si="253"/>
        <v>0.14091788943205499</v>
      </c>
      <c r="X2256">
        <f t="shared" si="248"/>
        <v>-0.10441840868732379</v>
      </c>
    </row>
    <row r="2257" spans="1:24" x14ac:dyDescent="0.35">
      <c r="A2257" t="s">
        <v>99</v>
      </c>
      <c r="B2257" t="s">
        <v>665</v>
      </c>
      <c r="C2257" t="s">
        <v>676</v>
      </c>
      <c r="D2257" t="s">
        <v>672</v>
      </c>
      <c r="E2257">
        <v>1</v>
      </c>
      <c r="F2257">
        <v>8</v>
      </c>
      <c r="G2257">
        <v>0</v>
      </c>
      <c r="H2257">
        <v>0</v>
      </c>
      <c r="I2257">
        <f t="shared" si="249"/>
        <v>0</v>
      </c>
      <c r="J2257">
        <v>0</v>
      </c>
      <c r="K2257">
        <v>0</v>
      </c>
      <c r="L2257" t="s">
        <v>654</v>
      </c>
      <c r="M2257" t="s">
        <v>652</v>
      </c>
      <c r="N2257" t="str">
        <f t="shared" si="250"/>
        <v>left guard</v>
      </c>
      <c r="P2257">
        <v>0</v>
      </c>
      <c r="Q2257">
        <v>-0.50820520000000002</v>
      </c>
      <c r="R2257">
        <v>1</v>
      </c>
      <c r="S2257">
        <v>1</v>
      </c>
      <c r="T2257">
        <f t="shared" si="251"/>
        <v>0</v>
      </c>
      <c r="U2257">
        <f t="shared" si="252"/>
        <v>0</v>
      </c>
      <c r="V2257">
        <f t="shared" si="253"/>
        <v>0</v>
      </c>
      <c r="X2257">
        <f t="shared" si="248"/>
        <v>-0.50820520000000002</v>
      </c>
    </row>
    <row r="2258" spans="1:24" x14ac:dyDescent="0.35">
      <c r="A2258" t="s">
        <v>100</v>
      </c>
      <c r="B2258" t="s">
        <v>665</v>
      </c>
      <c r="C2258" t="s">
        <v>676</v>
      </c>
      <c r="D2258" t="s">
        <v>672</v>
      </c>
      <c r="E2258">
        <v>0.23156215595791199</v>
      </c>
      <c r="F2258">
        <v>8</v>
      </c>
      <c r="G2258">
        <v>0</v>
      </c>
      <c r="H2258">
        <v>0</v>
      </c>
      <c r="I2258">
        <f t="shared" si="249"/>
        <v>0</v>
      </c>
      <c r="J2258">
        <v>0</v>
      </c>
      <c r="K2258">
        <v>0</v>
      </c>
      <c r="L2258" t="s">
        <v>3</v>
      </c>
      <c r="M2258" t="s">
        <v>652</v>
      </c>
      <c r="N2258" t="str">
        <f t="shared" si="250"/>
        <v>left tackle</v>
      </c>
      <c r="P2258">
        <v>0</v>
      </c>
      <c r="Q2258">
        <v>1.3324761000000001</v>
      </c>
      <c r="R2258">
        <v>0</v>
      </c>
      <c r="S2258">
        <v>0</v>
      </c>
      <c r="T2258">
        <f t="shared" si="251"/>
        <v>0</v>
      </c>
      <c r="U2258">
        <f t="shared" si="252"/>
        <v>0</v>
      </c>
      <c r="V2258">
        <f t="shared" si="253"/>
        <v>0</v>
      </c>
      <c r="X2258">
        <f t="shared" si="248"/>
        <v>0.30855103847839033</v>
      </c>
    </row>
    <row r="2259" spans="1:24" x14ac:dyDescent="0.35">
      <c r="A2259" t="s">
        <v>99</v>
      </c>
      <c r="B2259" t="s">
        <v>665</v>
      </c>
      <c r="C2259" t="s">
        <v>676</v>
      </c>
      <c r="D2259" t="s">
        <v>672</v>
      </c>
      <c r="E2259">
        <v>0.33539714537925402</v>
      </c>
      <c r="F2259">
        <v>8</v>
      </c>
      <c r="G2259">
        <v>0</v>
      </c>
      <c r="H2259">
        <v>0</v>
      </c>
      <c r="I2259">
        <f t="shared" si="249"/>
        <v>0</v>
      </c>
      <c r="J2259">
        <v>0</v>
      </c>
      <c r="K2259">
        <v>0</v>
      </c>
      <c r="L2259" t="s">
        <v>3</v>
      </c>
      <c r="M2259" t="s">
        <v>652</v>
      </c>
      <c r="N2259" t="str">
        <f t="shared" si="250"/>
        <v>left tackle</v>
      </c>
      <c r="P2259">
        <v>0</v>
      </c>
      <c r="Q2259">
        <v>1.3324761000000001</v>
      </c>
      <c r="R2259">
        <v>0</v>
      </c>
      <c r="S2259">
        <v>0</v>
      </c>
      <c r="T2259">
        <f t="shared" si="251"/>
        <v>0</v>
      </c>
      <c r="U2259">
        <f t="shared" si="252"/>
        <v>0</v>
      </c>
      <c r="V2259">
        <f t="shared" si="253"/>
        <v>0</v>
      </c>
      <c r="X2259">
        <f t="shared" si="248"/>
        <v>0.44690868022608143</v>
      </c>
    </row>
    <row r="2260" spans="1:24" x14ac:dyDescent="0.35">
      <c r="A2260" t="s">
        <v>522</v>
      </c>
      <c r="B2260" t="s">
        <v>665</v>
      </c>
      <c r="C2260" t="s">
        <v>676</v>
      </c>
      <c r="D2260" t="s">
        <v>672</v>
      </c>
      <c r="E2260">
        <v>0.43304069866283201</v>
      </c>
      <c r="F2260">
        <v>8</v>
      </c>
      <c r="G2260">
        <v>0</v>
      </c>
      <c r="H2260">
        <v>0</v>
      </c>
      <c r="I2260">
        <f t="shared" si="249"/>
        <v>0</v>
      </c>
      <c r="J2260">
        <v>0</v>
      </c>
      <c r="K2260">
        <v>0</v>
      </c>
      <c r="L2260" t="s">
        <v>3</v>
      </c>
      <c r="M2260" t="s">
        <v>652</v>
      </c>
      <c r="N2260" t="str">
        <f t="shared" si="250"/>
        <v>left tackle</v>
      </c>
      <c r="P2260">
        <v>0</v>
      </c>
      <c r="Q2260">
        <v>1.3324761000000001</v>
      </c>
      <c r="R2260">
        <v>0</v>
      </c>
      <c r="S2260">
        <v>0</v>
      </c>
      <c r="T2260">
        <f t="shared" si="251"/>
        <v>0</v>
      </c>
      <c r="U2260">
        <f t="shared" si="252"/>
        <v>0</v>
      </c>
      <c r="V2260">
        <f t="shared" si="253"/>
        <v>0</v>
      </c>
      <c r="X2260">
        <f t="shared" si="248"/>
        <v>0.57701638129552568</v>
      </c>
    </row>
    <row r="2261" spans="1:24" x14ac:dyDescent="0.35">
      <c r="A2261" t="s">
        <v>94</v>
      </c>
      <c r="B2261" t="s">
        <v>665</v>
      </c>
      <c r="C2261" t="s">
        <v>676</v>
      </c>
      <c r="D2261" t="s">
        <v>672</v>
      </c>
      <c r="E2261">
        <v>1</v>
      </c>
      <c r="F2261">
        <v>8</v>
      </c>
      <c r="G2261">
        <v>0</v>
      </c>
      <c r="H2261">
        <v>0</v>
      </c>
      <c r="I2261">
        <f t="shared" si="249"/>
        <v>0</v>
      </c>
      <c r="J2261">
        <v>0</v>
      </c>
      <c r="K2261">
        <v>0</v>
      </c>
      <c r="L2261" t="s">
        <v>3</v>
      </c>
      <c r="M2261" t="s">
        <v>651</v>
      </c>
      <c r="N2261" t="str">
        <f t="shared" si="250"/>
        <v>right tackle</v>
      </c>
      <c r="P2261">
        <v>0</v>
      </c>
      <c r="Q2261">
        <v>-0.51051276999999995</v>
      </c>
      <c r="R2261">
        <v>1</v>
      </c>
      <c r="S2261">
        <v>1</v>
      </c>
      <c r="T2261">
        <f t="shared" si="251"/>
        <v>0</v>
      </c>
      <c r="U2261">
        <f t="shared" si="252"/>
        <v>0</v>
      </c>
      <c r="V2261">
        <f t="shared" si="253"/>
        <v>0</v>
      </c>
      <c r="X2261">
        <f t="shared" si="248"/>
        <v>-0.51051276999999995</v>
      </c>
    </row>
    <row r="2262" spans="1:24" x14ac:dyDescent="0.35">
      <c r="A2262" t="s">
        <v>99</v>
      </c>
      <c r="B2262" t="s">
        <v>665</v>
      </c>
      <c r="C2262" t="s">
        <v>676</v>
      </c>
      <c r="D2262" t="s">
        <v>672</v>
      </c>
      <c r="E2262">
        <v>0.28120972801154398</v>
      </c>
      <c r="F2262">
        <v>8</v>
      </c>
      <c r="G2262">
        <v>0</v>
      </c>
      <c r="H2262">
        <v>0</v>
      </c>
      <c r="I2262">
        <f t="shared" si="249"/>
        <v>0</v>
      </c>
      <c r="J2262">
        <v>1</v>
      </c>
      <c r="K2262">
        <v>0</v>
      </c>
      <c r="L2262" t="s">
        <v>3</v>
      </c>
      <c r="M2262" t="s">
        <v>652</v>
      </c>
      <c r="N2262" t="str">
        <f t="shared" si="250"/>
        <v>left tackle</v>
      </c>
      <c r="P2262">
        <v>0</v>
      </c>
      <c r="Q2262">
        <v>4.1903049999999997E-2</v>
      </c>
      <c r="R2262">
        <v>0</v>
      </c>
      <c r="S2262">
        <v>0</v>
      </c>
      <c r="T2262">
        <f t="shared" si="251"/>
        <v>0</v>
      </c>
      <c r="U2262">
        <f t="shared" si="252"/>
        <v>0.28120972801154398</v>
      </c>
      <c r="V2262">
        <f t="shared" si="253"/>
        <v>0</v>
      </c>
      <c r="X2262">
        <f t="shared" si="248"/>
        <v>1.1783545293354127E-2</v>
      </c>
    </row>
    <row r="2263" spans="1:24" x14ac:dyDescent="0.35">
      <c r="A2263" t="s">
        <v>522</v>
      </c>
      <c r="B2263" t="s">
        <v>665</v>
      </c>
      <c r="C2263" t="s">
        <v>676</v>
      </c>
      <c r="D2263" t="s">
        <v>672</v>
      </c>
      <c r="E2263">
        <v>0.39818383144048503</v>
      </c>
      <c r="F2263">
        <v>8</v>
      </c>
      <c r="G2263">
        <v>0</v>
      </c>
      <c r="H2263">
        <v>0</v>
      </c>
      <c r="I2263">
        <f t="shared" si="249"/>
        <v>0</v>
      </c>
      <c r="J2263">
        <v>1</v>
      </c>
      <c r="K2263">
        <v>0</v>
      </c>
      <c r="L2263" t="s">
        <v>3</v>
      </c>
      <c r="M2263" t="s">
        <v>652</v>
      </c>
      <c r="N2263" t="str">
        <f t="shared" si="250"/>
        <v>left tackle</v>
      </c>
      <c r="P2263">
        <v>0</v>
      </c>
      <c r="Q2263">
        <v>4.1903049999999997E-2</v>
      </c>
      <c r="R2263">
        <v>0</v>
      </c>
      <c r="S2263">
        <v>0</v>
      </c>
      <c r="T2263">
        <f t="shared" si="251"/>
        <v>0</v>
      </c>
      <c r="U2263">
        <f t="shared" si="252"/>
        <v>0.39818383144048503</v>
      </c>
      <c r="V2263">
        <f t="shared" si="253"/>
        <v>0</v>
      </c>
      <c r="X2263">
        <f t="shared" si="248"/>
        <v>1.6685116998042215E-2</v>
      </c>
    </row>
    <row r="2264" spans="1:24" x14ac:dyDescent="0.35">
      <c r="A2264" t="s">
        <v>91</v>
      </c>
      <c r="B2264" t="s">
        <v>667</v>
      </c>
      <c r="C2264" t="s">
        <v>676</v>
      </c>
      <c r="D2264" t="s">
        <v>672</v>
      </c>
      <c r="E2264">
        <v>0.32060644054797</v>
      </c>
      <c r="F2264">
        <v>8</v>
      </c>
      <c r="G2264">
        <v>0</v>
      </c>
      <c r="H2264">
        <v>0</v>
      </c>
      <c r="I2264">
        <f t="shared" si="249"/>
        <v>0</v>
      </c>
      <c r="J2264">
        <v>1</v>
      </c>
      <c r="K2264">
        <v>0</v>
      </c>
      <c r="L2264" t="s">
        <v>3</v>
      </c>
      <c r="M2264" t="s">
        <v>652</v>
      </c>
      <c r="N2264" t="str">
        <f t="shared" si="250"/>
        <v>left tackle</v>
      </c>
      <c r="P2264">
        <v>0</v>
      </c>
      <c r="Q2264">
        <v>4.1903049999999997E-2</v>
      </c>
      <c r="R2264">
        <v>0</v>
      </c>
      <c r="S2264">
        <v>0</v>
      </c>
      <c r="T2264">
        <f t="shared" si="251"/>
        <v>0</v>
      </c>
      <c r="U2264">
        <f t="shared" si="252"/>
        <v>0.32060644054797</v>
      </c>
      <c r="V2264">
        <f t="shared" si="253"/>
        <v>0</v>
      </c>
      <c r="X2264">
        <f t="shared" si="248"/>
        <v>1.3434387708603614E-2</v>
      </c>
    </row>
    <row r="2265" spans="1:24" x14ac:dyDescent="0.35">
      <c r="A2265" t="s">
        <v>520</v>
      </c>
      <c r="B2265" t="s">
        <v>666</v>
      </c>
      <c r="C2265" t="s">
        <v>672</v>
      </c>
      <c r="D2265" t="s">
        <v>676</v>
      </c>
      <c r="E2265">
        <v>0.23375182198132999</v>
      </c>
      <c r="F2265">
        <v>8</v>
      </c>
      <c r="G2265">
        <v>0</v>
      </c>
      <c r="H2265">
        <v>0</v>
      </c>
      <c r="I2265">
        <f t="shared" si="249"/>
        <v>0</v>
      </c>
      <c r="J2265">
        <v>0</v>
      </c>
      <c r="K2265">
        <v>0</v>
      </c>
      <c r="L2265" t="s">
        <v>654</v>
      </c>
      <c r="M2265" t="s">
        <v>651</v>
      </c>
      <c r="N2265" t="str">
        <f t="shared" si="250"/>
        <v>right guard</v>
      </c>
      <c r="P2265">
        <v>0</v>
      </c>
      <c r="Q2265">
        <v>0.18319978000000001</v>
      </c>
      <c r="R2265">
        <v>0</v>
      </c>
      <c r="S2265">
        <v>0</v>
      </c>
      <c r="T2265">
        <f t="shared" si="251"/>
        <v>0</v>
      </c>
      <c r="U2265">
        <f t="shared" si="252"/>
        <v>0</v>
      </c>
      <c r="V2265">
        <f t="shared" si="253"/>
        <v>0</v>
      </c>
      <c r="X2265">
        <f t="shared" si="248"/>
        <v>4.282328236157882E-2</v>
      </c>
    </row>
    <row r="2266" spans="1:24" x14ac:dyDescent="0.35">
      <c r="A2266" t="s">
        <v>43</v>
      </c>
      <c r="B2266" t="s">
        <v>665</v>
      </c>
      <c r="C2266" t="s">
        <v>672</v>
      </c>
      <c r="D2266" t="s">
        <v>676</v>
      </c>
      <c r="E2266">
        <v>0.76624817801866896</v>
      </c>
      <c r="F2266">
        <v>8</v>
      </c>
      <c r="G2266">
        <v>0</v>
      </c>
      <c r="H2266">
        <v>0</v>
      </c>
      <c r="I2266">
        <f t="shared" si="249"/>
        <v>0</v>
      </c>
      <c r="J2266">
        <v>0</v>
      </c>
      <c r="K2266">
        <v>0</v>
      </c>
      <c r="L2266" t="s">
        <v>654</v>
      </c>
      <c r="M2266" t="s">
        <v>651</v>
      </c>
      <c r="N2266" t="str">
        <f t="shared" si="250"/>
        <v>right guard</v>
      </c>
      <c r="P2266">
        <v>0</v>
      </c>
      <c r="Q2266">
        <v>0.18319978000000001</v>
      </c>
      <c r="R2266">
        <v>0</v>
      </c>
      <c r="S2266">
        <v>0</v>
      </c>
      <c r="T2266">
        <f t="shared" si="251"/>
        <v>0</v>
      </c>
      <c r="U2266">
        <f t="shared" si="252"/>
        <v>0</v>
      </c>
      <c r="V2266">
        <f t="shared" si="253"/>
        <v>0</v>
      </c>
      <c r="X2266">
        <f t="shared" si="248"/>
        <v>0.140376497638421</v>
      </c>
    </row>
    <row r="2267" spans="1:24" x14ac:dyDescent="0.35">
      <c r="A2267" t="s">
        <v>99</v>
      </c>
      <c r="B2267" t="s">
        <v>665</v>
      </c>
      <c r="C2267" t="s">
        <v>676</v>
      </c>
      <c r="D2267" t="s">
        <v>672</v>
      </c>
      <c r="E2267">
        <v>0.20015356846731999</v>
      </c>
      <c r="F2267">
        <v>8</v>
      </c>
      <c r="G2267">
        <v>0</v>
      </c>
      <c r="H2267">
        <v>0</v>
      </c>
      <c r="I2267">
        <f t="shared" si="249"/>
        <v>0</v>
      </c>
      <c r="J2267">
        <v>0</v>
      </c>
      <c r="K2267">
        <v>0</v>
      </c>
      <c r="L2267" t="s">
        <v>654</v>
      </c>
      <c r="M2267" t="s">
        <v>651</v>
      </c>
      <c r="N2267" t="str">
        <f t="shared" si="250"/>
        <v>right guard</v>
      </c>
      <c r="P2267">
        <v>0</v>
      </c>
      <c r="Q2267">
        <v>0.15783969</v>
      </c>
      <c r="R2267">
        <v>0</v>
      </c>
      <c r="S2267">
        <v>0</v>
      </c>
      <c r="T2267">
        <f t="shared" si="251"/>
        <v>0</v>
      </c>
      <c r="U2267">
        <f t="shared" si="252"/>
        <v>0</v>
      </c>
      <c r="V2267">
        <f t="shared" si="253"/>
        <v>0</v>
      </c>
      <c r="X2267">
        <f t="shared" si="248"/>
        <v>3.159217719927556E-2</v>
      </c>
    </row>
    <row r="2268" spans="1:24" x14ac:dyDescent="0.35">
      <c r="A2268" t="s">
        <v>518</v>
      </c>
      <c r="B2268" t="s">
        <v>667</v>
      </c>
      <c r="C2268" t="s">
        <v>676</v>
      </c>
      <c r="D2268" t="s">
        <v>672</v>
      </c>
      <c r="E2268">
        <v>0.79984643153267898</v>
      </c>
      <c r="F2268">
        <v>8</v>
      </c>
      <c r="G2268">
        <v>0</v>
      </c>
      <c r="H2268">
        <v>0</v>
      </c>
      <c r="I2268">
        <f t="shared" si="249"/>
        <v>0</v>
      </c>
      <c r="J2268">
        <v>0</v>
      </c>
      <c r="K2268">
        <v>0</v>
      </c>
      <c r="L2268" t="s">
        <v>654</v>
      </c>
      <c r="M2268" t="s">
        <v>651</v>
      </c>
      <c r="N2268" t="str">
        <f t="shared" si="250"/>
        <v>right guard</v>
      </c>
      <c r="P2268">
        <v>0</v>
      </c>
      <c r="Q2268">
        <v>0.15783969</v>
      </c>
      <c r="R2268">
        <v>0</v>
      </c>
      <c r="S2268">
        <v>0</v>
      </c>
      <c r="T2268">
        <f t="shared" si="251"/>
        <v>0</v>
      </c>
      <c r="U2268">
        <f t="shared" si="252"/>
        <v>0</v>
      </c>
      <c r="V2268">
        <f t="shared" si="253"/>
        <v>0</v>
      </c>
      <c r="X2268">
        <f t="shared" si="248"/>
        <v>0.12624751280072427</v>
      </c>
    </row>
    <row r="2269" spans="1:24" x14ac:dyDescent="0.35">
      <c r="A2269" t="s">
        <v>91</v>
      </c>
      <c r="B2269" t="s">
        <v>667</v>
      </c>
      <c r="C2269" t="s">
        <v>676</v>
      </c>
      <c r="D2269" t="s">
        <v>672</v>
      </c>
      <c r="E2269">
        <v>0.28852489220815603</v>
      </c>
      <c r="F2269">
        <v>8</v>
      </c>
      <c r="G2269">
        <v>0</v>
      </c>
      <c r="H2269">
        <v>0</v>
      </c>
      <c r="I2269">
        <f t="shared" si="249"/>
        <v>0</v>
      </c>
      <c r="J2269">
        <v>0</v>
      </c>
      <c r="K2269">
        <v>0</v>
      </c>
      <c r="L2269" t="s">
        <v>654</v>
      </c>
      <c r="M2269" t="s">
        <v>652</v>
      </c>
      <c r="N2269" t="str">
        <f t="shared" si="250"/>
        <v>left guard</v>
      </c>
      <c r="P2269">
        <v>0</v>
      </c>
      <c r="Q2269">
        <v>-0.16742082999999999</v>
      </c>
      <c r="R2269">
        <v>1</v>
      </c>
      <c r="S2269">
        <v>0.28852489220815603</v>
      </c>
      <c r="T2269">
        <f t="shared" si="251"/>
        <v>0</v>
      </c>
      <c r="U2269">
        <f t="shared" si="252"/>
        <v>0</v>
      </c>
      <c r="V2269">
        <f t="shared" si="253"/>
        <v>0</v>
      </c>
      <c r="X2269">
        <f t="shared" si="248"/>
        <v>-4.8305076929150009E-2</v>
      </c>
    </row>
    <row r="2270" spans="1:24" x14ac:dyDescent="0.35">
      <c r="A2270" t="s">
        <v>605</v>
      </c>
      <c r="B2270" t="s">
        <v>666</v>
      </c>
      <c r="C2270" t="s">
        <v>676</v>
      </c>
      <c r="D2270" t="s">
        <v>672</v>
      </c>
      <c r="E2270">
        <v>0.71147510779184397</v>
      </c>
      <c r="F2270">
        <v>8</v>
      </c>
      <c r="G2270">
        <v>0</v>
      </c>
      <c r="H2270">
        <v>0</v>
      </c>
      <c r="I2270">
        <f t="shared" si="249"/>
        <v>0</v>
      </c>
      <c r="J2270">
        <v>0</v>
      </c>
      <c r="K2270">
        <v>0</v>
      </c>
      <c r="L2270" t="s">
        <v>654</v>
      </c>
      <c r="M2270" t="s">
        <v>652</v>
      </c>
      <c r="N2270" t="str">
        <f t="shared" si="250"/>
        <v>left guard</v>
      </c>
      <c r="P2270">
        <v>0</v>
      </c>
      <c r="Q2270">
        <v>-0.16742082999999999</v>
      </c>
      <c r="R2270">
        <v>1</v>
      </c>
      <c r="S2270">
        <v>0.71147510779184397</v>
      </c>
      <c r="T2270">
        <f t="shared" si="251"/>
        <v>0</v>
      </c>
      <c r="U2270">
        <f t="shared" si="252"/>
        <v>0</v>
      </c>
      <c r="V2270">
        <f t="shared" si="253"/>
        <v>0</v>
      </c>
      <c r="X2270">
        <f t="shared" si="248"/>
        <v>-0.11911575307084998</v>
      </c>
    </row>
    <row r="2271" spans="1:24" x14ac:dyDescent="0.35">
      <c r="A2271" t="s">
        <v>99</v>
      </c>
      <c r="B2271" t="s">
        <v>665</v>
      </c>
      <c r="C2271" t="s">
        <v>676</v>
      </c>
      <c r="D2271" t="s">
        <v>672</v>
      </c>
      <c r="E2271">
        <v>1</v>
      </c>
      <c r="F2271">
        <v>8</v>
      </c>
      <c r="G2271">
        <v>0</v>
      </c>
      <c r="H2271">
        <v>0</v>
      </c>
      <c r="I2271">
        <f t="shared" si="249"/>
        <v>0</v>
      </c>
      <c r="J2271">
        <v>0</v>
      </c>
      <c r="K2271">
        <v>0</v>
      </c>
      <c r="L2271" t="s">
        <v>654</v>
      </c>
      <c r="M2271" t="s">
        <v>651</v>
      </c>
      <c r="N2271" t="str">
        <f t="shared" si="250"/>
        <v>right guard</v>
      </c>
      <c r="P2271">
        <v>0</v>
      </c>
      <c r="Q2271">
        <v>1.1692445</v>
      </c>
      <c r="R2271">
        <v>0</v>
      </c>
      <c r="S2271">
        <v>0</v>
      </c>
      <c r="T2271">
        <f t="shared" si="251"/>
        <v>0</v>
      </c>
      <c r="U2271">
        <f t="shared" si="252"/>
        <v>0</v>
      </c>
      <c r="V2271">
        <f t="shared" si="253"/>
        <v>0</v>
      </c>
      <c r="X2271">
        <f t="shared" si="248"/>
        <v>1.1692445</v>
      </c>
    </row>
    <row r="2272" spans="1:24" x14ac:dyDescent="0.35">
      <c r="A2272" t="s">
        <v>605</v>
      </c>
      <c r="B2272" t="s">
        <v>666</v>
      </c>
      <c r="C2272" t="s">
        <v>676</v>
      </c>
      <c r="D2272" t="s">
        <v>672</v>
      </c>
      <c r="E2272">
        <v>1</v>
      </c>
      <c r="F2272">
        <v>8</v>
      </c>
      <c r="G2272">
        <v>0</v>
      </c>
      <c r="H2272">
        <v>0</v>
      </c>
      <c r="I2272">
        <f t="shared" si="249"/>
        <v>0</v>
      </c>
      <c r="J2272">
        <v>0</v>
      </c>
      <c r="K2272">
        <v>1</v>
      </c>
      <c r="L2272" t="s">
        <v>654</v>
      </c>
      <c r="M2272" t="s">
        <v>651</v>
      </c>
      <c r="N2272" t="str">
        <f t="shared" si="250"/>
        <v>right guard</v>
      </c>
      <c r="P2272">
        <v>0</v>
      </c>
      <c r="Q2272">
        <v>-0.73126036000000005</v>
      </c>
      <c r="R2272">
        <v>1</v>
      </c>
      <c r="S2272">
        <v>1</v>
      </c>
      <c r="T2272">
        <f t="shared" si="251"/>
        <v>0</v>
      </c>
      <c r="U2272">
        <f t="shared" si="252"/>
        <v>0</v>
      </c>
      <c r="V2272">
        <f t="shared" si="253"/>
        <v>1</v>
      </c>
      <c r="X2272">
        <f t="shared" si="248"/>
        <v>-0.73126036000000005</v>
      </c>
    </row>
    <row r="2273" spans="1:24" x14ac:dyDescent="0.35">
      <c r="A2273" t="s">
        <v>89</v>
      </c>
      <c r="B2273" t="s">
        <v>666</v>
      </c>
      <c r="C2273" t="s">
        <v>676</v>
      </c>
      <c r="D2273" t="s">
        <v>672</v>
      </c>
      <c r="E2273">
        <v>0.71585283675884104</v>
      </c>
      <c r="F2273">
        <v>8</v>
      </c>
      <c r="G2273">
        <v>0</v>
      </c>
      <c r="H2273">
        <v>0</v>
      </c>
      <c r="I2273">
        <f t="shared" si="249"/>
        <v>0</v>
      </c>
      <c r="J2273">
        <v>0</v>
      </c>
      <c r="K2273">
        <v>0</v>
      </c>
      <c r="L2273" t="s">
        <v>3</v>
      </c>
      <c r="M2273" t="s">
        <v>652</v>
      </c>
      <c r="N2273" t="str">
        <f t="shared" si="250"/>
        <v>left tackle</v>
      </c>
      <c r="P2273">
        <v>0</v>
      </c>
      <c r="Q2273">
        <v>-0.41805874999999998</v>
      </c>
      <c r="R2273">
        <v>1</v>
      </c>
      <c r="S2273">
        <v>0.71585283675884104</v>
      </c>
      <c r="T2273">
        <f t="shared" si="251"/>
        <v>0</v>
      </c>
      <c r="U2273">
        <f t="shared" si="252"/>
        <v>0</v>
      </c>
      <c r="V2273">
        <f t="shared" si="253"/>
        <v>0</v>
      </c>
      <c r="X2273">
        <f t="shared" si="248"/>
        <v>-0.29926854211935511</v>
      </c>
    </row>
    <row r="2274" spans="1:24" x14ac:dyDescent="0.35">
      <c r="A2274" t="s">
        <v>518</v>
      </c>
      <c r="B2274" t="s">
        <v>667</v>
      </c>
      <c r="C2274" t="s">
        <v>676</v>
      </c>
      <c r="D2274" t="s">
        <v>672</v>
      </c>
      <c r="E2274">
        <v>0.28414716324115902</v>
      </c>
      <c r="F2274">
        <v>8</v>
      </c>
      <c r="G2274">
        <v>0</v>
      </c>
      <c r="H2274">
        <v>0</v>
      </c>
      <c r="I2274">
        <f t="shared" si="249"/>
        <v>0</v>
      </c>
      <c r="J2274">
        <v>0</v>
      </c>
      <c r="K2274">
        <v>0</v>
      </c>
      <c r="L2274" t="s">
        <v>3</v>
      </c>
      <c r="M2274" t="s">
        <v>652</v>
      </c>
      <c r="N2274" t="str">
        <f t="shared" si="250"/>
        <v>left tackle</v>
      </c>
      <c r="P2274">
        <v>0</v>
      </c>
      <c r="Q2274">
        <v>-0.41805874999999998</v>
      </c>
      <c r="R2274">
        <v>1</v>
      </c>
      <c r="S2274">
        <v>0.28414716324115902</v>
      </c>
      <c r="T2274">
        <f t="shared" si="251"/>
        <v>0</v>
      </c>
      <c r="U2274">
        <f t="shared" si="252"/>
        <v>0</v>
      </c>
      <c r="V2274">
        <f t="shared" si="253"/>
        <v>0</v>
      </c>
      <c r="X2274">
        <f t="shared" si="248"/>
        <v>-0.11879020788064489</v>
      </c>
    </row>
    <row r="2275" spans="1:24" x14ac:dyDescent="0.35">
      <c r="A2275" t="s">
        <v>95</v>
      </c>
      <c r="B2275" t="s">
        <v>666</v>
      </c>
      <c r="C2275" t="s">
        <v>676</v>
      </c>
      <c r="D2275" t="s">
        <v>672</v>
      </c>
      <c r="E2275">
        <v>0.62576545172273501</v>
      </c>
      <c r="F2275">
        <v>8</v>
      </c>
      <c r="G2275">
        <v>0</v>
      </c>
      <c r="H2275">
        <v>0</v>
      </c>
      <c r="I2275">
        <f t="shared" si="249"/>
        <v>0</v>
      </c>
      <c r="J2275">
        <v>0</v>
      </c>
      <c r="K2275">
        <v>0</v>
      </c>
      <c r="L2275" t="s">
        <v>3</v>
      </c>
      <c r="M2275" t="s">
        <v>652</v>
      </c>
      <c r="N2275" t="str">
        <f t="shared" si="250"/>
        <v>left tackle</v>
      </c>
      <c r="P2275">
        <v>0</v>
      </c>
      <c r="Q2275">
        <v>-0.45768002000000002</v>
      </c>
      <c r="R2275">
        <v>1</v>
      </c>
      <c r="S2275">
        <v>0.62576545172273501</v>
      </c>
      <c r="T2275">
        <f t="shared" si="251"/>
        <v>0</v>
      </c>
      <c r="U2275">
        <f t="shared" si="252"/>
        <v>0</v>
      </c>
      <c r="V2275">
        <f t="shared" si="253"/>
        <v>0</v>
      </c>
      <c r="X2275">
        <f t="shared" si="248"/>
        <v>-0.28640034445977042</v>
      </c>
    </row>
    <row r="2276" spans="1:24" x14ac:dyDescent="0.35">
      <c r="A2276" t="s">
        <v>91</v>
      </c>
      <c r="B2276" t="s">
        <v>667</v>
      </c>
      <c r="C2276" t="s">
        <v>676</v>
      </c>
      <c r="D2276" t="s">
        <v>672</v>
      </c>
      <c r="E2276">
        <v>0.117720204112505</v>
      </c>
      <c r="F2276">
        <v>8</v>
      </c>
      <c r="G2276">
        <v>0</v>
      </c>
      <c r="H2276">
        <v>0</v>
      </c>
      <c r="I2276">
        <f t="shared" si="249"/>
        <v>0</v>
      </c>
      <c r="J2276">
        <v>0</v>
      </c>
      <c r="K2276">
        <v>0</v>
      </c>
      <c r="L2276" t="s">
        <v>3</v>
      </c>
      <c r="M2276" t="s">
        <v>652</v>
      </c>
      <c r="N2276" t="str">
        <f t="shared" si="250"/>
        <v>left tackle</v>
      </c>
      <c r="P2276">
        <v>0</v>
      </c>
      <c r="Q2276">
        <v>-0.45768002000000002</v>
      </c>
      <c r="R2276">
        <v>1</v>
      </c>
      <c r="S2276">
        <v>0.117720204112505</v>
      </c>
      <c r="T2276">
        <f t="shared" si="251"/>
        <v>0</v>
      </c>
      <c r="U2276">
        <f t="shared" si="252"/>
        <v>0</v>
      </c>
      <c r="V2276">
        <f t="shared" si="253"/>
        <v>0</v>
      </c>
      <c r="X2276">
        <f t="shared" si="248"/>
        <v>-5.3878185372615371E-2</v>
      </c>
    </row>
    <row r="2277" spans="1:24" x14ac:dyDescent="0.35">
      <c r="A2277" t="s">
        <v>607</v>
      </c>
      <c r="B2277" t="s">
        <v>666</v>
      </c>
      <c r="C2277" t="s">
        <v>676</v>
      </c>
      <c r="D2277" t="s">
        <v>672</v>
      </c>
      <c r="E2277">
        <v>0.25651434416475899</v>
      </c>
      <c r="F2277">
        <v>8</v>
      </c>
      <c r="G2277">
        <v>0</v>
      </c>
      <c r="H2277">
        <v>0</v>
      </c>
      <c r="I2277">
        <f t="shared" si="249"/>
        <v>0</v>
      </c>
      <c r="J2277">
        <v>0</v>
      </c>
      <c r="K2277">
        <v>0</v>
      </c>
      <c r="L2277" t="s">
        <v>3</v>
      </c>
      <c r="M2277" t="s">
        <v>652</v>
      </c>
      <c r="N2277" t="str">
        <f t="shared" si="250"/>
        <v>left tackle</v>
      </c>
      <c r="P2277">
        <v>0</v>
      </c>
      <c r="Q2277">
        <v>-0.45768002000000002</v>
      </c>
      <c r="R2277">
        <v>1</v>
      </c>
      <c r="S2277">
        <v>0.25651434416475899</v>
      </c>
      <c r="T2277">
        <f t="shared" si="251"/>
        <v>0</v>
      </c>
      <c r="U2277">
        <f t="shared" si="252"/>
        <v>0</v>
      </c>
      <c r="V2277">
        <f t="shared" si="253"/>
        <v>0</v>
      </c>
      <c r="X2277">
        <f t="shared" si="248"/>
        <v>-0.11740149016761378</v>
      </c>
    </row>
    <row r="2278" spans="1:24" x14ac:dyDescent="0.35">
      <c r="A2278" t="s">
        <v>524</v>
      </c>
      <c r="B2278" t="s">
        <v>667</v>
      </c>
      <c r="C2278" t="s">
        <v>672</v>
      </c>
      <c r="D2278" t="s">
        <v>676</v>
      </c>
      <c r="E2278">
        <v>0.13362683264304701</v>
      </c>
      <c r="F2278">
        <v>8</v>
      </c>
      <c r="G2278">
        <v>0</v>
      </c>
      <c r="H2278">
        <v>0</v>
      </c>
      <c r="I2278">
        <f t="shared" si="249"/>
        <v>0</v>
      </c>
      <c r="J2278">
        <v>0</v>
      </c>
      <c r="K2278">
        <v>0</v>
      </c>
      <c r="L2278" t="s">
        <v>654</v>
      </c>
      <c r="M2278" t="s">
        <v>651</v>
      </c>
      <c r="N2278" t="str">
        <f t="shared" si="250"/>
        <v>right guard</v>
      </c>
      <c r="P2278">
        <v>0</v>
      </c>
      <c r="Q2278">
        <v>0.12782027000000001</v>
      </c>
      <c r="R2278">
        <v>0</v>
      </c>
      <c r="S2278">
        <v>0</v>
      </c>
      <c r="T2278">
        <f t="shared" si="251"/>
        <v>0</v>
      </c>
      <c r="U2278">
        <f t="shared" si="252"/>
        <v>0</v>
      </c>
      <c r="V2278">
        <f t="shared" si="253"/>
        <v>0</v>
      </c>
      <c r="X2278">
        <f t="shared" si="248"/>
        <v>1.7080217827679083E-2</v>
      </c>
    </row>
    <row r="2279" spans="1:24" x14ac:dyDescent="0.35">
      <c r="A2279" t="s">
        <v>49</v>
      </c>
      <c r="B2279" t="s">
        <v>666</v>
      </c>
      <c r="C2279" t="s">
        <v>672</v>
      </c>
      <c r="D2279" t="s">
        <v>676</v>
      </c>
      <c r="E2279">
        <v>0.86637316735695202</v>
      </c>
      <c r="F2279">
        <v>8</v>
      </c>
      <c r="G2279">
        <v>0</v>
      </c>
      <c r="H2279">
        <v>0</v>
      </c>
      <c r="I2279">
        <f t="shared" si="249"/>
        <v>0</v>
      </c>
      <c r="J2279">
        <v>0</v>
      </c>
      <c r="K2279">
        <v>0</v>
      </c>
      <c r="L2279" t="s">
        <v>654</v>
      </c>
      <c r="M2279" t="s">
        <v>651</v>
      </c>
      <c r="N2279" t="str">
        <f t="shared" si="250"/>
        <v>right guard</v>
      </c>
      <c r="P2279">
        <v>0</v>
      </c>
      <c r="Q2279">
        <v>0.12782027000000001</v>
      </c>
      <c r="R2279">
        <v>0</v>
      </c>
      <c r="S2279">
        <v>0</v>
      </c>
      <c r="T2279">
        <f t="shared" si="251"/>
        <v>0</v>
      </c>
      <c r="U2279">
        <f t="shared" si="252"/>
        <v>0</v>
      </c>
      <c r="V2279">
        <f t="shared" si="253"/>
        <v>0</v>
      </c>
      <c r="X2279">
        <f t="shared" si="248"/>
        <v>0.1107400521723208</v>
      </c>
    </row>
    <row r="2280" spans="1:24" x14ac:dyDescent="0.35">
      <c r="A2280" t="s">
        <v>95</v>
      </c>
      <c r="B2280" t="s">
        <v>666</v>
      </c>
      <c r="C2280" t="s">
        <v>676</v>
      </c>
      <c r="D2280" t="s">
        <v>672</v>
      </c>
      <c r="E2280">
        <v>0.39174375838154701</v>
      </c>
      <c r="F2280">
        <v>8</v>
      </c>
      <c r="G2280">
        <v>0</v>
      </c>
      <c r="H2280">
        <v>0</v>
      </c>
      <c r="I2280">
        <f t="shared" si="249"/>
        <v>0</v>
      </c>
      <c r="J2280">
        <v>0</v>
      </c>
      <c r="K2280">
        <v>0</v>
      </c>
      <c r="L2280" t="s">
        <v>3</v>
      </c>
      <c r="M2280" t="s">
        <v>652</v>
      </c>
      <c r="N2280" t="str">
        <f t="shared" si="250"/>
        <v>left tackle</v>
      </c>
      <c r="P2280">
        <v>0</v>
      </c>
      <c r="Q2280">
        <v>9.5592789999999997E-2</v>
      </c>
      <c r="R2280">
        <v>0</v>
      </c>
      <c r="S2280">
        <v>0</v>
      </c>
      <c r="T2280">
        <f t="shared" si="251"/>
        <v>0</v>
      </c>
      <c r="U2280">
        <f t="shared" si="252"/>
        <v>0</v>
      </c>
      <c r="V2280">
        <f t="shared" si="253"/>
        <v>0</v>
      </c>
      <c r="X2280">
        <f t="shared" si="248"/>
        <v>3.744787882877796E-2</v>
      </c>
    </row>
    <row r="2281" spans="1:24" x14ac:dyDescent="0.35">
      <c r="A2281" t="s">
        <v>518</v>
      </c>
      <c r="B2281" t="s">
        <v>667</v>
      </c>
      <c r="C2281" t="s">
        <v>676</v>
      </c>
      <c r="D2281" t="s">
        <v>672</v>
      </c>
      <c r="E2281">
        <v>0.23257101700208499</v>
      </c>
      <c r="F2281">
        <v>8</v>
      </c>
      <c r="G2281">
        <v>0</v>
      </c>
      <c r="H2281">
        <v>0</v>
      </c>
      <c r="I2281">
        <f t="shared" si="249"/>
        <v>0</v>
      </c>
      <c r="J2281">
        <v>0</v>
      </c>
      <c r="K2281">
        <v>0</v>
      </c>
      <c r="L2281" t="s">
        <v>3</v>
      </c>
      <c r="M2281" t="s">
        <v>652</v>
      </c>
      <c r="N2281" t="str">
        <f t="shared" si="250"/>
        <v>left tackle</v>
      </c>
      <c r="P2281">
        <v>0</v>
      </c>
      <c r="Q2281">
        <v>9.5592789999999997E-2</v>
      </c>
      <c r="R2281">
        <v>0</v>
      </c>
      <c r="S2281">
        <v>0</v>
      </c>
      <c r="T2281">
        <f t="shared" si="251"/>
        <v>0</v>
      </c>
      <c r="U2281">
        <f t="shared" si="252"/>
        <v>0</v>
      </c>
      <c r="V2281">
        <f t="shared" si="253"/>
        <v>0</v>
      </c>
      <c r="X2281">
        <f t="shared" si="248"/>
        <v>2.223211238836674E-2</v>
      </c>
    </row>
    <row r="2282" spans="1:24" x14ac:dyDescent="0.35">
      <c r="A2282" t="s">
        <v>90</v>
      </c>
      <c r="B2282" t="s">
        <v>666</v>
      </c>
      <c r="C2282" t="s">
        <v>676</v>
      </c>
      <c r="D2282" t="s">
        <v>672</v>
      </c>
      <c r="E2282">
        <v>0.375685224616366</v>
      </c>
      <c r="F2282">
        <v>8</v>
      </c>
      <c r="G2282">
        <v>0</v>
      </c>
      <c r="H2282">
        <v>0</v>
      </c>
      <c r="I2282">
        <f t="shared" si="249"/>
        <v>0</v>
      </c>
      <c r="J2282">
        <v>0</v>
      </c>
      <c r="K2282">
        <v>0</v>
      </c>
      <c r="L2282" t="s">
        <v>3</v>
      </c>
      <c r="M2282" t="s">
        <v>652</v>
      </c>
      <c r="N2282" t="str">
        <f t="shared" si="250"/>
        <v>left tackle</v>
      </c>
      <c r="P2282">
        <v>0</v>
      </c>
      <c r="Q2282">
        <v>9.5592789999999997E-2</v>
      </c>
      <c r="R2282">
        <v>0</v>
      </c>
      <c r="S2282">
        <v>0</v>
      </c>
      <c r="T2282">
        <f t="shared" si="251"/>
        <v>0</v>
      </c>
      <c r="U2282">
        <f t="shared" si="252"/>
        <v>0</v>
      </c>
      <c r="V2282">
        <f t="shared" si="253"/>
        <v>0</v>
      </c>
      <c r="X2282">
        <f t="shared" si="248"/>
        <v>3.5912798782855103E-2</v>
      </c>
    </row>
    <row r="2283" spans="1:24" x14ac:dyDescent="0.35">
      <c r="A2283" t="s">
        <v>95</v>
      </c>
      <c r="B2283" t="s">
        <v>666</v>
      </c>
      <c r="C2283" t="s">
        <v>676</v>
      </c>
      <c r="D2283" t="s">
        <v>672</v>
      </c>
      <c r="E2283">
        <v>0.571090608266004</v>
      </c>
      <c r="F2283">
        <v>8</v>
      </c>
      <c r="G2283">
        <v>0</v>
      </c>
      <c r="H2283">
        <v>0</v>
      </c>
      <c r="I2283">
        <f t="shared" si="249"/>
        <v>0</v>
      </c>
      <c r="J2283">
        <v>0</v>
      </c>
      <c r="K2283">
        <v>0</v>
      </c>
      <c r="L2283" t="s">
        <v>3</v>
      </c>
      <c r="M2283" t="s">
        <v>652</v>
      </c>
      <c r="N2283" t="str">
        <f t="shared" si="250"/>
        <v>left tackle</v>
      </c>
      <c r="P2283">
        <v>0</v>
      </c>
      <c r="Q2283">
        <v>-0.58487683999999995</v>
      </c>
      <c r="R2283">
        <v>1</v>
      </c>
      <c r="S2283">
        <v>0.571090608266004</v>
      </c>
      <c r="T2283">
        <f t="shared" si="251"/>
        <v>0</v>
      </c>
      <c r="U2283">
        <f t="shared" si="252"/>
        <v>0</v>
      </c>
      <c r="V2283">
        <f t="shared" si="253"/>
        <v>0</v>
      </c>
      <c r="X2283">
        <f t="shared" si="248"/>
        <v>-0.33401767031629825</v>
      </c>
    </row>
    <row r="2284" spans="1:24" x14ac:dyDescent="0.35">
      <c r="A2284" t="s">
        <v>90</v>
      </c>
      <c r="B2284" t="s">
        <v>666</v>
      </c>
      <c r="C2284" t="s">
        <v>676</v>
      </c>
      <c r="D2284" t="s">
        <v>672</v>
      </c>
      <c r="E2284">
        <v>0.428909391733995</v>
      </c>
      <c r="F2284">
        <v>8</v>
      </c>
      <c r="G2284">
        <v>0</v>
      </c>
      <c r="H2284">
        <v>0</v>
      </c>
      <c r="I2284">
        <f t="shared" si="249"/>
        <v>0</v>
      </c>
      <c r="J2284">
        <v>0</v>
      </c>
      <c r="K2284">
        <v>0</v>
      </c>
      <c r="L2284" t="s">
        <v>3</v>
      </c>
      <c r="M2284" t="s">
        <v>652</v>
      </c>
      <c r="N2284" t="str">
        <f t="shared" si="250"/>
        <v>left tackle</v>
      </c>
      <c r="P2284">
        <v>0</v>
      </c>
      <c r="Q2284">
        <v>-0.58487683999999995</v>
      </c>
      <c r="R2284">
        <v>1</v>
      </c>
      <c r="S2284">
        <v>0.428909391733995</v>
      </c>
      <c r="T2284">
        <f t="shared" si="251"/>
        <v>0</v>
      </c>
      <c r="U2284">
        <f t="shared" si="252"/>
        <v>0</v>
      </c>
      <c r="V2284">
        <f t="shared" si="253"/>
        <v>0</v>
      </c>
      <c r="X2284">
        <f t="shared" si="248"/>
        <v>-0.25085916968370109</v>
      </c>
    </row>
    <row r="2285" spans="1:24" x14ac:dyDescent="0.35">
      <c r="A2285" t="s">
        <v>102</v>
      </c>
      <c r="B2285" t="s">
        <v>666</v>
      </c>
      <c r="C2285" t="s">
        <v>676</v>
      </c>
      <c r="D2285" t="s">
        <v>672</v>
      </c>
      <c r="E2285">
        <v>0.34806909937053498</v>
      </c>
      <c r="F2285">
        <v>8</v>
      </c>
      <c r="G2285">
        <v>1</v>
      </c>
      <c r="H2285">
        <v>0</v>
      </c>
      <c r="I2285">
        <f t="shared" si="249"/>
        <v>1</v>
      </c>
      <c r="J2285">
        <v>0</v>
      </c>
      <c r="K2285">
        <v>0</v>
      </c>
      <c r="L2285" t="s">
        <v>3</v>
      </c>
      <c r="M2285" t="s">
        <v>652</v>
      </c>
      <c r="N2285" t="str">
        <f t="shared" si="250"/>
        <v>left tackle</v>
      </c>
      <c r="P2285">
        <v>1</v>
      </c>
      <c r="Q2285">
        <v>-1.6776355999999999</v>
      </c>
      <c r="R2285">
        <v>1</v>
      </c>
      <c r="S2285">
        <v>0.34806909937053498</v>
      </c>
      <c r="T2285">
        <f t="shared" si="251"/>
        <v>0.34806909937053498</v>
      </c>
      <c r="U2285">
        <f t="shared" si="252"/>
        <v>0</v>
      </c>
      <c r="V2285">
        <f t="shared" si="253"/>
        <v>0</v>
      </c>
      <c r="X2285">
        <f t="shared" si="248"/>
        <v>-0.58393311236394707</v>
      </c>
    </row>
    <row r="2286" spans="1:24" x14ac:dyDescent="0.35">
      <c r="A2286" t="s">
        <v>91</v>
      </c>
      <c r="B2286" t="s">
        <v>667</v>
      </c>
      <c r="C2286" t="s">
        <v>676</v>
      </c>
      <c r="D2286" t="s">
        <v>672</v>
      </c>
      <c r="E2286">
        <v>0.23660336939621501</v>
      </c>
      <c r="F2286">
        <v>8</v>
      </c>
      <c r="G2286">
        <v>1</v>
      </c>
      <c r="H2286">
        <v>0</v>
      </c>
      <c r="I2286">
        <f t="shared" si="249"/>
        <v>1</v>
      </c>
      <c r="J2286">
        <v>0</v>
      </c>
      <c r="K2286">
        <v>0</v>
      </c>
      <c r="L2286" t="s">
        <v>3</v>
      </c>
      <c r="M2286" t="s">
        <v>652</v>
      </c>
      <c r="N2286" t="str">
        <f t="shared" si="250"/>
        <v>left tackle</v>
      </c>
      <c r="P2286">
        <v>1</v>
      </c>
      <c r="Q2286">
        <v>-1.6776355999999999</v>
      </c>
      <c r="R2286">
        <v>1</v>
      </c>
      <c r="S2286">
        <v>0.23660336939621501</v>
      </c>
      <c r="T2286">
        <f t="shared" si="251"/>
        <v>0.23660336939621501</v>
      </c>
      <c r="U2286">
        <f t="shared" si="252"/>
        <v>0</v>
      </c>
      <c r="V2286">
        <f t="shared" si="253"/>
        <v>0</v>
      </c>
      <c r="X2286">
        <f t="shared" si="248"/>
        <v>-0.39693423557904078</v>
      </c>
    </row>
    <row r="2287" spans="1:24" x14ac:dyDescent="0.35">
      <c r="A2287" t="s">
        <v>518</v>
      </c>
      <c r="B2287" t="s">
        <v>667</v>
      </c>
      <c r="C2287" t="s">
        <v>676</v>
      </c>
      <c r="D2287" t="s">
        <v>672</v>
      </c>
      <c r="E2287">
        <v>0.20611434132005099</v>
      </c>
      <c r="F2287">
        <v>8</v>
      </c>
      <c r="G2287">
        <v>1</v>
      </c>
      <c r="H2287">
        <v>0</v>
      </c>
      <c r="I2287">
        <f t="shared" si="249"/>
        <v>1</v>
      </c>
      <c r="J2287">
        <v>0</v>
      </c>
      <c r="K2287">
        <v>0</v>
      </c>
      <c r="L2287" t="s">
        <v>3</v>
      </c>
      <c r="M2287" t="s">
        <v>652</v>
      </c>
      <c r="N2287" t="str">
        <f t="shared" si="250"/>
        <v>left tackle</v>
      </c>
      <c r="P2287">
        <v>1</v>
      </c>
      <c r="Q2287">
        <v>-1.6776355999999999</v>
      </c>
      <c r="R2287">
        <v>1</v>
      </c>
      <c r="S2287">
        <v>0.20611434132005099</v>
      </c>
      <c r="T2287">
        <f t="shared" si="251"/>
        <v>0.20611434132005099</v>
      </c>
      <c r="U2287">
        <f t="shared" si="252"/>
        <v>0</v>
      </c>
      <c r="V2287">
        <f t="shared" si="253"/>
        <v>0</v>
      </c>
      <c r="X2287">
        <f t="shared" si="248"/>
        <v>-0.34578475666906849</v>
      </c>
    </row>
    <row r="2288" spans="1:24" x14ac:dyDescent="0.35">
      <c r="A2288" t="s">
        <v>605</v>
      </c>
      <c r="B2288" t="s">
        <v>666</v>
      </c>
      <c r="C2288" t="s">
        <v>676</v>
      </c>
      <c r="D2288" t="s">
        <v>672</v>
      </c>
      <c r="E2288">
        <v>0.20921318991319701</v>
      </c>
      <c r="F2288">
        <v>8</v>
      </c>
      <c r="G2288">
        <v>1</v>
      </c>
      <c r="H2288">
        <v>0</v>
      </c>
      <c r="I2288">
        <f t="shared" si="249"/>
        <v>1</v>
      </c>
      <c r="J2288">
        <v>0</v>
      </c>
      <c r="K2288">
        <v>0</v>
      </c>
      <c r="L2288" t="s">
        <v>3</v>
      </c>
      <c r="M2288" t="s">
        <v>652</v>
      </c>
      <c r="N2288" t="str">
        <f t="shared" si="250"/>
        <v>left tackle</v>
      </c>
      <c r="P2288">
        <v>1</v>
      </c>
      <c r="Q2288">
        <v>-1.6776355999999999</v>
      </c>
      <c r="R2288">
        <v>1</v>
      </c>
      <c r="S2288">
        <v>0.20921318991319701</v>
      </c>
      <c r="T2288">
        <f t="shared" si="251"/>
        <v>0.20921318991319701</v>
      </c>
      <c r="U2288">
        <f t="shared" si="252"/>
        <v>0</v>
      </c>
      <c r="V2288">
        <f t="shared" si="253"/>
        <v>0</v>
      </c>
      <c r="X2288">
        <f t="shared" si="248"/>
        <v>-0.35098349538794021</v>
      </c>
    </row>
    <row r="2289" spans="1:24" x14ac:dyDescent="0.35">
      <c r="A2289" t="s">
        <v>99</v>
      </c>
      <c r="B2289" t="s">
        <v>665</v>
      </c>
      <c r="C2289" t="s">
        <v>676</v>
      </c>
      <c r="D2289" t="s">
        <v>672</v>
      </c>
      <c r="E2289">
        <v>0.36260456754805798</v>
      </c>
      <c r="F2289">
        <v>8</v>
      </c>
      <c r="G2289">
        <v>0</v>
      </c>
      <c r="H2289">
        <v>0</v>
      </c>
      <c r="I2289">
        <f t="shared" si="249"/>
        <v>0</v>
      </c>
      <c r="J2289">
        <v>0</v>
      </c>
      <c r="K2289">
        <v>0</v>
      </c>
      <c r="L2289" t="s">
        <v>3</v>
      </c>
      <c r="M2289" t="s">
        <v>651</v>
      </c>
      <c r="N2289" t="str">
        <f t="shared" si="250"/>
        <v>right tackle</v>
      </c>
      <c r="P2289">
        <v>0</v>
      </c>
      <c r="Q2289">
        <v>-0.73377320000000001</v>
      </c>
      <c r="R2289">
        <v>1</v>
      </c>
      <c r="S2289">
        <v>0.36260456754805798</v>
      </c>
      <c r="T2289">
        <f t="shared" si="251"/>
        <v>0</v>
      </c>
      <c r="U2289">
        <f t="shared" si="252"/>
        <v>0</v>
      </c>
      <c r="V2289">
        <f t="shared" si="253"/>
        <v>0</v>
      </c>
      <c r="X2289">
        <f t="shared" si="248"/>
        <v>-0.26606951386435468</v>
      </c>
    </row>
    <row r="2290" spans="1:24" x14ac:dyDescent="0.35">
      <c r="A2290" t="s">
        <v>91</v>
      </c>
      <c r="B2290" t="s">
        <v>667</v>
      </c>
      <c r="C2290" t="s">
        <v>676</v>
      </c>
      <c r="D2290" t="s">
        <v>672</v>
      </c>
      <c r="E2290">
        <v>0.63739543245194097</v>
      </c>
      <c r="F2290">
        <v>8</v>
      </c>
      <c r="G2290">
        <v>0</v>
      </c>
      <c r="H2290">
        <v>0</v>
      </c>
      <c r="I2290">
        <f t="shared" si="249"/>
        <v>0</v>
      </c>
      <c r="J2290">
        <v>0</v>
      </c>
      <c r="K2290">
        <v>0</v>
      </c>
      <c r="L2290" t="s">
        <v>3</v>
      </c>
      <c r="M2290" t="s">
        <v>651</v>
      </c>
      <c r="N2290" t="str">
        <f t="shared" si="250"/>
        <v>right tackle</v>
      </c>
      <c r="P2290">
        <v>0</v>
      </c>
      <c r="Q2290">
        <v>-0.73377320000000001</v>
      </c>
      <c r="R2290">
        <v>1</v>
      </c>
      <c r="S2290">
        <v>0.63739543245194097</v>
      </c>
      <c r="T2290">
        <f t="shared" si="251"/>
        <v>0</v>
      </c>
      <c r="U2290">
        <f t="shared" si="252"/>
        <v>0</v>
      </c>
      <c r="V2290">
        <f t="shared" si="253"/>
        <v>0</v>
      </c>
      <c r="X2290">
        <f t="shared" si="248"/>
        <v>-0.46770368613564456</v>
      </c>
    </row>
    <row r="2291" spans="1:24" x14ac:dyDescent="0.35">
      <c r="A2291" t="s">
        <v>628</v>
      </c>
      <c r="B2291" t="s">
        <v>665</v>
      </c>
      <c r="C2291" t="s">
        <v>676</v>
      </c>
      <c r="D2291" t="s">
        <v>672</v>
      </c>
      <c r="E2291">
        <v>0.82892848339944103</v>
      </c>
      <c r="F2291">
        <v>8</v>
      </c>
      <c r="G2291">
        <v>0</v>
      </c>
      <c r="H2291">
        <v>0</v>
      </c>
      <c r="I2291">
        <f t="shared" si="249"/>
        <v>0</v>
      </c>
      <c r="J2291">
        <v>0</v>
      </c>
      <c r="K2291">
        <v>0</v>
      </c>
      <c r="L2291" t="s">
        <v>3</v>
      </c>
      <c r="M2291" t="s">
        <v>652</v>
      </c>
      <c r="N2291" t="str">
        <f t="shared" si="250"/>
        <v>left tackle</v>
      </c>
      <c r="P2291">
        <v>0</v>
      </c>
      <c r="Q2291">
        <v>-0.67426014000000001</v>
      </c>
      <c r="R2291">
        <v>1</v>
      </c>
      <c r="S2291">
        <v>0.82892848339944103</v>
      </c>
      <c r="T2291">
        <f t="shared" si="251"/>
        <v>0</v>
      </c>
      <c r="U2291">
        <f t="shared" si="252"/>
        <v>0</v>
      </c>
      <c r="V2291">
        <f t="shared" si="253"/>
        <v>0</v>
      </c>
      <c r="X2291">
        <f t="shared" si="248"/>
        <v>-0.55891343526689474</v>
      </c>
    </row>
    <row r="2292" spans="1:24" x14ac:dyDescent="0.35">
      <c r="A2292" t="s">
        <v>101</v>
      </c>
      <c r="B2292" t="s">
        <v>665</v>
      </c>
      <c r="C2292" t="s">
        <v>676</v>
      </c>
      <c r="D2292" t="s">
        <v>672</v>
      </c>
      <c r="E2292">
        <v>0.171071516600558</v>
      </c>
      <c r="F2292">
        <v>8</v>
      </c>
      <c r="G2292">
        <v>0</v>
      </c>
      <c r="H2292">
        <v>0</v>
      </c>
      <c r="I2292">
        <f t="shared" si="249"/>
        <v>0</v>
      </c>
      <c r="J2292">
        <v>0</v>
      </c>
      <c r="K2292">
        <v>0</v>
      </c>
      <c r="L2292" t="s">
        <v>3</v>
      </c>
      <c r="M2292" t="s">
        <v>652</v>
      </c>
      <c r="N2292" t="str">
        <f t="shared" si="250"/>
        <v>left tackle</v>
      </c>
      <c r="P2292">
        <v>0</v>
      </c>
      <c r="Q2292">
        <v>-0.67426014000000001</v>
      </c>
      <c r="R2292">
        <v>1</v>
      </c>
      <c r="S2292">
        <v>0.171071516600558</v>
      </c>
      <c r="T2292">
        <f t="shared" si="251"/>
        <v>0</v>
      </c>
      <c r="U2292">
        <f t="shared" si="252"/>
        <v>0</v>
      </c>
      <c r="V2292">
        <f t="shared" si="253"/>
        <v>0</v>
      </c>
      <c r="X2292">
        <f t="shared" si="248"/>
        <v>-0.11534670473310456</v>
      </c>
    </row>
    <row r="2293" spans="1:24" x14ac:dyDescent="0.35">
      <c r="A2293" t="s">
        <v>100</v>
      </c>
      <c r="B2293" t="s">
        <v>665</v>
      </c>
      <c r="C2293" t="s">
        <v>676</v>
      </c>
      <c r="D2293" t="s">
        <v>672</v>
      </c>
      <c r="E2293">
        <v>0.23177034340842101</v>
      </c>
      <c r="F2293">
        <v>8</v>
      </c>
      <c r="G2293">
        <v>0</v>
      </c>
      <c r="H2293">
        <v>0</v>
      </c>
      <c r="I2293">
        <f t="shared" si="249"/>
        <v>0</v>
      </c>
      <c r="J2293">
        <v>0</v>
      </c>
      <c r="K2293">
        <v>0</v>
      </c>
      <c r="L2293" t="s">
        <v>654</v>
      </c>
      <c r="M2293" t="s">
        <v>652</v>
      </c>
      <c r="N2293" t="str">
        <f t="shared" si="250"/>
        <v>left guard</v>
      </c>
      <c r="P2293">
        <v>0</v>
      </c>
      <c r="Q2293">
        <v>0.37340158000000001</v>
      </c>
      <c r="R2293">
        <v>0</v>
      </c>
      <c r="S2293">
        <v>0</v>
      </c>
      <c r="T2293">
        <f t="shared" si="251"/>
        <v>0</v>
      </c>
      <c r="U2293">
        <f t="shared" si="252"/>
        <v>0</v>
      </c>
      <c r="V2293">
        <f t="shared" si="253"/>
        <v>0</v>
      </c>
      <c r="X2293">
        <f t="shared" si="248"/>
        <v>8.6543412425846997E-2</v>
      </c>
    </row>
    <row r="2294" spans="1:24" x14ac:dyDescent="0.35">
      <c r="A2294" t="s">
        <v>97</v>
      </c>
      <c r="B2294" t="s">
        <v>667</v>
      </c>
      <c r="C2294" t="s">
        <v>676</v>
      </c>
      <c r="D2294" t="s">
        <v>672</v>
      </c>
      <c r="E2294">
        <v>0.76822965659157805</v>
      </c>
      <c r="F2294">
        <v>8</v>
      </c>
      <c r="G2294">
        <v>0</v>
      </c>
      <c r="H2294">
        <v>0</v>
      </c>
      <c r="I2294">
        <f t="shared" si="249"/>
        <v>0</v>
      </c>
      <c r="J2294">
        <v>0</v>
      </c>
      <c r="K2294">
        <v>0</v>
      </c>
      <c r="L2294" t="s">
        <v>654</v>
      </c>
      <c r="M2294" t="s">
        <v>652</v>
      </c>
      <c r="N2294" t="str">
        <f t="shared" si="250"/>
        <v>left guard</v>
      </c>
      <c r="P2294">
        <v>0</v>
      </c>
      <c r="Q2294">
        <v>0.37340158000000001</v>
      </c>
      <c r="R2294">
        <v>0</v>
      </c>
      <c r="S2294">
        <v>0</v>
      </c>
      <c r="T2294">
        <f t="shared" si="251"/>
        <v>0</v>
      </c>
      <c r="U2294">
        <f t="shared" si="252"/>
        <v>0</v>
      </c>
      <c r="V2294">
        <f t="shared" si="253"/>
        <v>0</v>
      </c>
      <c r="X2294">
        <f t="shared" si="248"/>
        <v>0.28685816757415267</v>
      </c>
    </row>
    <row r="2295" spans="1:24" x14ac:dyDescent="0.35">
      <c r="A2295" t="s">
        <v>467</v>
      </c>
      <c r="B2295" t="s">
        <v>665</v>
      </c>
      <c r="C2295" t="s">
        <v>698</v>
      </c>
      <c r="D2295" t="s">
        <v>687</v>
      </c>
      <c r="E2295">
        <v>0.74620033435414201</v>
      </c>
      <c r="F2295">
        <v>9</v>
      </c>
      <c r="G2295">
        <v>0</v>
      </c>
      <c r="H2295">
        <v>0</v>
      </c>
      <c r="I2295">
        <f t="shared" si="249"/>
        <v>0</v>
      </c>
      <c r="J2295">
        <v>0</v>
      </c>
      <c r="K2295">
        <v>0</v>
      </c>
      <c r="M2295" t="s">
        <v>650</v>
      </c>
      <c r="N2295" t="str">
        <f t="shared" si="250"/>
        <v>middle</v>
      </c>
      <c r="P2295">
        <v>0</v>
      </c>
      <c r="Q2295">
        <v>0.74886333999999999</v>
      </c>
      <c r="R2295">
        <v>0</v>
      </c>
      <c r="S2295">
        <v>0</v>
      </c>
      <c r="T2295">
        <f t="shared" si="251"/>
        <v>0</v>
      </c>
      <c r="U2295">
        <f t="shared" si="252"/>
        <v>0</v>
      </c>
      <c r="V2295">
        <f t="shared" si="253"/>
        <v>0</v>
      </c>
      <c r="X2295">
        <f t="shared" si="248"/>
        <v>0.55880207469355947</v>
      </c>
    </row>
    <row r="2296" spans="1:24" x14ac:dyDescent="0.35">
      <c r="A2296" t="s">
        <v>466</v>
      </c>
      <c r="B2296" t="s">
        <v>665</v>
      </c>
      <c r="C2296" t="s">
        <v>698</v>
      </c>
      <c r="D2296" t="s">
        <v>687</v>
      </c>
      <c r="E2296">
        <v>0.25379966564585699</v>
      </c>
      <c r="F2296">
        <v>9</v>
      </c>
      <c r="G2296">
        <v>0</v>
      </c>
      <c r="H2296">
        <v>0</v>
      </c>
      <c r="I2296">
        <f t="shared" si="249"/>
        <v>0</v>
      </c>
      <c r="J2296">
        <v>0</v>
      </c>
      <c r="K2296">
        <v>0</v>
      </c>
      <c r="M2296" t="s">
        <v>650</v>
      </c>
      <c r="N2296" t="str">
        <f t="shared" si="250"/>
        <v>middle</v>
      </c>
      <c r="P2296">
        <v>0</v>
      </c>
      <c r="Q2296">
        <v>0.74886333999999999</v>
      </c>
      <c r="R2296">
        <v>0</v>
      </c>
      <c r="S2296">
        <v>0</v>
      </c>
      <c r="T2296">
        <f t="shared" si="251"/>
        <v>0</v>
      </c>
      <c r="U2296">
        <f t="shared" si="252"/>
        <v>0</v>
      </c>
      <c r="V2296">
        <f t="shared" si="253"/>
        <v>0</v>
      </c>
      <c r="X2296">
        <f t="shared" si="248"/>
        <v>0.19006126530643971</v>
      </c>
    </row>
    <row r="2297" spans="1:24" x14ac:dyDescent="0.35">
      <c r="A2297" t="s">
        <v>461</v>
      </c>
      <c r="B2297" t="s">
        <v>666</v>
      </c>
      <c r="C2297" t="s">
        <v>698</v>
      </c>
      <c r="D2297" t="s">
        <v>687</v>
      </c>
      <c r="E2297">
        <v>0.84661332529956401</v>
      </c>
      <c r="F2297">
        <v>9</v>
      </c>
      <c r="G2297">
        <v>0</v>
      </c>
      <c r="H2297">
        <v>0</v>
      </c>
      <c r="I2297">
        <f t="shared" si="249"/>
        <v>0</v>
      </c>
      <c r="J2297">
        <v>0</v>
      </c>
      <c r="K2297">
        <v>0</v>
      </c>
      <c r="L2297" t="s">
        <v>3</v>
      </c>
      <c r="M2297" t="s">
        <v>652</v>
      </c>
      <c r="N2297" t="str">
        <f t="shared" si="250"/>
        <v>left tackle</v>
      </c>
      <c r="P2297">
        <v>0</v>
      </c>
      <c r="Q2297">
        <v>0.2247296</v>
      </c>
      <c r="R2297">
        <v>0</v>
      </c>
      <c r="S2297">
        <v>0</v>
      </c>
      <c r="T2297">
        <f t="shared" si="251"/>
        <v>0</v>
      </c>
      <c r="U2297">
        <f t="shared" si="252"/>
        <v>0</v>
      </c>
      <c r="V2297">
        <f t="shared" si="253"/>
        <v>0</v>
      </c>
      <c r="X2297">
        <f t="shared" si="248"/>
        <v>0.19025907394924091</v>
      </c>
    </row>
    <row r="2298" spans="1:24" x14ac:dyDescent="0.35">
      <c r="A2298" t="s">
        <v>457</v>
      </c>
      <c r="B2298" t="s">
        <v>667</v>
      </c>
      <c r="C2298" t="s">
        <v>698</v>
      </c>
      <c r="D2298" t="s">
        <v>687</v>
      </c>
      <c r="E2298">
        <v>0.15338667470043599</v>
      </c>
      <c r="F2298">
        <v>9</v>
      </c>
      <c r="G2298">
        <v>0</v>
      </c>
      <c r="H2298">
        <v>0</v>
      </c>
      <c r="I2298">
        <f t="shared" si="249"/>
        <v>0</v>
      </c>
      <c r="J2298">
        <v>0</v>
      </c>
      <c r="K2298">
        <v>0</v>
      </c>
      <c r="L2298" t="s">
        <v>3</v>
      </c>
      <c r="M2298" t="s">
        <v>652</v>
      </c>
      <c r="N2298" t="str">
        <f t="shared" si="250"/>
        <v>left tackle</v>
      </c>
      <c r="P2298">
        <v>0</v>
      </c>
      <c r="Q2298">
        <v>0.2247296</v>
      </c>
      <c r="R2298">
        <v>0</v>
      </c>
      <c r="S2298">
        <v>0</v>
      </c>
      <c r="T2298">
        <f t="shared" si="251"/>
        <v>0</v>
      </c>
      <c r="U2298">
        <f t="shared" si="252"/>
        <v>0</v>
      </c>
      <c r="V2298">
        <f t="shared" si="253"/>
        <v>0</v>
      </c>
      <c r="X2298">
        <f t="shared" si="248"/>
        <v>3.44705260507591E-2</v>
      </c>
    </row>
    <row r="2299" spans="1:24" x14ac:dyDescent="0.35">
      <c r="A2299" t="s">
        <v>461</v>
      </c>
      <c r="B2299" t="s">
        <v>666</v>
      </c>
      <c r="C2299" t="s">
        <v>698</v>
      </c>
      <c r="D2299" t="s">
        <v>687</v>
      </c>
      <c r="E2299">
        <v>0.83751982856660001</v>
      </c>
      <c r="F2299">
        <v>9</v>
      </c>
      <c r="G2299">
        <v>0</v>
      </c>
      <c r="H2299">
        <v>0</v>
      </c>
      <c r="I2299">
        <f t="shared" si="249"/>
        <v>0</v>
      </c>
      <c r="J2299">
        <v>0</v>
      </c>
      <c r="K2299">
        <v>0</v>
      </c>
      <c r="L2299" t="s">
        <v>653</v>
      </c>
      <c r="M2299" t="s">
        <v>651</v>
      </c>
      <c r="N2299" t="str">
        <f t="shared" si="250"/>
        <v>right end</v>
      </c>
      <c r="P2299">
        <v>0</v>
      </c>
      <c r="Q2299">
        <v>-0.41338944</v>
      </c>
      <c r="R2299">
        <v>1</v>
      </c>
      <c r="S2299">
        <v>0.83751982856660001</v>
      </c>
      <c r="T2299">
        <f t="shared" si="251"/>
        <v>0</v>
      </c>
      <c r="U2299">
        <f t="shared" si="252"/>
        <v>0</v>
      </c>
      <c r="V2299">
        <f t="shared" si="253"/>
        <v>0</v>
      </c>
      <c r="X2299">
        <f t="shared" si="248"/>
        <v>-0.34622185292004276</v>
      </c>
    </row>
    <row r="2300" spans="1:24" x14ac:dyDescent="0.35">
      <c r="A2300" t="s">
        <v>527</v>
      </c>
      <c r="B2300" t="s">
        <v>667</v>
      </c>
      <c r="C2300" t="s">
        <v>698</v>
      </c>
      <c r="D2300" t="s">
        <v>687</v>
      </c>
      <c r="E2300">
        <v>0.16248017143339899</v>
      </c>
      <c r="F2300">
        <v>9</v>
      </c>
      <c r="G2300">
        <v>0</v>
      </c>
      <c r="H2300">
        <v>0</v>
      </c>
      <c r="I2300">
        <f t="shared" si="249"/>
        <v>0</v>
      </c>
      <c r="J2300">
        <v>0</v>
      </c>
      <c r="K2300">
        <v>0</v>
      </c>
      <c r="L2300" t="s">
        <v>653</v>
      </c>
      <c r="M2300" t="s">
        <v>651</v>
      </c>
      <c r="N2300" t="str">
        <f t="shared" si="250"/>
        <v>right end</v>
      </c>
      <c r="P2300">
        <v>0</v>
      </c>
      <c r="Q2300">
        <v>-0.41338944</v>
      </c>
      <c r="R2300">
        <v>1</v>
      </c>
      <c r="S2300">
        <v>0.16248017143339899</v>
      </c>
      <c r="T2300">
        <f t="shared" si="251"/>
        <v>0</v>
      </c>
      <c r="U2300">
        <f t="shared" si="252"/>
        <v>0</v>
      </c>
      <c r="V2300">
        <f t="shared" si="253"/>
        <v>0</v>
      </c>
      <c r="X2300">
        <f t="shared" si="248"/>
        <v>-6.7167587079956806E-2</v>
      </c>
    </row>
    <row r="2301" spans="1:24" x14ac:dyDescent="0.35">
      <c r="A2301" t="s">
        <v>456</v>
      </c>
      <c r="B2301" t="s">
        <v>667</v>
      </c>
      <c r="C2301" t="s">
        <v>698</v>
      </c>
      <c r="D2301" t="s">
        <v>687</v>
      </c>
      <c r="E2301">
        <v>0.73624100200180498</v>
      </c>
      <c r="F2301">
        <v>9</v>
      </c>
      <c r="G2301">
        <v>0</v>
      </c>
      <c r="H2301">
        <v>0</v>
      </c>
      <c r="I2301">
        <f t="shared" si="249"/>
        <v>0</v>
      </c>
      <c r="J2301">
        <v>1</v>
      </c>
      <c r="K2301">
        <v>0</v>
      </c>
      <c r="L2301" t="s">
        <v>653</v>
      </c>
      <c r="M2301" t="s">
        <v>652</v>
      </c>
      <c r="N2301" t="str">
        <f t="shared" si="250"/>
        <v>left end</v>
      </c>
      <c r="P2301">
        <v>0</v>
      </c>
      <c r="Q2301">
        <v>0.22045511000000001</v>
      </c>
      <c r="R2301">
        <v>0</v>
      </c>
      <c r="S2301">
        <v>0</v>
      </c>
      <c r="T2301">
        <f t="shared" si="251"/>
        <v>0</v>
      </c>
      <c r="U2301">
        <f t="shared" si="252"/>
        <v>0.73624100200180498</v>
      </c>
      <c r="V2301">
        <f t="shared" si="253"/>
        <v>0</v>
      </c>
      <c r="X2301">
        <f t="shared" si="248"/>
        <v>0.16230809108281816</v>
      </c>
    </row>
    <row r="2302" spans="1:24" x14ac:dyDescent="0.35">
      <c r="A2302" t="s">
        <v>469</v>
      </c>
      <c r="B2302" t="s">
        <v>666</v>
      </c>
      <c r="C2302" t="s">
        <v>698</v>
      </c>
      <c r="D2302" t="s">
        <v>687</v>
      </c>
      <c r="E2302">
        <v>0.26375899799819402</v>
      </c>
      <c r="F2302">
        <v>9</v>
      </c>
      <c r="G2302">
        <v>0</v>
      </c>
      <c r="H2302">
        <v>0</v>
      </c>
      <c r="I2302">
        <f t="shared" si="249"/>
        <v>0</v>
      </c>
      <c r="J2302">
        <v>1</v>
      </c>
      <c r="K2302">
        <v>0</v>
      </c>
      <c r="L2302" t="s">
        <v>653</v>
      </c>
      <c r="M2302" t="s">
        <v>652</v>
      </c>
      <c r="N2302" t="str">
        <f t="shared" si="250"/>
        <v>left end</v>
      </c>
      <c r="P2302">
        <v>0</v>
      </c>
      <c r="Q2302">
        <v>0.22045511000000001</v>
      </c>
      <c r="R2302">
        <v>0</v>
      </c>
      <c r="S2302">
        <v>0</v>
      </c>
      <c r="T2302">
        <f t="shared" si="251"/>
        <v>0</v>
      </c>
      <c r="U2302">
        <f t="shared" si="252"/>
        <v>0.26375899799819402</v>
      </c>
      <c r="V2302">
        <f t="shared" si="253"/>
        <v>0</v>
      </c>
      <c r="X2302">
        <f t="shared" si="248"/>
        <v>5.8147018917181645E-2</v>
      </c>
    </row>
    <row r="2303" spans="1:24" x14ac:dyDescent="0.35">
      <c r="A2303" t="s">
        <v>260</v>
      </c>
      <c r="B2303" t="s">
        <v>667</v>
      </c>
      <c r="C2303" t="s">
        <v>687</v>
      </c>
      <c r="D2303" t="s">
        <v>698</v>
      </c>
      <c r="E2303">
        <v>1</v>
      </c>
      <c r="F2303">
        <v>9</v>
      </c>
      <c r="G2303">
        <v>0</v>
      </c>
      <c r="H2303">
        <v>0</v>
      </c>
      <c r="I2303">
        <f t="shared" si="249"/>
        <v>0</v>
      </c>
      <c r="J2303">
        <v>0</v>
      </c>
      <c r="K2303">
        <v>0</v>
      </c>
      <c r="L2303" t="s">
        <v>3</v>
      </c>
      <c r="M2303" t="s">
        <v>652</v>
      </c>
      <c r="N2303" t="str">
        <f t="shared" si="250"/>
        <v>left tackle</v>
      </c>
      <c r="P2303">
        <v>0</v>
      </c>
      <c r="Q2303">
        <v>-0.20464679999999999</v>
      </c>
      <c r="R2303">
        <v>1</v>
      </c>
      <c r="S2303">
        <v>1</v>
      </c>
      <c r="T2303">
        <f t="shared" si="251"/>
        <v>0</v>
      </c>
      <c r="U2303">
        <f t="shared" si="252"/>
        <v>0</v>
      </c>
      <c r="V2303">
        <f t="shared" si="253"/>
        <v>0</v>
      </c>
      <c r="X2303">
        <f t="shared" si="248"/>
        <v>-0.20464679999999999</v>
      </c>
    </row>
    <row r="2304" spans="1:24" x14ac:dyDescent="0.35">
      <c r="A2304" t="s">
        <v>248</v>
      </c>
      <c r="B2304" t="s">
        <v>666</v>
      </c>
      <c r="C2304" t="s">
        <v>687</v>
      </c>
      <c r="D2304" t="s">
        <v>698</v>
      </c>
      <c r="E2304">
        <v>1</v>
      </c>
      <c r="F2304">
        <v>9</v>
      </c>
      <c r="G2304">
        <v>0</v>
      </c>
      <c r="H2304">
        <v>0</v>
      </c>
      <c r="I2304">
        <f t="shared" si="249"/>
        <v>0</v>
      </c>
      <c r="J2304">
        <v>0</v>
      </c>
      <c r="K2304">
        <v>0</v>
      </c>
      <c r="L2304" t="s">
        <v>3</v>
      </c>
      <c r="M2304" t="s">
        <v>651</v>
      </c>
      <c r="N2304" t="str">
        <f t="shared" si="250"/>
        <v>right tackle</v>
      </c>
      <c r="P2304">
        <v>0</v>
      </c>
      <c r="Q2304">
        <v>0.15075163999999999</v>
      </c>
      <c r="R2304">
        <v>0</v>
      </c>
      <c r="S2304">
        <v>0</v>
      </c>
      <c r="T2304">
        <f t="shared" si="251"/>
        <v>0</v>
      </c>
      <c r="U2304">
        <f t="shared" si="252"/>
        <v>0</v>
      </c>
      <c r="V2304">
        <f t="shared" si="253"/>
        <v>0</v>
      </c>
      <c r="X2304">
        <f t="shared" si="248"/>
        <v>0.15075163999999999</v>
      </c>
    </row>
    <row r="2305" spans="1:24" x14ac:dyDescent="0.35">
      <c r="A2305" t="s">
        <v>247</v>
      </c>
      <c r="B2305" t="s">
        <v>665</v>
      </c>
      <c r="C2305" t="s">
        <v>687</v>
      </c>
      <c r="D2305" t="s">
        <v>698</v>
      </c>
      <c r="E2305">
        <v>0.42697745692459499</v>
      </c>
      <c r="F2305">
        <v>9</v>
      </c>
      <c r="G2305">
        <v>0</v>
      </c>
      <c r="H2305">
        <v>0</v>
      </c>
      <c r="I2305">
        <f t="shared" si="249"/>
        <v>0</v>
      </c>
      <c r="J2305">
        <v>0</v>
      </c>
      <c r="K2305">
        <v>0</v>
      </c>
      <c r="L2305" t="s">
        <v>3</v>
      </c>
      <c r="M2305" t="s">
        <v>651</v>
      </c>
      <c r="N2305" t="str">
        <f t="shared" si="250"/>
        <v>right tackle</v>
      </c>
      <c r="P2305">
        <v>0</v>
      </c>
      <c r="Q2305">
        <v>-0.62859220000000005</v>
      </c>
      <c r="R2305">
        <v>1</v>
      </c>
      <c r="S2305">
        <v>0.42697745692459499</v>
      </c>
      <c r="T2305">
        <f t="shared" si="251"/>
        <v>0</v>
      </c>
      <c r="U2305">
        <f t="shared" si="252"/>
        <v>0</v>
      </c>
      <c r="V2305">
        <f t="shared" si="253"/>
        <v>0</v>
      </c>
      <c r="X2305">
        <f t="shared" si="248"/>
        <v>-0.26839469899863644</v>
      </c>
    </row>
    <row r="2306" spans="1:24" x14ac:dyDescent="0.35">
      <c r="A2306" t="s">
        <v>268</v>
      </c>
      <c r="B2306" t="s">
        <v>666</v>
      </c>
      <c r="C2306" t="s">
        <v>687</v>
      </c>
      <c r="D2306" t="s">
        <v>698</v>
      </c>
      <c r="E2306">
        <v>0.57302254307540501</v>
      </c>
      <c r="F2306">
        <v>9</v>
      </c>
      <c r="G2306">
        <v>0</v>
      </c>
      <c r="H2306">
        <v>0</v>
      </c>
      <c r="I2306">
        <f t="shared" si="249"/>
        <v>0</v>
      </c>
      <c r="J2306">
        <v>0</v>
      </c>
      <c r="K2306">
        <v>0</v>
      </c>
      <c r="L2306" t="s">
        <v>3</v>
      </c>
      <c r="M2306" t="s">
        <v>651</v>
      </c>
      <c r="N2306" t="str">
        <f t="shared" si="250"/>
        <v>right tackle</v>
      </c>
      <c r="P2306">
        <v>0</v>
      </c>
      <c r="Q2306">
        <v>-0.62859220000000005</v>
      </c>
      <c r="R2306">
        <v>1</v>
      </c>
      <c r="S2306">
        <v>0.57302254307540501</v>
      </c>
      <c r="T2306">
        <f t="shared" si="251"/>
        <v>0</v>
      </c>
      <c r="U2306">
        <f t="shared" si="252"/>
        <v>0</v>
      </c>
      <c r="V2306">
        <f t="shared" si="253"/>
        <v>0</v>
      </c>
      <c r="X2306">
        <f t="shared" ref="X2306:X2369" si="254">Q2306*E2306</f>
        <v>-0.36019750100136361</v>
      </c>
    </row>
    <row r="2307" spans="1:24" x14ac:dyDescent="0.35">
      <c r="A2307" t="s">
        <v>414</v>
      </c>
      <c r="B2307" t="s">
        <v>666</v>
      </c>
      <c r="C2307" t="s">
        <v>687</v>
      </c>
      <c r="D2307" t="s">
        <v>698</v>
      </c>
      <c r="E2307">
        <v>0.459028716095777</v>
      </c>
      <c r="F2307">
        <v>9</v>
      </c>
      <c r="G2307">
        <v>1</v>
      </c>
      <c r="H2307">
        <v>0</v>
      </c>
      <c r="I2307">
        <f t="shared" ref="I2307:I2370" si="255">SUM(G2307:H2307)</f>
        <v>1</v>
      </c>
      <c r="J2307">
        <v>1</v>
      </c>
      <c r="K2307">
        <v>0</v>
      </c>
      <c r="L2307" t="s">
        <v>654</v>
      </c>
      <c r="M2307" t="s">
        <v>652</v>
      </c>
      <c r="N2307" t="str">
        <f t="shared" ref="N2307:N2370" si="256">IF(M2307="middle",M2307,_xlfn.CONCAT(M2307," ",L2307))</f>
        <v>left guard</v>
      </c>
      <c r="P2307">
        <v>1</v>
      </c>
      <c r="Q2307">
        <v>-1.5487453</v>
      </c>
      <c r="R2307">
        <v>1</v>
      </c>
      <c r="S2307">
        <v>0.459028716095777</v>
      </c>
      <c r="T2307">
        <f t="shared" ref="T2307:T2370" si="257">P2307*E2307</f>
        <v>0.459028716095777</v>
      </c>
      <c r="U2307">
        <f t="shared" ref="U2307:U2370" si="258">J2307*E2307</f>
        <v>0.459028716095777</v>
      </c>
      <c r="V2307">
        <f t="shared" ref="V2307:V2370" si="259">K2307*E2307</f>
        <v>0</v>
      </c>
      <c r="X2307">
        <f t="shared" si="254"/>
        <v>-0.71091856661836894</v>
      </c>
    </row>
    <row r="2308" spans="1:24" x14ac:dyDescent="0.35">
      <c r="A2308" t="s">
        <v>249</v>
      </c>
      <c r="B2308" t="s">
        <v>667</v>
      </c>
      <c r="C2308" t="s">
        <v>687</v>
      </c>
      <c r="D2308" t="s">
        <v>698</v>
      </c>
      <c r="E2308">
        <v>0.540971283904222</v>
      </c>
      <c r="F2308">
        <v>9</v>
      </c>
      <c r="G2308">
        <v>1</v>
      </c>
      <c r="H2308">
        <v>0</v>
      </c>
      <c r="I2308">
        <f t="shared" si="255"/>
        <v>1</v>
      </c>
      <c r="J2308">
        <v>1</v>
      </c>
      <c r="K2308">
        <v>0</v>
      </c>
      <c r="L2308" t="s">
        <v>654</v>
      </c>
      <c r="M2308" t="s">
        <v>652</v>
      </c>
      <c r="N2308" t="str">
        <f t="shared" si="256"/>
        <v>left guard</v>
      </c>
      <c r="P2308">
        <v>1</v>
      </c>
      <c r="Q2308">
        <v>-1.5487453</v>
      </c>
      <c r="R2308">
        <v>1</v>
      </c>
      <c r="S2308">
        <v>0.540971283904222</v>
      </c>
      <c r="T2308">
        <f t="shared" si="257"/>
        <v>0.540971283904222</v>
      </c>
      <c r="U2308">
        <f t="shared" si="258"/>
        <v>0.540971283904222</v>
      </c>
      <c r="V2308">
        <f t="shared" si="259"/>
        <v>0</v>
      </c>
      <c r="X2308">
        <f t="shared" si="254"/>
        <v>-0.8378267333816295</v>
      </c>
    </row>
    <row r="2309" spans="1:24" x14ac:dyDescent="0.35">
      <c r="A2309" t="s">
        <v>463</v>
      </c>
      <c r="B2309" t="s">
        <v>665</v>
      </c>
      <c r="C2309" t="s">
        <v>698</v>
      </c>
      <c r="D2309" t="s">
        <v>687</v>
      </c>
      <c r="E2309">
        <v>0.86693707905752304</v>
      </c>
      <c r="F2309">
        <v>9</v>
      </c>
      <c r="G2309">
        <v>0</v>
      </c>
      <c r="H2309">
        <v>0</v>
      </c>
      <c r="I2309">
        <f t="shared" si="255"/>
        <v>0</v>
      </c>
      <c r="J2309">
        <v>0</v>
      </c>
      <c r="K2309">
        <v>0</v>
      </c>
      <c r="L2309" t="s">
        <v>654</v>
      </c>
      <c r="M2309" t="s">
        <v>652</v>
      </c>
      <c r="N2309" t="str">
        <f t="shared" si="256"/>
        <v>left guard</v>
      </c>
      <c r="P2309">
        <v>0</v>
      </c>
      <c r="Q2309">
        <v>-9.1383375000000003E-2</v>
      </c>
      <c r="R2309">
        <v>1</v>
      </c>
      <c r="S2309">
        <v>0.86693707905752304</v>
      </c>
      <c r="T2309">
        <f t="shared" si="257"/>
        <v>0</v>
      </c>
      <c r="U2309">
        <f t="shared" si="258"/>
        <v>0</v>
      </c>
      <c r="V2309">
        <f t="shared" si="259"/>
        <v>0</v>
      </c>
      <c r="X2309">
        <f t="shared" si="254"/>
        <v>-7.9223636196918273E-2</v>
      </c>
    </row>
    <row r="2310" spans="1:24" x14ac:dyDescent="0.35">
      <c r="A2310" t="s">
        <v>456</v>
      </c>
      <c r="B2310" t="s">
        <v>667</v>
      </c>
      <c r="C2310" t="s">
        <v>698</v>
      </c>
      <c r="D2310" t="s">
        <v>687</v>
      </c>
      <c r="E2310">
        <v>0.13306292094247599</v>
      </c>
      <c r="F2310">
        <v>9</v>
      </c>
      <c r="G2310">
        <v>0</v>
      </c>
      <c r="H2310">
        <v>0</v>
      </c>
      <c r="I2310">
        <f t="shared" si="255"/>
        <v>0</v>
      </c>
      <c r="J2310">
        <v>0</v>
      </c>
      <c r="K2310">
        <v>0</v>
      </c>
      <c r="L2310" t="s">
        <v>654</v>
      </c>
      <c r="M2310" t="s">
        <v>652</v>
      </c>
      <c r="N2310" t="str">
        <f t="shared" si="256"/>
        <v>left guard</v>
      </c>
      <c r="P2310">
        <v>0</v>
      </c>
      <c r="Q2310">
        <v>-9.1383375000000003E-2</v>
      </c>
      <c r="R2310">
        <v>1</v>
      </c>
      <c r="S2310">
        <v>0.13306292094247599</v>
      </c>
      <c r="T2310">
        <f t="shared" si="257"/>
        <v>0</v>
      </c>
      <c r="U2310">
        <f t="shared" si="258"/>
        <v>0</v>
      </c>
      <c r="V2310">
        <f t="shared" si="259"/>
        <v>0</v>
      </c>
      <c r="X2310">
        <f t="shared" si="254"/>
        <v>-1.2159738803081637E-2</v>
      </c>
    </row>
    <row r="2311" spans="1:24" x14ac:dyDescent="0.35">
      <c r="A2311" t="s">
        <v>461</v>
      </c>
      <c r="B2311" t="s">
        <v>666</v>
      </c>
      <c r="C2311" t="s">
        <v>698</v>
      </c>
      <c r="D2311" t="s">
        <v>687</v>
      </c>
      <c r="E2311">
        <v>0.252253780698111</v>
      </c>
      <c r="F2311">
        <v>9</v>
      </c>
      <c r="G2311">
        <v>0</v>
      </c>
      <c r="H2311">
        <v>0</v>
      </c>
      <c r="I2311">
        <f t="shared" si="255"/>
        <v>0</v>
      </c>
      <c r="J2311">
        <v>0</v>
      </c>
      <c r="K2311">
        <v>0</v>
      </c>
      <c r="M2311" t="s">
        <v>650</v>
      </c>
      <c r="N2311" t="str">
        <f t="shared" si="256"/>
        <v>middle</v>
      </c>
      <c r="P2311">
        <v>0</v>
      </c>
      <c r="Q2311">
        <v>0.73218760000000005</v>
      </c>
      <c r="R2311">
        <v>0</v>
      </c>
      <c r="S2311">
        <v>0</v>
      </c>
      <c r="T2311">
        <f t="shared" si="257"/>
        <v>0</v>
      </c>
      <c r="U2311">
        <f t="shared" si="258"/>
        <v>0</v>
      </c>
      <c r="V2311">
        <f t="shared" si="259"/>
        <v>0</v>
      </c>
      <c r="X2311">
        <f t="shared" si="254"/>
        <v>0.18469709028027623</v>
      </c>
    </row>
    <row r="2312" spans="1:24" x14ac:dyDescent="0.35">
      <c r="A2312" t="s">
        <v>458</v>
      </c>
      <c r="B2312" t="s">
        <v>666</v>
      </c>
      <c r="C2312" t="s">
        <v>698</v>
      </c>
      <c r="D2312" t="s">
        <v>687</v>
      </c>
      <c r="E2312">
        <v>0.747746219301888</v>
      </c>
      <c r="F2312">
        <v>9</v>
      </c>
      <c r="G2312">
        <v>0</v>
      </c>
      <c r="H2312">
        <v>0</v>
      </c>
      <c r="I2312">
        <f t="shared" si="255"/>
        <v>0</v>
      </c>
      <c r="J2312">
        <v>0</v>
      </c>
      <c r="K2312">
        <v>0</v>
      </c>
      <c r="M2312" t="s">
        <v>650</v>
      </c>
      <c r="N2312" t="str">
        <f t="shared" si="256"/>
        <v>middle</v>
      </c>
      <c r="P2312">
        <v>0</v>
      </c>
      <c r="Q2312">
        <v>0.73218760000000005</v>
      </c>
      <c r="R2312">
        <v>0</v>
      </c>
      <c r="S2312">
        <v>0</v>
      </c>
      <c r="T2312">
        <f t="shared" si="257"/>
        <v>0</v>
      </c>
      <c r="U2312">
        <f t="shared" si="258"/>
        <v>0</v>
      </c>
      <c r="V2312">
        <f t="shared" si="259"/>
        <v>0</v>
      </c>
      <c r="X2312">
        <f t="shared" si="254"/>
        <v>0.54749050971972313</v>
      </c>
    </row>
    <row r="2313" spans="1:24" x14ac:dyDescent="0.35">
      <c r="A2313" t="s">
        <v>527</v>
      </c>
      <c r="B2313" t="s">
        <v>667</v>
      </c>
      <c r="C2313" t="s">
        <v>698</v>
      </c>
      <c r="D2313" t="s">
        <v>687</v>
      </c>
      <c r="E2313">
        <v>0.65319232389722803</v>
      </c>
      <c r="F2313">
        <v>9</v>
      </c>
      <c r="G2313">
        <v>0</v>
      </c>
      <c r="H2313">
        <v>0</v>
      </c>
      <c r="I2313">
        <f t="shared" si="255"/>
        <v>0</v>
      </c>
      <c r="J2313">
        <v>0</v>
      </c>
      <c r="K2313">
        <v>1</v>
      </c>
      <c r="L2313" t="s">
        <v>653</v>
      </c>
      <c r="M2313" t="s">
        <v>651</v>
      </c>
      <c r="N2313" t="str">
        <f t="shared" si="256"/>
        <v>right end</v>
      </c>
      <c r="P2313">
        <v>0</v>
      </c>
      <c r="Q2313">
        <v>-0.93171053999999998</v>
      </c>
      <c r="R2313">
        <v>1</v>
      </c>
      <c r="S2313">
        <v>0.65319232389722803</v>
      </c>
      <c r="T2313">
        <f t="shared" si="257"/>
        <v>0</v>
      </c>
      <c r="U2313">
        <f t="shared" si="258"/>
        <v>0</v>
      </c>
      <c r="V2313">
        <f t="shared" si="259"/>
        <v>0.65319232389722803</v>
      </c>
      <c r="X2313">
        <f t="shared" si="254"/>
        <v>-0.60858617282214122</v>
      </c>
    </row>
    <row r="2314" spans="1:24" x14ac:dyDescent="0.35">
      <c r="A2314" t="s">
        <v>453</v>
      </c>
      <c r="B2314" t="s">
        <v>665</v>
      </c>
      <c r="C2314" t="s">
        <v>698</v>
      </c>
      <c r="D2314" t="s">
        <v>687</v>
      </c>
      <c r="E2314">
        <v>0.34680767610277102</v>
      </c>
      <c r="F2314">
        <v>9</v>
      </c>
      <c r="G2314">
        <v>0</v>
      </c>
      <c r="H2314">
        <v>0</v>
      </c>
      <c r="I2314">
        <f t="shared" si="255"/>
        <v>0</v>
      </c>
      <c r="J2314">
        <v>0</v>
      </c>
      <c r="K2314">
        <v>1</v>
      </c>
      <c r="L2314" t="s">
        <v>653</v>
      </c>
      <c r="M2314" t="s">
        <v>651</v>
      </c>
      <c r="N2314" t="str">
        <f t="shared" si="256"/>
        <v>right end</v>
      </c>
      <c r="P2314">
        <v>0</v>
      </c>
      <c r="Q2314">
        <v>-0.93171053999999998</v>
      </c>
      <c r="R2314">
        <v>1</v>
      </c>
      <c r="S2314">
        <v>0.34680767610277102</v>
      </c>
      <c r="T2314">
        <f t="shared" si="257"/>
        <v>0</v>
      </c>
      <c r="U2314">
        <f t="shared" si="258"/>
        <v>0</v>
      </c>
      <c r="V2314">
        <f t="shared" si="259"/>
        <v>0.34680767610277102</v>
      </c>
      <c r="X2314">
        <f t="shared" si="254"/>
        <v>-0.32312436717785786</v>
      </c>
    </row>
    <row r="2315" spans="1:24" x14ac:dyDescent="0.35">
      <c r="A2315" t="s">
        <v>457</v>
      </c>
      <c r="B2315" t="s">
        <v>667</v>
      </c>
      <c r="C2315" t="s">
        <v>698</v>
      </c>
      <c r="D2315" t="s">
        <v>687</v>
      </c>
      <c r="E2315">
        <v>0.72629104801444999</v>
      </c>
      <c r="F2315">
        <v>9</v>
      </c>
      <c r="G2315">
        <v>0</v>
      </c>
      <c r="H2315">
        <v>0</v>
      </c>
      <c r="I2315">
        <f t="shared" si="255"/>
        <v>0</v>
      </c>
      <c r="J2315">
        <v>0</v>
      </c>
      <c r="K2315">
        <v>0</v>
      </c>
      <c r="L2315" t="s">
        <v>654</v>
      </c>
      <c r="M2315" t="s">
        <v>652</v>
      </c>
      <c r="N2315" t="str">
        <f t="shared" si="256"/>
        <v>left guard</v>
      </c>
      <c r="P2315">
        <v>0</v>
      </c>
      <c r="Q2315">
        <v>-0.83379555000000005</v>
      </c>
      <c r="R2315">
        <v>1</v>
      </c>
      <c r="S2315">
        <v>0.72629104801444999</v>
      </c>
      <c r="T2315">
        <f t="shared" si="257"/>
        <v>0</v>
      </c>
      <c r="U2315">
        <f t="shared" si="258"/>
        <v>0</v>
      </c>
      <c r="V2315">
        <f t="shared" si="259"/>
        <v>0</v>
      </c>
      <c r="X2315">
        <f t="shared" si="254"/>
        <v>-0.60557824383928482</v>
      </c>
    </row>
    <row r="2316" spans="1:24" x14ac:dyDescent="0.35">
      <c r="A2316" t="s">
        <v>529</v>
      </c>
      <c r="B2316" t="s">
        <v>666</v>
      </c>
      <c r="C2316" t="s">
        <v>698</v>
      </c>
      <c r="D2316" t="s">
        <v>687</v>
      </c>
      <c r="E2316">
        <v>0.27370895198554901</v>
      </c>
      <c r="F2316">
        <v>9</v>
      </c>
      <c r="G2316">
        <v>0</v>
      </c>
      <c r="H2316">
        <v>0</v>
      </c>
      <c r="I2316">
        <f t="shared" si="255"/>
        <v>0</v>
      </c>
      <c r="J2316">
        <v>0</v>
      </c>
      <c r="K2316">
        <v>0</v>
      </c>
      <c r="L2316" t="s">
        <v>654</v>
      </c>
      <c r="M2316" t="s">
        <v>652</v>
      </c>
      <c r="N2316" t="str">
        <f t="shared" si="256"/>
        <v>left guard</v>
      </c>
      <c r="P2316">
        <v>0</v>
      </c>
      <c r="Q2316">
        <v>-0.83379555000000005</v>
      </c>
      <c r="R2316">
        <v>1</v>
      </c>
      <c r="S2316">
        <v>0.27370895198554901</v>
      </c>
      <c r="T2316">
        <f t="shared" si="257"/>
        <v>0</v>
      </c>
      <c r="U2316">
        <f t="shared" si="258"/>
        <v>0</v>
      </c>
      <c r="V2316">
        <f t="shared" si="259"/>
        <v>0</v>
      </c>
      <c r="X2316">
        <f t="shared" si="254"/>
        <v>-0.22821730616071445</v>
      </c>
    </row>
    <row r="2317" spans="1:24" x14ac:dyDescent="0.35">
      <c r="A2317" t="s">
        <v>265</v>
      </c>
      <c r="B2317" t="s">
        <v>665</v>
      </c>
      <c r="C2317" t="s">
        <v>687</v>
      </c>
      <c r="D2317" t="s">
        <v>698</v>
      </c>
      <c r="E2317">
        <v>0.36956631818451102</v>
      </c>
      <c r="F2317">
        <v>9</v>
      </c>
      <c r="G2317">
        <v>0</v>
      </c>
      <c r="H2317">
        <v>0</v>
      </c>
      <c r="I2317">
        <f t="shared" si="255"/>
        <v>0</v>
      </c>
      <c r="J2317">
        <v>0</v>
      </c>
      <c r="K2317">
        <v>0</v>
      </c>
      <c r="L2317" t="s">
        <v>653</v>
      </c>
      <c r="M2317" t="s">
        <v>652</v>
      </c>
      <c r="N2317" t="str">
        <f t="shared" si="256"/>
        <v>left end</v>
      </c>
      <c r="P2317">
        <v>0</v>
      </c>
      <c r="Q2317">
        <v>0.70352190000000003</v>
      </c>
      <c r="R2317">
        <v>0</v>
      </c>
      <c r="S2317">
        <v>0</v>
      </c>
      <c r="T2317">
        <f t="shared" si="257"/>
        <v>0</v>
      </c>
      <c r="U2317">
        <f t="shared" si="258"/>
        <v>0</v>
      </c>
      <c r="V2317">
        <f t="shared" si="259"/>
        <v>0</v>
      </c>
      <c r="X2317">
        <f t="shared" si="254"/>
        <v>0.25999799834517173</v>
      </c>
    </row>
    <row r="2318" spans="1:24" x14ac:dyDescent="0.35">
      <c r="A2318" t="s">
        <v>269</v>
      </c>
      <c r="B2318" t="s">
        <v>665</v>
      </c>
      <c r="C2318" t="s">
        <v>687</v>
      </c>
      <c r="D2318" t="s">
        <v>698</v>
      </c>
      <c r="E2318">
        <v>0.63043368181548798</v>
      </c>
      <c r="F2318">
        <v>9</v>
      </c>
      <c r="G2318">
        <v>0</v>
      </c>
      <c r="H2318">
        <v>0</v>
      </c>
      <c r="I2318">
        <f t="shared" si="255"/>
        <v>0</v>
      </c>
      <c r="J2318">
        <v>0</v>
      </c>
      <c r="K2318">
        <v>0</v>
      </c>
      <c r="L2318" t="s">
        <v>653</v>
      </c>
      <c r="M2318" t="s">
        <v>652</v>
      </c>
      <c r="N2318" t="str">
        <f t="shared" si="256"/>
        <v>left end</v>
      </c>
      <c r="P2318">
        <v>0</v>
      </c>
      <c r="Q2318">
        <v>0.70352190000000003</v>
      </c>
      <c r="R2318">
        <v>0</v>
      </c>
      <c r="S2318">
        <v>0</v>
      </c>
      <c r="T2318">
        <f t="shared" si="257"/>
        <v>0</v>
      </c>
      <c r="U2318">
        <f t="shared" si="258"/>
        <v>0</v>
      </c>
      <c r="V2318">
        <f t="shared" si="259"/>
        <v>0</v>
      </c>
      <c r="X2318">
        <f t="shared" si="254"/>
        <v>0.44352390165482758</v>
      </c>
    </row>
    <row r="2319" spans="1:24" x14ac:dyDescent="0.35">
      <c r="A2319" t="s">
        <v>265</v>
      </c>
      <c r="B2319" t="s">
        <v>665</v>
      </c>
      <c r="C2319" t="s">
        <v>687</v>
      </c>
      <c r="D2319" t="s">
        <v>698</v>
      </c>
      <c r="E2319">
        <v>1</v>
      </c>
      <c r="F2319">
        <v>9</v>
      </c>
      <c r="G2319">
        <v>0</v>
      </c>
      <c r="H2319">
        <v>0</v>
      </c>
      <c r="I2319">
        <f t="shared" si="255"/>
        <v>0</v>
      </c>
      <c r="J2319">
        <v>0</v>
      </c>
      <c r="K2319">
        <v>0</v>
      </c>
      <c r="L2319" t="s">
        <v>3</v>
      </c>
      <c r="M2319" t="s">
        <v>652</v>
      </c>
      <c r="N2319" t="str">
        <f t="shared" si="256"/>
        <v>left tackle</v>
      </c>
      <c r="P2319">
        <v>0</v>
      </c>
      <c r="Q2319">
        <v>1.6797344999999999</v>
      </c>
      <c r="R2319">
        <v>0</v>
      </c>
      <c r="S2319">
        <v>0</v>
      </c>
      <c r="T2319">
        <f t="shared" si="257"/>
        <v>0</v>
      </c>
      <c r="U2319">
        <f t="shared" si="258"/>
        <v>0</v>
      </c>
      <c r="V2319">
        <f t="shared" si="259"/>
        <v>0</v>
      </c>
      <c r="X2319">
        <f t="shared" si="254"/>
        <v>1.6797344999999999</v>
      </c>
    </row>
    <row r="2320" spans="1:24" x14ac:dyDescent="0.35">
      <c r="A2320" t="s">
        <v>528</v>
      </c>
      <c r="B2320" t="s">
        <v>667</v>
      </c>
      <c r="C2320" t="s">
        <v>687</v>
      </c>
      <c r="D2320" t="s">
        <v>698</v>
      </c>
      <c r="E2320">
        <v>1</v>
      </c>
      <c r="F2320">
        <v>9</v>
      </c>
      <c r="G2320">
        <v>0</v>
      </c>
      <c r="H2320">
        <v>0</v>
      </c>
      <c r="I2320">
        <f t="shared" si="255"/>
        <v>0</v>
      </c>
      <c r="J2320">
        <v>0</v>
      </c>
      <c r="K2320">
        <v>0</v>
      </c>
      <c r="L2320" t="s">
        <v>653</v>
      </c>
      <c r="M2320" t="s">
        <v>652</v>
      </c>
      <c r="N2320" t="str">
        <f t="shared" si="256"/>
        <v>left end</v>
      </c>
      <c r="P2320">
        <v>0</v>
      </c>
      <c r="Q2320">
        <v>6.9096550000000007E-2</v>
      </c>
      <c r="R2320">
        <v>0</v>
      </c>
      <c r="S2320">
        <v>0</v>
      </c>
      <c r="T2320">
        <f t="shared" si="257"/>
        <v>0</v>
      </c>
      <c r="U2320">
        <f t="shared" si="258"/>
        <v>0</v>
      </c>
      <c r="V2320">
        <f t="shared" si="259"/>
        <v>0</v>
      </c>
      <c r="X2320">
        <f t="shared" si="254"/>
        <v>6.9096550000000007E-2</v>
      </c>
    </row>
    <row r="2321" spans="1:24" x14ac:dyDescent="0.35">
      <c r="A2321" t="s">
        <v>264</v>
      </c>
      <c r="B2321" t="s">
        <v>666</v>
      </c>
      <c r="C2321" t="s">
        <v>687</v>
      </c>
      <c r="D2321" t="s">
        <v>698</v>
      </c>
      <c r="E2321">
        <v>1</v>
      </c>
      <c r="F2321">
        <v>9</v>
      </c>
      <c r="G2321">
        <v>0</v>
      </c>
      <c r="H2321">
        <v>0</v>
      </c>
      <c r="I2321">
        <f t="shared" si="255"/>
        <v>0</v>
      </c>
      <c r="J2321">
        <v>0</v>
      </c>
      <c r="K2321">
        <v>0</v>
      </c>
      <c r="M2321" t="s">
        <v>650</v>
      </c>
      <c r="N2321" t="str">
        <f t="shared" si="256"/>
        <v>middle</v>
      </c>
      <c r="P2321">
        <v>0</v>
      </c>
      <c r="Q2321">
        <v>-0.32897404000000002</v>
      </c>
      <c r="R2321">
        <v>1</v>
      </c>
      <c r="S2321">
        <v>1</v>
      </c>
      <c r="T2321">
        <f t="shared" si="257"/>
        <v>0</v>
      </c>
      <c r="U2321">
        <f t="shared" si="258"/>
        <v>0</v>
      </c>
      <c r="V2321">
        <f t="shared" si="259"/>
        <v>0</v>
      </c>
      <c r="X2321">
        <f t="shared" si="254"/>
        <v>-0.32897404000000002</v>
      </c>
    </row>
    <row r="2322" spans="1:24" x14ac:dyDescent="0.35">
      <c r="A2322" t="s">
        <v>265</v>
      </c>
      <c r="B2322" t="s">
        <v>665</v>
      </c>
      <c r="C2322" t="s">
        <v>687</v>
      </c>
      <c r="D2322" t="s">
        <v>698</v>
      </c>
      <c r="E2322">
        <v>0.40005417068216498</v>
      </c>
      <c r="F2322">
        <v>9</v>
      </c>
      <c r="G2322">
        <v>0</v>
      </c>
      <c r="H2322">
        <v>0</v>
      </c>
      <c r="I2322">
        <f t="shared" si="255"/>
        <v>0</v>
      </c>
      <c r="J2322">
        <v>1</v>
      </c>
      <c r="K2322">
        <v>0</v>
      </c>
      <c r="M2322" t="s">
        <v>650</v>
      </c>
      <c r="N2322" t="str">
        <f t="shared" si="256"/>
        <v>middle</v>
      </c>
      <c r="P2322">
        <v>0</v>
      </c>
      <c r="Q2322">
        <v>0.38622244999999999</v>
      </c>
      <c r="R2322">
        <v>0</v>
      </c>
      <c r="S2322">
        <v>0</v>
      </c>
      <c r="T2322">
        <f t="shared" si="257"/>
        <v>0</v>
      </c>
      <c r="U2322">
        <f t="shared" si="258"/>
        <v>0.40005417068216498</v>
      </c>
      <c r="V2322">
        <f t="shared" si="259"/>
        <v>0</v>
      </c>
      <c r="X2322">
        <f t="shared" si="254"/>
        <v>0.15450990193358394</v>
      </c>
    </row>
    <row r="2323" spans="1:24" x14ac:dyDescent="0.35">
      <c r="A2323" t="s">
        <v>248</v>
      </c>
      <c r="B2323" t="s">
        <v>666</v>
      </c>
      <c r="C2323" t="s">
        <v>687</v>
      </c>
      <c r="D2323" t="s">
        <v>698</v>
      </c>
      <c r="E2323">
        <v>0.59994582931783402</v>
      </c>
      <c r="F2323">
        <v>9</v>
      </c>
      <c r="G2323">
        <v>0</v>
      </c>
      <c r="H2323">
        <v>0</v>
      </c>
      <c r="I2323">
        <f t="shared" si="255"/>
        <v>0</v>
      </c>
      <c r="J2323">
        <v>1</v>
      </c>
      <c r="K2323">
        <v>0</v>
      </c>
      <c r="M2323" t="s">
        <v>650</v>
      </c>
      <c r="N2323" t="str">
        <f t="shared" si="256"/>
        <v>middle</v>
      </c>
      <c r="P2323">
        <v>0</v>
      </c>
      <c r="Q2323">
        <v>0.38622244999999999</v>
      </c>
      <c r="R2323">
        <v>0</v>
      </c>
      <c r="S2323">
        <v>0</v>
      </c>
      <c r="T2323">
        <f t="shared" si="257"/>
        <v>0</v>
      </c>
      <c r="U2323">
        <f t="shared" si="258"/>
        <v>0.59994582931783402</v>
      </c>
      <c r="V2323">
        <f t="shared" si="259"/>
        <v>0</v>
      </c>
      <c r="X2323">
        <f t="shared" si="254"/>
        <v>0.23171254806641567</v>
      </c>
    </row>
    <row r="2324" spans="1:24" x14ac:dyDescent="0.35">
      <c r="A2324" t="s">
        <v>462</v>
      </c>
      <c r="B2324" t="s">
        <v>666</v>
      </c>
      <c r="C2324" t="s">
        <v>698</v>
      </c>
      <c r="D2324" t="s">
        <v>687</v>
      </c>
      <c r="E2324">
        <v>0.47240797599769302</v>
      </c>
      <c r="F2324">
        <v>9</v>
      </c>
      <c r="G2324">
        <v>0</v>
      </c>
      <c r="H2324">
        <v>0</v>
      </c>
      <c r="I2324">
        <f t="shared" si="255"/>
        <v>0</v>
      </c>
      <c r="J2324">
        <v>0</v>
      </c>
      <c r="K2324">
        <v>0</v>
      </c>
      <c r="L2324" t="s">
        <v>654</v>
      </c>
      <c r="M2324" t="s">
        <v>652</v>
      </c>
      <c r="N2324" t="str">
        <f t="shared" si="256"/>
        <v>left guard</v>
      </c>
      <c r="P2324">
        <v>0</v>
      </c>
      <c r="Q2324">
        <v>0.33798218000000002</v>
      </c>
      <c r="R2324">
        <v>0</v>
      </c>
      <c r="S2324">
        <v>0</v>
      </c>
      <c r="T2324">
        <f t="shared" si="257"/>
        <v>0</v>
      </c>
      <c r="U2324">
        <f t="shared" si="258"/>
        <v>0</v>
      </c>
      <c r="V2324">
        <f t="shared" si="259"/>
        <v>0</v>
      </c>
      <c r="X2324">
        <f t="shared" si="254"/>
        <v>0.15966547757708796</v>
      </c>
    </row>
    <row r="2325" spans="1:24" x14ac:dyDescent="0.35">
      <c r="A2325" t="s">
        <v>526</v>
      </c>
      <c r="B2325" t="s">
        <v>666</v>
      </c>
      <c r="C2325" t="s">
        <v>698</v>
      </c>
      <c r="D2325" t="s">
        <v>687</v>
      </c>
      <c r="E2325">
        <v>0.52759202400230598</v>
      </c>
      <c r="F2325">
        <v>9</v>
      </c>
      <c r="G2325">
        <v>0</v>
      </c>
      <c r="H2325">
        <v>0</v>
      </c>
      <c r="I2325">
        <f t="shared" si="255"/>
        <v>0</v>
      </c>
      <c r="J2325">
        <v>0</v>
      </c>
      <c r="K2325">
        <v>0</v>
      </c>
      <c r="L2325" t="s">
        <v>654</v>
      </c>
      <c r="M2325" t="s">
        <v>652</v>
      </c>
      <c r="N2325" t="str">
        <f t="shared" si="256"/>
        <v>left guard</v>
      </c>
      <c r="P2325">
        <v>0</v>
      </c>
      <c r="Q2325">
        <v>0.33798218000000002</v>
      </c>
      <c r="R2325">
        <v>0</v>
      </c>
      <c r="S2325">
        <v>0</v>
      </c>
      <c r="T2325">
        <f t="shared" si="257"/>
        <v>0</v>
      </c>
      <c r="U2325">
        <f t="shared" si="258"/>
        <v>0</v>
      </c>
      <c r="V2325">
        <f t="shared" si="259"/>
        <v>0</v>
      </c>
      <c r="X2325">
        <f t="shared" si="254"/>
        <v>0.1783167024229117</v>
      </c>
    </row>
    <row r="2326" spans="1:24" x14ac:dyDescent="0.35">
      <c r="A2326" t="s">
        <v>457</v>
      </c>
      <c r="B2326" t="s">
        <v>667</v>
      </c>
      <c r="C2326" t="s">
        <v>698</v>
      </c>
      <c r="D2326" t="s">
        <v>687</v>
      </c>
      <c r="E2326">
        <v>0.17922042241716499</v>
      </c>
      <c r="F2326">
        <v>9</v>
      </c>
      <c r="G2326">
        <v>0</v>
      </c>
      <c r="H2326">
        <v>0</v>
      </c>
      <c r="I2326">
        <f t="shared" si="255"/>
        <v>0</v>
      </c>
      <c r="J2326">
        <v>0</v>
      </c>
      <c r="K2326">
        <v>0</v>
      </c>
      <c r="L2326" t="s">
        <v>3</v>
      </c>
      <c r="M2326" t="s">
        <v>651</v>
      </c>
      <c r="N2326" t="str">
        <f t="shared" si="256"/>
        <v>right tackle</v>
      </c>
      <c r="P2326">
        <v>0</v>
      </c>
      <c r="Q2326">
        <v>-7.1305930000000003E-2</v>
      </c>
      <c r="R2326">
        <v>1</v>
      </c>
      <c r="S2326">
        <v>0.17922042241716499</v>
      </c>
      <c r="T2326">
        <f t="shared" si="257"/>
        <v>0</v>
      </c>
      <c r="U2326">
        <f t="shared" si="258"/>
        <v>0</v>
      </c>
      <c r="V2326">
        <f t="shared" si="259"/>
        <v>0</v>
      </c>
      <c r="X2326">
        <f t="shared" si="254"/>
        <v>-1.2779478895448799E-2</v>
      </c>
    </row>
    <row r="2327" spans="1:24" x14ac:dyDescent="0.35">
      <c r="A2327" t="s">
        <v>456</v>
      </c>
      <c r="B2327" t="s">
        <v>667</v>
      </c>
      <c r="C2327" t="s">
        <v>698</v>
      </c>
      <c r="D2327" t="s">
        <v>687</v>
      </c>
      <c r="E2327">
        <v>0.28648298929949401</v>
      </c>
      <c r="F2327">
        <v>9</v>
      </c>
      <c r="G2327">
        <v>0</v>
      </c>
      <c r="H2327">
        <v>0</v>
      </c>
      <c r="I2327">
        <f t="shared" si="255"/>
        <v>0</v>
      </c>
      <c r="J2327">
        <v>0</v>
      </c>
      <c r="K2327">
        <v>0</v>
      </c>
      <c r="L2327" t="s">
        <v>3</v>
      </c>
      <c r="M2327" t="s">
        <v>651</v>
      </c>
      <c r="N2327" t="str">
        <f t="shared" si="256"/>
        <v>right tackle</v>
      </c>
      <c r="P2327">
        <v>0</v>
      </c>
      <c r="Q2327">
        <v>-7.1305930000000003E-2</v>
      </c>
      <c r="R2327">
        <v>1</v>
      </c>
      <c r="S2327">
        <v>0.28648298929949401</v>
      </c>
      <c r="T2327">
        <f t="shared" si="257"/>
        <v>0</v>
      </c>
      <c r="U2327">
        <f t="shared" si="258"/>
        <v>0</v>
      </c>
      <c r="V2327">
        <f t="shared" si="259"/>
        <v>0</v>
      </c>
      <c r="X2327">
        <f t="shared" si="254"/>
        <v>-2.0427935981180468E-2</v>
      </c>
    </row>
    <row r="2328" spans="1:24" x14ac:dyDescent="0.35">
      <c r="A2328" t="s">
        <v>526</v>
      </c>
      <c r="B2328" t="s">
        <v>666</v>
      </c>
      <c r="C2328" t="s">
        <v>698</v>
      </c>
      <c r="D2328" t="s">
        <v>687</v>
      </c>
      <c r="E2328">
        <v>0.53429658828334003</v>
      </c>
      <c r="F2328">
        <v>9</v>
      </c>
      <c r="G2328">
        <v>0</v>
      </c>
      <c r="H2328">
        <v>0</v>
      </c>
      <c r="I2328">
        <f t="shared" si="255"/>
        <v>0</v>
      </c>
      <c r="J2328">
        <v>0</v>
      </c>
      <c r="K2328">
        <v>0</v>
      </c>
      <c r="L2328" t="s">
        <v>3</v>
      </c>
      <c r="M2328" t="s">
        <v>651</v>
      </c>
      <c r="N2328" t="str">
        <f t="shared" si="256"/>
        <v>right tackle</v>
      </c>
      <c r="P2328">
        <v>0</v>
      </c>
      <c r="Q2328">
        <v>-7.1305930000000003E-2</v>
      </c>
      <c r="R2328">
        <v>1</v>
      </c>
      <c r="S2328">
        <v>0.53429658828334003</v>
      </c>
      <c r="T2328">
        <f t="shared" si="257"/>
        <v>0</v>
      </c>
      <c r="U2328">
        <f t="shared" si="258"/>
        <v>0</v>
      </c>
      <c r="V2328">
        <f t="shared" si="259"/>
        <v>0</v>
      </c>
      <c r="X2328">
        <f t="shared" si="254"/>
        <v>-3.8098515123370667E-2</v>
      </c>
    </row>
    <row r="2329" spans="1:24" x14ac:dyDescent="0.35">
      <c r="A2329" t="s">
        <v>458</v>
      </c>
      <c r="B2329" t="s">
        <v>666</v>
      </c>
      <c r="C2329" t="s">
        <v>698</v>
      </c>
      <c r="D2329" t="s">
        <v>687</v>
      </c>
      <c r="E2329">
        <v>0.244484089861677</v>
      </c>
      <c r="F2329">
        <v>9</v>
      </c>
      <c r="G2329">
        <v>0</v>
      </c>
      <c r="H2329">
        <v>0</v>
      </c>
      <c r="I2329">
        <f t="shared" si="255"/>
        <v>0</v>
      </c>
      <c r="J2329">
        <v>0</v>
      </c>
      <c r="K2329">
        <v>0</v>
      </c>
      <c r="L2329" t="s">
        <v>654</v>
      </c>
      <c r="M2329" t="s">
        <v>652</v>
      </c>
      <c r="N2329" t="str">
        <f t="shared" si="256"/>
        <v>left guard</v>
      </c>
      <c r="P2329">
        <v>0</v>
      </c>
      <c r="Q2329">
        <v>0.50693929999999998</v>
      </c>
      <c r="R2329">
        <v>0</v>
      </c>
      <c r="S2329">
        <v>0</v>
      </c>
      <c r="T2329">
        <f t="shared" si="257"/>
        <v>0</v>
      </c>
      <c r="U2329">
        <f t="shared" si="258"/>
        <v>0</v>
      </c>
      <c r="V2329">
        <f t="shared" si="259"/>
        <v>0</v>
      </c>
      <c r="X2329">
        <f t="shared" si="254"/>
        <v>0.12393859337561562</v>
      </c>
    </row>
    <row r="2330" spans="1:24" x14ac:dyDescent="0.35">
      <c r="A2330" t="s">
        <v>527</v>
      </c>
      <c r="B2330" t="s">
        <v>667</v>
      </c>
      <c r="C2330" t="s">
        <v>698</v>
      </c>
      <c r="D2330" t="s">
        <v>687</v>
      </c>
      <c r="E2330">
        <v>0.287132966180004</v>
      </c>
      <c r="F2330">
        <v>9</v>
      </c>
      <c r="G2330">
        <v>0</v>
      </c>
      <c r="H2330">
        <v>0</v>
      </c>
      <c r="I2330">
        <f t="shared" si="255"/>
        <v>0</v>
      </c>
      <c r="J2330">
        <v>0</v>
      </c>
      <c r="K2330">
        <v>0</v>
      </c>
      <c r="L2330" t="s">
        <v>654</v>
      </c>
      <c r="M2330" t="s">
        <v>652</v>
      </c>
      <c r="N2330" t="str">
        <f t="shared" si="256"/>
        <v>left guard</v>
      </c>
      <c r="P2330">
        <v>0</v>
      </c>
      <c r="Q2330">
        <v>0.50693929999999998</v>
      </c>
      <c r="R2330">
        <v>0</v>
      </c>
      <c r="S2330">
        <v>0</v>
      </c>
      <c r="T2330">
        <f t="shared" si="257"/>
        <v>0</v>
      </c>
      <c r="U2330">
        <f t="shared" si="258"/>
        <v>0</v>
      </c>
      <c r="V2330">
        <f t="shared" si="259"/>
        <v>0</v>
      </c>
      <c r="X2330">
        <f t="shared" si="254"/>
        <v>0.14555898488221489</v>
      </c>
    </row>
    <row r="2331" spans="1:24" x14ac:dyDescent="0.35">
      <c r="A2331" t="s">
        <v>526</v>
      </c>
      <c r="B2331" t="s">
        <v>666</v>
      </c>
      <c r="C2331" t="s">
        <v>698</v>
      </c>
      <c r="D2331" t="s">
        <v>687</v>
      </c>
      <c r="E2331">
        <v>0.46838294395831698</v>
      </c>
      <c r="F2331">
        <v>9</v>
      </c>
      <c r="G2331">
        <v>0</v>
      </c>
      <c r="H2331">
        <v>0</v>
      </c>
      <c r="I2331">
        <f t="shared" si="255"/>
        <v>0</v>
      </c>
      <c r="J2331">
        <v>0</v>
      </c>
      <c r="K2331">
        <v>0</v>
      </c>
      <c r="L2331" t="s">
        <v>654</v>
      </c>
      <c r="M2331" t="s">
        <v>652</v>
      </c>
      <c r="N2331" t="str">
        <f t="shared" si="256"/>
        <v>left guard</v>
      </c>
      <c r="P2331">
        <v>0</v>
      </c>
      <c r="Q2331">
        <v>0.50693929999999998</v>
      </c>
      <c r="R2331">
        <v>0</v>
      </c>
      <c r="S2331">
        <v>0</v>
      </c>
      <c r="T2331">
        <f t="shared" si="257"/>
        <v>0</v>
      </c>
      <c r="U2331">
        <f t="shared" si="258"/>
        <v>0</v>
      </c>
      <c r="V2331">
        <f t="shared" si="259"/>
        <v>0</v>
      </c>
      <c r="X2331">
        <f t="shared" si="254"/>
        <v>0.23744172174216843</v>
      </c>
    </row>
    <row r="2332" spans="1:24" x14ac:dyDescent="0.35">
      <c r="A2332" t="s">
        <v>457</v>
      </c>
      <c r="B2332" t="s">
        <v>667</v>
      </c>
      <c r="C2332" t="s">
        <v>698</v>
      </c>
      <c r="D2332" t="s">
        <v>687</v>
      </c>
      <c r="E2332">
        <v>0.51903153589733597</v>
      </c>
      <c r="F2332">
        <v>9</v>
      </c>
      <c r="G2332">
        <v>0</v>
      </c>
      <c r="H2332">
        <v>0</v>
      </c>
      <c r="I2332">
        <f t="shared" si="255"/>
        <v>0</v>
      </c>
      <c r="J2332">
        <v>0</v>
      </c>
      <c r="K2332">
        <v>0</v>
      </c>
      <c r="M2332" t="s">
        <v>650</v>
      </c>
      <c r="N2332" t="str">
        <f t="shared" si="256"/>
        <v>middle</v>
      </c>
      <c r="P2332">
        <v>0</v>
      </c>
      <c r="Q2332">
        <v>0.29035075999999999</v>
      </c>
      <c r="R2332">
        <v>0</v>
      </c>
      <c r="S2332">
        <v>0</v>
      </c>
      <c r="T2332">
        <f t="shared" si="257"/>
        <v>0</v>
      </c>
      <c r="U2332">
        <f t="shared" si="258"/>
        <v>0</v>
      </c>
      <c r="V2332">
        <f t="shared" si="259"/>
        <v>0</v>
      </c>
      <c r="X2332">
        <f t="shared" si="254"/>
        <v>0.15070120091175879</v>
      </c>
    </row>
    <row r="2333" spans="1:24" x14ac:dyDescent="0.35">
      <c r="A2333" t="s">
        <v>456</v>
      </c>
      <c r="B2333" t="s">
        <v>667</v>
      </c>
      <c r="C2333" t="s">
        <v>698</v>
      </c>
      <c r="D2333" t="s">
        <v>687</v>
      </c>
      <c r="E2333">
        <v>0.15649377512215301</v>
      </c>
      <c r="F2333">
        <v>9</v>
      </c>
      <c r="G2333">
        <v>0</v>
      </c>
      <c r="H2333">
        <v>0</v>
      </c>
      <c r="I2333">
        <f t="shared" si="255"/>
        <v>0</v>
      </c>
      <c r="J2333">
        <v>0</v>
      </c>
      <c r="K2333">
        <v>0</v>
      </c>
      <c r="M2333" t="s">
        <v>650</v>
      </c>
      <c r="N2333" t="str">
        <f t="shared" si="256"/>
        <v>middle</v>
      </c>
      <c r="P2333">
        <v>0</v>
      </c>
      <c r="Q2333">
        <v>0.29035075999999999</v>
      </c>
      <c r="R2333">
        <v>0</v>
      </c>
      <c r="S2333">
        <v>0</v>
      </c>
      <c r="T2333">
        <f t="shared" si="257"/>
        <v>0</v>
      </c>
      <c r="U2333">
        <f t="shared" si="258"/>
        <v>0</v>
      </c>
      <c r="V2333">
        <f t="shared" si="259"/>
        <v>0</v>
      </c>
      <c r="X2333">
        <f t="shared" si="254"/>
        <v>4.5438086541986215E-2</v>
      </c>
    </row>
    <row r="2334" spans="1:24" x14ac:dyDescent="0.35">
      <c r="A2334" t="s">
        <v>526</v>
      </c>
      <c r="B2334" t="s">
        <v>666</v>
      </c>
      <c r="C2334" t="s">
        <v>698</v>
      </c>
      <c r="D2334" t="s">
        <v>687</v>
      </c>
      <c r="E2334">
        <v>0.32447468898050902</v>
      </c>
      <c r="F2334">
        <v>9</v>
      </c>
      <c r="G2334">
        <v>0</v>
      </c>
      <c r="H2334">
        <v>0</v>
      </c>
      <c r="I2334">
        <f t="shared" si="255"/>
        <v>0</v>
      </c>
      <c r="J2334">
        <v>0</v>
      </c>
      <c r="K2334">
        <v>0</v>
      </c>
      <c r="M2334" t="s">
        <v>650</v>
      </c>
      <c r="N2334" t="str">
        <f t="shared" si="256"/>
        <v>middle</v>
      </c>
      <c r="P2334">
        <v>0</v>
      </c>
      <c r="Q2334">
        <v>0.29035075999999999</v>
      </c>
      <c r="R2334">
        <v>0</v>
      </c>
      <c r="S2334">
        <v>0</v>
      </c>
      <c r="T2334">
        <f t="shared" si="257"/>
        <v>0</v>
      </c>
      <c r="U2334">
        <f t="shared" si="258"/>
        <v>0</v>
      </c>
      <c r="V2334">
        <f t="shared" si="259"/>
        <v>0</v>
      </c>
      <c r="X2334">
        <f t="shared" si="254"/>
        <v>9.4211472546254407E-2</v>
      </c>
    </row>
    <row r="2335" spans="1:24" x14ac:dyDescent="0.35">
      <c r="A2335" t="s">
        <v>244</v>
      </c>
      <c r="B2335" t="s">
        <v>665</v>
      </c>
      <c r="C2335" t="s">
        <v>687</v>
      </c>
      <c r="D2335" t="s">
        <v>698</v>
      </c>
      <c r="E2335">
        <v>0.83208415615194797</v>
      </c>
      <c r="F2335">
        <v>9</v>
      </c>
      <c r="G2335">
        <v>0</v>
      </c>
      <c r="H2335">
        <v>0</v>
      </c>
      <c r="I2335">
        <f t="shared" si="255"/>
        <v>0</v>
      </c>
      <c r="J2335">
        <v>0</v>
      </c>
      <c r="K2335">
        <v>0</v>
      </c>
      <c r="L2335" t="s">
        <v>654</v>
      </c>
      <c r="M2335" t="s">
        <v>651</v>
      </c>
      <c r="N2335" t="str">
        <f t="shared" si="256"/>
        <v>right guard</v>
      </c>
      <c r="P2335">
        <v>0</v>
      </c>
      <c r="Q2335">
        <v>4.328767E-2</v>
      </c>
      <c r="R2335">
        <v>0</v>
      </c>
      <c r="S2335">
        <v>0</v>
      </c>
      <c r="T2335">
        <f t="shared" si="257"/>
        <v>0</v>
      </c>
      <c r="U2335">
        <f t="shared" si="258"/>
        <v>0</v>
      </c>
      <c r="V2335">
        <f t="shared" si="259"/>
        <v>0</v>
      </c>
      <c r="X2335">
        <f t="shared" si="254"/>
        <v>3.6018984363733991E-2</v>
      </c>
    </row>
    <row r="2336" spans="1:24" x14ac:dyDescent="0.35">
      <c r="A2336" t="s">
        <v>266</v>
      </c>
      <c r="B2336" t="s">
        <v>667</v>
      </c>
      <c r="C2336" t="s">
        <v>687</v>
      </c>
      <c r="D2336" t="s">
        <v>698</v>
      </c>
      <c r="E2336">
        <v>0.167915843848051</v>
      </c>
      <c r="F2336">
        <v>9</v>
      </c>
      <c r="G2336">
        <v>0</v>
      </c>
      <c r="H2336">
        <v>0</v>
      </c>
      <c r="I2336">
        <f t="shared" si="255"/>
        <v>0</v>
      </c>
      <c r="J2336">
        <v>0</v>
      </c>
      <c r="K2336">
        <v>0</v>
      </c>
      <c r="L2336" t="s">
        <v>654</v>
      </c>
      <c r="M2336" t="s">
        <v>651</v>
      </c>
      <c r="N2336" t="str">
        <f t="shared" si="256"/>
        <v>right guard</v>
      </c>
      <c r="P2336">
        <v>0</v>
      </c>
      <c r="Q2336">
        <v>4.328767E-2</v>
      </c>
      <c r="R2336">
        <v>0</v>
      </c>
      <c r="S2336">
        <v>0</v>
      </c>
      <c r="T2336">
        <f t="shared" si="257"/>
        <v>0</v>
      </c>
      <c r="U2336">
        <f t="shared" si="258"/>
        <v>0</v>
      </c>
      <c r="V2336">
        <f t="shared" si="259"/>
        <v>0</v>
      </c>
      <c r="X2336">
        <f t="shared" si="254"/>
        <v>7.2686856362659622E-3</v>
      </c>
    </row>
    <row r="2337" spans="1:24" x14ac:dyDescent="0.35">
      <c r="A2337" t="s">
        <v>265</v>
      </c>
      <c r="B2337" t="s">
        <v>665</v>
      </c>
      <c r="C2337" t="s">
        <v>687</v>
      </c>
      <c r="D2337" t="s">
        <v>698</v>
      </c>
      <c r="E2337">
        <v>0.41357605798080199</v>
      </c>
      <c r="F2337">
        <v>9</v>
      </c>
      <c r="G2337">
        <v>0</v>
      </c>
      <c r="H2337">
        <v>0</v>
      </c>
      <c r="I2337">
        <f t="shared" si="255"/>
        <v>0</v>
      </c>
      <c r="J2337">
        <v>0</v>
      </c>
      <c r="K2337">
        <v>0</v>
      </c>
      <c r="L2337" t="s">
        <v>654</v>
      </c>
      <c r="M2337" t="s">
        <v>652</v>
      </c>
      <c r="N2337" t="str">
        <f t="shared" si="256"/>
        <v>left guard</v>
      </c>
      <c r="P2337">
        <v>0</v>
      </c>
      <c r="Q2337">
        <v>0.86280656</v>
      </c>
      <c r="R2337">
        <v>0</v>
      </c>
      <c r="S2337">
        <v>0</v>
      </c>
      <c r="T2337">
        <f t="shared" si="257"/>
        <v>0</v>
      </c>
      <c r="U2337">
        <f t="shared" si="258"/>
        <v>0</v>
      </c>
      <c r="V2337">
        <f t="shared" si="259"/>
        <v>0</v>
      </c>
      <c r="X2337">
        <f t="shared" si="254"/>
        <v>0.35683613588477631</v>
      </c>
    </row>
    <row r="2338" spans="1:24" x14ac:dyDescent="0.35">
      <c r="A2338" t="s">
        <v>247</v>
      </c>
      <c r="B2338" t="s">
        <v>665</v>
      </c>
      <c r="C2338" t="s">
        <v>687</v>
      </c>
      <c r="D2338" t="s">
        <v>698</v>
      </c>
      <c r="E2338">
        <v>0.58642394201919701</v>
      </c>
      <c r="F2338">
        <v>9</v>
      </c>
      <c r="G2338">
        <v>0</v>
      </c>
      <c r="H2338">
        <v>0</v>
      </c>
      <c r="I2338">
        <f t="shared" si="255"/>
        <v>0</v>
      </c>
      <c r="J2338">
        <v>0</v>
      </c>
      <c r="K2338">
        <v>0</v>
      </c>
      <c r="L2338" t="s">
        <v>654</v>
      </c>
      <c r="M2338" t="s">
        <v>652</v>
      </c>
      <c r="N2338" t="str">
        <f t="shared" si="256"/>
        <v>left guard</v>
      </c>
      <c r="P2338">
        <v>0</v>
      </c>
      <c r="Q2338">
        <v>0.86280656</v>
      </c>
      <c r="R2338">
        <v>0</v>
      </c>
      <c r="S2338">
        <v>0</v>
      </c>
      <c r="T2338">
        <f t="shared" si="257"/>
        <v>0</v>
      </c>
      <c r="U2338">
        <f t="shared" si="258"/>
        <v>0</v>
      </c>
      <c r="V2338">
        <f t="shared" si="259"/>
        <v>0</v>
      </c>
      <c r="X2338">
        <f t="shared" si="254"/>
        <v>0.50597042411522286</v>
      </c>
    </row>
    <row r="2339" spans="1:24" x14ac:dyDescent="0.35">
      <c r="A2339" t="s">
        <v>462</v>
      </c>
      <c r="B2339" t="s">
        <v>666</v>
      </c>
      <c r="C2339" t="s">
        <v>698</v>
      </c>
      <c r="D2339" t="s">
        <v>687</v>
      </c>
      <c r="E2339">
        <v>1</v>
      </c>
      <c r="F2339">
        <v>9</v>
      </c>
      <c r="G2339">
        <v>0</v>
      </c>
      <c r="H2339">
        <v>0</v>
      </c>
      <c r="I2339">
        <f t="shared" si="255"/>
        <v>0</v>
      </c>
      <c r="J2339">
        <v>0</v>
      </c>
      <c r="K2339">
        <v>1</v>
      </c>
      <c r="M2339" t="s">
        <v>650</v>
      </c>
      <c r="N2339" t="str">
        <f t="shared" si="256"/>
        <v>middle</v>
      </c>
      <c r="P2339">
        <v>0</v>
      </c>
      <c r="Q2339">
        <v>-1.3356345999999999</v>
      </c>
      <c r="R2339">
        <v>1</v>
      </c>
      <c r="S2339">
        <v>1</v>
      </c>
      <c r="T2339">
        <f t="shared" si="257"/>
        <v>0</v>
      </c>
      <c r="U2339">
        <f t="shared" si="258"/>
        <v>0</v>
      </c>
      <c r="V2339">
        <f t="shared" si="259"/>
        <v>1</v>
      </c>
      <c r="X2339">
        <f t="shared" si="254"/>
        <v>-1.3356345999999999</v>
      </c>
    </row>
    <row r="2340" spans="1:24" x14ac:dyDescent="0.35">
      <c r="A2340" t="s">
        <v>417</v>
      </c>
      <c r="B2340" t="s">
        <v>665</v>
      </c>
      <c r="C2340" t="s">
        <v>687</v>
      </c>
      <c r="D2340" t="s">
        <v>698</v>
      </c>
      <c r="E2340">
        <v>0.32159678819349102</v>
      </c>
      <c r="F2340">
        <v>9</v>
      </c>
      <c r="G2340">
        <v>0</v>
      </c>
      <c r="H2340">
        <v>0</v>
      </c>
      <c r="I2340">
        <f t="shared" si="255"/>
        <v>0</v>
      </c>
      <c r="J2340">
        <v>0</v>
      </c>
      <c r="K2340">
        <v>0</v>
      </c>
      <c r="L2340" t="s">
        <v>654</v>
      </c>
      <c r="M2340" t="s">
        <v>651</v>
      </c>
      <c r="N2340" t="str">
        <f t="shared" si="256"/>
        <v>right guard</v>
      </c>
      <c r="P2340">
        <v>0</v>
      </c>
      <c r="Q2340">
        <v>0.91148609999999997</v>
      </c>
      <c r="R2340">
        <v>0</v>
      </c>
      <c r="S2340">
        <v>0</v>
      </c>
      <c r="T2340">
        <f t="shared" si="257"/>
        <v>0</v>
      </c>
      <c r="U2340">
        <f t="shared" si="258"/>
        <v>0</v>
      </c>
      <c r="V2340">
        <f t="shared" si="259"/>
        <v>0</v>
      </c>
      <c r="X2340">
        <f t="shared" si="254"/>
        <v>0.29313100224301114</v>
      </c>
    </row>
    <row r="2341" spans="1:24" x14ac:dyDescent="0.35">
      <c r="A2341" t="s">
        <v>416</v>
      </c>
      <c r="B2341" t="s">
        <v>666</v>
      </c>
      <c r="C2341" t="s">
        <v>687</v>
      </c>
      <c r="D2341" t="s">
        <v>698</v>
      </c>
      <c r="E2341">
        <v>0.553913355367606</v>
      </c>
      <c r="F2341">
        <v>9</v>
      </c>
      <c r="G2341">
        <v>0</v>
      </c>
      <c r="H2341">
        <v>0</v>
      </c>
      <c r="I2341">
        <f t="shared" si="255"/>
        <v>0</v>
      </c>
      <c r="J2341">
        <v>0</v>
      </c>
      <c r="K2341">
        <v>0</v>
      </c>
      <c r="L2341" t="s">
        <v>654</v>
      </c>
      <c r="M2341" t="s">
        <v>651</v>
      </c>
      <c r="N2341" t="str">
        <f t="shared" si="256"/>
        <v>right guard</v>
      </c>
      <c r="P2341">
        <v>0</v>
      </c>
      <c r="Q2341">
        <v>0.91148609999999997</v>
      </c>
      <c r="R2341">
        <v>0</v>
      </c>
      <c r="S2341">
        <v>0</v>
      </c>
      <c r="T2341">
        <f t="shared" si="257"/>
        <v>0</v>
      </c>
      <c r="U2341">
        <f t="shared" si="258"/>
        <v>0</v>
      </c>
      <c r="V2341">
        <f t="shared" si="259"/>
        <v>0</v>
      </c>
      <c r="X2341">
        <f t="shared" si="254"/>
        <v>0.50488432402193328</v>
      </c>
    </row>
    <row r="2342" spans="1:24" x14ac:dyDescent="0.35">
      <c r="A2342" t="s">
        <v>268</v>
      </c>
      <c r="B2342" t="s">
        <v>666</v>
      </c>
      <c r="C2342" t="s">
        <v>687</v>
      </c>
      <c r="D2342" t="s">
        <v>698</v>
      </c>
      <c r="E2342">
        <v>0.12448985643890199</v>
      </c>
      <c r="F2342">
        <v>9</v>
      </c>
      <c r="G2342">
        <v>0</v>
      </c>
      <c r="H2342">
        <v>0</v>
      </c>
      <c r="I2342">
        <f t="shared" si="255"/>
        <v>0</v>
      </c>
      <c r="J2342">
        <v>0</v>
      </c>
      <c r="K2342">
        <v>0</v>
      </c>
      <c r="L2342" t="s">
        <v>654</v>
      </c>
      <c r="M2342" t="s">
        <v>651</v>
      </c>
      <c r="N2342" t="str">
        <f t="shared" si="256"/>
        <v>right guard</v>
      </c>
      <c r="P2342">
        <v>0</v>
      </c>
      <c r="Q2342">
        <v>0.91148609999999997</v>
      </c>
      <c r="R2342">
        <v>0</v>
      </c>
      <c r="S2342">
        <v>0</v>
      </c>
      <c r="T2342">
        <f t="shared" si="257"/>
        <v>0</v>
      </c>
      <c r="U2342">
        <f t="shared" si="258"/>
        <v>0</v>
      </c>
      <c r="V2342">
        <f t="shared" si="259"/>
        <v>0</v>
      </c>
      <c r="X2342">
        <f t="shared" si="254"/>
        <v>0.11347077373505467</v>
      </c>
    </row>
    <row r="2343" spans="1:24" x14ac:dyDescent="0.35">
      <c r="A2343" t="s">
        <v>415</v>
      </c>
      <c r="B2343" t="s">
        <v>665</v>
      </c>
      <c r="C2343" t="s">
        <v>687</v>
      </c>
      <c r="D2343" t="s">
        <v>698</v>
      </c>
      <c r="E2343">
        <v>0.70271546410265995</v>
      </c>
      <c r="F2343">
        <v>9</v>
      </c>
      <c r="G2343">
        <v>1</v>
      </c>
      <c r="H2343">
        <v>0</v>
      </c>
      <c r="I2343">
        <f t="shared" si="255"/>
        <v>1</v>
      </c>
      <c r="J2343">
        <v>0</v>
      </c>
      <c r="K2343">
        <v>1</v>
      </c>
      <c r="L2343" t="s">
        <v>654</v>
      </c>
      <c r="M2343" t="s">
        <v>652</v>
      </c>
      <c r="N2343" t="str">
        <f t="shared" si="256"/>
        <v>left guard</v>
      </c>
      <c r="P2343">
        <v>1</v>
      </c>
      <c r="Q2343">
        <v>-2.2788750000000002</v>
      </c>
      <c r="R2343">
        <v>1</v>
      </c>
      <c r="S2343">
        <v>0.70271546410265995</v>
      </c>
      <c r="T2343">
        <f t="shared" si="257"/>
        <v>0.70271546410265995</v>
      </c>
      <c r="U2343">
        <f t="shared" si="258"/>
        <v>0</v>
      </c>
      <c r="V2343">
        <f t="shared" si="259"/>
        <v>0.70271546410265995</v>
      </c>
      <c r="X2343">
        <f t="shared" si="254"/>
        <v>-1.6014007032569493</v>
      </c>
    </row>
    <row r="2344" spans="1:24" x14ac:dyDescent="0.35">
      <c r="A2344" t="s">
        <v>266</v>
      </c>
      <c r="B2344" t="s">
        <v>667</v>
      </c>
      <c r="C2344" t="s">
        <v>687</v>
      </c>
      <c r="D2344" t="s">
        <v>698</v>
      </c>
      <c r="E2344">
        <v>0.29728453589734</v>
      </c>
      <c r="F2344">
        <v>9</v>
      </c>
      <c r="G2344">
        <v>1</v>
      </c>
      <c r="H2344">
        <v>0</v>
      </c>
      <c r="I2344">
        <f t="shared" si="255"/>
        <v>1</v>
      </c>
      <c r="J2344">
        <v>0</v>
      </c>
      <c r="K2344">
        <v>1</v>
      </c>
      <c r="L2344" t="s">
        <v>654</v>
      </c>
      <c r="M2344" t="s">
        <v>652</v>
      </c>
      <c r="N2344" t="str">
        <f t="shared" si="256"/>
        <v>left guard</v>
      </c>
      <c r="P2344">
        <v>1</v>
      </c>
      <c r="Q2344">
        <v>-2.2788750000000002</v>
      </c>
      <c r="R2344">
        <v>1</v>
      </c>
      <c r="S2344">
        <v>0.29728453589734</v>
      </c>
      <c r="T2344">
        <f t="shared" si="257"/>
        <v>0.29728453589734</v>
      </c>
      <c r="U2344">
        <f t="shared" si="258"/>
        <v>0</v>
      </c>
      <c r="V2344">
        <f t="shared" si="259"/>
        <v>0.29728453589734</v>
      </c>
      <c r="X2344">
        <f t="shared" si="254"/>
        <v>-0.67747429674305071</v>
      </c>
    </row>
    <row r="2345" spans="1:24" x14ac:dyDescent="0.35">
      <c r="A2345" t="s">
        <v>458</v>
      </c>
      <c r="B2345" t="s">
        <v>666</v>
      </c>
      <c r="C2345" t="s">
        <v>698</v>
      </c>
      <c r="D2345" t="s">
        <v>687</v>
      </c>
      <c r="E2345">
        <v>1</v>
      </c>
      <c r="F2345">
        <v>9</v>
      </c>
      <c r="G2345">
        <v>0</v>
      </c>
      <c r="H2345">
        <v>0</v>
      </c>
      <c r="I2345">
        <f t="shared" si="255"/>
        <v>0</v>
      </c>
      <c r="J2345">
        <v>0</v>
      </c>
      <c r="K2345">
        <v>0</v>
      </c>
      <c r="L2345" t="s">
        <v>654</v>
      </c>
      <c r="M2345" t="s">
        <v>652</v>
      </c>
      <c r="N2345" t="str">
        <f t="shared" si="256"/>
        <v>left guard</v>
      </c>
      <c r="P2345">
        <v>0</v>
      </c>
      <c r="Q2345">
        <v>0.28286593999999998</v>
      </c>
      <c r="R2345">
        <v>0</v>
      </c>
      <c r="S2345">
        <v>0</v>
      </c>
      <c r="T2345">
        <f t="shared" si="257"/>
        <v>0</v>
      </c>
      <c r="U2345">
        <f t="shared" si="258"/>
        <v>0</v>
      </c>
      <c r="V2345">
        <f t="shared" si="259"/>
        <v>0</v>
      </c>
      <c r="X2345">
        <f t="shared" si="254"/>
        <v>0.28286593999999998</v>
      </c>
    </row>
    <row r="2346" spans="1:24" x14ac:dyDescent="0.35">
      <c r="A2346" t="s">
        <v>531</v>
      </c>
      <c r="B2346" t="s">
        <v>666</v>
      </c>
      <c r="C2346" t="s">
        <v>698</v>
      </c>
      <c r="D2346" t="s">
        <v>687</v>
      </c>
      <c r="E2346">
        <v>0.27847086310059399</v>
      </c>
      <c r="F2346">
        <v>9</v>
      </c>
      <c r="G2346">
        <v>0</v>
      </c>
      <c r="H2346">
        <v>0</v>
      </c>
      <c r="I2346">
        <f t="shared" si="255"/>
        <v>0</v>
      </c>
      <c r="J2346">
        <v>0</v>
      </c>
      <c r="K2346">
        <v>1</v>
      </c>
      <c r="L2346" t="s">
        <v>3</v>
      </c>
      <c r="M2346" t="s">
        <v>652</v>
      </c>
      <c r="N2346" t="str">
        <f t="shared" si="256"/>
        <v>left tackle</v>
      </c>
      <c r="P2346">
        <v>0</v>
      </c>
      <c r="Q2346">
        <v>-1.3435336</v>
      </c>
      <c r="R2346">
        <v>1</v>
      </c>
      <c r="S2346">
        <v>0.27847086310059399</v>
      </c>
      <c r="T2346">
        <f t="shared" si="257"/>
        <v>0</v>
      </c>
      <c r="U2346">
        <f t="shared" si="258"/>
        <v>0</v>
      </c>
      <c r="V2346">
        <f t="shared" si="259"/>
        <v>0.27847086310059399</v>
      </c>
      <c r="X2346">
        <f t="shared" si="254"/>
        <v>-0.37413496119664819</v>
      </c>
    </row>
    <row r="2347" spans="1:24" x14ac:dyDescent="0.35">
      <c r="A2347" t="s">
        <v>458</v>
      </c>
      <c r="B2347" t="s">
        <v>666</v>
      </c>
      <c r="C2347" t="s">
        <v>698</v>
      </c>
      <c r="D2347" t="s">
        <v>687</v>
      </c>
      <c r="E2347">
        <v>0.72152913689940501</v>
      </c>
      <c r="F2347">
        <v>9</v>
      </c>
      <c r="G2347">
        <v>0</v>
      </c>
      <c r="H2347">
        <v>0</v>
      </c>
      <c r="I2347">
        <f t="shared" si="255"/>
        <v>0</v>
      </c>
      <c r="J2347">
        <v>0</v>
      </c>
      <c r="K2347">
        <v>1</v>
      </c>
      <c r="L2347" t="s">
        <v>3</v>
      </c>
      <c r="M2347" t="s">
        <v>652</v>
      </c>
      <c r="N2347" t="str">
        <f t="shared" si="256"/>
        <v>left tackle</v>
      </c>
      <c r="P2347">
        <v>0</v>
      </c>
      <c r="Q2347">
        <v>-1.3435336</v>
      </c>
      <c r="R2347">
        <v>1</v>
      </c>
      <c r="S2347">
        <v>0.72152913689940501</v>
      </c>
      <c r="T2347">
        <f t="shared" si="257"/>
        <v>0</v>
      </c>
      <c r="U2347">
        <f t="shared" si="258"/>
        <v>0</v>
      </c>
      <c r="V2347">
        <f t="shared" si="259"/>
        <v>0.72152913689940501</v>
      </c>
      <c r="X2347">
        <f t="shared" si="254"/>
        <v>-0.96939863880335042</v>
      </c>
    </row>
    <row r="2348" spans="1:24" x14ac:dyDescent="0.35">
      <c r="A2348" t="s">
        <v>527</v>
      </c>
      <c r="B2348" t="s">
        <v>667</v>
      </c>
      <c r="C2348" t="s">
        <v>698</v>
      </c>
      <c r="D2348" t="s">
        <v>687</v>
      </c>
      <c r="E2348">
        <v>0.28160918442626498</v>
      </c>
      <c r="F2348">
        <v>9</v>
      </c>
      <c r="G2348">
        <v>0</v>
      </c>
      <c r="H2348">
        <v>0</v>
      </c>
      <c r="I2348">
        <f t="shared" si="255"/>
        <v>0</v>
      </c>
      <c r="J2348">
        <v>0</v>
      </c>
      <c r="K2348">
        <v>0</v>
      </c>
      <c r="L2348" t="s">
        <v>654</v>
      </c>
      <c r="M2348" t="s">
        <v>652</v>
      </c>
      <c r="N2348" t="str">
        <f t="shared" si="256"/>
        <v>left guard</v>
      </c>
      <c r="P2348">
        <v>0</v>
      </c>
      <c r="Q2348">
        <v>-0.32514926999999999</v>
      </c>
      <c r="R2348">
        <v>1</v>
      </c>
      <c r="S2348">
        <v>0.28160918442626498</v>
      </c>
      <c r="T2348">
        <f t="shared" si="257"/>
        <v>0</v>
      </c>
      <c r="U2348">
        <f t="shared" si="258"/>
        <v>0</v>
      </c>
      <c r="V2348">
        <f t="shared" si="259"/>
        <v>0</v>
      </c>
      <c r="X2348">
        <f t="shared" si="254"/>
        <v>-9.1565020741495418E-2</v>
      </c>
    </row>
    <row r="2349" spans="1:24" x14ac:dyDescent="0.35">
      <c r="A2349" t="s">
        <v>457</v>
      </c>
      <c r="B2349" t="s">
        <v>667</v>
      </c>
      <c r="C2349" t="s">
        <v>698</v>
      </c>
      <c r="D2349" t="s">
        <v>687</v>
      </c>
      <c r="E2349">
        <v>0.13227814054024101</v>
      </c>
      <c r="F2349">
        <v>9</v>
      </c>
      <c r="G2349">
        <v>0</v>
      </c>
      <c r="H2349">
        <v>0</v>
      </c>
      <c r="I2349">
        <f t="shared" si="255"/>
        <v>0</v>
      </c>
      <c r="J2349">
        <v>0</v>
      </c>
      <c r="K2349">
        <v>0</v>
      </c>
      <c r="L2349" t="s">
        <v>654</v>
      </c>
      <c r="M2349" t="s">
        <v>652</v>
      </c>
      <c r="N2349" t="str">
        <f t="shared" si="256"/>
        <v>left guard</v>
      </c>
      <c r="P2349">
        <v>0</v>
      </c>
      <c r="Q2349">
        <v>-0.32514926999999999</v>
      </c>
      <c r="R2349">
        <v>1</v>
      </c>
      <c r="S2349">
        <v>0.13227814054024101</v>
      </c>
      <c r="T2349">
        <f t="shared" si="257"/>
        <v>0</v>
      </c>
      <c r="U2349">
        <f t="shared" si="258"/>
        <v>0</v>
      </c>
      <c r="V2349">
        <f t="shared" si="259"/>
        <v>0</v>
      </c>
      <c r="X2349">
        <f t="shared" si="254"/>
        <v>-4.3010140833616768E-2</v>
      </c>
    </row>
    <row r="2350" spans="1:24" x14ac:dyDescent="0.35">
      <c r="A2350" t="s">
        <v>469</v>
      </c>
      <c r="B2350" t="s">
        <v>666</v>
      </c>
      <c r="C2350" t="s">
        <v>698</v>
      </c>
      <c r="D2350" t="s">
        <v>687</v>
      </c>
      <c r="E2350">
        <v>0.58611267503349296</v>
      </c>
      <c r="F2350">
        <v>9</v>
      </c>
      <c r="G2350">
        <v>0</v>
      </c>
      <c r="H2350">
        <v>0</v>
      </c>
      <c r="I2350">
        <f t="shared" si="255"/>
        <v>0</v>
      </c>
      <c r="J2350">
        <v>0</v>
      </c>
      <c r="K2350">
        <v>0</v>
      </c>
      <c r="L2350" t="s">
        <v>654</v>
      </c>
      <c r="M2350" t="s">
        <v>652</v>
      </c>
      <c r="N2350" t="str">
        <f t="shared" si="256"/>
        <v>left guard</v>
      </c>
      <c r="P2350">
        <v>0</v>
      </c>
      <c r="Q2350">
        <v>-0.32514926999999999</v>
      </c>
      <c r="R2350">
        <v>1</v>
      </c>
      <c r="S2350">
        <v>0.58611267503349296</v>
      </c>
      <c r="T2350">
        <f t="shared" si="257"/>
        <v>0</v>
      </c>
      <c r="U2350">
        <f t="shared" si="258"/>
        <v>0</v>
      </c>
      <c r="V2350">
        <f t="shared" si="259"/>
        <v>0</v>
      </c>
      <c r="X2350">
        <f t="shared" si="254"/>
        <v>-0.19057410842488745</v>
      </c>
    </row>
    <row r="2351" spans="1:24" x14ac:dyDescent="0.35">
      <c r="A2351" t="s">
        <v>462</v>
      </c>
      <c r="B2351" t="s">
        <v>666</v>
      </c>
      <c r="C2351" t="s">
        <v>698</v>
      </c>
      <c r="D2351" t="s">
        <v>687</v>
      </c>
      <c r="E2351">
        <v>0.23604025247327201</v>
      </c>
      <c r="F2351">
        <v>9</v>
      </c>
      <c r="G2351">
        <v>0</v>
      </c>
      <c r="H2351">
        <v>0</v>
      </c>
      <c r="I2351">
        <f t="shared" si="255"/>
        <v>0</v>
      </c>
      <c r="J2351">
        <v>0</v>
      </c>
      <c r="K2351">
        <v>0</v>
      </c>
      <c r="M2351" t="s">
        <v>650</v>
      </c>
      <c r="N2351" t="str">
        <f t="shared" si="256"/>
        <v>middle</v>
      </c>
      <c r="P2351">
        <v>0</v>
      </c>
      <c r="Q2351">
        <v>1.0708709000000001</v>
      </c>
      <c r="R2351">
        <v>0</v>
      </c>
      <c r="S2351">
        <v>0</v>
      </c>
      <c r="T2351">
        <f t="shared" si="257"/>
        <v>0</v>
      </c>
      <c r="U2351">
        <f t="shared" si="258"/>
        <v>0</v>
      </c>
      <c r="V2351">
        <f t="shared" si="259"/>
        <v>0</v>
      </c>
      <c r="X2351">
        <f t="shared" si="254"/>
        <v>0.25276863760228002</v>
      </c>
    </row>
    <row r="2352" spans="1:24" x14ac:dyDescent="0.35">
      <c r="A2352" t="s">
        <v>453</v>
      </c>
      <c r="B2352" t="s">
        <v>665</v>
      </c>
      <c r="C2352" t="s">
        <v>698</v>
      </c>
      <c r="D2352" t="s">
        <v>687</v>
      </c>
      <c r="E2352">
        <v>0.76395974752672702</v>
      </c>
      <c r="F2352">
        <v>9</v>
      </c>
      <c r="G2352">
        <v>0</v>
      </c>
      <c r="H2352">
        <v>0</v>
      </c>
      <c r="I2352">
        <f t="shared" si="255"/>
        <v>0</v>
      </c>
      <c r="J2352">
        <v>0</v>
      </c>
      <c r="K2352">
        <v>0</v>
      </c>
      <c r="M2352" t="s">
        <v>650</v>
      </c>
      <c r="N2352" t="str">
        <f t="shared" si="256"/>
        <v>middle</v>
      </c>
      <c r="P2352">
        <v>0</v>
      </c>
      <c r="Q2352">
        <v>1.0708709000000001</v>
      </c>
      <c r="R2352">
        <v>0</v>
      </c>
      <c r="S2352">
        <v>0</v>
      </c>
      <c r="T2352">
        <f t="shared" si="257"/>
        <v>0</v>
      </c>
      <c r="U2352">
        <f t="shared" si="258"/>
        <v>0</v>
      </c>
      <c r="V2352">
        <f t="shared" si="259"/>
        <v>0</v>
      </c>
      <c r="X2352">
        <f t="shared" si="254"/>
        <v>0.81810226239771899</v>
      </c>
    </row>
    <row r="2353" spans="1:24" x14ac:dyDescent="0.35">
      <c r="A2353" t="s">
        <v>457</v>
      </c>
      <c r="B2353" t="s">
        <v>667</v>
      </c>
      <c r="C2353" t="s">
        <v>698</v>
      </c>
      <c r="D2353" t="s">
        <v>687</v>
      </c>
      <c r="E2353">
        <v>1</v>
      </c>
      <c r="F2353">
        <v>9</v>
      </c>
      <c r="G2353">
        <v>0</v>
      </c>
      <c r="H2353">
        <v>0</v>
      </c>
      <c r="I2353">
        <f t="shared" si="255"/>
        <v>0</v>
      </c>
      <c r="J2353">
        <v>0</v>
      </c>
      <c r="K2353">
        <v>0</v>
      </c>
      <c r="L2353" t="s">
        <v>3</v>
      </c>
      <c r="M2353" t="s">
        <v>651</v>
      </c>
      <c r="N2353" t="str">
        <f t="shared" si="256"/>
        <v>right tackle</v>
      </c>
      <c r="P2353">
        <v>0</v>
      </c>
      <c r="Q2353">
        <v>-0.22501752999999999</v>
      </c>
      <c r="R2353">
        <v>1</v>
      </c>
      <c r="S2353">
        <v>1</v>
      </c>
      <c r="T2353">
        <f t="shared" si="257"/>
        <v>0</v>
      </c>
      <c r="U2353">
        <f t="shared" si="258"/>
        <v>0</v>
      </c>
      <c r="V2353">
        <f t="shared" si="259"/>
        <v>0</v>
      </c>
      <c r="X2353">
        <f t="shared" si="254"/>
        <v>-0.22501752999999999</v>
      </c>
    </row>
    <row r="2354" spans="1:24" x14ac:dyDescent="0.35">
      <c r="A2354" t="s">
        <v>463</v>
      </c>
      <c r="B2354" t="s">
        <v>665</v>
      </c>
      <c r="C2354" t="s">
        <v>698</v>
      </c>
      <c r="D2354" t="s">
        <v>687</v>
      </c>
      <c r="E2354">
        <v>0.71295444474088099</v>
      </c>
      <c r="F2354">
        <v>9</v>
      </c>
      <c r="G2354">
        <v>0</v>
      </c>
      <c r="H2354">
        <v>0</v>
      </c>
      <c r="I2354">
        <f t="shared" si="255"/>
        <v>0</v>
      </c>
      <c r="J2354">
        <v>0</v>
      </c>
      <c r="K2354">
        <v>0</v>
      </c>
      <c r="L2354" t="s">
        <v>3</v>
      </c>
      <c r="M2354" t="s">
        <v>652</v>
      </c>
      <c r="N2354" t="str">
        <f t="shared" si="256"/>
        <v>left tackle</v>
      </c>
      <c r="P2354">
        <v>0</v>
      </c>
      <c r="Q2354">
        <v>0.8431708</v>
      </c>
      <c r="R2354">
        <v>0</v>
      </c>
      <c r="S2354">
        <v>0</v>
      </c>
      <c r="T2354">
        <f t="shared" si="257"/>
        <v>0</v>
      </c>
      <c r="U2354">
        <f t="shared" si="258"/>
        <v>0</v>
      </c>
      <c r="V2354">
        <f t="shared" si="259"/>
        <v>0</v>
      </c>
      <c r="X2354">
        <f t="shared" si="254"/>
        <v>0.60114236953572442</v>
      </c>
    </row>
    <row r="2355" spans="1:24" x14ac:dyDescent="0.35">
      <c r="A2355" t="s">
        <v>458</v>
      </c>
      <c r="B2355" t="s">
        <v>666</v>
      </c>
      <c r="C2355" t="s">
        <v>698</v>
      </c>
      <c r="D2355" t="s">
        <v>687</v>
      </c>
      <c r="E2355">
        <v>0.113478246994183</v>
      </c>
      <c r="F2355">
        <v>9</v>
      </c>
      <c r="G2355">
        <v>0</v>
      </c>
      <c r="H2355">
        <v>0</v>
      </c>
      <c r="I2355">
        <f t="shared" si="255"/>
        <v>0</v>
      </c>
      <c r="J2355">
        <v>0</v>
      </c>
      <c r="K2355">
        <v>0</v>
      </c>
      <c r="L2355" t="s">
        <v>3</v>
      </c>
      <c r="M2355" t="s">
        <v>652</v>
      </c>
      <c r="N2355" t="str">
        <f t="shared" si="256"/>
        <v>left tackle</v>
      </c>
      <c r="P2355">
        <v>0</v>
      </c>
      <c r="Q2355">
        <v>0.8431708</v>
      </c>
      <c r="R2355">
        <v>0</v>
      </c>
      <c r="S2355">
        <v>0</v>
      </c>
      <c r="T2355">
        <f t="shared" si="257"/>
        <v>0</v>
      </c>
      <c r="U2355">
        <f t="shared" si="258"/>
        <v>0</v>
      </c>
      <c r="V2355">
        <f t="shared" si="259"/>
        <v>0</v>
      </c>
      <c r="X2355">
        <f t="shared" si="254"/>
        <v>9.5681544300682875E-2</v>
      </c>
    </row>
    <row r="2356" spans="1:24" x14ac:dyDescent="0.35">
      <c r="A2356" t="s">
        <v>466</v>
      </c>
      <c r="B2356" t="s">
        <v>665</v>
      </c>
      <c r="C2356" t="s">
        <v>698</v>
      </c>
      <c r="D2356" t="s">
        <v>687</v>
      </c>
      <c r="E2356">
        <v>0.17356730826493399</v>
      </c>
      <c r="F2356">
        <v>9</v>
      </c>
      <c r="G2356">
        <v>0</v>
      </c>
      <c r="H2356">
        <v>0</v>
      </c>
      <c r="I2356">
        <f t="shared" si="255"/>
        <v>0</v>
      </c>
      <c r="J2356">
        <v>0</v>
      </c>
      <c r="K2356">
        <v>0</v>
      </c>
      <c r="L2356" t="s">
        <v>3</v>
      </c>
      <c r="M2356" t="s">
        <v>652</v>
      </c>
      <c r="N2356" t="str">
        <f t="shared" si="256"/>
        <v>left tackle</v>
      </c>
      <c r="P2356">
        <v>0</v>
      </c>
      <c r="Q2356">
        <v>0.8431708</v>
      </c>
      <c r="R2356">
        <v>0</v>
      </c>
      <c r="S2356">
        <v>0</v>
      </c>
      <c r="T2356">
        <f t="shared" si="257"/>
        <v>0</v>
      </c>
      <c r="U2356">
        <f t="shared" si="258"/>
        <v>0</v>
      </c>
      <c r="V2356">
        <f t="shared" si="259"/>
        <v>0</v>
      </c>
      <c r="X2356">
        <f t="shared" si="254"/>
        <v>0.14634688616359101</v>
      </c>
    </row>
    <row r="2357" spans="1:24" x14ac:dyDescent="0.35">
      <c r="A2357" t="s">
        <v>467</v>
      </c>
      <c r="B2357" t="s">
        <v>665</v>
      </c>
      <c r="C2357" t="s">
        <v>698</v>
      </c>
      <c r="D2357" t="s">
        <v>687</v>
      </c>
      <c r="E2357">
        <v>0.33665810556924203</v>
      </c>
      <c r="F2357">
        <v>9</v>
      </c>
      <c r="G2357">
        <v>0</v>
      </c>
      <c r="H2357">
        <v>0</v>
      </c>
      <c r="I2357">
        <f t="shared" si="255"/>
        <v>0</v>
      </c>
      <c r="J2357">
        <v>0</v>
      </c>
      <c r="K2357">
        <v>0</v>
      </c>
      <c r="L2357" t="s">
        <v>3</v>
      </c>
      <c r="M2357" t="s">
        <v>651</v>
      </c>
      <c r="N2357" t="str">
        <f t="shared" si="256"/>
        <v>right tackle</v>
      </c>
      <c r="P2357">
        <v>0</v>
      </c>
      <c r="Q2357">
        <v>0.78779060000000001</v>
      </c>
      <c r="R2357">
        <v>0</v>
      </c>
      <c r="S2357">
        <v>0</v>
      </c>
      <c r="T2357">
        <f t="shared" si="257"/>
        <v>0</v>
      </c>
      <c r="U2357">
        <f t="shared" si="258"/>
        <v>0</v>
      </c>
      <c r="V2357">
        <f t="shared" si="259"/>
        <v>0</v>
      </c>
      <c r="X2357">
        <f t="shared" si="254"/>
        <v>0.26521609098125654</v>
      </c>
    </row>
    <row r="2358" spans="1:24" x14ac:dyDescent="0.35">
      <c r="A2358" t="s">
        <v>453</v>
      </c>
      <c r="B2358" t="s">
        <v>665</v>
      </c>
      <c r="C2358" t="s">
        <v>698</v>
      </c>
      <c r="D2358" t="s">
        <v>687</v>
      </c>
      <c r="E2358">
        <v>0.66334189443075697</v>
      </c>
      <c r="F2358">
        <v>9</v>
      </c>
      <c r="G2358">
        <v>0</v>
      </c>
      <c r="H2358">
        <v>0</v>
      </c>
      <c r="I2358">
        <f t="shared" si="255"/>
        <v>0</v>
      </c>
      <c r="J2358">
        <v>0</v>
      </c>
      <c r="K2358">
        <v>0</v>
      </c>
      <c r="L2358" t="s">
        <v>3</v>
      </c>
      <c r="M2358" t="s">
        <v>651</v>
      </c>
      <c r="N2358" t="str">
        <f t="shared" si="256"/>
        <v>right tackle</v>
      </c>
      <c r="P2358">
        <v>0</v>
      </c>
      <c r="Q2358">
        <v>0.78779060000000001</v>
      </c>
      <c r="R2358">
        <v>0</v>
      </c>
      <c r="S2358">
        <v>0</v>
      </c>
      <c r="T2358">
        <f t="shared" si="257"/>
        <v>0</v>
      </c>
      <c r="U2358">
        <f t="shared" si="258"/>
        <v>0</v>
      </c>
      <c r="V2358">
        <f t="shared" si="259"/>
        <v>0</v>
      </c>
      <c r="X2358">
        <f t="shared" si="254"/>
        <v>0.52257450901874269</v>
      </c>
    </row>
    <row r="2359" spans="1:24" x14ac:dyDescent="0.35">
      <c r="A2359" t="s">
        <v>458</v>
      </c>
      <c r="B2359" t="s">
        <v>666</v>
      </c>
      <c r="C2359" t="s">
        <v>698</v>
      </c>
      <c r="D2359" t="s">
        <v>687</v>
      </c>
      <c r="E2359">
        <v>0.36311057580865103</v>
      </c>
      <c r="F2359">
        <v>9</v>
      </c>
      <c r="G2359">
        <v>0</v>
      </c>
      <c r="H2359">
        <v>0</v>
      </c>
      <c r="I2359">
        <f t="shared" si="255"/>
        <v>0</v>
      </c>
      <c r="J2359">
        <v>0</v>
      </c>
      <c r="K2359">
        <v>0</v>
      </c>
      <c r="M2359" t="s">
        <v>650</v>
      </c>
      <c r="N2359" t="str">
        <f t="shared" si="256"/>
        <v>middle</v>
      </c>
      <c r="P2359">
        <v>0</v>
      </c>
      <c r="Q2359">
        <v>0.32906195999999999</v>
      </c>
      <c r="R2359">
        <v>0</v>
      </c>
      <c r="S2359">
        <v>0</v>
      </c>
      <c r="T2359">
        <f t="shared" si="257"/>
        <v>0</v>
      </c>
      <c r="U2359">
        <f t="shared" si="258"/>
        <v>0</v>
      </c>
      <c r="V2359">
        <f t="shared" si="259"/>
        <v>0</v>
      </c>
      <c r="X2359">
        <f t="shared" si="254"/>
        <v>0.11948587777232329</v>
      </c>
    </row>
    <row r="2360" spans="1:24" x14ac:dyDescent="0.35">
      <c r="A2360" t="s">
        <v>457</v>
      </c>
      <c r="B2360" t="s">
        <v>667</v>
      </c>
      <c r="C2360" t="s">
        <v>698</v>
      </c>
      <c r="D2360" t="s">
        <v>687</v>
      </c>
      <c r="E2360">
        <v>0.13673004098757499</v>
      </c>
      <c r="F2360">
        <v>9</v>
      </c>
      <c r="G2360">
        <v>0</v>
      </c>
      <c r="H2360">
        <v>0</v>
      </c>
      <c r="I2360">
        <f t="shared" si="255"/>
        <v>0</v>
      </c>
      <c r="J2360">
        <v>0</v>
      </c>
      <c r="K2360">
        <v>0</v>
      </c>
      <c r="M2360" t="s">
        <v>650</v>
      </c>
      <c r="N2360" t="str">
        <f t="shared" si="256"/>
        <v>middle</v>
      </c>
      <c r="P2360">
        <v>0</v>
      </c>
      <c r="Q2360">
        <v>0.32906195999999999</v>
      </c>
      <c r="R2360">
        <v>0</v>
      </c>
      <c r="S2360">
        <v>0</v>
      </c>
      <c r="T2360">
        <f t="shared" si="257"/>
        <v>0</v>
      </c>
      <c r="U2360">
        <f t="shared" si="258"/>
        <v>0</v>
      </c>
      <c r="V2360">
        <f t="shared" si="259"/>
        <v>0</v>
      </c>
      <c r="X2360">
        <f t="shared" si="254"/>
        <v>4.4992655278251761E-2</v>
      </c>
    </row>
    <row r="2361" spans="1:24" x14ac:dyDescent="0.35">
      <c r="A2361" t="s">
        <v>453</v>
      </c>
      <c r="B2361" t="s">
        <v>665</v>
      </c>
      <c r="C2361" t="s">
        <v>698</v>
      </c>
      <c r="D2361" t="s">
        <v>687</v>
      </c>
      <c r="E2361">
        <v>0.50015938320377196</v>
      </c>
      <c r="F2361">
        <v>9</v>
      </c>
      <c r="G2361">
        <v>0</v>
      </c>
      <c r="H2361">
        <v>0</v>
      </c>
      <c r="I2361">
        <f t="shared" si="255"/>
        <v>0</v>
      </c>
      <c r="J2361">
        <v>0</v>
      </c>
      <c r="K2361">
        <v>0</v>
      </c>
      <c r="M2361" t="s">
        <v>650</v>
      </c>
      <c r="N2361" t="str">
        <f t="shared" si="256"/>
        <v>middle</v>
      </c>
      <c r="P2361">
        <v>0</v>
      </c>
      <c r="Q2361">
        <v>0.32906195999999999</v>
      </c>
      <c r="R2361">
        <v>0</v>
      </c>
      <c r="S2361">
        <v>0</v>
      </c>
      <c r="T2361">
        <f t="shared" si="257"/>
        <v>0</v>
      </c>
      <c r="U2361">
        <f t="shared" si="258"/>
        <v>0</v>
      </c>
      <c r="V2361">
        <f t="shared" si="259"/>
        <v>0</v>
      </c>
      <c r="X2361">
        <f t="shared" si="254"/>
        <v>0.16458342694942427</v>
      </c>
    </row>
    <row r="2362" spans="1:24" x14ac:dyDescent="0.35">
      <c r="A2362" t="s">
        <v>457</v>
      </c>
      <c r="B2362" t="s">
        <v>667</v>
      </c>
      <c r="C2362" t="s">
        <v>698</v>
      </c>
      <c r="D2362" t="s">
        <v>687</v>
      </c>
      <c r="E2362">
        <v>0.38355733723035101</v>
      </c>
      <c r="F2362">
        <v>9</v>
      </c>
      <c r="G2362">
        <v>0</v>
      </c>
      <c r="H2362">
        <v>0</v>
      </c>
      <c r="I2362">
        <f t="shared" si="255"/>
        <v>0</v>
      </c>
      <c r="J2362">
        <v>0</v>
      </c>
      <c r="K2362">
        <v>0</v>
      </c>
      <c r="L2362" t="s">
        <v>3</v>
      </c>
      <c r="M2362" t="s">
        <v>652</v>
      </c>
      <c r="N2362" t="str">
        <f t="shared" si="256"/>
        <v>left tackle</v>
      </c>
      <c r="P2362">
        <v>0</v>
      </c>
      <c r="Q2362">
        <v>-0.46781056999999998</v>
      </c>
      <c r="R2362">
        <v>1</v>
      </c>
      <c r="S2362">
        <v>0.38355733723035101</v>
      </c>
      <c r="T2362">
        <f t="shared" si="257"/>
        <v>0</v>
      </c>
      <c r="U2362">
        <f t="shared" si="258"/>
        <v>0</v>
      </c>
      <c r="V2362">
        <f t="shared" si="259"/>
        <v>0</v>
      </c>
      <c r="X2362">
        <f t="shared" si="254"/>
        <v>-0.17943217655741273</v>
      </c>
    </row>
    <row r="2363" spans="1:24" x14ac:dyDescent="0.35">
      <c r="A2363" t="s">
        <v>462</v>
      </c>
      <c r="B2363" t="s">
        <v>666</v>
      </c>
      <c r="C2363" t="s">
        <v>698</v>
      </c>
      <c r="D2363" t="s">
        <v>687</v>
      </c>
      <c r="E2363">
        <v>0.61644266276964799</v>
      </c>
      <c r="F2363">
        <v>9</v>
      </c>
      <c r="G2363">
        <v>0</v>
      </c>
      <c r="H2363">
        <v>0</v>
      </c>
      <c r="I2363">
        <f t="shared" si="255"/>
        <v>0</v>
      </c>
      <c r="J2363">
        <v>0</v>
      </c>
      <c r="K2363">
        <v>0</v>
      </c>
      <c r="L2363" t="s">
        <v>3</v>
      </c>
      <c r="M2363" t="s">
        <v>652</v>
      </c>
      <c r="N2363" t="str">
        <f t="shared" si="256"/>
        <v>left tackle</v>
      </c>
      <c r="P2363">
        <v>0</v>
      </c>
      <c r="Q2363">
        <v>-0.46781056999999998</v>
      </c>
      <c r="R2363">
        <v>1</v>
      </c>
      <c r="S2363">
        <v>0.61644266276964799</v>
      </c>
      <c r="T2363">
        <f t="shared" si="257"/>
        <v>0</v>
      </c>
      <c r="U2363">
        <f t="shared" si="258"/>
        <v>0</v>
      </c>
      <c r="V2363">
        <f t="shared" si="259"/>
        <v>0</v>
      </c>
      <c r="X2363">
        <f t="shared" si="254"/>
        <v>-0.28837839344258681</v>
      </c>
    </row>
    <row r="2364" spans="1:24" x14ac:dyDescent="0.35">
      <c r="A2364" t="s">
        <v>527</v>
      </c>
      <c r="B2364" t="s">
        <v>667</v>
      </c>
      <c r="C2364" t="s">
        <v>698</v>
      </c>
      <c r="D2364" t="s">
        <v>687</v>
      </c>
      <c r="E2364">
        <v>0.35086961994691401</v>
      </c>
      <c r="F2364">
        <v>9</v>
      </c>
      <c r="G2364">
        <v>0</v>
      </c>
      <c r="H2364">
        <v>0</v>
      </c>
      <c r="I2364">
        <f t="shared" si="255"/>
        <v>0</v>
      </c>
      <c r="J2364">
        <v>0</v>
      </c>
      <c r="K2364">
        <v>0</v>
      </c>
      <c r="L2364" t="s">
        <v>654</v>
      </c>
      <c r="M2364" t="s">
        <v>652</v>
      </c>
      <c r="N2364" t="str">
        <f t="shared" si="256"/>
        <v>left guard</v>
      </c>
      <c r="P2364">
        <v>0</v>
      </c>
      <c r="Q2364">
        <v>-0.79841839999999997</v>
      </c>
      <c r="R2364">
        <v>1</v>
      </c>
      <c r="S2364">
        <v>0.35086961994691401</v>
      </c>
      <c r="T2364">
        <f t="shared" si="257"/>
        <v>0</v>
      </c>
      <c r="U2364">
        <f t="shared" si="258"/>
        <v>0</v>
      </c>
      <c r="V2364">
        <f t="shared" si="259"/>
        <v>0</v>
      </c>
      <c r="X2364">
        <f t="shared" si="254"/>
        <v>-0.28014076056662318</v>
      </c>
    </row>
    <row r="2365" spans="1:24" x14ac:dyDescent="0.35">
      <c r="A2365" t="s">
        <v>462</v>
      </c>
      <c r="B2365" t="s">
        <v>666</v>
      </c>
      <c r="C2365" t="s">
        <v>698</v>
      </c>
      <c r="D2365" t="s">
        <v>687</v>
      </c>
      <c r="E2365">
        <v>0.64913038005308499</v>
      </c>
      <c r="F2365">
        <v>9</v>
      </c>
      <c r="G2365">
        <v>0</v>
      </c>
      <c r="H2365">
        <v>0</v>
      </c>
      <c r="I2365">
        <f t="shared" si="255"/>
        <v>0</v>
      </c>
      <c r="J2365">
        <v>0</v>
      </c>
      <c r="K2365">
        <v>0</v>
      </c>
      <c r="L2365" t="s">
        <v>654</v>
      </c>
      <c r="M2365" t="s">
        <v>652</v>
      </c>
      <c r="N2365" t="str">
        <f t="shared" si="256"/>
        <v>left guard</v>
      </c>
      <c r="P2365">
        <v>0</v>
      </c>
      <c r="Q2365">
        <v>-0.79841839999999997</v>
      </c>
      <c r="R2365">
        <v>1</v>
      </c>
      <c r="S2365">
        <v>0.64913038005308499</v>
      </c>
      <c r="T2365">
        <f t="shared" si="257"/>
        <v>0</v>
      </c>
      <c r="U2365">
        <f t="shared" si="258"/>
        <v>0</v>
      </c>
      <c r="V2365">
        <f t="shared" si="259"/>
        <v>0</v>
      </c>
      <c r="X2365">
        <f t="shared" si="254"/>
        <v>-0.51827763943337601</v>
      </c>
    </row>
    <row r="2366" spans="1:24" x14ac:dyDescent="0.35">
      <c r="A2366" t="s">
        <v>269</v>
      </c>
      <c r="B2366" t="s">
        <v>665</v>
      </c>
      <c r="C2366" t="s">
        <v>687</v>
      </c>
      <c r="D2366" t="s">
        <v>698</v>
      </c>
      <c r="E2366">
        <v>0.34860667382965199</v>
      </c>
      <c r="F2366">
        <v>9</v>
      </c>
      <c r="G2366">
        <v>0</v>
      </c>
      <c r="H2366">
        <v>0</v>
      </c>
      <c r="I2366">
        <f t="shared" si="255"/>
        <v>0</v>
      </c>
      <c r="J2366">
        <v>0</v>
      </c>
      <c r="K2366">
        <v>0</v>
      </c>
      <c r="L2366" t="s">
        <v>653</v>
      </c>
      <c r="M2366" t="s">
        <v>651</v>
      </c>
      <c r="N2366" t="str">
        <f t="shared" si="256"/>
        <v>right end</v>
      </c>
      <c r="P2366">
        <v>0</v>
      </c>
      <c r="Q2366">
        <v>0.25877835999999999</v>
      </c>
      <c r="R2366">
        <v>0</v>
      </c>
      <c r="S2366">
        <v>0</v>
      </c>
      <c r="T2366">
        <f t="shared" si="257"/>
        <v>0</v>
      </c>
      <c r="U2366">
        <f t="shared" si="258"/>
        <v>0</v>
      </c>
      <c r="V2366">
        <f t="shared" si="259"/>
        <v>0</v>
      </c>
      <c r="X2366">
        <f t="shared" si="254"/>
        <v>9.0211863338692258E-2</v>
      </c>
    </row>
    <row r="2367" spans="1:24" x14ac:dyDescent="0.35">
      <c r="A2367" t="s">
        <v>247</v>
      </c>
      <c r="B2367" t="s">
        <v>665</v>
      </c>
      <c r="C2367" t="s">
        <v>687</v>
      </c>
      <c r="D2367" t="s">
        <v>698</v>
      </c>
      <c r="E2367">
        <v>0.65139332617034695</v>
      </c>
      <c r="F2367">
        <v>9</v>
      </c>
      <c r="G2367">
        <v>0</v>
      </c>
      <c r="H2367">
        <v>0</v>
      </c>
      <c r="I2367">
        <f t="shared" si="255"/>
        <v>0</v>
      </c>
      <c r="J2367">
        <v>0</v>
      </c>
      <c r="K2367">
        <v>0</v>
      </c>
      <c r="L2367" t="s">
        <v>653</v>
      </c>
      <c r="M2367" t="s">
        <v>651</v>
      </c>
      <c r="N2367" t="str">
        <f t="shared" si="256"/>
        <v>right end</v>
      </c>
      <c r="P2367">
        <v>0</v>
      </c>
      <c r="Q2367">
        <v>0.25877835999999999</v>
      </c>
      <c r="R2367">
        <v>0</v>
      </c>
      <c r="S2367">
        <v>0</v>
      </c>
      <c r="T2367">
        <f t="shared" si="257"/>
        <v>0</v>
      </c>
      <c r="U2367">
        <f t="shared" si="258"/>
        <v>0</v>
      </c>
      <c r="V2367">
        <f t="shared" si="259"/>
        <v>0</v>
      </c>
      <c r="X2367">
        <f t="shared" si="254"/>
        <v>0.16856649666130746</v>
      </c>
    </row>
    <row r="2368" spans="1:24" x14ac:dyDescent="0.35">
      <c r="A2368" t="s">
        <v>247</v>
      </c>
      <c r="B2368" t="s">
        <v>665</v>
      </c>
      <c r="C2368" t="s">
        <v>687</v>
      </c>
      <c r="D2368" t="s">
        <v>698</v>
      </c>
      <c r="E2368">
        <v>1</v>
      </c>
      <c r="F2368">
        <v>9</v>
      </c>
      <c r="G2368">
        <v>0</v>
      </c>
      <c r="H2368">
        <v>0</v>
      </c>
      <c r="I2368">
        <f t="shared" si="255"/>
        <v>0</v>
      </c>
      <c r="J2368">
        <v>0</v>
      </c>
      <c r="K2368">
        <v>0</v>
      </c>
      <c r="L2368" t="s">
        <v>3</v>
      </c>
      <c r="M2368" t="s">
        <v>651</v>
      </c>
      <c r="N2368" t="str">
        <f t="shared" si="256"/>
        <v>right tackle</v>
      </c>
      <c r="P2368">
        <v>0</v>
      </c>
      <c r="Q2368">
        <v>0.77111359999999995</v>
      </c>
      <c r="R2368">
        <v>0</v>
      </c>
      <c r="S2368">
        <v>0</v>
      </c>
      <c r="T2368">
        <f t="shared" si="257"/>
        <v>0</v>
      </c>
      <c r="U2368">
        <f t="shared" si="258"/>
        <v>0</v>
      </c>
      <c r="V2368">
        <f t="shared" si="259"/>
        <v>0</v>
      </c>
      <c r="X2368">
        <f t="shared" si="254"/>
        <v>0.77111359999999995</v>
      </c>
    </row>
    <row r="2369" spans="1:24" x14ac:dyDescent="0.35">
      <c r="A2369" t="s">
        <v>414</v>
      </c>
      <c r="B2369" t="s">
        <v>666</v>
      </c>
      <c r="C2369" t="s">
        <v>687</v>
      </c>
      <c r="D2369" t="s">
        <v>698</v>
      </c>
      <c r="E2369">
        <v>0.33207826610812202</v>
      </c>
      <c r="F2369">
        <v>9</v>
      </c>
      <c r="G2369">
        <v>0</v>
      </c>
      <c r="H2369">
        <v>0</v>
      </c>
      <c r="I2369">
        <f t="shared" si="255"/>
        <v>0</v>
      </c>
      <c r="J2369">
        <v>1</v>
      </c>
      <c r="K2369">
        <v>0</v>
      </c>
      <c r="L2369" t="s">
        <v>3</v>
      </c>
      <c r="M2369" t="s">
        <v>652</v>
      </c>
      <c r="N2369" t="str">
        <f t="shared" si="256"/>
        <v>left tackle</v>
      </c>
      <c r="P2369">
        <v>0</v>
      </c>
      <c r="Q2369">
        <v>6.1772714999999999E-2</v>
      </c>
      <c r="R2369">
        <v>0</v>
      </c>
      <c r="S2369">
        <v>0</v>
      </c>
      <c r="T2369">
        <f t="shared" si="257"/>
        <v>0</v>
      </c>
      <c r="U2369">
        <f t="shared" si="258"/>
        <v>0.33207826610812202</v>
      </c>
      <c r="V2369">
        <f t="shared" si="259"/>
        <v>0</v>
      </c>
      <c r="X2369">
        <f t="shared" si="254"/>
        <v>2.0513376089991181E-2</v>
      </c>
    </row>
    <row r="2370" spans="1:24" x14ac:dyDescent="0.35">
      <c r="A2370" t="s">
        <v>246</v>
      </c>
      <c r="B2370" t="s">
        <v>666</v>
      </c>
      <c r="C2370" t="s">
        <v>687</v>
      </c>
      <c r="D2370" t="s">
        <v>698</v>
      </c>
      <c r="E2370">
        <v>0.23613539317169899</v>
      </c>
      <c r="F2370">
        <v>9</v>
      </c>
      <c r="G2370">
        <v>0</v>
      </c>
      <c r="H2370">
        <v>0</v>
      </c>
      <c r="I2370">
        <f t="shared" si="255"/>
        <v>0</v>
      </c>
      <c r="J2370">
        <v>1</v>
      </c>
      <c r="K2370">
        <v>0</v>
      </c>
      <c r="L2370" t="s">
        <v>3</v>
      </c>
      <c r="M2370" t="s">
        <v>652</v>
      </c>
      <c r="N2370" t="str">
        <f t="shared" si="256"/>
        <v>left tackle</v>
      </c>
      <c r="P2370">
        <v>0</v>
      </c>
      <c r="Q2370">
        <v>6.1772714999999999E-2</v>
      </c>
      <c r="R2370">
        <v>0</v>
      </c>
      <c r="S2370">
        <v>0</v>
      </c>
      <c r="T2370">
        <f t="shared" si="257"/>
        <v>0</v>
      </c>
      <c r="U2370">
        <f t="shared" si="258"/>
        <v>0.23613539317169899</v>
      </c>
      <c r="V2370">
        <f t="shared" si="259"/>
        <v>0</v>
      </c>
      <c r="X2370">
        <f t="shared" ref="X2370:X2433" si="260">Q2370*E2370</f>
        <v>1.4586724343808307E-2</v>
      </c>
    </row>
    <row r="2371" spans="1:24" x14ac:dyDescent="0.35">
      <c r="A2371" t="s">
        <v>530</v>
      </c>
      <c r="B2371" t="s">
        <v>665</v>
      </c>
      <c r="C2371" t="s">
        <v>687</v>
      </c>
      <c r="D2371" t="s">
        <v>698</v>
      </c>
      <c r="E2371">
        <v>0.15291637327383301</v>
      </c>
      <c r="F2371">
        <v>9</v>
      </c>
      <c r="G2371">
        <v>0</v>
      </c>
      <c r="H2371">
        <v>0</v>
      </c>
      <c r="I2371">
        <f t="shared" ref="I2371:I2434" si="261">SUM(G2371:H2371)</f>
        <v>0</v>
      </c>
      <c r="J2371">
        <v>1</v>
      </c>
      <c r="K2371">
        <v>0</v>
      </c>
      <c r="L2371" t="s">
        <v>3</v>
      </c>
      <c r="M2371" t="s">
        <v>652</v>
      </c>
      <c r="N2371" t="str">
        <f t="shared" ref="N2371:N2434" si="262">IF(M2371="middle",M2371,_xlfn.CONCAT(M2371," ",L2371))</f>
        <v>left tackle</v>
      </c>
      <c r="P2371">
        <v>0</v>
      </c>
      <c r="Q2371">
        <v>6.1772714999999999E-2</v>
      </c>
      <c r="R2371">
        <v>0</v>
      </c>
      <c r="S2371">
        <v>0</v>
      </c>
      <c r="T2371">
        <f t="shared" ref="T2371:T2434" si="263">P2371*E2371</f>
        <v>0</v>
      </c>
      <c r="U2371">
        <f t="shared" ref="U2371:U2434" si="264">J2371*E2371</f>
        <v>0.15291637327383301</v>
      </c>
      <c r="V2371">
        <f t="shared" ref="V2371:V2434" si="265">K2371*E2371</f>
        <v>0</v>
      </c>
      <c r="X2371">
        <f t="shared" si="260"/>
        <v>9.4460595450781039E-3</v>
      </c>
    </row>
    <row r="2372" spans="1:24" x14ac:dyDescent="0.35">
      <c r="A2372" t="s">
        <v>266</v>
      </c>
      <c r="B2372" t="s">
        <v>667</v>
      </c>
      <c r="C2372" t="s">
        <v>687</v>
      </c>
      <c r="D2372" t="s">
        <v>698</v>
      </c>
      <c r="E2372">
        <v>0.27886996744634401</v>
      </c>
      <c r="F2372">
        <v>9</v>
      </c>
      <c r="G2372">
        <v>0</v>
      </c>
      <c r="H2372">
        <v>0</v>
      </c>
      <c r="I2372">
        <f t="shared" si="261"/>
        <v>0</v>
      </c>
      <c r="J2372">
        <v>1</v>
      </c>
      <c r="K2372">
        <v>0</v>
      </c>
      <c r="L2372" t="s">
        <v>3</v>
      </c>
      <c r="M2372" t="s">
        <v>652</v>
      </c>
      <c r="N2372" t="str">
        <f t="shared" si="262"/>
        <v>left tackle</v>
      </c>
      <c r="P2372">
        <v>0</v>
      </c>
      <c r="Q2372">
        <v>6.1772714999999999E-2</v>
      </c>
      <c r="R2372">
        <v>0</v>
      </c>
      <c r="S2372">
        <v>0</v>
      </c>
      <c r="T2372">
        <f t="shared" si="263"/>
        <v>0</v>
      </c>
      <c r="U2372">
        <f t="shared" si="264"/>
        <v>0.27886996744634401</v>
      </c>
      <c r="V2372">
        <f t="shared" si="265"/>
        <v>0</v>
      </c>
      <c r="X2372">
        <f t="shared" si="260"/>
        <v>1.7226555021122286E-2</v>
      </c>
    </row>
    <row r="2373" spans="1:24" x14ac:dyDescent="0.35">
      <c r="A2373" t="s">
        <v>462</v>
      </c>
      <c r="B2373" t="s">
        <v>666</v>
      </c>
      <c r="C2373" t="s">
        <v>698</v>
      </c>
      <c r="D2373" t="s">
        <v>687</v>
      </c>
      <c r="E2373">
        <v>0.64924952555444404</v>
      </c>
      <c r="F2373">
        <v>9</v>
      </c>
      <c r="G2373">
        <v>0</v>
      </c>
      <c r="H2373">
        <v>0</v>
      </c>
      <c r="I2373">
        <f t="shared" si="261"/>
        <v>0</v>
      </c>
      <c r="J2373">
        <v>0</v>
      </c>
      <c r="K2373">
        <v>0</v>
      </c>
      <c r="L2373" t="s">
        <v>3</v>
      </c>
      <c r="M2373" t="s">
        <v>652</v>
      </c>
      <c r="N2373" t="str">
        <f t="shared" si="262"/>
        <v>left tackle</v>
      </c>
      <c r="P2373">
        <v>0</v>
      </c>
      <c r="Q2373">
        <v>-0.49347439999999998</v>
      </c>
      <c r="R2373">
        <v>1</v>
      </c>
      <c r="S2373">
        <v>0.64924952555444404</v>
      </c>
      <c r="T2373">
        <f t="shared" si="263"/>
        <v>0</v>
      </c>
      <c r="U2373">
        <f t="shared" si="264"/>
        <v>0</v>
      </c>
      <c r="V2373">
        <f t="shared" si="265"/>
        <v>0</v>
      </c>
      <c r="X2373">
        <f t="shared" si="260"/>
        <v>-0.32038802007326395</v>
      </c>
    </row>
    <row r="2374" spans="1:24" x14ac:dyDescent="0.35">
      <c r="A2374" t="s">
        <v>529</v>
      </c>
      <c r="B2374" t="s">
        <v>666</v>
      </c>
      <c r="C2374" t="s">
        <v>698</v>
      </c>
      <c r="D2374" t="s">
        <v>687</v>
      </c>
      <c r="E2374">
        <v>0.35075047444555502</v>
      </c>
      <c r="F2374">
        <v>9</v>
      </c>
      <c r="G2374">
        <v>0</v>
      </c>
      <c r="H2374">
        <v>0</v>
      </c>
      <c r="I2374">
        <f t="shared" si="261"/>
        <v>0</v>
      </c>
      <c r="J2374">
        <v>0</v>
      </c>
      <c r="K2374">
        <v>0</v>
      </c>
      <c r="L2374" t="s">
        <v>3</v>
      </c>
      <c r="M2374" t="s">
        <v>652</v>
      </c>
      <c r="N2374" t="str">
        <f t="shared" si="262"/>
        <v>left tackle</v>
      </c>
      <c r="P2374">
        <v>0</v>
      </c>
      <c r="Q2374">
        <v>-0.49347439999999998</v>
      </c>
      <c r="R2374">
        <v>1</v>
      </c>
      <c r="S2374">
        <v>0.35075047444555502</v>
      </c>
      <c r="T2374">
        <f t="shared" si="263"/>
        <v>0</v>
      </c>
      <c r="U2374">
        <f t="shared" si="264"/>
        <v>0</v>
      </c>
      <c r="V2374">
        <f t="shared" si="265"/>
        <v>0</v>
      </c>
      <c r="X2374">
        <f t="shared" si="260"/>
        <v>-0.17308637992673559</v>
      </c>
    </row>
    <row r="2375" spans="1:24" x14ac:dyDescent="0.35">
      <c r="A2375" t="s">
        <v>461</v>
      </c>
      <c r="B2375" t="s">
        <v>666</v>
      </c>
      <c r="C2375" t="s">
        <v>698</v>
      </c>
      <c r="D2375" t="s">
        <v>687</v>
      </c>
      <c r="E2375">
        <v>1</v>
      </c>
      <c r="F2375">
        <v>9</v>
      </c>
      <c r="G2375">
        <v>0</v>
      </c>
      <c r="H2375">
        <v>0</v>
      </c>
      <c r="I2375">
        <f t="shared" si="261"/>
        <v>0</v>
      </c>
      <c r="J2375">
        <v>0</v>
      </c>
      <c r="K2375">
        <v>0</v>
      </c>
      <c r="L2375" t="s">
        <v>653</v>
      </c>
      <c r="M2375" t="s">
        <v>651</v>
      </c>
      <c r="N2375" t="str">
        <f t="shared" si="262"/>
        <v>right end</v>
      </c>
      <c r="P2375">
        <v>0</v>
      </c>
      <c r="Q2375">
        <v>-0.12318256</v>
      </c>
      <c r="R2375">
        <v>1</v>
      </c>
      <c r="S2375">
        <v>1</v>
      </c>
      <c r="T2375">
        <f t="shared" si="263"/>
        <v>0</v>
      </c>
      <c r="U2375">
        <f t="shared" si="264"/>
        <v>0</v>
      </c>
      <c r="V2375">
        <f t="shared" si="265"/>
        <v>0</v>
      </c>
      <c r="X2375">
        <f t="shared" si="260"/>
        <v>-0.12318256</v>
      </c>
    </row>
    <row r="2376" spans="1:24" x14ac:dyDescent="0.35">
      <c r="A2376" t="s">
        <v>249</v>
      </c>
      <c r="B2376" t="s">
        <v>667</v>
      </c>
      <c r="C2376" t="s">
        <v>687</v>
      </c>
      <c r="D2376" t="s">
        <v>698</v>
      </c>
      <c r="E2376">
        <v>0.32395977128436698</v>
      </c>
      <c r="F2376">
        <v>9</v>
      </c>
      <c r="G2376">
        <v>0</v>
      </c>
      <c r="H2376">
        <v>0</v>
      </c>
      <c r="I2376">
        <f t="shared" si="261"/>
        <v>0</v>
      </c>
      <c r="J2376">
        <v>0</v>
      </c>
      <c r="K2376">
        <v>1</v>
      </c>
      <c r="L2376" t="s">
        <v>3</v>
      </c>
      <c r="M2376" t="s">
        <v>652</v>
      </c>
      <c r="N2376" t="str">
        <f t="shared" si="262"/>
        <v>left tackle</v>
      </c>
      <c r="P2376">
        <v>0</v>
      </c>
      <c r="Q2376">
        <v>-1.0612762</v>
      </c>
      <c r="R2376">
        <v>1</v>
      </c>
      <c r="S2376">
        <v>0.32395977128436698</v>
      </c>
      <c r="T2376">
        <f t="shared" si="263"/>
        <v>0</v>
      </c>
      <c r="U2376">
        <f t="shared" si="264"/>
        <v>0</v>
      </c>
      <c r="V2376">
        <f t="shared" si="265"/>
        <v>0.32395977128436698</v>
      </c>
      <c r="X2376">
        <f t="shared" si="260"/>
        <v>-0.3438107950215421</v>
      </c>
    </row>
    <row r="2377" spans="1:24" x14ac:dyDescent="0.35">
      <c r="A2377" t="s">
        <v>266</v>
      </c>
      <c r="B2377" t="s">
        <v>667</v>
      </c>
      <c r="C2377" t="s">
        <v>687</v>
      </c>
      <c r="D2377" t="s">
        <v>698</v>
      </c>
      <c r="E2377">
        <v>0.67604022871563196</v>
      </c>
      <c r="F2377">
        <v>9</v>
      </c>
      <c r="G2377">
        <v>0</v>
      </c>
      <c r="H2377">
        <v>0</v>
      </c>
      <c r="I2377">
        <f t="shared" si="261"/>
        <v>0</v>
      </c>
      <c r="J2377">
        <v>0</v>
      </c>
      <c r="K2377">
        <v>1</v>
      </c>
      <c r="L2377" t="s">
        <v>3</v>
      </c>
      <c r="M2377" t="s">
        <v>652</v>
      </c>
      <c r="N2377" t="str">
        <f t="shared" si="262"/>
        <v>left tackle</v>
      </c>
      <c r="P2377">
        <v>0</v>
      </c>
      <c r="Q2377">
        <v>-1.0612762</v>
      </c>
      <c r="R2377">
        <v>1</v>
      </c>
      <c r="S2377">
        <v>0.67604022871563196</v>
      </c>
      <c r="T2377">
        <f t="shared" si="263"/>
        <v>0</v>
      </c>
      <c r="U2377">
        <f t="shared" si="264"/>
        <v>0</v>
      </c>
      <c r="V2377">
        <f t="shared" si="265"/>
        <v>0.67604022871563196</v>
      </c>
      <c r="X2377">
        <f t="shared" si="260"/>
        <v>-0.71746540497845679</v>
      </c>
    </row>
    <row r="2378" spans="1:24" x14ac:dyDescent="0.35">
      <c r="A2378" t="s">
        <v>415</v>
      </c>
      <c r="B2378" t="s">
        <v>665</v>
      </c>
      <c r="C2378" t="s">
        <v>687</v>
      </c>
      <c r="D2378" t="s">
        <v>698</v>
      </c>
      <c r="E2378">
        <v>0.51115012660790704</v>
      </c>
      <c r="F2378">
        <v>9</v>
      </c>
      <c r="G2378">
        <v>1</v>
      </c>
      <c r="H2378">
        <v>0</v>
      </c>
      <c r="I2378">
        <f t="shared" si="261"/>
        <v>1</v>
      </c>
      <c r="J2378">
        <v>0</v>
      </c>
      <c r="K2378">
        <v>0</v>
      </c>
      <c r="M2378" t="s">
        <v>650</v>
      </c>
      <c r="N2378" t="str">
        <f t="shared" si="262"/>
        <v>middle</v>
      </c>
      <c r="P2378">
        <v>1</v>
      </c>
      <c r="Q2378">
        <v>-2.2967478E-2</v>
      </c>
      <c r="R2378">
        <v>1</v>
      </c>
      <c r="S2378">
        <v>0.51115012660790704</v>
      </c>
      <c r="T2378">
        <f t="shared" si="263"/>
        <v>0.51115012660790704</v>
      </c>
      <c r="U2378">
        <f t="shared" si="264"/>
        <v>0</v>
      </c>
      <c r="V2378">
        <f t="shared" si="265"/>
        <v>0</v>
      </c>
      <c r="X2378">
        <f t="shared" si="260"/>
        <v>-1.173982928756432E-2</v>
      </c>
    </row>
    <row r="2379" spans="1:24" x14ac:dyDescent="0.35">
      <c r="A2379" t="s">
        <v>417</v>
      </c>
      <c r="B2379" t="s">
        <v>665</v>
      </c>
      <c r="C2379" t="s">
        <v>687</v>
      </c>
      <c r="D2379" t="s">
        <v>698</v>
      </c>
      <c r="E2379">
        <v>0.48884987339209202</v>
      </c>
      <c r="F2379">
        <v>9</v>
      </c>
      <c r="G2379">
        <v>1</v>
      </c>
      <c r="H2379">
        <v>0</v>
      </c>
      <c r="I2379">
        <f t="shared" si="261"/>
        <v>1</v>
      </c>
      <c r="J2379">
        <v>0</v>
      </c>
      <c r="K2379">
        <v>0</v>
      </c>
      <c r="M2379" t="s">
        <v>650</v>
      </c>
      <c r="N2379" t="str">
        <f t="shared" si="262"/>
        <v>middle</v>
      </c>
      <c r="P2379">
        <v>1</v>
      </c>
      <c r="Q2379">
        <v>-2.2967478E-2</v>
      </c>
      <c r="R2379">
        <v>1</v>
      </c>
      <c r="S2379">
        <v>0.48884987339209202</v>
      </c>
      <c r="T2379">
        <f t="shared" si="263"/>
        <v>0.48884987339209202</v>
      </c>
      <c r="U2379">
        <f t="shared" si="264"/>
        <v>0</v>
      </c>
      <c r="V2379">
        <f t="shared" si="265"/>
        <v>0</v>
      </c>
      <c r="X2379">
        <f t="shared" si="260"/>
        <v>-1.1227648712435659E-2</v>
      </c>
    </row>
    <row r="2380" spans="1:24" x14ac:dyDescent="0.35">
      <c r="A2380" t="s">
        <v>456</v>
      </c>
      <c r="B2380" t="s">
        <v>667</v>
      </c>
      <c r="C2380" t="s">
        <v>698</v>
      </c>
      <c r="D2380" t="s">
        <v>687</v>
      </c>
      <c r="E2380">
        <v>1</v>
      </c>
      <c r="F2380">
        <v>9</v>
      </c>
      <c r="G2380">
        <v>0</v>
      </c>
      <c r="H2380">
        <v>0</v>
      </c>
      <c r="I2380">
        <f t="shared" si="261"/>
        <v>0</v>
      </c>
      <c r="J2380">
        <v>0</v>
      </c>
      <c r="K2380">
        <v>0</v>
      </c>
      <c r="M2380" t="s">
        <v>650</v>
      </c>
      <c r="N2380" t="str">
        <f t="shared" si="262"/>
        <v>middle</v>
      </c>
      <c r="P2380">
        <v>0</v>
      </c>
      <c r="Q2380">
        <v>-0.19247677999999999</v>
      </c>
      <c r="R2380">
        <v>1</v>
      </c>
      <c r="S2380">
        <v>1</v>
      </c>
      <c r="T2380">
        <f t="shared" si="263"/>
        <v>0</v>
      </c>
      <c r="U2380">
        <f t="shared" si="264"/>
        <v>0</v>
      </c>
      <c r="V2380">
        <f t="shared" si="265"/>
        <v>0</v>
      </c>
      <c r="X2380">
        <f t="shared" si="260"/>
        <v>-0.19247677999999999</v>
      </c>
    </row>
    <row r="2381" spans="1:24" x14ac:dyDescent="0.35">
      <c r="A2381" t="s">
        <v>260</v>
      </c>
      <c r="B2381" t="s">
        <v>667</v>
      </c>
      <c r="C2381" t="s">
        <v>687</v>
      </c>
      <c r="D2381" t="s">
        <v>698</v>
      </c>
      <c r="E2381">
        <v>0.446361682220134</v>
      </c>
      <c r="F2381">
        <v>9</v>
      </c>
      <c r="G2381">
        <v>0</v>
      </c>
      <c r="H2381">
        <v>0</v>
      </c>
      <c r="I2381">
        <f t="shared" si="261"/>
        <v>0</v>
      </c>
      <c r="J2381">
        <v>0</v>
      </c>
      <c r="K2381">
        <v>1</v>
      </c>
      <c r="L2381" t="s">
        <v>653</v>
      </c>
      <c r="M2381" t="s">
        <v>652</v>
      </c>
      <c r="N2381" t="str">
        <f t="shared" si="262"/>
        <v>left end</v>
      </c>
      <c r="P2381">
        <v>0</v>
      </c>
      <c r="Q2381">
        <v>-0.87392400000000003</v>
      </c>
      <c r="R2381">
        <v>1</v>
      </c>
      <c r="S2381">
        <v>0.446361682220134</v>
      </c>
      <c r="T2381">
        <f t="shared" si="263"/>
        <v>0</v>
      </c>
      <c r="U2381">
        <f t="shared" si="264"/>
        <v>0</v>
      </c>
      <c r="V2381">
        <f t="shared" si="265"/>
        <v>0.446361682220134</v>
      </c>
      <c r="X2381">
        <f t="shared" si="260"/>
        <v>-0.39008618677254842</v>
      </c>
    </row>
    <row r="2382" spans="1:24" x14ac:dyDescent="0.35">
      <c r="A2382" t="s">
        <v>263</v>
      </c>
      <c r="B2382" t="s">
        <v>665</v>
      </c>
      <c r="C2382" t="s">
        <v>687</v>
      </c>
      <c r="D2382" t="s">
        <v>698</v>
      </c>
      <c r="E2382">
        <v>0.55363831777986505</v>
      </c>
      <c r="F2382">
        <v>9</v>
      </c>
      <c r="G2382">
        <v>0</v>
      </c>
      <c r="H2382">
        <v>0</v>
      </c>
      <c r="I2382">
        <f t="shared" si="261"/>
        <v>0</v>
      </c>
      <c r="J2382">
        <v>0</v>
      </c>
      <c r="K2382">
        <v>1</v>
      </c>
      <c r="L2382" t="s">
        <v>653</v>
      </c>
      <c r="M2382" t="s">
        <v>652</v>
      </c>
      <c r="N2382" t="str">
        <f t="shared" si="262"/>
        <v>left end</v>
      </c>
      <c r="P2382">
        <v>0</v>
      </c>
      <c r="Q2382">
        <v>-0.87392400000000003</v>
      </c>
      <c r="R2382">
        <v>1</v>
      </c>
      <c r="S2382">
        <v>0.55363831777986505</v>
      </c>
      <c r="T2382">
        <f t="shared" si="263"/>
        <v>0</v>
      </c>
      <c r="U2382">
        <f t="shared" si="264"/>
        <v>0</v>
      </c>
      <c r="V2382">
        <f t="shared" si="265"/>
        <v>0.55363831777986505</v>
      </c>
      <c r="X2382">
        <f t="shared" si="260"/>
        <v>-0.48383781322745079</v>
      </c>
    </row>
    <row r="2383" spans="1:24" x14ac:dyDescent="0.35">
      <c r="A2383" t="s">
        <v>280</v>
      </c>
      <c r="B2383" t="s">
        <v>666</v>
      </c>
      <c r="C2383" t="s">
        <v>689</v>
      </c>
      <c r="D2383" t="s">
        <v>675</v>
      </c>
      <c r="E2383">
        <v>1</v>
      </c>
      <c r="F2383">
        <v>9</v>
      </c>
      <c r="G2383">
        <v>0</v>
      </c>
      <c r="H2383">
        <v>0</v>
      </c>
      <c r="I2383">
        <f t="shared" si="261"/>
        <v>0</v>
      </c>
      <c r="J2383">
        <v>0</v>
      </c>
      <c r="K2383">
        <v>0</v>
      </c>
      <c r="L2383" t="s">
        <v>653</v>
      </c>
      <c r="M2383" t="s">
        <v>651</v>
      </c>
      <c r="N2383" t="str">
        <f t="shared" si="262"/>
        <v>right end</v>
      </c>
      <c r="P2383">
        <v>0</v>
      </c>
      <c r="Q2383">
        <v>0.11975648</v>
      </c>
      <c r="R2383">
        <v>0</v>
      </c>
      <c r="S2383">
        <v>0</v>
      </c>
      <c r="T2383">
        <f t="shared" si="263"/>
        <v>0</v>
      </c>
      <c r="U2383">
        <f t="shared" si="264"/>
        <v>0</v>
      </c>
      <c r="V2383">
        <f t="shared" si="265"/>
        <v>0</v>
      </c>
      <c r="X2383">
        <f t="shared" si="260"/>
        <v>0.11975648</v>
      </c>
    </row>
    <row r="2384" spans="1:24" x14ac:dyDescent="0.35">
      <c r="A2384" t="s">
        <v>278</v>
      </c>
      <c r="B2384" t="s">
        <v>665</v>
      </c>
      <c r="C2384" t="s">
        <v>689</v>
      </c>
      <c r="D2384" t="s">
        <v>675</v>
      </c>
      <c r="E2384">
        <v>0.42982787434602399</v>
      </c>
      <c r="F2384">
        <v>9</v>
      </c>
      <c r="G2384">
        <v>0</v>
      </c>
      <c r="H2384">
        <v>0</v>
      </c>
      <c r="I2384">
        <f t="shared" si="261"/>
        <v>0</v>
      </c>
      <c r="J2384">
        <v>0</v>
      </c>
      <c r="K2384">
        <v>0</v>
      </c>
      <c r="L2384" t="s">
        <v>653</v>
      </c>
      <c r="M2384" t="s">
        <v>651</v>
      </c>
      <c r="N2384" t="str">
        <f t="shared" si="262"/>
        <v>right end</v>
      </c>
      <c r="P2384">
        <v>0</v>
      </c>
      <c r="Q2384">
        <v>2.7772269999999999</v>
      </c>
      <c r="R2384">
        <v>0</v>
      </c>
      <c r="S2384">
        <v>0</v>
      </c>
      <c r="T2384">
        <f t="shared" si="263"/>
        <v>0</v>
      </c>
      <c r="U2384">
        <f t="shared" si="264"/>
        <v>0</v>
      </c>
      <c r="V2384">
        <f t="shared" si="265"/>
        <v>0</v>
      </c>
      <c r="X2384">
        <f t="shared" si="260"/>
        <v>1.193729577986385</v>
      </c>
    </row>
    <row r="2385" spans="1:24" x14ac:dyDescent="0.35">
      <c r="A2385" t="s">
        <v>285</v>
      </c>
      <c r="B2385" t="s">
        <v>667</v>
      </c>
      <c r="C2385" t="s">
        <v>689</v>
      </c>
      <c r="D2385" t="s">
        <v>675</v>
      </c>
      <c r="E2385">
        <v>0.16957559061048699</v>
      </c>
      <c r="F2385">
        <v>9</v>
      </c>
      <c r="G2385">
        <v>0</v>
      </c>
      <c r="H2385">
        <v>0</v>
      </c>
      <c r="I2385">
        <f t="shared" si="261"/>
        <v>0</v>
      </c>
      <c r="J2385">
        <v>0</v>
      </c>
      <c r="K2385">
        <v>0</v>
      </c>
      <c r="L2385" t="s">
        <v>653</v>
      </c>
      <c r="M2385" t="s">
        <v>651</v>
      </c>
      <c r="N2385" t="str">
        <f t="shared" si="262"/>
        <v>right end</v>
      </c>
      <c r="P2385">
        <v>0</v>
      </c>
      <c r="Q2385">
        <v>2.7772269999999999</v>
      </c>
      <c r="R2385">
        <v>0</v>
      </c>
      <c r="S2385">
        <v>0</v>
      </c>
      <c r="T2385">
        <f t="shared" si="263"/>
        <v>0</v>
      </c>
      <c r="U2385">
        <f t="shared" si="264"/>
        <v>0</v>
      </c>
      <c r="V2385">
        <f t="shared" si="265"/>
        <v>0</v>
      </c>
      <c r="X2385">
        <f t="shared" si="260"/>
        <v>0.47094990878439091</v>
      </c>
    </row>
    <row r="2386" spans="1:24" x14ac:dyDescent="0.35">
      <c r="A2386" t="s">
        <v>288</v>
      </c>
      <c r="B2386" t="s">
        <v>665</v>
      </c>
      <c r="C2386" t="s">
        <v>689</v>
      </c>
      <c r="D2386" t="s">
        <v>675</v>
      </c>
      <c r="E2386">
        <v>0.40059653504348802</v>
      </c>
      <c r="F2386">
        <v>9</v>
      </c>
      <c r="G2386">
        <v>0</v>
      </c>
      <c r="H2386">
        <v>0</v>
      </c>
      <c r="I2386">
        <f t="shared" si="261"/>
        <v>0</v>
      </c>
      <c r="J2386">
        <v>0</v>
      </c>
      <c r="K2386">
        <v>0</v>
      </c>
      <c r="L2386" t="s">
        <v>653</v>
      </c>
      <c r="M2386" t="s">
        <v>651</v>
      </c>
      <c r="N2386" t="str">
        <f t="shared" si="262"/>
        <v>right end</v>
      </c>
      <c r="P2386">
        <v>0</v>
      </c>
      <c r="Q2386">
        <v>2.7772269999999999</v>
      </c>
      <c r="R2386">
        <v>0</v>
      </c>
      <c r="S2386">
        <v>0</v>
      </c>
      <c r="T2386">
        <f t="shared" si="263"/>
        <v>0</v>
      </c>
      <c r="U2386">
        <f t="shared" si="264"/>
        <v>0</v>
      </c>
      <c r="V2386">
        <f t="shared" si="265"/>
        <v>0</v>
      </c>
      <c r="X2386">
        <f t="shared" si="260"/>
        <v>1.1125475132292211</v>
      </c>
    </row>
    <row r="2387" spans="1:24" x14ac:dyDescent="0.35">
      <c r="A2387" t="s">
        <v>281</v>
      </c>
      <c r="B2387" t="s">
        <v>667</v>
      </c>
      <c r="C2387" t="s">
        <v>689</v>
      </c>
      <c r="D2387" t="s">
        <v>675</v>
      </c>
      <c r="E2387">
        <v>1</v>
      </c>
      <c r="F2387">
        <v>9</v>
      </c>
      <c r="G2387">
        <v>0</v>
      </c>
      <c r="H2387">
        <v>0</v>
      </c>
      <c r="I2387">
        <f t="shared" si="261"/>
        <v>0</v>
      </c>
      <c r="J2387">
        <v>1</v>
      </c>
      <c r="K2387">
        <v>0</v>
      </c>
      <c r="L2387" t="s">
        <v>3</v>
      </c>
      <c r="M2387" t="s">
        <v>651</v>
      </c>
      <c r="N2387" t="str">
        <f t="shared" si="262"/>
        <v>right tackle</v>
      </c>
      <c r="P2387">
        <v>0</v>
      </c>
      <c r="Q2387">
        <v>0.10102704</v>
      </c>
      <c r="R2387">
        <v>0</v>
      </c>
      <c r="S2387">
        <v>0</v>
      </c>
      <c r="T2387">
        <f t="shared" si="263"/>
        <v>0</v>
      </c>
      <c r="U2387">
        <f t="shared" si="264"/>
        <v>1</v>
      </c>
      <c r="V2387">
        <f t="shared" si="265"/>
        <v>0</v>
      </c>
      <c r="X2387">
        <f t="shared" si="260"/>
        <v>0.10102704</v>
      </c>
    </row>
    <row r="2388" spans="1:24" x14ac:dyDescent="0.35">
      <c r="A2388" t="s">
        <v>280</v>
      </c>
      <c r="B2388" t="s">
        <v>666</v>
      </c>
      <c r="C2388" t="s">
        <v>689</v>
      </c>
      <c r="D2388" t="s">
        <v>675</v>
      </c>
      <c r="E2388">
        <v>0.62047788711817398</v>
      </c>
      <c r="F2388">
        <v>9</v>
      </c>
      <c r="G2388">
        <v>0</v>
      </c>
      <c r="H2388">
        <v>0</v>
      </c>
      <c r="I2388">
        <f t="shared" si="261"/>
        <v>0</v>
      </c>
      <c r="J2388">
        <v>0</v>
      </c>
      <c r="K2388">
        <v>0</v>
      </c>
      <c r="L2388" t="s">
        <v>653</v>
      </c>
      <c r="M2388" t="s">
        <v>652</v>
      </c>
      <c r="N2388" t="str">
        <f t="shared" si="262"/>
        <v>left end</v>
      </c>
      <c r="P2388">
        <v>0</v>
      </c>
      <c r="Q2388">
        <v>-0.10364279</v>
      </c>
      <c r="R2388">
        <v>1</v>
      </c>
      <c r="S2388">
        <v>0.62047788711817398</v>
      </c>
      <c r="T2388">
        <f t="shared" si="263"/>
        <v>0</v>
      </c>
      <c r="U2388">
        <f t="shared" si="264"/>
        <v>0</v>
      </c>
      <c r="V2388">
        <f t="shared" si="265"/>
        <v>0</v>
      </c>
      <c r="X2388">
        <f t="shared" si="260"/>
        <v>-6.4308059354232616E-2</v>
      </c>
    </row>
    <row r="2389" spans="1:24" x14ac:dyDescent="0.35">
      <c r="A2389" t="s">
        <v>281</v>
      </c>
      <c r="B2389" t="s">
        <v>667</v>
      </c>
      <c r="C2389" t="s">
        <v>689</v>
      </c>
      <c r="D2389" t="s">
        <v>675</v>
      </c>
      <c r="E2389">
        <v>0.37952211288182502</v>
      </c>
      <c r="F2389">
        <v>9</v>
      </c>
      <c r="G2389">
        <v>0</v>
      </c>
      <c r="H2389">
        <v>0</v>
      </c>
      <c r="I2389">
        <f t="shared" si="261"/>
        <v>0</v>
      </c>
      <c r="J2389">
        <v>0</v>
      </c>
      <c r="K2389">
        <v>0</v>
      </c>
      <c r="L2389" t="s">
        <v>653</v>
      </c>
      <c r="M2389" t="s">
        <v>652</v>
      </c>
      <c r="N2389" t="str">
        <f t="shared" si="262"/>
        <v>left end</v>
      </c>
      <c r="P2389">
        <v>0</v>
      </c>
      <c r="Q2389">
        <v>-0.10364279</v>
      </c>
      <c r="R2389">
        <v>1</v>
      </c>
      <c r="S2389">
        <v>0.37952211288182502</v>
      </c>
      <c r="T2389">
        <f t="shared" si="263"/>
        <v>0</v>
      </c>
      <c r="U2389">
        <f t="shared" si="264"/>
        <v>0</v>
      </c>
      <c r="V2389">
        <f t="shared" si="265"/>
        <v>0</v>
      </c>
      <c r="X2389">
        <f t="shared" si="260"/>
        <v>-3.9334730645767285E-2</v>
      </c>
    </row>
    <row r="2390" spans="1:24" x14ac:dyDescent="0.35">
      <c r="A2390" t="s">
        <v>277</v>
      </c>
      <c r="B2390" t="s">
        <v>665</v>
      </c>
      <c r="C2390" t="s">
        <v>689</v>
      </c>
      <c r="D2390" t="s">
        <v>675</v>
      </c>
      <c r="E2390">
        <v>0.46364766902086701</v>
      </c>
      <c r="F2390">
        <v>9</v>
      </c>
      <c r="G2390">
        <v>0</v>
      </c>
      <c r="H2390">
        <v>0</v>
      </c>
      <c r="I2390">
        <f t="shared" si="261"/>
        <v>0</v>
      </c>
      <c r="J2390">
        <v>0</v>
      </c>
      <c r="K2390">
        <v>0</v>
      </c>
      <c r="L2390" t="s">
        <v>3</v>
      </c>
      <c r="M2390" t="s">
        <v>652</v>
      </c>
      <c r="N2390" t="str">
        <f t="shared" si="262"/>
        <v>left tackle</v>
      </c>
      <c r="P2390">
        <v>0</v>
      </c>
      <c r="Q2390">
        <v>0.59992135000000002</v>
      </c>
      <c r="R2390">
        <v>0</v>
      </c>
      <c r="S2390">
        <v>0</v>
      </c>
      <c r="T2390">
        <f t="shared" si="263"/>
        <v>0</v>
      </c>
      <c r="U2390">
        <f t="shared" si="264"/>
        <v>0</v>
      </c>
      <c r="V2390">
        <f t="shared" si="265"/>
        <v>0</v>
      </c>
      <c r="X2390">
        <f t="shared" si="260"/>
        <v>0.27815213552335172</v>
      </c>
    </row>
    <row r="2391" spans="1:24" x14ac:dyDescent="0.35">
      <c r="A2391" t="s">
        <v>276</v>
      </c>
      <c r="B2391" t="s">
        <v>666</v>
      </c>
      <c r="C2391" t="s">
        <v>689</v>
      </c>
      <c r="D2391" t="s">
        <v>675</v>
      </c>
      <c r="E2391">
        <v>0.53635233097913204</v>
      </c>
      <c r="F2391">
        <v>9</v>
      </c>
      <c r="G2391">
        <v>0</v>
      </c>
      <c r="H2391">
        <v>0</v>
      </c>
      <c r="I2391">
        <f t="shared" si="261"/>
        <v>0</v>
      </c>
      <c r="J2391">
        <v>0</v>
      </c>
      <c r="K2391">
        <v>0</v>
      </c>
      <c r="L2391" t="s">
        <v>3</v>
      </c>
      <c r="M2391" t="s">
        <v>652</v>
      </c>
      <c r="N2391" t="str">
        <f t="shared" si="262"/>
        <v>left tackle</v>
      </c>
      <c r="P2391">
        <v>0</v>
      </c>
      <c r="Q2391">
        <v>0.59992135000000002</v>
      </c>
      <c r="R2391">
        <v>0</v>
      </c>
      <c r="S2391">
        <v>0</v>
      </c>
      <c r="T2391">
        <f t="shared" si="263"/>
        <v>0</v>
      </c>
      <c r="U2391">
        <f t="shared" si="264"/>
        <v>0</v>
      </c>
      <c r="V2391">
        <f t="shared" si="265"/>
        <v>0</v>
      </c>
      <c r="X2391">
        <f t="shared" si="260"/>
        <v>0.32176921447664775</v>
      </c>
    </row>
    <row r="2392" spans="1:24" x14ac:dyDescent="0.35">
      <c r="A2392" t="s">
        <v>285</v>
      </c>
      <c r="B2392" t="s">
        <v>667</v>
      </c>
      <c r="C2392" t="s">
        <v>689</v>
      </c>
      <c r="D2392" t="s">
        <v>675</v>
      </c>
      <c r="E2392">
        <v>1</v>
      </c>
      <c r="F2392">
        <v>9</v>
      </c>
      <c r="G2392">
        <v>0</v>
      </c>
      <c r="H2392">
        <v>0</v>
      </c>
      <c r="I2392">
        <f t="shared" si="261"/>
        <v>0</v>
      </c>
      <c r="J2392">
        <v>0</v>
      </c>
      <c r="K2392">
        <v>0</v>
      </c>
      <c r="L2392" t="s">
        <v>653</v>
      </c>
      <c r="M2392" t="s">
        <v>652</v>
      </c>
      <c r="N2392" t="str">
        <f t="shared" si="262"/>
        <v>left end</v>
      </c>
      <c r="P2392">
        <v>0</v>
      </c>
      <c r="Q2392">
        <v>0.43234055999999998</v>
      </c>
      <c r="R2392">
        <v>0</v>
      </c>
      <c r="S2392">
        <v>0</v>
      </c>
      <c r="T2392">
        <f t="shared" si="263"/>
        <v>0</v>
      </c>
      <c r="U2392">
        <f t="shared" si="264"/>
        <v>0</v>
      </c>
      <c r="V2392">
        <f t="shared" si="265"/>
        <v>0</v>
      </c>
      <c r="X2392">
        <f t="shared" si="260"/>
        <v>0.43234055999999998</v>
      </c>
    </row>
    <row r="2393" spans="1:24" x14ac:dyDescent="0.35">
      <c r="A2393" t="s">
        <v>280</v>
      </c>
      <c r="B2393" t="s">
        <v>666</v>
      </c>
      <c r="C2393" t="s">
        <v>689</v>
      </c>
      <c r="D2393" t="s">
        <v>675</v>
      </c>
      <c r="E2393">
        <v>0.79781180698746101</v>
      </c>
      <c r="F2393">
        <v>9</v>
      </c>
      <c r="G2393">
        <v>0</v>
      </c>
      <c r="H2393">
        <v>0</v>
      </c>
      <c r="I2393">
        <f t="shared" si="261"/>
        <v>0</v>
      </c>
      <c r="J2393">
        <v>0</v>
      </c>
      <c r="K2393">
        <v>0</v>
      </c>
      <c r="L2393" t="s">
        <v>653</v>
      </c>
      <c r="M2393" t="s">
        <v>651</v>
      </c>
      <c r="N2393" t="str">
        <f t="shared" si="262"/>
        <v>right end</v>
      </c>
      <c r="P2393">
        <v>0</v>
      </c>
      <c r="Q2393">
        <v>0.12277225999999999</v>
      </c>
      <c r="R2393">
        <v>0</v>
      </c>
      <c r="S2393">
        <v>0</v>
      </c>
      <c r="T2393">
        <f t="shared" si="263"/>
        <v>0</v>
      </c>
      <c r="U2393">
        <f t="shared" si="264"/>
        <v>0</v>
      </c>
      <c r="V2393">
        <f t="shared" si="265"/>
        <v>0</v>
      </c>
      <c r="X2393">
        <f t="shared" si="260"/>
        <v>9.7949158598534369E-2</v>
      </c>
    </row>
    <row r="2394" spans="1:24" x14ac:dyDescent="0.35">
      <c r="A2394" t="s">
        <v>289</v>
      </c>
      <c r="B2394" t="s">
        <v>665</v>
      </c>
      <c r="C2394" t="s">
        <v>689</v>
      </c>
      <c r="D2394" t="s">
        <v>675</v>
      </c>
      <c r="E2394">
        <v>0.20218819301253799</v>
      </c>
      <c r="F2394">
        <v>9</v>
      </c>
      <c r="G2394">
        <v>0</v>
      </c>
      <c r="H2394">
        <v>0</v>
      </c>
      <c r="I2394">
        <f t="shared" si="261"/>
        <v>0</v>
      </c>
      <c r="J2394">
        <v>0</v>
      </c>
      <c r="K2394">
        <v>0</v>
      </c>
      <c r="L2394" t="s">
        <v>653</v>
      </c>
      <c r="M2394" t="s">
        <v>651</v>
      </c>
      <c r="N2394" t="str">
        <f t="shared" si="262"/>
        <v>right end</v>
      </c>
      <c r="P2394">
        <v>0</v>
      </c>
      <c r="Q2394">
        <v>0.12277225999999999</v>
      </c>
      <c r="R2394">
        <v>0</v>
      </c>
      <c r="S2394">
        <v>0</v>
      </c>
      <c r="T2394">
        <f t="shared" si="263"/>
        <v>0</v>
      </c>
      <c r="U2394">
        <f t="shared" si="264"/>
        <v>0</v>
      </c>
      <c r="V2394">
        <f t="shared" si="265"/>
        <v>0</v>
      </c>
      <c r="X2394">
        <f t="shared" si="260"/>
        <v>2.4823101401465496E-2</v>
      </c>
    </row>
    <row r="2395" spans="1:24" x14ac:dyDescent="0.35">
      <c r="A2395" t="s">
        <v>270</v>
      </c>
      <c r="B2395" t="s">
        <v>666</v>
      </c>
      <c r="C2395" t="s">
        <v>689</v>
      </c>
      <c r="D2395" t="s">
        <v>675</v>
      </c>
      <c r="E2395">
        <v>0.26895074624177001</v>
      </c>
      <c r="F2395">
        <v>9</v>
      </c>
      <c r="G2395">
        <v>0</v>
      </c>
      <c r="H2395">
        <v>0</v>
      </c>
      <c r="I2395">
        <f t="shared" si="261"/>
        <v>0</v>
      </c>
      <c r="J2395">
        <v>0</v>
      </c>
      <c r="K2395">
        <v>0</v>
      </c>
      <c r="L2395" t="s">
        <v>3</v>
      </c>
      <c r="M2395" t="s">
        <v>652</v>
      </c>
      <c r="N2395" t="str">
        <f t="shared" si="262"/>
        <v>left tackle</v>
      </c>
      <c r="P2395">
        <v>0</v>
      </c>
      <c r="Q2395">
        <v>-0.69662429999999997</v>
      </c>
      <c r="R2395">
        <v>1</v>
      </c>
      <c r="S2395">
        <v>0.26895074624177001</v>
      </c>
      <c r="T2395">
        <f t="shared" si="263"/>
        <v>0</v>
      </c>
      <c r="U2395">
        <f t="shared" si="264"/>
        <v>0</v>
      </c>
      <c r="V2395">
        <f t="shared" si="265"/>
        <v>0</v>
      </c>
      <c r="X2395">
        <f t="shared" si="260"/>
        <v>-0.18735762533515066</v>
      </c>
    </row>
    <row r="2396" spans="1:24" x14ac:dyDescent="0.35">
      <c r="A2396" t="s">
        <v>281</v>
      </c>
      <c r="B2396" t="s">
        <v>667</v>
      </c>
      <c r="C2396" t="s">
        <v>689</v>
      </c>
      <c r="D2396" t="s">
        <v>675</v>
      </c>
      <c r="E2396">
        <v>0.73104925375822905</v>
      </c>
      <c r="F2396">
        <v>9</v>
      </c>
      <c r="G2396">
        <v>0</v>
      </c>
      <c r="H2396">
        <v>0</v>
      </c>
      <c r="I2396">
        <f t="shared" si="261"/>
        <v>0</v>
      </c>
      <c r="J2396">
        <v>0</v>
      </c>
      <c r="K2396">
        <v>0</v>
      </c>
      <c r="L2396" t="s">
        <v>3</v>
      </c>
      <c r="M2396" t="s">
        <v>652</v>
      </c>
      <c r="N2396" t="str">
        <f t="shared" si="262"/>
        <v>left tackle</v>
      </c>
      <c r="P2396">
        <v>0</v>
      </c>
      <c r="Q2396">
        <v>-0.69662429999999997</v>
      </c>
      <c r="R2396">
        <v>1</v>
      </c>
      <c r="S2396">
        <v>0.73104925375822905</v>
      </c>
      <c r="T2396">
        <f t="shared" si="263"/>
        <v>0</v>
      </c>
      <c r="U2396">
        <f t="shared" si="264"/>
        <v>0</v>
      </c>
      <c r="V2396">
        <f t="shared" si="265"/>
        <v>0</v>
      </c>
      <c r="X2396">
        <f t="shared" si="260"/>
        <v>-0.50926667466484865</v>
      </c>
    </row>
    <row r="2397" spans="1:24" x14ac:dyDescent="0.35">
      <c r="A2397" t="s">
        <v>281</v>
      </c>
      <c r="B2397" t="s">
        <v>667</v>
      </c>
      <c r="C2397" t="s">
        <v>689</v>
      </c>
      <c r="D2397" t="s">
        <v>675</v>
      </c>
      <c r="E2397">
        <v>0.82377160211014699</v>
      </c>
      <c r="F2397">
        <v>9</v>
      </c>
      <c r="G2397">
        <v>0</v>
      </c>
      <c r="H2397">
        <v>0</v>
      </c>
      <c r="I2397">
        <f t="shared" si="261"/>
        <v>0</v>
      </c>
      <c r="J2397">
        <v>0</v>
      </c>
      <c r="K2397">
        <v>1</v>
      </c>
      <c r="L2397" t="s">
        <v>653</v>
      </c>
      <c r="M2397" t="s">
        <v>652</v>
      </c>
      <c r="N2397" t="str">
        <f t="shared" si="262"/>
        <v>left end</v>
      </c>
      <c r="P2397">
        <v>0</v>
      </c>
      <c r="Q2397">
        <v>-0.79409516000000002</v>
      </c>
      <c r="R2397">
        <v>1</v>
      </c>
      <c r="S2397">
        <v>0.82377160211014699</v>
      </c>
      <c r="T2397">
        <f t="shared" si="263"/>
        <v>0</v>
      </c>
      <c r="U2397">
        <f t="shared" si="264"/>
        <v>0</v>
      </c>
      <c r="V2397">
        <f t="shared" si="265"/>
        <v>0.82377160211014699</v>
      </c>
      <c r="X2397">
        <f t="shared" si="260"/>
        <v>-0.65415304218111359</v>
      </c>
    </row>
    <row r="2398" spans="1:24" x14ac:dyDescent="0.35">
      <c r="A2398" t="s">
        <v>276</v>
      </c>
      <c r="B2398" t="s">
        <v>666</v>
      </c>
      <c r="C2398" t="s">
        <v>689</v>
      </c>
      <c r="D2398" t="s">
        <v>675</v>
      </c>
      <c r="E2398">
        <v>0.17622839788985201</v>
      </c>
      <c r="F2398">
        <v>9</v>
      </c>
      <c r="G2398">
        <v>0</v>
      </c>
      <c r="H2398">
        <v>0</v>
      </c>
      <c r="I2398">
        <f t="shared" si="261"/>
        <v>0</v>
      </c>
      <c r="J2398">
        <v>0</v>
      </c>
      <c r="K2398">
        <v>1</v>
      </c>
      <c r="L2398" t="s">
        <v>653</v>
      </c>
      <c r="M2398" t="s">
        <v>652</v>
      </c>
      <c r="N2398" t="str">
        <f t="shared" si="262"/>
        <v>left end</v>
      </c>
      <c r="P2398">
        <v>0</v>
      </c>
      <c r="Q2398">
        <v>-0.79409516000000002</v>
      </c>
      <c r="R2398">
        <v>1</v>
      </c>
      <c r="S2398">
        <v>0.17622839788985201</v>
      </c>
      <c r="T2398">
        <f t="shared" si="263"/>
        <v>0</v>
      </c>
      <c r="U2398">
        <f t="shared" si="264"/>
        <v>0</v>
      </c>
      <c r="V2398">
        <f t="shared" si="265"/>
        <v>0.17622839788985201</v>
      </c>
      <c r="X2398">
        <f t="shared" si="260"/>
        <v>-0.13994211781888569</v>
      </c>
    </row>
    <row r="2399" spans="1:24" x14ac:dyDescent="0.35">
      <c r="A2399" t="s">
        <v>87</v>
      </c>
      <c r="B2399" t="s">
        <v>667</v>
      </c>
      <c r="C2399" t="s">
        <v>675</v>
      </c>
      <c r="D2399" t="s">
        <v>689</v>
      </c>
      <c r="E2399">
        <v>0.34616557457370301</v>
      </c>
      <c r="F2399">
        <v>9</v>
      </c>
      <c r="G2399">
        <v>0</v>
      </c>
      <c r="H2399">
        <v>0</v>
      </c>
      <c r="I2399">
        <f t="shared" si="261"/>
        <v>0</v>
      </c>
      <c r="J2399">
        <v>0</v>
      </c>
      <c r="K2399">
        <v>0</v>
      </c>
      <c r="L2399" t="s">
        <v>654</v>
      </c>
      <c r="M2399" t="s">
        <v>652</v>
      </c>
      <c r="N2399" t="str">
        <f t="shared" si="262"/>
        <v>left guard</v>
      </c>
      <c r="P2399">
        <v>0</v>
      </c>
      <c r="Q2399">
        <v>-0.43904325</v>
      </c>
      <c r="R2399">
        <v>1</v>
      </c>
      <c r="S2399">
        <v>0.34616557457370301</v>
      </c>
      <c r="T2399">
        <f t="shared" si="263"/>
        <v>0</v>
      </c>
      <c r="U2399">
        <f t="shared" si="264"/>
        <v>0</v>
      </c>
      <c r="V2399">
        <f t="shared" si="265"/>
        <v>0</v>
      </c>
      <c r="X2399">
        <f t="shared" si="260"/>
        <v>-0.15198165889895593</v>
      </c>
    </row>
    <row r="2400" spans="1:24" x14ac:dyDescent="0.35">
      <c r="A2400" t="s">
        <v>105</v>
      </c>
      <c r="B2400" t="s">
        <v>666</v>
      </c>
      <c r="C2400" t="s">
        <v>675</v>
      </c>
      <c r="D2400" t="s">
        <v>689</v>
      </c>
      <c r="E2400">
        <v>0.653834425426296</v>
      </c>
      <c r="F2400">
        <v>9</v>
      </c>
      <c r="G2400">
        <v>0</v>
      </c>
      <c r="H2400">
        <v>0</v>
      </c>
      <c r="I2400">
        <f t="shared" si="261"/>
        <v>0</v>
      </c>
      <c r="J2400">
        <v>0</v>
      </c>
      <c r="K2400">
        <v>0</v>
      </c>
      <c r="L2400" t="s">
        <v>654</v>
      </c>
      <c r="M2400" t="s">
        <v>652</v>
      </c>
      <c r="N2400" t="str">
        <f t="shared" si="262"/>
        <v>left guard</v>
      </c>
      <c r="P2400">
        <v>0</v>
      </c>
      <c r="Q2400">
        <v>-0.43904325</v>
      </c>
      <c r="R2400">
        <v>1</v>
      </c>
      <c r="S2400">
        <v>0.653834425426296</v>
      </c>
      <c r="T2400">
        <f t="shared" si="263"/>
        <v>0</v>
      </c>
      <c r="U2400">
        <f t="shared" si="264"/>
        <v>0</v>
      </c>
      <c r="V2400">
        <f t="shared" si="265"/>
        <v>0</v>
      </c>
      <c r="X2400">
        <f t="shared" si="260"/>
        <v>-0.28706159110104362</v>
      </c>
    </row>
    <row r="2401" spans="1:24" x14ac:dyDescent="0.35">
      <c r="A2401" t="s">
        <v>270</v>
      </c>
      <c r="B2401" t="s">
        <v>666</v>
      </c>
      <c r="C2401" t="s">
        <v>689</v>
      </c>
      <c r="D2401" t="s">
        <v>675</v>
      </c>
      <c r="E2401">
        <v>0.15259261235794599</v>
      </c>
      <c r="F2401">
        <v>9</v>
      </c>
      <c r="G2401">
        <v>0</v>
      </c>
      <c r="H2401">
        <v>0</v>
      </c>
      <c r="I2401">
        <f t="shared" si="261"/>
        <v>0</v>
      </c>
      <c r="J2401">
        <v>0</v>
      </c>
      <c r="K2401">
        <v>0</v>
      </c>
      <c r="L2401" t="s">
        <v>654</v>
      </c>
      <c r="M2401" t="s">
        <v>652</v>
      </c>
      <c r="N2401" t="str">
        <f t="shared" si="262"/>
        <v>left guard</v>
      </c>
      <c r="P2401">
        <v>0</v>
      </c>
      <c r="Q2401">
        <v>-0.30784499999999998</v>
      </c>
      <c r="R2401">
        <v>1</v>
      </c>
      <c r="S2401">
        <v>0.15259261235794599</v>
      </c>
      <c r="T2401">
        <f t="shared" si="263"/>
        <v>0</v>
      </c>
      <c r="U2401">
        <f t="shared" si="264"/>
        <v>0</v>
      </c>
      <c r="V2401">
        <f t="shared" si="265"/>
        <v>0</v>
      </c>
      <c r="X2401">
        <f t="shared" si="260"/>
        <v>-4.697487275133188E-2</v>
      </c>
    </row>
    <row r="2402" spans="1:24" x14ac:dyDescent="0.35">
      <c r="A2402" t="s">
        <v>276</v>
      </c>
      <c r="B2402" t="s">
        <v>666</v>
      </c>
      <c r="C2402" t="s">
        <v>689</v>
      </c>
      <c r="D2402" t="s">
        <v>675</v>
      </c>
      <c r="E2402">
        <v>0.84740738764205303</v>
      </c>
      <c r="F2402">
        <v>9</v>
      </c>
      <c r="G2402">
        <v>0</v>
      </c>
      <c r="H2402">
        <v>0</v>
      </c>
      <c r="I2402">
        <f t="shared" si="261"/>
        <v>0</v>
      </c>
      <c r="J2402">
        <v>0</v>
      </c>
      <c r="K2402">
        <v>0</v>
      </c>
      <c r="L2402" t="s">
        <v>654</v>
      </c>
      <c r="M2402" t="s">
        <v>652</v>
      </c>
      <c r="N2402" t="str">
        <f t="shared" si="262"/>
        <v>left guard</v>
      </c>
      <c r="P2402">
        <v>0</v>
      </c>
      <c r="Q2402">
        <v>-0.30784499999999998</v>
      </c>
      <c r="R2402">
        <v>1</v>
      </c>
      <c r="S2402">
        <v>0.84740738764205303</v>
      </c>
      <c r="T2402">
        <f t="shared" si="263"/>
        <v>0</v>
      </c>
      <c r="U2402">
        <f t="shared" si="264"/>
        <v>0</v>
      </c>
      <c r="V2402">
        <f t="shared" si="265"/>
        <v>0</v>
      </c>
      <c r="X2402">
        <f t="shared" si="260"/>
        <v>-0.26087012724866782</v>
      </c>
    </row>
    <row r="2403" spans="1:24" x14ac:dyDescent="0.35">
      <c r="A2403" t="s">
        <v>87</v>
      </c>
      <c r="B2403" t="s">
        <v>667</v>
      </c>
      <c r="C2403" t="s">
        <v>675</v>
      </c>
      <c r="D2403" t="s">
        <v>689</v>
      </c>
      <c r="E2403">
        <v>0.23767489794298</v>
      </c>
      <c r="F2403">
        <v>9</v>
      </c>
      <c r="G2403">
        <v>0</v>
      </c>
      <c r="H2403">
        <v>0</v>
      </c>
      <c r="I2403">
        <f t="shared" si="261"/>
        <v>0</v>
      </c>
      <c r="J2403">
        <v>0</v>
      </c>
      <c r="K2403">
        <v>0</v>
      </c>
      <c r="L2403" t="s">
        <v>653</v>
      </c>
      <c r="M2403" t="s">
        <v>652</v>
      </c>
      <c r="N2403" t="str">
        <f t="shared" si="262"/>
        <v>left end</v>
      </c>
      <c r="P2403">
        <v>0</v>
      </c>
      <c r="Q2403">
        <v>-0.56680909999999995</v>
      </c>
      <c r="R2403">
        <v>1</v>
      </c>
      <c r="S2403">
        <v>0.23767489794298</v>
      </c>
      <c r="T2403">
        <f t="shared" si="263"/>
        <v>0</v>
      </c>
      <c r="U2403">
        <f t="shared" si="264"/>
        <v>0</v>
      </c>
      <c r="V2403">
        <f t="shared" si="265"/>
        <v>0</v>
      </c>
      <c r="X2403">
        <f t="shared" si="260"/>
        <v>-0.13471629499565232</v>
      </c>
    </row>
    <row r="2404" spans="1:24" x14ac:dyDescent="0.35">
      <c r="A2404" t="s">
        <v>533</v>
      </c>
      <c r="B2404" t="s">
        <v>667</v>
      </c>
      <c r="C2404" t="s">
        <v>675</v>
      </c>
      <c r="D2404" t="s">
        <v>689</v>
      </c>
      <c r="E2404">
        <v>0.76232510205701898</v>
      </c>
      <c r="F2404">
        <v>9</v>
      </c>
      <c r="G2404">
        <v>0</v>
      </c>
      <c r="H2404">
        <v>0</v>
      </c>
      <c r="I2404">
        <f t="shared" si="261"/>
        <v>0</v>
      </c>
      <c r="J2404">
        <v>0</v>
      </c>
      <c r="K2404">
        <v>0</v>
      </c>
      <c r="L2404" t="s">
        <v>653</v>
      </c>
      <c r="M2404" t="s">
        <v>652</v>
      </c>
      <c r="N2404" t="str">
        <f t="shared" si="262"/>
        <v>left end</v>
      </c>
      <c r="P2404">
        <v>0</v>
      </c>
      <c r="Q2404">
        <v>-0.56680909999999995</v>
      </c>
      <c r="R2404">
        <v>1</v>
      </c>
      <c r="S2404">
        <v>0.76232510205701898</v>
      </c>
      <c r="T2404">
        <f t="shared" si="263"/>
        <v>0</v>
      </c>
      <c r="U2404">
        <f t="shared" si="264"/>
        <v>0</v>
      </c>
      <c r="V2404">
        <f t="shared" si="265"/>
        <v>0</v>
      </c>
      <c r="X2404">
        <f t="shared" si="260"/>
        <v>-0.43209280500434705</v>
      </c>
    </row>
    <row r="2405" spans="1:24" x14ac:dyDescent="0.35">
      <c r="A2405" t="s">
        <v>108</v>
      </c>
      <c r="B2405" t="s">
        <v>666</v>
      </c>
      <c r="C2405" t="s">
        <v>675</v>
      </c>
      <c r="D2405" t="s">
        <v>689</v>
      </c>
      <c r="E2405">
        <v>0.14297064547202901</v>
      </c>
      <c r="F2405">
        <v>9</v>
      </c>
      <c r="G2405">
        <v>0</v>
      </c>
      <c r="H2405">
        <v>0</v>
      </c>
      <c r="I2405">
        <f t="shared" si="261"/>
        <v>0</v>
      </c>
      <c r="J2405">
        <v>0</v>
      </c>
      <c r="K2405">
        <v>0</v>
      </c>
      <c r="L2405" t="s">
        <v>654</v>
      </c>
      <c r="M2405" t="s">
        <v>651</v>
      </c>
      <c r="N2405" t="str">
        <f t="shared" si="262"/>
        <v>right guard</v>
      </c>
      <c r="P2405">
        <v>0</v>
      </c>
      <c r="Q2405">
        <v>-0.46645677000000002</v>
      </c>
      <c r="R2405">
        <v>1</v>
      </c>
      <c r="S2405">
        <v>0.14297064547202901</v>
      </c>
      <c r="T2405">
        <f t="shared" si="263"/>
        <v>0</v>
      </c>
      <c r="U2405">
        <f t="shared" si="264"/>
        <v>0</v>
      </c>
      <c r="V2405">
        <f t="shared" si="265"/>
        <v>0</v>
      </c>
      <c r="X2405">
        <f t="shared" si="260"/>
        <v>-6.6689625491697782E-2</v>
      </c>
    </row>
    <row r="2406" spans="1:24" x14ac:dyDescent="0.35">
      <c r="A2406" t="s">
        <v>109</v>
      </c>
      <c r="B2406" t="s">
        <v>666</v>
      </c>
      <c r="C2406" t="s">
        <v>675</v>
      </c>
      <c r="D2406" t="s">
        <v>689</v>
      </c>
      <c r="E2406">
        <v>0.85702935452797002</v>
      </c>
      <c r="F2406">
        <v>9</v>
      </c>
      <c r="G2406">
        <v>0</v>
      </c>
      <c r="H2406">
        <v>0</v>
      </c>
      <c r="I2406">
        <f t="shared" si="261"/>
        <v>0</v>
      </c>
      <c r="J2406">
        <v>0</v>
      </c>
      <c r="K2406">
        <v>0</v>
      </c>
      <c r="L2406" t="s">
        <v>654</v>
      </c>
      <c r="M2406" t="s">
        <v>651</v>
      </c>
      <c r="N2406" t="str">
        <f t="shared" si="262"/>
        <v>right guard</v>
      </c>
      <c r="P2406">
        <v>0</v>
      </c>
      <c r="Q2406">
        <v>-0.46645677000000002</v>
      </c>
      <c r="R2406">
        <v>1</v>
      </c>
      <c r="S2406">
        <v>0.85702935452797002</v>
      </c>
      <c r="T2406">
        <f t="shared" si="263"/>
        <v>0</v>
      </c>
      <c r="U2406">
        <f t="shared" si="264"/>
        <v>0</v>
      </c>
      <c r="V2406">
        <f t="shared" si="265"/>
        <v>0</v>
      </c>
      <c r="X2406">
        <f t="shared" si="260"/>
        <v>-0.39976714450830181</v>
      </c>
    </row>
    <row r="2407" spans="1:24" x14ac:dyDescent="0.35">
      <c r="A2407" t="s">
        <v>93</v>
      </c>
      <c r="B2407" t="s">
        <v>665</v>
      </c>
      <c r="C2407" t="s">
        <v>675</v>
      </c>
      <c r="D2407" t="s">
        <v>689</v>
      </c>
      <c r="E2407">
        <v>0.64916855067156898</v>
      </c>
      <c r="F2407">
        <v>9</v>
      </c>
      <c r="G2407">
        <v>0</v>
      </c>
      <c r="H2407">
        <v>0</v>
      </c>
      <c r="I2407">
        <f t="shared" si="261"/>
        <v>0</v>
      </c>
      <c r="J2407">
        <v>0</v>
      </c>
      <c r="K2407">
        <v>0</v>
      </c>
      <c r="L2407" t="s">
        <v>3</v>
      </c>
      <c r="M2407" t="s">
        <v>652</v>
      </c>
      <c r="N2407" t="str">
        <f t="shared" si="262"/>
        <v>left tackle</v>
      </c>
      <c r="P2407">
        <v>0</v>
      </c>
      <c r="Q2407">
        <v>0.79831076000000001</v>
      </c>
      <c r="R2407">
        <v>0</v>
      </c>
      <c r="S2407">
        <v>0</v>
      </c>
      <c r="T2407">
        <f t="shared" si="263"/>
        <v>0</v>
      </c>
      <c r="U2407">
        <f t="shared" si="264"/>
        <v>0</v>
      </c>
      <c r="V2407">
        <f t="shared" si="265"/>
        <v>0</v>
      </c>
      <c r="X2407">
        <f t="shared" si="260"/>
        <v>0.51823823905471877</v>
      </c>
    </row>
    <row r="2408" spans="1:24" x14ac:dyDescent="0.35">
      <c r="A2408" t="s">
        <v>104</v>
      </c>
      <c r="B2408" t="s">
        <v>665</v>
      </c>
      <c r="C2408" t="s">
        <v>675</v>
      </c>
      <c r="D2408" t="s">
        <v>689</v>
      </c>
      <c r="E2408">
        <v>0.35083144932843002</v>
      </c>
      <c r="F2408">
        <v>9</v>
      </c>
      <c r="G2408">
        <v>0</v>
      </c>
      <c r="H2408">
        <v>0</v>
      </c>
      <c r="I2408">
        <f t="shared" si="261"/>
        <v>0</v>
      </c>
      <c r="J2408">
        <v>0</v>
      </c>
      <c r="K2408">
        <v>0</v>
      </c>
      <c r="L2408" t="s">
        <v>3</v>
      </c>
      <c r="M2408" t="s">
        <v>652</v>
      </c>
      <c r="N2408" t="str">
        <f t="shared" si="262"/>
        <v>left tackle</v>
      </c>
      <c r="P2408">
        <v>0</v>
      </c>
      <c r="Q2408">
        <v>0.79831076000000001</v>
      </c>
      <c r="R2408">
        <v>0</v>
      </c>
      <c r="S2408">
        <v>0</v>
      </c>
      <c r="T2408">
        <f t="shared" si="263"/>
        <v>0</v>
      </c>
      <c r="U2408">
        <f t="shared" si="264"/>
        <v>0</v>
      </c>
      <c r="V2408">
        <f t="shared" si="265"/>
        <v>0</v>
      </c>
      <c r="X2408">
        <f t="shared" si="260"/>
        <v>0.28007252094528046</v>
      </c>
    </row>
    <row r="2409" spans="1:24" x14ac:dyDescent="0.35">
      <c r="A2409" t="s">
        <v>93</v>
      </c>
      <c r="B2409" t="s">
        <v>665</v>
      </c>
      <c r="C2409" t="s">
        <v>675</v>
      </c>
      <c r="D2409" t="s">
        <v>689</v>
      </c>
      <c r="E2409">
        <v>0.63437295850770403</v>
      </c>
      <c r="F2409">
        <v>9</v>
      </c>
      <c r="G2409">
        <v>0</v>
      </c>
      <c r="H2409">
        <v>0</v>
      </c>
      <c r="I2409">
        <f t="shared" si="261"/>
        <v>0</v>
      </c>
      <c r="J2409">
        <v>0</v>
      </c>
      <c r="K2409">
        <v>0</v>
      </c>
      <c r="L2409" t="s">
        <v>3</v>
      </c>
      <c r="M2409" t="s">
        <v>651</v>
      </c>
      <c r="N2409" t="str">
        <f t="shared" si="262"/>
        <v>right tackle</v>
      </c>
      <c r="P2409">
        <v>0</v>
      </c>
      <c r="Q2409">
        <v>1.0360720999999999</v>
      </c>
      <c r="R2409">
        <v>0</v>
      </c>
      <c r="S2409">
        <v>0</v>
      </c>
      <c r="T2409">
        <f t="shared" si="263"/>
        <v>0</v>
      </c>
      <c r="U2409">
        <f t="shared" si="264"/>
        <v>0</v>
      </c>
      <c r="V2409">
        <f t="shared" si="265"/>
        <v>0</v>
      </c>
      <c r="X2409">
        <f t="shared" si="260"/>
        <v>0.65725612330428973</v>
      </c>
    </row>
    <row r="2410" spans="1:24" x14ac:dyDescent="0.35">
      <c r="A2410" t="s">
        <v>92</v>
      </c>
      <c r="B2410" t="s">
        <v>665</v>
      </c>
      <c r="C2410" t="s">
        <v>675</v>
      </c>
      <c r="D2410" t="s">
        <v>689</v>
      </c>
      <c r="E2410">
        <v>0.21078061493442099</v>
      </c>
      <c r="F2410">
        <v>9</v>
      </c>
      <c r="G2410">
        <v>0</v>
      </c>
      <c r="H2410">
        <v>0</v>
      </c>
      <c r="I2410">
        <f t="shared" si="261"/>
        <v>0</v>
      </c>
      <c r="J2410">
        <v>0</v>
      </c>
      <c r="K2410">
        <v>0</v>
      </c>
      <c r="L2410" t="s">
        <v>3</v>
      </c>
      <c r="M2410" t="s">
        <v>651</v>
      </c>
      <c r="N2410" t="str">
        <f t="shared" si="262"/>
        <v>right tackle</v>
      </c>
      <c r="P2410">
        <v>0</v>
      </c>
      <c r="Q2410">
        <v>1.0360720999999999</v>
      </c>
      <c r="R2410">
        <v>0</v>
      </c>
      <c r="S2410">
        <v>0</v>
      </c>
      <c r="T2410">
        <f t="shared" si="263"/>
        <v>0</v>
      </c>
      <c r="U2410">
        <f t="shared" si="264"/>
        <v>0</v>
      </c>
      <c r="V2410">
        <f t="shared" si="265"/>
        <v>0</v>
      </c>
      <c r="X2410">
        <f t="shared" si="260"/>
        <v>0.21838391435439691</v>
      </c>
    </row>
    <row r="2411" spans="1:24" x14ac:dyDescent="0.35">
      <c r="A2411" t="s">
        <v>104</v>
      </c>
      <c r="B2411" t="s">
        <v>665</v>
      </c>
      <c r="C2411" t="s">
        <v>675</v>
      </c>
      <c r="D2411" t="s">
        <v>689</v>
      </c>
      <c r="E2411">
        <v>0.15484642655787401</v>
      </c>
      <c r="F2411">
        <v>9</v>
      </c>
      <c r="G2411">
        <v>0</v>
      </c>
      <c r="H2411">
        <v>0</v>
      </c>
      <c r="I2411">
        <f t="shared" si="261"/>
        <v>0</v>
      </c>
      <c r="J2411">
        <v>0</v>
      </c>
      <c r="K2411">
        <v>0</v>
      </c>
      <c r="L2411" t="s">
        <v>3</v>
      </c>
      <c r="M2411" t="s">
        <v>651</v>
      </c>
      <c r="N2411" t="str">
        <f t="shared" si="262"/>
        <v>right tackle</v>
      </c>
      <c r="P2411">
        <v>0</v>
      </c>
      <c r="Q2411">
        <v>1.0360720999999999</v>
      </c>
      <c r="R2411">
        <v>0</v>
      </c>
      <c r="S2411">
        <v>0</v>
      </c>
      <c r="T2411">
        <f t="shared" si="263"/>
        <v>0</v>
      </c>
      <c r="U2411">
        <f t="shared" si="264"/>
        <v>0</v>
      </c>
      <c r="V2411">
        <f t="shared" si="265"/>
        <v>0</v>
      </c>
      <c r="X2411">
        <f t="shared" si="260"/>
        <v>0.16043206234131227</v>
      </c>
    </row>
    <row r="2412" spans="1:24" x14ac:dyDescent="0.35">
      <c r="A2412" t="s">
        <v>532</v>
      </c>
      <c r="B2412" t="s">
        <v>666</v>
      </c>
      <c r="C2412" t="s">
        <v>689</v>
      </c>
      <c r="D2412" t="s">
        <v>675</v>
      </c>
      <c r="E2412">
        <v>0.30007890357570499</v>
      </c>
      <c r="F2412">
        <v>9</v>
      </c>
      <c r="G2412">
        <v>0</v>
      </c>
      <c r="H2412">
        <v>0</v>
      </c>
      <c r="I2412">
        <f t="shared" si="261"/>
        <v>0</v>
      </c>
      <c r="J2412">
        <v>0</v>
      </c>
      <c r="K2412">
        <v>0</v>
      </c>
      <c r="L2412" t="s">
        <v>654</v>
      </c>
      <c r="M2412" t="s">
        <v>651</v>
      </c>
      <c r="N2412" t="str">
        <f t="shared" si="262"/>
        <v>right guard</v>
      </c>
      <c r="P2412">
        <v>0</v>
      </c>
      <c r="Q2412">
        <v>-0.14020325</v>
      </c>
      <c r="R2412">
        <v>1</v>
      </c>
      <c r="S2412">
        <v>0.30007890357570499</v>
      </c>
      <c r="T2412">
        <f t="shared" si="263"/>
        <v>0</v>
      </c>
      <c r="U2412">
        <f t="shared" si="264"/>
        <v>0</v>
      </c>
      <c r="V2412">
        <f t="shared" si="265"/>
        <v>0</v>
      </c>
      <c r="X2412">
        <f t="shared" si="260"/>
        <v>-4.2072037537750462E-2</v>
      </c>
    </row>
    <row r="2413" spans="1:24" x14ac:dyDescent="0.35">
      <c r="A2413" t="s">
        <v>534</v>
      </c>
      <c r="B2413" t="s">
        <v>666</v>
      </c>
      <c r="C2413" t="s">
        <v>689</v>
      </c>
      <c r="D2413" t="s">
        <v>675</v>
      </c>
      <c r="E2413">
        <v>0.23189920567094699</v>
      </c>
      <c r="F2413">
        <v>9</v>
      </c>
      <c r="G2413">
        <v>0</v>
      </c>
      <c r="H2413">
        <v>0</v>
      </c>
      <c r="I2413">
        <f t="shared" si="261"/>
        <v>0</v>
      </c>
      <c r="J2413">
        <v>0</v>
      </c>
      <c r="K2413">
        <v>0</v>
      </c>
      <c r="L2413" t="s">
        <v>654</v>
      </c>
      <c r="M2413" t="s">
        <v>651</v>
      </c>
      <c r="N2413" t="str">
        <f t="shared" si="262"/>
        <v>right guard</v>
      </c>
      <c r="P2413">
        <v>0</v>
      </c>
      <c r="Q2413">
        <v>-0.14020325</v>
      </c>
      <c r="R2413">
        <v>1</v>
      </c>
      <c r="S2413">
        <v>0.23189920567094699</v>
      </c>
      <c r="T2413">
        <f t="shared" si="263"/>
        <v>0</v>
      </c>
      <c r="U2413">
        <f t="shared" si="264"/>
        <v>0</v>
      </c>
      <c r="V2413">
        <f t="shared" si="265"/>
        <v>0</v>
      </c>
      <c r="X2413">
        <f t="shared" si="260"/>
        <v>-3.25130223074852E-2</v>
      </c>
    </row>
    <row r="2414" spans="1:24" x14ac:dyDescent="0.35">
      <c r="A2414" t="s">
        <v>270</v>
      </c>
      <c r="B2414" t="s">
        <v>666</v>
      </c>
      <c r="C2414" t="s">
        <v>689</v>
      </c>
      <c r="D2414" t="s">
        <v>675</v>
      </c>
      <c r="E2414">
        <v>0.46802189075334699</v>
      </c>
      <c r="F2414">
        <v>9</v>
      </c>
      <c r="G2414">
        <v>0</v>
      </c>
      <c r="H2414">
        <v>0</v>
      </c>
      <c r="I2414">
        <f t="shared" si="261"/>
        <v>0</v>
      </c>
      <c r="J2414">
        <v>0</v>
      </c>
      <c r="K2414">
        <v>0</v>
      </c>
      <c r="L2414" t="s">
        <v>654</v>
      </c>
      <c r="M2414" t="s">
        <v>651</v>
      </c>
      <c r="N2414" t="str">
        <f t="shared" si="262"/>
        <v>right guard</v>
      </c>
      <c r="P2414">
        <v>0</v>
      </c>
      <c r="Q2414">
        <v>-0.14020325</v>
      </c>
      <c r="R2414">
        <v>1</v>
      </c>
      <c r="S2414">
        <v>0.46802189075334699</v>
      </c>
      <c r="T2414">
        <f t="shared" si="263"/>
        <v>0</v>
      </c>
      <c r="U2414">
        <f t="shared" si="264"/>
        <v>0</v>
      </c>
      <c r="V2414">
        <f t="shared" si="265"/>
        <v>0</v>
      </c>
      <c r="X2414">
        <f t="shared" si="260"/>
        <v>-6.5618190154764194E-2</v>
      </c>
    </row>
    <row r="2415" spans="1:24" x14ac:dyDescent="0.35">
      <c r="A2415" t="s">
        <v>387</v>
      </c>
      <c r="B2415" t="s">
        <v>666</v>
      </c>
      <c r="C2415" t="s">
        <v>675</v>
      </c>
      <c r="D2415" t="s">
        <v>689</v>
      </c>
      <c r="E2415">
        <v>0.554487972510608</v>
      </c>
      <c r="F2415">
        <v>9</v>
      </c>
      <c r="G2415">
        <v>0</v>
      </c>
      <c r="H2415">
        <v>0</v>
      </c>
      <c r="I2415">
        <f t="shared" si="261"/>
        <v>0</v>
      </c>
      <c r="J2415">
        <v>0</v>
      </c>
      <c r="K2415">
        <v>0</v>
      </c>
      <c r="L2415" t="s">
        <v>3</v>
      </c>
      <c r="M2415" t="s">
        <v>652</v>
      </c>
      <c r="N2415" t="str">
        <f t="shared" si="262"/>
        <v>left tackle</v>
      </c>
      <c r="P2415">
        <v>0</v>
      </c>
      <c r="Q2415">
        <v>-7.6574010000000003E-3</v>
      </c>
      <c r="R2415">
        <v>1</v>
      </c>
      <c r="S2415">
        <v>0.554487972510608</v>
      </c>
      <c r="T2415">
        <f t="shared" si="263"/>
        <v>0</v>
      </c>
      <c r="U2415">
        <f t="shared" si="264"/>
        <v>0</v>
      </c>
      <c r="V2415">
        <f t="shared" si="265"/>
        <v>0</v>
      </c>
      <c r="X2415">
        <f t="shared" si="260"/>
        <v>-4.2459367551907021E-3</v>
      </c>
    </row>
    <row r="2416" spans="1:24" x14ac:dyDescent="0.35">
      <c r="A2416" t="s">
        <v>86</v>
      </c>
      <c r="B2416" t="s">
        <v>667</v>
      </c>
      <c r="C2416" t="s">
        <v>675</v>
      </c>
      <c r="D2416" t="s">
        <v>689</v>
      </c>
      <c r="E2416">
        <v>0.25771226471877701</v>
      </c>
      <c r="F2416">
        <v>9</v>
      </c>
      <c r="G2416">
        <v>0</v>
      </c>
      <c r="H2416">
        <v>0</v>
      </c>
      <c r="I2416">
        <f t="shared" si="261"/>
        <v>0</v>
      </c>
      <c r="J2416">
        <v>0</v>
      </c>
      <c r="K2416">
        <v>0</v>
      </c>
      <c r="L2416" t="s">
        <v>3</v>
      </c>
      <c r="M2416" t="s">
        <v>652</v>
      </c>
      <c r="N2416" t="str">
        <f t="shared" si="262"/>
        <v>left tackle</v>
      </c>
      <c r="P2416">
        <v>0</v>
      </c>
      <c r="Q2416">
        <v>-7.6574010000000003E-3</v>
      </c>
      <c r="R2416">
        <v>1</v>
      </c>
      <c r="S2416">
        <v>0.25771226471877701</v>
      </c>
      <c r="T2416">
        <f t="shared" si="263"/>
        <v>0</v>
      </c>
      <c r="U2416">
        <f t="shared" si="264"/>
        <v>0</v>
      </c>
      <c r="V2416">
        <f t="shared" si="265"/>
        <v>0</v>
      </c>
      <c r="X2416">
        <f t="shared" si="260"/>
        <v>-1.9734061535698279E-3</v>
      </c>
    </row>
    <row r="2417" spans="1:24" x14ac:dyDescent="0.35">
      <c r="A2417" t="s">
        <v>103</v>
      </c>
      <c r="B2417" t="s">
        <v>667</v>
      </c>
      <c r="C2417" t="s">
        <v>675</v>
      </c>
      <c r="D2417" t="s">
        <v>689</v>
      </c>
      <c r="E2417">
        <v>0.187799762770613</v>
      </c>
      <c r="F2417">
        <v>9</v>
      </c>
      <c r="G2417">
        <v>0</v>
      </c>
      <c r="H2417">
        <v>0</v>
      </c>
      <c r="I2417">
        <f t="shared" si="261"/>
        <v>0</v>
      </c>
      <c r="J2417">
        <v>0</v>
      </c>
      <c r="K2417">
        <v>0</v>
      </c>
      <c r="L2417" t="s">
        <v>3</v>
      </c>
      <c r="M2417" t="s">
        <v>652</v>
      </c>
      <c r="N2417" t="str">
        <f t="shared" si="262"/>
        <v>left tackle</v>
      </c>
      <c r="P2417">
        <v>0</v>
      </c>
      <c r="Q2417">
        <v>-7.6574010000000003E-3</v>
      </c>
      <c r="R2417">
        <v>1</v>
      </c>
      <c r="S2417">
        <v>0.187799762770613</v>
      </c>
      <c r="T2417">
        <f t="shared" si="263"/>
        <v>0</v>
      </c>
      <c r="U2417">
        <f t="shared" si="264"/>
        <v>0</v>
      </c>
      <c r="V2417">
        <f t="shared" si="265"/>
        <v>0</v>
      </c>
      <c r="X2417">
        <f t="shared" si="260"/>
        <v>-1.4380580912394549E-3</v>
      </c>
    </row>
    <row r="2418" spans="1:24" x14ac:dyDescent="0.35">
      <c r="A2418" t="s">
        <v>86</v>
      </c>
      <c r="B2418" t="s">
        <v>667</v>
      </c>
      <c r="C2418" t="s">
        <v>675</v>
      </c>
      <c r="D2418" t="s">
        <v>689</v>
      </c>
      <c r="E2418">
        <v>0.14402474478869801</v>
      </c>
      <c r="F2418">
        <v>9</v>
      </c>
      <c r="G2418">
        <v>0</v>
      </c>
      <c r="H2418">
        <v>0</v>
      </c>
      <c r="I2418">
        <f t="shared" si="261"/>
        <v>0</v>
      </c>
      <c r="J2418">
        <v>0</v>
      </c>
      <c r="K2418">
        <v>0</v>
      </c>
      <c r="L2418" t="s">
        <v>654</v>
      </c>
      <c r="M2418" t="s">
        <v>651</v>
      </c>
      <c r="N2418" t="str">
        <f t="shared" si="262"/>
        <v>right guard</v>
      </c>
      <c r="P2418">
        <v>0</v>
      </c>
      <c r="Q2418">
        <v>0.75953700000000002</v>
      </c>
      <c r="R2418">
        <v>0</v>
      </c>
      <c r="S2418">
        <v>0</v>
      </c>
      <c r="T2418">
        <f t="shared" si="263"/>
        <v>0</v>
      </c>
      <c r="U2418">
        <f t="shared" si="264"/>
        <v>0</v>
      </c>
      <c r="V2418">
        <f t="shared" si="265"/>
        <v>0</v>
      </c>
      <c r="X2418">
        <f t="shared" si="260"/>
        <v>0.10939212258257332</v>
      </c>
    </row>
    <row r="2419" spans="1:24" x14ac:dyDescent="0.35">
      <c r="A2419" t="s">
        <v>104</v>
      </c>
      <c r="B2419" t="s">
        <v>665</v>
      </c>
      <c r="C2419" t="s">
        <v>675</v>
      </c>
      <c r="D2419" t="s">
        <v>689</v>
      </c>
      <c r="E2419">
        <v>0.85597525521130102</v>
      </c>
      <c r="F2419">
        <v>9</v>
      </c>
      <c r="G2419">
        <v>0</v>
      </c>
      <c r="H2419">
        <v>0</v>
      </c>
      <c r="I2419">
        <f t="shared" si="261"/>
        <v>0</v>
      </c>
      <c r="J2419">
        <v>0</v>
      </c>
      <c r="K2419">
        <v>0</v>
      </c>
      <c r="L2419" t="s">
        <v>654</v>
      </c>
      <c r="M2419" t="s">
        <v>651</v>
      </c>
      <c r="N2419" t="str">
        <f t="shared" si="262"/>
        <v>right guard</v>
      </c>
      <c r="P2419">
        <v>0</v>
      </c>
      <c r="Q2419">
        <v>0.75953700000000002</v>
      </c>
      <c r="R2419">
        <v>0</v>
      </c>
      <c r="S2419">
        <v>0</v>
      </c>
      <c r="T2419">
        <f t="shared" si="263"/>
        <v>0</v>
      </c>
      <c r="U2419">
        <f t="shared" si="264"/>
        <v>0</v>
      </c>
      <c r="V2419">
        <f t="shared" si="265"/>
        <v>0</v>
      </c>
      <c r="X2419">
        <f t="shared" si="260"/>
        <v>0.65014487741742599</v>
      </c>
    </row>
    <row r="2420" spans="1:24" x14ac:dyDescent="0.35">
      <c r="A2420" t="s">
        <v>108</v>
      </c>
      <c r="B2420" t="s">
        <v>666</v>
      </c>
      <c r="C2420" t="s">
        <v>675</v>
      </c>
      <c r="D2420" t="s">
        <v>689</v>
      </c>
      <c r="E2420">
        <v>0.13309594604882999</v>
      </c>
      <c r="F2420">
        <v>9</v>
      </c>
      <c r="G2420">
        <v>0</v>
      </c>
      <c r="H2420">
        <v>0</v>
      </c>
      <c r="I2420">
        <f t="shared" si="261"/>
        <v>0</v>
      </c>
      <c r="J2420">
        <v>0</v>
      </c>
      <c r="K2420">
        <v>0</v>
      </c>
      <c r="L2420" t="s">
        <v>3</v>
      </c>
      <c r="M2420" t="s">
        <v>651</v>
      </c>
      <c r="N2420" t="str">
        <f t="shared" si="262"/>
        <v>right tackle</v>
      </c>
      <c r="P2420">
        <v>0</v>
      </c>
      <c r="Q2420">
        <v>-0.55093369999999997</v>
      </c>
      <c r="R2420">
        <v>1</v>
      </c>
      <c r="S2420">
        <v>0.13309594604882999</v>
      </c>
      <c r="T2420">
        <f t="shared" si="263"/>
        <v>0</v>
      </c>
      <c r="U2420">
        <f t="shared" si="264"/>
        <v>0</v>
      </c>
      <c r="V2420">
        <f t="shared" si="265"/>
        <v>0</v>
      </c>
      <c r="X2420">
        <f t="shared" si="260"/>
        <v>-7.3327042011682289E-2</v>
      </c>
    </row>
    <row r="2421" spans="1:24" x14ac:dyDescent="0.35">
      <c r="A2421" t="s">
        <v>86</v>
      </c>
      <c r="B2421" t="s">
        <v>667</v>
      </c>
      <c r="C2421" t="s">
        <v>675</v>
      </c>
      <c r="D2421" t="s">
        <v>689</v>
      </c>
      <c r="E2421">
        <v>0.43823534704649703</v>
      </c>
      <c r="F2421">
        <v>9</v>
      </c>
      <c r="G2421">
        <v>0</v>
      </c>
      <c r="H2421">
        <v>0</v>
      </c>
      <c r="I2421">
        <f t="shared" si="261"/>
        <v>0</v>
      </c>
      <c r="J2421">
        <v>0</v>
      </c>
      <c r="K2421">
        <v>0</v>
      </c>
      <c r="L2421" t="s">
        <v>3</v>
      </c>
      <c r="M2421" t="s">
        <v>651</v>
      </c>
      <c r="N2421" t="str">
        <f t="shared" si="262"/>
        <v>right tackle</v>
      </c>
      <c r="P2421">
        <v>0</v>
      </c>
      <c r="Q2421">
        <v>-0.55093369999999997</v>
      </c>
      <c r="R2421">
        <v>1</v>
      </c>
      <c r="S2421">
        <v>0.43823534704649703</v>
      </c>
      <c r="T2421">
        <f t="shared" si="263"/>
        <v>0</v>
      </c>
      <c r="U2421">
        <f t="shared" si="264"/>
        <v>0</v>
      </c>
      <c r="V2421">
        <f t="shared" si="265"/>
        <v>0</v>
      </c>
      <c r="X2421">
        <f t="shared" si="260"/>
        <v>-0.24143862121911067</v>
      </c>
    </row>
    <row r="2422" spans="1:24" x14ac:dyDescent="0.35">
      <c r="A2422" t="s">
        <v>389</v>
      </c>
      <c r="B2422" t="s">
        <v>667</v>
      </c>
      <c r="C2422" t="s">
        <v>675</v>
      </c>
      <c r="D2422" t="s">
        <v>689</v>
      </c>
      <c r="E2422">
        <v>0.42866870690467102</v>
      </c>
      <c r="F2422">
        <v>9</v>
      </c>
      <c r="G2422">
        <v>0</v>
      </c>
      <c r="H2422">
        <v>0</v>
      </c>
      <c r="I2422">
        <f t="shared" si="261"/>
        <v>0</v>
      </c>
      <c r="J2422">
        <v>0</v>
      </c>
      <c r="K2422">
        <v>0</v>
      </c>
      <c r="L2422" t="s">
        <v>3</v>
      </c>
      <c r="M2422" t="s">
        <v>651</v>
      </c>
      <c r="N2422" t="str">
        <f t="shared" si="262"/>
        <v>right tackle</v>
      </c>
      <c r="P2422">
        <v>0</v>
      </c>
      <c r="Q2422">
        <v>-0.55093369999999997</v>
      </c>
      <c r="R2422">
        <v>1</v>
      </c>
      <c r="S2422">
        <v>0.42866870690467102</v>
      </c>
      <c r="T2422">
        <f t="shared" si="263"/>
        <v>0</v>
      </c>
      <c r="U2422">
        <f t="shared" si="264"/>
        <v>0</v>
      </c>
      <c r="V2422">
        <f t="shared" si="265"/>
        <v>0</v>
      </c>
      <c r="X2422">
        <f t="shared" si="260"/>
        <v>-0.23616803676920595</v>
      </c>
    </row>
    <row r="2423" spans="1:24" x14ac:dyDescent="0.35">
      <c r="A2423" t="s">
        <v>277</v>
      </c>
      <c r="B2423" t="s">
        <v>665</v>
      </c>
      <c r="C2423" t="s">
        <v>689</v>
      </c>
      <c r="D2423" t="s">
        <v>675</v>
      </c>
      <c r="E2423">
        <v>1</v>
      </c>
      <c r="F2423">
        <v>9</v>
      </c>
      <c r="G2423">
        <v>0</v>
      </c>
      <c r="H2423">
        <v>0</v>
      </c>
      <c r="I2423">
        <f t="shared" si="261"/>
        <v>0</v>
      </c>
      <c r="J2423">
        <v>0</v>
      </c>
      <c r="K2423">
        <v>0</v>
      </c>
      <c r="L2423" t="s">
        <v>653</v>
      </c>
      <c r="M2423" t="s">
        <v>652</v>
      </c>
      <c r="N2423" t="str">
        <f t="shared" si="262"/>
        <v>left end</v>
      </c>
      <c r="P2423">
        <v>0</v>
      </c>
      <c r="Q2423">
        <v>0.7593337</v>
      </c>
      <c r="R2423">
        <v>0</v>
      </c>
      <c r="S2423">
        <v>0</v>
      </c>
      <c r="T2423">
        <f t="shared" si="263"/>
        <v>0</v>
      </c>
      <c r="U2423">
        <f t="shared" si="264"/>
        <v>0</v>
      </c>
      <c r="V2423">
        <f t="shared" si="265"/>
        <v>0</v>
      </c>
      <c r="X2423">
        <f t="shared" si="260"/>
        <v>0.7593337</v>
      </c>
    </row>
    <row r="2424" spans="1:24" x14ac:dyDescent="0.35">
      <c r="A2424" t="s">
        <v>534</v>
      </c>
      <c r="B2424" t="s">
        <v>666</v>
      </c>
      <c r="C2424" t="s">
        <v>689</v>
      </c>
      <c r="D2424" t="s">
        <v>675</v>
      </c>
      <c r="E2424">
        <v>0.37119535836165501</v>
      </c>
      <c r="F2424">
        <v>9</v>
      </c>
      <c r="G2424">
        <v>0</v>
      </c>
      <c r="H2424">
        <v>0</v>
      </c>
      <c r="I2424">
        <f t="shared" si="261"/>
        <v>0</v>
      </c>
      <c r="J2424">
        <v>0</v>
      </c>
      <c r="K2424">
        <v>0</v>
      </c>
      <c r="L2424" t="s">
        <v>3</v>
      </c>
      <c r="M2424" t="s">
        <v>652</v>
      </c>
      <c r="N2424" t="str">
        <f t="shared" si="262"/>
        <v>left tackle</v>
      </c>
      <c r="P2424">
        <v>0</v>
      </c>
      <c r="Q2424">
        <v>-0.45372625999999999</v>
      </c>
      <c r="R2424">
        <v>1</v>
      </c>
      <c r="S2424">
        <v>0.37119535836165501</v>
      </c>
      <c r="T2424">
        <f t="shared" si="263"/>
        <v>0</v>
      </c>
      <c r="U2424">
        <f t="shared" si="264"/>
        <v>0</v>
      </c>
      <c r="V2424">
        <f t="shared" si="265"/>
        <v>0</v>
      </c>
      <c r="X2424">
        <f t="shared" si="260"/>
        <v>-0.16842108167879347</v>
      </c>
    </row>
    <row r="2425" spans="1:24" x14ac:dyDescent="0.35">
      <c r="A2425" t="s">
        <v>281</v>
      </c>
      <c r="B2425" t="s">
        <v>667</v>
      </c>
      <c r="C2425" t="s">
        <v>689</v>
      </c>
      <c r="D2425" t="s">
        <v>675</v>
      </c>
      <c r="E2425">
        <v>0.62880464163834404</v>
      </c>
      <c r="F2425">
        <v>9</v>
      </c>
      <c r="G2425">
        <v>0</v>
      </c>
      <c r="H2425">
        <v>0</v>
      </c>
      <c r="I2425">
        <f t="shared" si="261"/>
        <v>0</v>
      </c>
      <c r="J2425">
        <v>0</v>
      </c>
      <c r="K2425">
        <v>0</v>
      </c>
      <c r="L2425" t="s">
        <v>3</v>
      </c>
      <c r="M2425" t="s">
        <v>652</v>
      </c>
      <c r="N2425" t="str">
        <f t="shared" si="262"/>
        <v>left tackle</v>
      </c>
      <c r="P2425">
        <v>0</v>
      </c>
      <c r="Q2425">
        <v>-0.45372625999999999</v>
      </c>
      <c r="R2425">
        <v>1</v>
      </c>
      <c r="S2425">
        <v>0.62880464163834404</v>
      </c>
      <c r="T2425">
        <f t="shared" si="263"/>
        <v>0</v>
      </c>
      <c r="U2425">
        <f t="shared" si="264"/>
        <v>0</v>
      </c>
      <c r="V2425">
        <f t="shared" si="265"/>
        <v>0</v>
      </c>
      <c r="X2425">
        <f t="shared" si="260"/>
        <v>-0.28530517832120611</v>
      </c>
    </row>
    <row r="2426" spans="1:24" x14ac:dyDescent="0.35">
      <c r="A2426" t="s">
        <v>277</v>
      </c>
      <c r="B2426" t="s">
        <v>665</v>
      </c>
      <c r="C2426" t="s">
        <v>689</v>
      </c>
      <c r="D2426" t="s">
        <v>675</v>
      </c>
      <c r="E2426">
        <v>0.61592111563998198</v>
      </c>
      <c r="F2426">
        <v>9</v>
      </c>
      <c r="G2426">
        <v>0</v>
      </c>
      <c r="H2426">
        <v>0</v>
      </c>
      <c r="I2426">
        <f t="shared" si="261"/>
        <v>0</v>
      </c>
      <c r="J2426">
        <v>0</v>
      </c>
      <c r="K2426">
        <v>0</v>
      </c>
      <c r="L2426" t="s">
        <v>3</v>
      </c>
      <c r="M2426" t="s">
        <v>652</v>
      </c>
      <c r="N2426" t="str">
        <f t="shared" si="262"/>
        <v>left tackle</v>
      </c>
      <c r="P2426">
        <v>0</v>
      </c>
      <c r="Q2426">
        <v>0.48194589999999998</v>
      </c>
      <c r="R2426">
        <v>0</v>
      </c>
      <c r="S2426">
        <v>0</v>
      </c>
      <c r="T2426">
        <f t="shared" si="263"/>
        <v>0</v>
      </c>
      <c r="U2426">
        <f t="shared" si="264"/>
        <v>0</v>
      </c>
      <c r="V2426">
        <f t="shared" si="265"/>
        <v>0</v>
      </c>
      <c r="X2426">
        <f t="shared" si="260"/>
        <v>0.29684065640611518</v>
      </c>
    </row>
    <row r="2427" spans="1:24" x14ac:dyDescent="0.35">
      <c r="A2427" t="s">
        <v>278</v>
      </c>
      <c r="B2427" t="s">
        <v>665</v>
      </c>
      <c r="C2427" t="s">
        <v>689</v>
      </c>
      <c r="D2427" t="s">
        <v>675</v>
      </c>
      <c r="E2427">
        <v>0.38407888436001703</v>
      </c>
      <c r="F2427">
        <v>9</v>
      </c>
      <c r="G2427">
        <v>0</v>
      </c>
      <c r="H2427">
        <v>0</v>
      </c>
      <c r="I2427">
        <f t="shared" si="261"/>
        <v>0</v>
      </c>
      <c r="J2427">
        <v>0</v>
      </c>
      <c r="K2427">
        <v>0</v>
      </c>
      <c r="L2427" t="s">
        <v>3</v>
      </c>
      <c r="M2427" t="s">
        <v>652</v>
      </c>
      <c r="N2427" t="str">
        <f t="shared" si="262"/>
        <v>left tackle</v>
      </c>
      <c r="P2427">
        <v>0</v>
      </c>
      <c r="Q2427">
        <v>0.48194589999999998</v>
      </c>
      <c r="R2427">
        <v>0</v>
      </c>
      <c r="S2427">
        <v>0</v>
      </c>
      <c r="T2427">
        <f t="shared" si="263"/>
        <v>0</v>
      </c>
      <c r="U2427">
        <f t="shared" si="264"/>
        <v>0</v>
      </c>
      <c r="V2427">
        <f t="shared" si="265"/>
        <v>0</v>
      </c>
      <c r="X2427">
        <f t="shared" si="260"/>
        <v>0.18510524359388433</v>
      </c>
    </row>
    <row r="2428" spans="1:24" x14ac:dyDescent="0.35">
      <c r="A2428" t="s">
        <v>532</v>
      </c>
      <c r="B2428" t="s">
        <v>666</v>
      </c>
      <c r="C2428" t="s">
        <v>689</v>
      </c>
      <c r="D2428" t="s">
        <v>675</v>
      </c>
      <c r="E2428">
        <v>0.27278198229212403</v>
      </c>
      <c r="F2428">
        <v>9</v>
      </c>
      <c r="G2428">
        <v>0</v>
      </c>
      <c r="H2428">
        <v>0</v>
      </c>
      <c r="I2428">
        <f t="shared" si="261"/>
        <v>0</v>
      </c>
      <c r="J2428">
        <v>0</v>
      </c>
      <c r="K2428">
        <v>0</v>
      </c>
      <c r="L2428" t="s">
        <v>653</v>
      </c>
      <c r="M2428" t="s">
        <v>652</v>
      </c>
      <c r="N2428" t="str">
        <f t="shared" si="262"/>
        <v>left end</v>
      </c>
      <c r="P2428">
        <v>0</v>
      </c>
      <c r="Q2428">
        <v>0.48335846999999998</v>
      </c>
      <c r="R2428">
        <v>0</v>
      </c>
      <c r="S2428">
        <v>0</v>
      </c>
      <c r="T2428">
        <f t="shared" si="263"/>
        <v>0</v>
      </c>
      <c r="U2428">
        <f t="shared" si="264"/>
        <v>0</v>
      </c>
      <c r="V2428">
        <f t="shared" si="265"/>
        <v>0</v>
      </c>
      <c r="X2428">
        <f t="shared" si="260"/>
        <v>0.13185148160428817</v>
      </c>
    </row>
    <row r="2429" spans="1:24" x14ac:dyDescent="0.35">
      <c r="A2429" t="s">
        <v>534</v>
      </c>
      <c r="B2429" t="s">
        <v>666</v>
      </c>
      <c r="C2429" t="s">
        <v>689</v>
      </c>
      <c r="D2429" t="s">
        <v>675</v>
      </c>
      <c r="E2429">
        <v>0.33746565640035597</v>
      </c>
      <c r="F2429">
        <v>9</v>
      </c>
      <c r="G2429">
        <v>0</v>
      </c>
      <c r="H2429">
        <v>0</v>
      </c>
      <c r="I2429">
        <f t="shared" si="261"/>
        <v>0</v>
      </c>
      <c r="J2429">
        <v>0</v>
      </c>
      <c r="K2429">
        <v>0</v>
      </c>
      <c r="L2429" t="s">
        <v>653</v>
      </c>
      <c r="M2429" t="s">
        <v>652</v>
      </c>
      <c r="N2429" t="str">
        <f t="shared" si="262"/>
        <v>left end</v>
      </c>
      <c r="P2429">
        <v>0</v>
      </c>
      <c r="Q2429">
        <v>0.48335846999999998</v>
      </c>
      <c r="R2429">
        <v>0</v>
      </c>
      <c r="S2429">
        <v>0</v>
      </c>
      <c r="T2429">
        <f t="shared" si="263"/>
        <v>0</v>
      </c>
      <c r="U2429">
        <f t="shared" si="264"/>
        <v>0</v>
      </c>
      <c r="V2429">
        <f t="shared" si="265"/>
        <v>0</v>
      </c>
      <c r="X2429">
        <f t="shared" si="260"/>
        <v>0.16311688335522176</v>
      </c>
    </row>
    <row r="2430" spans="1:24" x14ac:dyDescent="0.35">
      <c r="A2430" t="s">
        <v>289</v>
      </c>
      <c r="B2430" t="s">
        <v>665</v>
      </c>
      <c r="C2430" t="s">
        <v>689</v>
      </c>
      <c r="D2430" t="s">
        <v>675</v>
      </c>
      <c r="E2430">
        <v>0.389752361307519</v>
      </c>
      <c r="F2430">
        <v>9</v>
      </c>
      <c r="G2430">
        <v>0</v>
      </c>
      <c r="H2430">
        <v>0</v>
      </c>
      <c r="I2430">
        <f t="shared" si="261"/>
        <v>0</v>
      </c>
      <c r="J2430">
        <v>0</v>
      </c>
      <c r="K2430">
        <v>0</v>
      </c>
      <c r="L2430" t="s">
        <v>653</v>
      </c>
      <c r="M2430" t="s">
        <v>652</v>
      </c>
      <c r="N2430" t="str">
        <f t="shared" si="262"/>
        <v>left end</v>
      </c>
      <c r="P2430">
        <v>0</v>
      </c>
      <c r="Q2430">
        <v>0.48335846999999998</v>
      </c>
      <c r="R2430">
        <v>0</v>
      </c>
      <c r="S2430">
        <v>0</v>
      </c>
      <c r="T2430">
        <f t="shared" si="263"/>
        <v>0</v>
      </c>
      <c r="U2430">
        <f t="shared" si="264"/>
        <v>0</v>
      </c>
      <c r="V2430">
        <f t="shared" si="265"/>
        <v>0</v>
      </c>
      <c r="X2430">
        <f t="shared" si="260"/>
        <v>0.18839010504048959</v>
      </c>
    </row>
    <row r="2431" spans="1:24" x14ac:dyDescent="0.35">
      <c r="A2431" t="s">
        <v>533</v>
      </c>
      <c r="B2431" t="s">
        <v>667</v>
      </c>
      <c r="C2431" t="s">
        <v>675</v>
      </c>
      <c r="D2431" t="s">
        <v>689</v>
      </c>
      <c r="E2431">
        <v>1</v>
      </c>
      <c r="F2431">
        <v>9</v>
      </c>
      <c r="G2431">
        <v>0</v>
      </c>
      <c r="H2431">
        <v>0</v>
      </c>
      <c r="I2431">
        <f t="shared" si="261"/>
        <v>0</v>
      </c>
      <c r="J2431">
        <v>0</v>
      </c>
      <c r="K2431">
        <v>0</v>
      </c>
      <c r="L2431" t="s">
        <v>3</v>
      </c>
      <c r="M2431" t="s">
        <v>652</v>
      </c>
      <c r="N2431" t="str">
        <f t="shared" si="262"/>
        <v>left tackle</v>
      </c>
      <c r="P2431">
        <v>0</v>
      </c>
      <c r="Q2431">
        <v>-0.84277904000000003</v>
      </c>
      <c r="R2431">
        <v>1</v>
      </c>
      <c r="S2431">
        <v>1</v>
      </c>
      <c r="T2431">
        <f t="shared" si="263"/>
        <v>0</v>
      </c>
      <c r="U2431">
        <f t="shared" si="264"/>
        <v>0</v>
      </c>
      <c r="V2431">
        <f t="shared" si="265"/>
        <v>0</v>
      </c>
      <c r="X2431">
        <f t="shared" si="260"/>
        <v>-0.84277904000000003</v>
      </c>
    </row>
    <row r="2432" spans="1:24" x14ac:dyDescent="0.35">
      <c r="A2432" t="s">
        <v>532</v>
      </c>
      <c r="B2432" t="s">
        <v>666</v>
      </c>
      <c r="C2432" t="s">
        <v>689</v>
      </c>
      <c r="D2432" t="s">
        <v>675</v>
      </c>
      <c r="E2432">
        <v>0.32306554341806198</v>
      </c>
      <c r="F2432">
        <v>9</v>
      </c>
      <c r="G2432">
        <v>0</v>
      </c>
      <c r="H2432">
        <v>0</v>
      </c>
      <c r="I2432">
        <f t="shared" si="261"/>
        <v>0</v>
      </c>
      <c r="J2432">
        <v>0</v>
      </c>
      <c r="K2432">
        <v>0</v>
      </c>
      <c r="L2432" t="s">
        <v>3</v>
      </c>
      <c r="M2432" t="s">
        <v>651</v>
      </c>
      <c r="N2432" t="str">
        <f t="shared" si="262"/>
        <v>right tackle</v>
      </c>
      <c r="P2432">
        <v>0</v>
      </c>
      <c r="Q2432">
        <v>0.25402656000000001</v>
      </c>
      <c r="R2432">
        <v>0</v>
      </c>
      <c r="S2432">
        <v>0</v>
      </c>
      <c r="T2432">
        <f t="shared" si="263"/>
        <v>0</v>
      </c>
      <c r="U2432">
        <f t="shared" si="264"/>
        <v>0</v>
      </c>
      <c r="V2432">
        <f t="shared" si="265"/>
        <v>0</v>
      </c>
      <c r="X2432">
        <f t="shared" si="260"/>
        <v>8.2067228649020926E-2</v>
      </c>
    </row>
    <row r="2433" spans="1:24" x14ac:dyDescent="0.35">
      <c r="A2433" t="s">
        <v>285</v>
      </c>
      <c r="B2433" t="s">
        <v>667</v>
      </c>
      <c r="C2433" t="s">
        <v>689</v>
      </c>
      <c r="D2433" t="s">
        <v>675</v>
      </c>
      <c r="E2433">
        <v>0.67693445658193696</v>
      </c>
      <c r="F2433">
        <v>9</v>
      </c>
      <c r="G2433">
        <v>0</v>
      </c>
      <c r="H2433">
        <v>0</v>
      </c>
      <c r="I2433">
        <f t="shared" si="261"/>
        <v>0</v>
      </c>
      <c r="J2433">
        <v>0</v>
      </c>
      <c r="K2433">
        <v>0</v>
      </c>
      <c r="L2433" t="s">
        <v>3</v>
      </c>
      <c r="M2433" t="s">
        <v>651</v>
      </c>
      <c r="N2433" t="str">
        <f t="shared" si="262"/>
        <v>right tackle</v>
      </c>
      <c r="P2433">
        <v>0</v>
      </c>
      <c r="Q2433">
        <v>0.25402656000000001</v>
      </c>
      <c r="R2433">
        <v>0</v>
      </c>
      <c r="S2433">
        <v>0</v>
      </c>
      <c r="T2433">
        <f t="shared" si="263"/>
        <v>0</v>
      </c>
      <c r="U2433">
        <f t="shared" si="264"/>
        <v>0</v>
      </c>
      <c r="V2433">
        <f t="shared" si="265"/>
        <v>0</v>
      </c>
      <c r="X2433">
        <f t="shared" si="260"/>
        <v>0.17195933135097882</v>
      </c>
    </row>
    <row r="2434" spans="1:24" x14ac:dyDescent="0.35">
      <c r="A2434" t="s">
        <v>532</v>
      </c>
      <c r="B2434" t="s">
        <v>666</v>
      </c>
      <c r="C2434" t="s">
        <v>689</v>
      </c>
      <c r="D2434" t="s">
        <v>675</v>
      </c>
      <c r="E2434">
        <v>0.27439543718543102</v>
      </c>
      <c r="F2434">
        <v>9</v>
      </c>
      <c r="G2434">
        <v>0</v>
      </c>
      <c r="H2434">
        <v>0</v>
      </c>
      <c r="I2434">
        <f t="shared" si="261"/>
        <v>0</v>
      </c>
      <c r="J2434">
        <v>0</v>
      </c>
      <c r="K2434">
        <v>0</v>
      </c>
      <c r="L2434" t="s">
        <v>654</v>
      </c>
      <c r="M2434" t="s">
        <v>651</v>
      </c>
      <c r="N2434" t="str">
        <f t="shared" si="262"/>
        <v>right guard</v>
      </c>
      <c r="P2434">
        <v>0</v>
      </c>
      <c r="Q2434">
        <v>0.26215136</v>
      </c>
      <c r="R2434">
        <v>0</v>
      </c>
      <c r="S2434">
        <v>0</v>
      </c>
      <c r="T2434">
        <f t="shared" si="263"/>
        <v>0</v>
      </c>
      <c r="U2434">
        <f t="shared" si="264"/>
        <v>0</v>
      </c>
      <c r="V2434">
        <f t="shared" si="265"/>
        <v>0</v>
      </c>
      <c r="X2434">
        <f t="shared" ref="X2434:X2497" si="266">Q2434*E2434</f>
        <v>7.1933137035955316E-2</v>
      </c>
    </row>
    <row r="2435" spans="1:24" x14ac:dyDescent="0.35">
      <c r="A2435" t="s">
        <v>281</v>
      </c>
      <c r="B2435" t="s">
        <v>667</v>
      </c>
      <c r="C2435" t="s">
        <v>689</v>
      </c>
      <c r="D2435" t="s">
        <v>675</v>
      </c>
      <c r="E2435">
        <v>0.451831355973487</v>
      </c>
      <c r="F2435">
        <v>9</v>
      </c>
      <c r="G2435">
        <v>0</v>
      </c>
      <c r="H2435">
        <v>0</v>
      </c>
      <c r="I2435">
        <f t="shared" ref="I2435:I2498" si="267">SUM(G2435:H2435)</f>
        <v>0</v>
      </c>
      <c r="J2435">
        <v>0</v>
      </c>
      <c r="K2435">
        <v>0</v>
      </c>
      <c r="L2435" t="s">
        <v>654</v>
      </c>
      <c r="M2435" t="s">
        <v>651</v>
      </c>
      <c r="N2435" t="str">
        <f t="shared" ref="N2435:N2498" si="268">IF(M2435="middle",M2435,_xlfn.CONCAT(M2435," ",L2435))</f>
        <v>right guard</v>
      </c>
      <c r="P2435">
        <v>0</v>
      </c>
      <c r="Q2435">
        <v>0.26215136</v>
      </c>
      <c r="R2435">
        <v>0</v>
      </c>
      <c r="S2435">
        <v>0</v>
      </c>
      <c r="T2435">
        <f t="shared" ref="T2435:T2498" si="269">P2435*E2435</f>
        <v>0</v>
      </c>
      <c r="U2435">
        <f t="shared" ref="U2435:U2498" si="270">J2435*E2435</f>
        <v>0</v>
      </c>
      <c r="V2435">
        <f t="shared" ref="V2435:V2498" si="271">K2435*E2435</f>
        <v>0</v>
      </c>
      <c r="X2435">
        <f t="shared" si="266"/>
        <v>0.11844820445909374</v>
      </c>
    </row>
    <row r="2436" spans="1:24" x14ac:dyDescent="0.35">
      <c r="A2436" t="s">
        <v>290</v>
      </c>
      <c r="B2436" t="s">
        <v>667</v>
      </c>
      <c r="C2436" t="s">
        <v>689</v>
      </c>
      <c r="D2436" t="s">
        <v>675</v>
      </c>
      <c r="E2436">
        <v>0.27377320684107997</v>
      </c>
      <c r="F2436">
        <v>9</v>
      </c>
      <c r="G2436">
        <v>0</v>
      </c>
      <c r="H2436">
        <v>0</v>
      </c>
      <c r="I2436">
        <f t="shared" si="267"/>
        <v>0</v>
      </c>
      <c r="J2436">
        <v>0</v>
      </c>
      <c r="K2436">
        <v>0</v>
      </c>
      <c r="L2436" t="s">
        <v>654</v>
      </c>
      <c r="M2436" t="s">
        <v>651</v>
      </c>
      <c r="N2436" t="str">
        <f t="shared" si="268"/>
        <v>right guard</v>
      </c>
      <c r="P2436">
        <v>0</v>
      </c>
      <c r="Q2436">
        <v>0.26215136</v>
      </c>
      <c r="R2436">
        <v>0</v>
      </c>
      <c r="S2436">
        <v>0</v>
      </c>
      <c r="T2436">
        <f t="shared" si="269"/>
        <v>0</v>
      </c>
      <c r="U2436">
        <f t="shared" si="270"/>
        <v>0</v>
      </c>
      <c r="V2436">
        <f t="shared" si="271"/>
        <v>0</v>
      </c>
      <c r="X2436">
        <f t="shared" si="266"/>
        <v>7.177001850495042E-2</v>
      </c>
    </row>
    <row r="2437" spans="1:24" x14ac:dyDescent="0.35">
      <c r="A2437" t="s">
        <v>291</v>
      </c>
      <c r="B2437" t="s">
        <v>665</v>
      </c>
      <c r="C2437" t="s">
        <v>689</v>
      </c>
      <c r="D2437" t="s">
        <v>675</v>
      </c>
      <c r="E2437">
        <v>1</v>
      </c>
      <c r="F2437">
        <v>9</v>
      </c>
      <c r="G2437">
        <v>0</v>
      </c>
      <c r="H2437">
        <v>0</v>
      </c>
      <c r="I2437">
        <f t="shared" si="267"/>
        <v>0</v>
      </c>
      <c r="J2437">
        <v>0</v>
      </c>
      <c r="K2437">
        <v>0</v>
      </c>
      <c r="L2437" t="s">
        <v>3</v>
      </c>
      <c r="M2437" t="s">
        <v>652</v>
      </c>
      <c r="N2437" t="str">
        <f t="shared" si="268"/>
        <v>left tackle</v>
      </c>
      <c r="P2437">
        <v>0</v>
      </c>
      <c r="Q2437">
        <v>-6.0679730000000001E-2</v>
      </c>
      <c r="R2437">
        <v>1</v>
      </c>
      <c r="S2437">
        <v>1</v>
      </c>
      <c r="T2437">
        <f t="shared" si="269"/>
        <v>0</v>
      </c>
      <c r="U2437">
        <f t="shared" si="270"/>
        <v>0</v>
      </c>
      <c r="V2437">
        <f t="shared" si="271"/>
        <v>0</v>
      </c>
      <c r="X2437">
        <f t="shared" si="266"/>
        <v>-6.0679730000000001E-2</v>
      </c>
    </row>
    <row r="2438" spans="1:24" x14ac:dyDescent="0.35">
      <c r="A2438" t="s">
        <v>281</v>
      </c>
      <c r="B2438" t="s">
        <v>667</v>
      </c>
      <c r="C2438" t="s">
        <v>689</v>
      </c>
      <c r="D2438" t="s">
        <v>675</v>
      </c>
      <c r="E2438">
        <v>0.57604809726515305</v>
      </c>
      <c r="F2438">
        <v>9</v>
      </c>
      <c r="G2438">
        <v>0</v>
      </c>
      <c r="H2438">
        <v>0</v>
      </c>
      <c r="I2438">
        <f t="shared" si="267"/>
        <v>0</v>
      </c>
      <c r="J2438">
        <v>0</v>
      </c>
      <c r="K2438">
        <v>0</v>
      </c>
      <c r="L2438" t="s">
        <v>654</v>
      </c>
      <c r="M2438" t="s">
        <v>652</v>
      </c>
      <c r="N2438" t="str">
        <f t="shared" si="268"/>
        <v>left guard</v>
      </c>
      <c r="P2438">
        <v>0</v>
      </c>
      <c r="Q2438">
        <v>0.52248687000000005</v>
      </c>
      <c r="R2438">
        <v>0</v>
      </c>
      <c r="S2438">
        <v>0</v>
      </c>
      <c r="T2438">
        <f t="shared" si="269"/>
        <v>0</v>
      </c>
      <c r="U2438">
        <f t="shared" si="270"/>
        <v>0</v>
      </c>
      <c r="V2438">
        <f t="shared" si="271"/>
        <v>0</v>
      </c>
      <c r="X2438">
        <f t="shared" si="266"/>
        <v>0.30097756730952541</v>
      </c>
    </row>
    <row r="2439" spans="1:24" x14ac:dyDescent="0.35">
      <c r="A2439" t="s">
        <v>276</v>
      </c>
      <c r="B2439" t="s">
        <v>666</v>
      </c>
      <c r="C2439" t="s">
        <v>689</v>
      </c>
      <c r="D2439" t="s">
        <v>675</v>
      </c>
      <c r="E2439">
        <v>0.42395190273484601</v>
      </c>
      <c r="F2439">
        <v>9</v>
      </c>
      <c r="G2439">
        <v>0</v>
      </c>
      <c r="H2439">
        <v>0</v>
      </c>
      <c r="I2439">
        <f t="shared" si="267"/>
        <v>0</v>
      </c>
      <c r="J2439">
        <v>0</v>
      </c>
      <c r="K2439">
        <v>0</v>
      </c>
      <c r="L2439" t="s">
        <v>654</v>
      </c>
      <c r="M2439" t="s">
        <v>652</v>
      </c>
      <c r="N2439" t="str">
        <f t="shared" si="268"/>
        <v>left guard</v>
      </c>
      <c r="P2439">
        <v>0</v>
      </c>
      <c r="Q2439">
        <v>0.52248687000000005</v>
      </c>
      <c r="R2439">
        <v>0</v>
      </c>
      <c r="S2439">
        <v>0</v>
      </c>
      <c r="T2439">
        <f t="shared" si="269"/>
        <v>0</v>
      </c>
      <c r="U2439">
        <f t="shared" si="270"/>
        <v>0</v>
      </c>
      <c r="V2439">
        <f t="shared" si="271"/>
        <v>0</v>
      </c>
      <c r="X2439">
        <f t="shared" si="266"/>
        <v>0.22150930269047414</v>
      </c>
    </row>
    <row r="2440" spans="1:24" x14ac:dyDescent="0.35">
      <c r="A2440" t="s">
        <v>281</v>
      </c>
      <c r="B2440" t="s">
        <v>667</v>
      </c>
      <c r="C2440" t="s">
        <v>689</v>
      </c>
      <c r="D2440" t="s">
        <v>675</v>
      </c>
      <c r="E2440">
        <v>0.58919092585440302</v>
      </c>
      <c r="F2440">
        <v>9</v>
      </c>
      <c r="G2440">
        <v>0</v>
      </c>
      <c r="H2440">
        <v>0</v>
      </c>
      <c r="I2440">
        <f t="shared" si="267"/>
        <v>0</v>
      </c>
      <c r="J2440">
        <v>0</v>
      </c>
      <c r="K2440">
        <v>0</v>
      </c>
      <c r="L2440" t="s">
        <v>654</v>
      </c>
      <c r="M2440" t="s">
        <v>651</v>
      </c>
      <c r="N2440" t="str">
        <f t="shared" si="268"/>
        <v>right guard</v>
      </c>
      <c r="P2440">
        <v>0</v>
      </c>
      <c r="Q2440">
        <v>0.76862216000000005</v>
      </c>
      <c r="R2440">
        <v>0</v>
      </c>
      <c r="S2440">
        <v>0</v>
      </c>
      <c r="T2440">
        <f t="shared" si="269"/>
        <v>0</v>
      </c>
      <c r="U2440">
        <f t="shared" si="270"/>
        <v>0</v>
      </c>
      <c r="V2440">
        <f t="shared" si="271"/>
        <v>0</v>
      </c>
      <c r="X2440">
        <f t="shared" si="266"/>
        <v>0.45286520208261111</v>
      </c>
    </row>
    <row r="2441" spans="1:24" x14ac:dyDescent="0.35">
      <c r="A2441" t="s">
        <v>535</v>
      </c>
      <c r="B2441" t="s">
        <v>665</v>
      </c>
      <c r="C2441" t="s">
        <v>689</v>
      </c>
      <c r="D2441" t="s">
        <v>675</v>
      </c>
      <c r="E2441">
        <v>0.41080907414559598</v>
      </c>
      <c r="F2441">
        <v>9</v>
      </c>
      <c r="G2441">
        <v>0</v>
      </c>
      <c r="H2441">
        <v>0</v>
      </c>
      <c r="I2441">
        <f t="shared" si="267"/>
        <v>0</v>
      </c>
      <c r="J2441">
        <v>0</v>
      </c>
      <c r="K2441">
        <v>0</v>
      </c>
      <c r="L2441" t="s">
        <v>654</v>
      </c>
      <c r="M2441" t="s">
        <v>651</v>
      </c>
      <c r="N2441" t="str">
        <f t="shared" si="268"/>
        <v>right guard</v>
      </c>
      <c r="P2441">
        <v>0</v>
      </c>
      <c r="Q2441">
        <v>0.76862216000000005</v>
      </c>
      <c r="R2441">
        <v>0</v>
      </c>
      <c r="S2441">
        <v>0</v>
      </c>
      <c r="T2441">
        <f t="shared" si="269"/>
        <v>0</v>
      </c>
      <c r="U2441">
        <f t="shared" si="270"/>
        <v>0</v>
      </c>
      <c r="V2441">
        <f t="shared" si="271"/>
        <v>0</v>
      </c>
      <c r="X2441">
        <f t="shared" si="266"/>
        <v>0.31575695791738817</v>
      </c>
    </row>
    <row r="2442" spans="1:24" x14ac:dyDescent="0.35">
      <c r="A2442" t="s">
        <v>276</v>
      </c>
      <c r="B2442" t="s">
        <v>666</v>
      </c>
      <c r="C2442" t="s">
        <v>689</v>
      </c>
      <c r="D2442" t="s">
        <v>675</v>
      </c>
      <c r="E2442">
        <v>1</v>
      </c>
      <c r="F2442">
        <v>9</v>
      </c>
      <c r="G2442">
        <v>0</v>
      </c>
      <c r="H2442">
        <v>0</v>
      </c>
      <c r="I2442">
        <f t="shared" si="267"/>
        <v>0</v>
      </c>
      <c r="J2442">
        <v>0</v>
      </c>
      <c r="K2442">
        <v>0</v>
      </c>
      <c r="L2442" t="s">
        <v>653</v>
      </c>
      <c r="M2442" t="s">
        <v>652</v>
      </c>
      <c r="N2442" t="str">
        <f t="shared" si="268"/>
        <v>left end</v>
      </c>
      <c r="P2442">
        <v>0</v>
      </c>
      <c r="Q2442">
        <v>0.10789260000000001</v>
      </c>
      <c r="R2442">
        <v>0</v>
      </c>
      <c r="S2442">
        <v>0</v>
      </c>
      <c r="T2442">
        <f t="shared" si="269"/>
        <v>0</v>
      </c>
      <c r="U2442">
        <f t="shared" si="270"/>
        <v>0</v>
      </c>
      <c r="V2442">
        <f t="shared" si="271"/>
        <v>0</v>
      </c>
      <c r="X2442">
        <f t="shared" si="266"/>
        <v>0.10789260000000001</v>
      </c>
    </row>
    <row r="2443" spans="1:24" x14ac:dyDescent="0.35">
      <c r="A2443" t="s">
        <v>277</v>
      </c>
      <c r="B2443" t="s">
        <v>665</v>
      </c>
      <c r="C2443" t="s">
        <v>689</v>
      </c>
      <c r="D2443" t="s">
        <v>675</v>
      </c>
      <c r="E2443">
        <v>0.31587409263287602</v>
      </c>
      <c r="F2443">
        <v>9</v>
      </c>
      <c r="G2443">
        <v>0</v>
      </c>
      <c r="H2443">
        <v>0</v>
      </c>
      <c r="I2443">
        <f t="shared" si="267"/>
        <v>0</v>
      </c>
      <c r="J2443">
        <v>1</v>
      </c>
      <c r="K2443">
        <v>0</v>
      </c>
      <c r="L2443" t="s">
        <v>3</v>
      </c>
      <c r="M2443" t="s">
        <v>652</v>
      </c>
      <c r="N2443" t="str">
        <f t="shared" si="268"/>
        <v>left tackle</v>
      </c>
      <c r="P2443">
        <v>0</v>
      </c>
      <c r="Q2443">
        <v>0.40554174999999998</v>
      </c>
      <c r="R2443">
        <v>0</v>
      </c>
      <c r="S2443">
        <v>0</v>
      </c>
      <c r="T2443">
        <f t="shared" si="269"/>
        <v>0</v>
      </c>
      <c r="U2443">
        <f t="shared" si="270"/>
        <v>0.31587409263287602</v>
      </c>
      <c r="V2443">
        <f t="shared" si="271"/>
        <v>0</v>
      </c>
      <c r="X2443">
        <f t="shared" si="266"/>
        <v>0.12810013230599865</v>
      </c>
    </row>
    <row r="2444" spans="1:24" x14ac:dyDescent="0.35">
      <c r="A2444" t="s">
        <v>285</v>
      </c>
      <c r="B2444" t="s">
        <v>667</v>
      </c>
      <c r="C2444" t="s">
        <v>689</v>
      </c>
      <c r="D2444" t="s">
        <v>675</v>
      </c>
      <c r="E2444">
        <v>0.68412590736712298</v>
      </c>
      <c r="F2444">
        <v>9</v>
      </c>
      <c r="G2444">
        <v>0</v>
      </c>
      <c r="H2444">
        <v>0</v>
      </c>
      <c r="I2444">
        <f t="shared" si="267"/>
        <v>0</v>
      </c>
      <c r="J2444">
        <v>1</v>
      </c>
      <c r="K2444">
        <v>0</v>
      </c>
      <c r="L2444" t="s">
        <v>3</v>
      </c>
      <c r="M2444" t="s">
        <v>652</v>
      </c>
      <c r="N2444" t="str">
        <f t="shared" si="268"/>
        <v>left tackle</v>
      </c>
      <c r="P2444">
        <v>0</v>
      </c>
      <c r="Q2444">
        <v>0.40554174999999998</v>
      </c>
      <c r="R2444">
        <v>0</v>
      </c>
      <c r="S2444">
        <v>0</v>
      </c>
      <c r="T2444">
        <f t="shared" si="269"/>
        <v>0</v>
      </c>
      <c r="U2444">
        <f t="shared" si="270"/>
        <v>0.68412590736712298</v>
      </c>
      <c r="V2444">
        <f t="shared" si="271"/>
        <v>0</v>
      </c>
      <c r="X2444">
        <f t="shared" si="266"/>
        <v>0.27744161769400094</v>
      </c>
    </row>
    <row r="2445" spans="1:24" x14ac:dyDescent="0.35">
      <c r="A2445" t="s">
        <v>87</v>
      </c>
      <c r="B2445" t="s">
        <v>667</v>
      </c>
      <c r="C2445" t="s">
        <v>675</v>
      </c>
      <c r="D2445" t="s">
        <v>689</v>
      </c>
      <c r="E2445">
        <v>0.121073946398728</v>
      </c>
      <c r="F2445">
        <v>9</v>
      </c>
      <c r="G2445">
        <v>0</v>
      </c>
      <c r="H2445">
        <v>0</v>
      </c>
      <c r="I2445">
        <f t="shared" si="267"/>
        <v>0</v>
      </c>
      <c r="J2445">
        <v>0</v>
      </c>
      <c r="K2445">
        <v>0</v>
      </c>
      <c r="L2445" t="s">
        <v>3</v>
      </c>
      <c r="M2445" t="s">
        <v>651</v>
      </c>
      <c r="N2445" t="str">
        <f t="shared" si="268"/>
        <v>right tackle</v>
      </c>
      <c r="P2445">
        <v>0</v>
      </c>
      <c r="Q2445">
        <v>0.42299882</v>
      </c>
      <c r="R2445">
        <v>0</v>
      </c>
      <c r="S2445">
        <v>0</v>
      </c>
      <c r="T2445">
        <f t="shared" si="269"/>
        <v>0</v>
      </c>
      <c r="U2445">
        <f t="shared" si="270"/>
        <v>0</v>
      </c>
      <c r="V2445">
        <f t="shared" si="271"/>
        <v>0</v>
      </c>
      <c r="X2445">
        <f t="shared" si="266"/>
        <v>5.1214136459405195E-2</v>
      </c>
    </row>
    <row r="2446" spans="1:24" x14ac:dyDescent="0.35">
      <c r="A2446" t="s">
        <v>382</v>
      </c>
      <c r="B2446" t="s">
        <v>667</v>
      </c>
      <c r="C2446" t="s">
        <v>675</v>
      </c>
      <c r="D2446" t="s">
        <v>689</v>
      </c>
      <c r="E2446">
        <v>0.41027544331680899</v>
      </c>
      <c r="F2446">
        <v>9</v>
      </c>
      <c r="G2446">
        <v>0</v>
      </c>
      <c r="H2446">
        <v>0</v>
      </c>
      <c r="I2446">
        <f t="shared" si="267"/>
        <v>0</v>
      </c>
      <c r="J2446">
        <v>0</v>
      </c>
      <c r="K2446">
        <v>0</v>
      </c>
      <c r="L2446" t="s">
        <v>3</v>
      </c>
      <c r="M2446" t="s">
        <v>651</v>
      </c>
      <c r="N2446" t="str">
        <f t="shared" si="268"/>
        <v>right tackle</v>
      </c>
      <c r="P2446">
        <v>0</v>
      </c>
      <c r="Q2446">
        <v>0.42299882</v>
      </c>
      <c r="R2446">
        <v>0</v>
      </c>
      <c r="S2446">
        <v>0</v>
      </c>
      <c r="T2446">
        <f t="shared" si="269"/>
        <v>0</v>
      </c>
      <c r="U2446">
        <f t="shared" si="270"/>
        <v>0</v>
      </c>
      <c r="V2446">
        <f t="shared" si="271"/>
        <v>0</v>
      </c>
      <c r="X2446">
        <f t="shared" si="266"/>
        <v>0.17354602839798708</v>
      </c>
    </row>
    <row r="2447" spans="1:24" x14ac:dyDescent="0.35">
      <c r="A2447" t="s">
        <v>104</v>
      </c>
      <c r="B2447" t="s">
        <v>665</v>
      </c>
      <c r="C2447" t="s">
        <v>675</v>
      </c>
      <c r="D2447" t="s">
        <v>689</v>
      </c>
      <c r="E2447">
        <v>0.46865061028446098</v>
      </c>
      <c r="F2447">
        <v>9</v>
      </c>
      <c r="G2447">
        <v>0</v>
      </c>
      <c r="H2447">
        <v>0</v>
      </c>
      <c r="I2447">
        <f t="shared" si="267"/>
        <v>0</v>
      </c>
      <c r="J2447">
        <v>0</v>
      </c>
      <c r="K2447">
        <v>0</v>
      </c>
      <c r="L2447" t="s">
        <v>3</v>
      </c>
      <c r="M2447" t="s">
        <v>651</v>
      </c>
      <c r="N2447" t="str">
        <f t="shared" si="268"/>
        <v>right tackle</v>
      </c>
      <c r="P2447">
        <v>0</v>
      </c>
      <c r="Q2447">
        <v>0.42299882</v>
      </c>
      <c r="R2447">
        <v>0</v>
      </c>
      <c r="S2447">
        <v>0</v>
      </c>
      <c r="T2447">
        <f t="shared" si="269"/>
        <v>0</v>
      </c>
      <c r="U2447">
        <f t="shared" si="270"/>
        <v>0</v>
      </c>
      <c r="V2447">
        <f t="shared" si="271"/>
        <v>0</v>
      </c>
      <c r="X2447">
        <f t="shared" si="266"/>
        <v>0.19823865514260686</v>
      </c>
    </row>
    <row r="2448" spans="1:24" x14ac:dyDescent="0.35">
      <c r="A2448" t="s">
        <v>109</v>
      </c>
      <c r="B2448" t="s">
        <v>666</v>
      </c>
      <c r="C2448" t="s">
        <v>675</v>
      </c>
      <c r="D2448" t="s">
        <v>689</v>
      </c>
      <c r="E2448">
        <v>0.35455610687283301</v>
      </c>
      <c r="F2448">
        <v>9</v>
      </c>
      <c r="G2448">
        <v>0</v>
      </c>
      <c r="H2448">
        <v>0</v>
      </c>
      <c r="I2448">
        <f t="shared" si="267"/>
        <v>0</v>
      </c>
      <c r="J2448">
        <v>0</v>
      </c>
      <c r="K2448">
        <v>0</v>
      </c>
      <c r="L2448" t="s">
        <v>654</v>
      </c>
      <c r="M2448" t="s">
        <v>651</v>
      </c>
      <c r="N2448" t="str">
        <f t="shared" si="268"/>
        <v>right guard</v>
      </c>
      <c r="P2448">
        <v>0</v>
      </c>
      <c r="Q2448">
        <v>0.32972306000000001</v>
      </c>
      <c r="R2448">
        <v>0</v>
      </c>
      <c r="S2448">
        <v>0</v>
      </c>
      <c r="T2448">
        <f t="shared" si="269"/>
        <v>0</v>
      </c>
      <c r="U2448">
        <f t="shared" si="270"/>
        <v>0</v>
      </c>
      <c r="V2448">
        <f t="shared" si="271"/>
        <v>0</v>
      </c>
      <c r="X2448">
        <f t="shared" si="266"/>
        <v>0.11690532449979754</v>
      </c>
    </row>
    <row r="2449" spans="1:24" x14ac:dyDescent="0.35">
      <c r="A2449" t="s">
        <v>92</v>
      </c>
      <c r="B2449" t="s">
        <v>665</v>
      </c>
      <c r="C2449" t="s">
        <v>675</v>
      </c>
      <c r="D2449" t="s">
        <v>689</v>
      </c>
      <c r="E2449">
        <v>0.64544389312716599</v>
      </c>
      <c r="F2449">
        <v>9</v>
      </c>
      <c r="G2449">
        <v>0</v>
      </c>
      <c r="H2449">
        <v>0</v>
      </c>
      <c r="I2449">
        <f t="shared" si="267"/>
        <v>0</v>
      </c>
      <c r="J2449">
        <v>0</v>
      </c>
      <c r="K2449">
        <v>0</v>
      </c>
      <c r="L2449" t="s">
        <v>654</v>
      </c>
      <c r="M2449" t="s">
        <v>651</v>
      </c>
      <c r="N2449" t="str">
        <f t="shared" si="268"/>
        <v>right guard</v>
      </c>
      <c r="P2449">
        <v>0</v>
      </c>
      <c r="Q2449">
        <v>0.32972306000000001</v>
      </c>
      <c r="R2449">
        <v>0</v>
      </c>
      <c r="S2449">
        <v>0</v>
      </c>
      <c r="T2449">
        <f t="shared" si="269"/>
        <v>0</v>
      </c>
      <c r="U2449">
        <f t="shared" si="270"/>
        <v>0</v>
      </c>
      <c r="V2449">
        <f t="shared" si="271"/>
        <v>0</v>
      </c>
      <c r="X2449">
        <f t="shared" si="266"/>
        <v>0.21281773550020214</v>
      </c>
    </row>
    <row r="2450" spans="1:24" x14ac:dyDescent="0.35">
      <c r="A2450" t="s">
        <v>282</v>
      </c>
      <c r="B2450" t="s">
        <v>667</v>
      </c>
      <c r="C2450" t="s">
        <v>689</v>
      </c>
      <c r="D2450" t="s">
        <v>675</v>
      </c>
      <c r="E2450">
        <v>0.34304867281143298</v>
      </c>
      <c r="F2450">
        <v>9</v>
      </c>
      <c r="G2450">
        <v>0</v>
      </c>
      <c r="H2450">
        <v>0</v>
      </c>
      <c r="I2450">
        <f t="shared" si="267"/>
        <v>0</v>
      </c>
      <c r="J2450">
        <v>0</v>
      </c>
      <c r="K2450">
        <v>0</v>
      </c>
      <c r="L2450" t="s">
        <v>3</v>
      </c>
      <c r="M2450" t="s">
        <v>652</v>
      </c>
      <c r="N2450" t="str">
        <f t="shared" si="268"/>
        <v>left tackle</v>
      </c>
      <c r="P2450">
        <v>0</v>
      </c>
      <c r="Q2450">
        <v>-0.33029965</v>
      </c>
      <c r="R2450">
        <v>1</v>
      </c>
      <c r="S2450">
        <v>0.34304867281143298</v>
      </c>
      <c r="T2450">
        <f t="shared" si="269"/>
        <v>0</v>
      </c>
      <c r="U2450">
        <f t="shared" si="270"/>
        <v>0</v>
      </c>
      <c r="V2450">
        <f t="shared" si="271"/>
        <v>0</v>
      </c>
      <c r="X2450">
        <f t="shared" si="266"/>
        <v>-0.11330885656258083</v>
      </c>
    </row>
    <row r="2451" spans="1:24" x14ac:dyDescent="0.35">
      <c r="A2451" t="s">
        <v>532</v>
      </c>
      <c r="B2451" t="s">
        <v>666</v>
      </c>
      <c r="C2451" t="s">
        <v>689</v>
      </c>
      <c r="D2451" t="s">
        <v>675</v>
      </c>
      <c r="E2451">
        <v>0.140858481322298</v>
      </c>
      <c r="F2451">
        <v>9</v>
      </c>
      <c r="G2451">
        <v>0</v>
      </c>
      <c r="H2451">
        <v>0</v>
      </c>
      <c r="I2451">
        <f t="shared" si="267"/>
        <v>0</v>
      </c>
      <c r="J2451">
        <v>0</v>
      </c>
      <c r="K2451">
        <v>0</v>
      </c>
      <c r="L2451" t="s">
        <v>3</v>
      </c>
      <c r="M2451" t="s">
        <v>652</v>
      </c>
      <c r="N2451" t="str">
        <f t="shared" si="268"/>
        <v>left tackle</v>
      </c>
      <c r="P2451">
        <v>0</v>
      </c>
      <c r="Q2451">
        <v>-0.33029965</v>
      </c>
      <c r="R2451">
        <v>1</v>
      </c>
      <c r="S2451">
        <v>0.140858481322298</v>
      </c>
      <c r="T2451">
        <f t="shared" si="269"/>
        <v>0</v>
      </c>
      <c r="U2451">
        <f t="shared" si="270"/>
        <v>0</v>
      </c>
      <c r="V2451">
        <f t="shared" si="271"/>
        <v>0</v>
      </c>
      <c r="X2451">
        <f t="shared" si="266"/>
        <v>-4.652550708028657E-2</v>
      </c>
    </row>
    <row r="2452" spans="1:24" x14ac:dyDescent="0.35">
      <c r="A2452" t="s">
        <v>270</v>
      </c>
      <c r="B2452" t="s">
        <v>666</v>
      </c>
      <c r="C2452" t="s">
        <v>689</v>
      </c>
      <c r="D2452" t="s">
        <v>675</v>
      </c>
      <c r="E2452">
        <v>0.39434115793331997</v>
      </c>
      <c r="F2452">
        <v>9</v>
      </c>
      <c r="G2452">
        <v>0</v>
      </c>
      <c r="H2452">
        <v>0</v>
      </c>
      <c r="I2452">
        <f t="shared" si="267"/>
        <v>0</v>
      </c>
      <c r="J2452">
        <v>0</v>
      </c>
      <c r="K2452">
        <v>0</v>
      </c>
      <c r="L2452" t="s">
        <v>3</v>
      </c>
      <c r="M2452" t="s">
        <v>652</v>
      </c>
      <c r="N2452" t="str">
        <f t="shared" si="268"/>
        <v>left tackle</v>
      </c>
      <c r="P2452">
        <v>0</v>
      </c>
      <c r="Q2452">
        <v>-0.33029965</v>
      </c>
      <c r="R2452">
        <v>1</v>
      </c>
      <c r="S2452">
        <v>0.39434115793331997</v>
      </c>
      <c r="T2452">
        <f t="shared" si="269"/>
        <v>0</v>
      </c>
      <c r="U2452">
        <f t="shared" si="270"/>
        <v>0</v>
      </c>
      <c r="V2452">
        <f t="shared" si="271"/>
        <v>0</v>
      </c>
      <c r="X2452">
        <f t="shared" si="266"/>
        <v>-0.13025074644597032</v>
      </c>
    </row>
    <row r="2453" spans="1:24" x14ac:dyDescent="0.35">
      <c r="A2453" t="s">
        <v>281</v>
      </c>
      <c r="B2453" t="s">
        <v>667</v>
      </c>
      <c r="C2453" t="s">
        <v>689</v>
      </c>
      <c r="D2453" t="s">
        <v>675</v>
      </c>
      <c r="E2453">
        <v>0.12175168793294699</v>
      </c>
      <c r="F2453">
        <v>9</v>
      </c>
      <c r="G2453">
        <v>0</v>
      </c>
      <c r="H2453">
        <v>0</v>
      </c>
      <c r="I2453">
        <f t="shared" si="267"/>
        <v>0</v>
      </c>
      <c r="J2453">
        <v>0</v>
      </c>
      <c r="K2453">
        <v>0</v>
      </c>
      <c r="L2453" t="s">
        <v>3</v>
      </c>
      <c r="M2453" t="s">
        <v>652</v>
      </c>
      <c r="N2453" t="str">
        <f t="shared" si="268"/>
        <v>left tackle</v>
      </c>
      <c r="P2453">
        <v>0</v>
      </c>
      <c r="Q2453">
        <v>-0.33029965</v>
      </c>
      <c r="R2453">
        <v>1</v>
      </c>
      <c r="S2453">
        <v>0.12175168793294699</v>
      </c>
      <c r="T2453">
        <f t="shared" si="269"/>
        <v>0</v>
      </c>
      <c r="U2453">
        <f t="shared" si="270"/>
        <v>0</v>
      </c>
      <c r="V2453">
        <f t="shared" si="271"/>
        <v>0</v>
      </c>
      <c r="X2453">
        <f t="shared" si="266"/>
        <v>-4.0214539911161619E-2</v>
      </c>
    </row>
    <row r="2454" spans="1:24" x14ac:dyDescent="0.35">
      <c r="A2454" t="s">
        <v>277</v>
      </c>
      <c r="B2454" t="s">
        <v>665</v>
      </c>
      <c r="C2454" t="s">
        <v>689</v>
      </c>
      <c r="D2454" t="s">
        <v>675</v>
      </c>
      <c r="E2454">
        <v>0.28763815041444701</v>
      </c>
      <c r="F2454">
        <v>9</v>
      </c>
      <c r="G2454">
        <v>0</v>
      </c>
      <c r="H2454">
        <v>0</v>
      </c>
      <c r="I2454">
        <f t="shared" si="267"/>
        <v>0</v>
      </c>
      <c r="J2454">
        <v>0</v>
      </c>
      <c r="K2454">
        <v>0</v>
      </c>
      <c r="L2454" t="s">
        <v>653</v>
      </c>
      <c r="M2454" t="s">
        <v>652</v>
      </c>
      <c r="N2454" t="str">
        <f t="shared" si="268"/>
        <v>left end</v>
      </c>
      <c r="P2454">
        <v>0</v>
      </c>
      <c r="Q2454">
        <v>0.90921459999999998</v>
      </c>
      <c r="R2454">
        <v>0</v>
      </c>
      <c r="S2454">
        <v>0</v>
      </c>
      <c r="T2454">
        <f t="shared" si="269"/>
        <v>0</v>
      </c>
      <c r="U2454">
        <f t="shared" si="270"/>
        <v>0</v>
      </c>
      <c r="V2454">
        <f t="shared" si="271"/>
        <v>0</v>
      </c>
      <c r="X2454">
        <f t="shared" si="266"/>
        <v>0.26152480587381127</v>
      </c>
    </row>
    <row r="2455" spans="1:24" x14ac:dyDescent="0.35">
      <c r="A2455" t="s">
        <v>281</v>
      </c>
      <c r="B2455" t="s">
        <v>667</v>
      </c>
      <c r="C2455" t="s">
        <v>689</v>
      </c>
      <c r="D2455" t="s">
        <v>675</v>
      </c>
      <c r="E2455">
        <v>0.43323155351701198</v>
      </c>
      <c r="F2455">
        <v>9</v>
      </c>
      <c r="G2455">
        <v>0</v>
      </c>
      <c r="H2455">
        <v>0</v>
      </c>
      <c r="I2455">
        <f t="shared" si="267"/>
        <v>0</v>
      </c>
      <c r="J2455">
        <v>0</v>
      </c>
      <c r="K2455">
        <v>0</v>
      </c>
      <c r="L2455" t="s">
        <v>653</v>
      </c>
      <c r="M2455" t="s">
        <v>652</v>
      </c>
      <c r="N2455" t="str">
        <f t="shared" si="268"/>
        <v>left end</v>
      </c>
      <c r="P2455">
        <v>0</v>
      </c>
      <c r="Q2455">
        <v>0.90921459999999998</v>
      </c>
      <c r="R2455">
        <v>0</v>
      </c>
      <c r="S2455">
        <v>0</v>
      </c>
      <c r="T2455">
        <f t="shared" si="269"/>
        <v>0</v>
      </c>
      <c r="U2455">
        <f t="shared" si="270"/>
        <v>0</v>
      </c>
      <c r="V2455">
        <f t="shared" si="271"/>
        <v>0</v>
      </c>
      <c r="X2455">
        <f t="shared" si="266"/>
        <v>0.39390045363834864</v>
      </c>
    </row>
    <row r="2456" spans="1:24" x14ac:dyDescent="0.35">
      <c r="A2456" t="s">
        <v>285</v>
      </c>
      <c r="B2456" t="s">
        <v>667</v>
      </c>
      <c r="C2456" t="s">
        <v>689</v>
      </c>
      <c r="D2456" t="s">
        <v>675</v>
      </c>
      <c r="E2456">
        <v>0.27913029606853901</v>
      </c>
      <c r="F2456">
        <v>9</v>
      </c>
      <c r="G2456">
        <v>0</v>
      </c>
      <c r="H2456">
        <v>0</v>
      </c>
      <c r="I2456">
        <f t="shared" si="267"/>
        <v>0</v>
      </c>
      <c r="J2456">
        <v>0</v>
      </c>
      <c r="K2456">
        <v>0</v>
      </c>
      <c r="L2456" t="s">
        <v>653</v>
      </c>
      <c r="M2456" t="s">
        <v>652</v>
      </c>
      <c r="N2456" t="str">
        <f t="shared" si="268"/>
        <v>left end</v>
      </c>
      <c r="P2456">
        <v>0</v>
      </c>
      <c r="Q2456">
        <v>0.90921459999999998</v>
      </c>
      <c r="R2456">
        <v>0</v>
      </c>
      <c r="S2456">
        <v>0</v>
      </c>
      <c r="T2456">
        <f t="shared" si="269"/>
        <v>0</v>
      </c>
      <c r="U2456">
        <f t="shared" si="270"/>
        <v>0</v>
      </c>
      <c r="V2456">
        <f t="shared" si="271"/>
        <v>0</v>
      </c>
      <c r="X2456">
        <f t="shared" si="266"/>
        <v>0.25378934048783824</v>
      </c>
    </row>
    <row r="2457" spans="1:24" x14ac:dyDescent="0.35">
      <c r="A2457" t="s">
        <v>285</v>
      </c>
      <c r="B2457" t="s">
        <v>667</v>
      </c>
      <c r="C2457" t="s">
        <v>689</v>
      </c>
      <c r="D2457" t="s">
        <v>675</v>
      </c>
      <c r="E2457">
        <v>1</v>
      </c>
      <c r="F2457">
        <v>9</v>
      </c>
      <c r="G2457">
        <v>0</v>
      </c>
      <c r="H2457">
        <v>0</v>
      </c>
      <c r="I2457">
        <f t="shared" si="267"/>
        <v>0</v>
      </c>
      <c r="J2457">
        <v>0</v>
      </c>
      <c r="K2457">
        <v>0</v>
      </c>
      <c r="L2457" t="s">
        <v>653</v>
      </c>
      <c r="M2457" t="s">
        <v>652</v>
      </c>
      <c r="N2457" t="str">
        <f t="shared" si="268"/>
        <v>left end</v>
      </c>
      <c r="P2457">
        <v>0</v>
      </c>
      <c r="Q2457">
        <v>0.51735114999999998</v>
      </c>
      <c r="R2457">
        <v>0</v>
      </c>
      <c r="S2457">
        <v>0</v>
      </c>
      <c r="T2457">
        <f t="shared" si="269"/>
        <v>0</v>
      </c>
      <c r="U2457">
        <f t="shared" si="270"/>
        <v>0</v>
      </c>
      <c r="V2457">
        <f t="shared" si="271"/>
        <v>0</v>
      </c>
      <c r="X2457">
        <f t="shared" si="266"/>
        <v>0.51735114999999998</v>
      </c>
    </row>
    <row r="2458" spans="1:24" x14ac:dyDescent="0.35">
      <c r="A2458" t="s">
        <v>532</v>
      </c>
      <c r="B2458" t="s">
        <v>666</v>
      </c>
      <c r="C2458" t="s">
        <v>689</v>
      </c>
      <c r="D2458" t="s">
        <v>675</v>
      </c>
      <c r="E2458">
        <v>0.55444712647676597</v>
      </c>
      <c r="F2458">
        <v>9</v>
      </c>
      <c r="G2458">
        <v>0</v>
      </c>
      <c r="H2458">
        <v>0</v>
      </c>
      <c r="I2458">
        <f t="shared" si="267"/>
        <v>0</v>
      </c>
      <c r="J2458">
        <v>0</v>
      </c>
      <c r="K2458">
        <v>0</v>
      </c>
      <c r="L2458" t="s">
        <v>654</v>
      </c>
      <c r="M2458" t="s">
        <v>651</v>
      </c>
      <c r="N2458" t="str">
        <f t="shared" si="268"/>
        <v>right guard</v>
      </c>
      <c r="P2458">
        <v>0</v>
      </c>
      <c r="Q2458">
        <v>-3.535729E-2</v>
      </c>
      <c r="R2458">
        <v>1</v>
      </c>
      <c r="S2458">
        <v>0.55444712647676597</v>
      </c>
      <c r="T2458">
        <f t="shared" si="269"/>
        <v>0</v>
      </c>
      <c r="U2458">
        <f t="shared" si="270"/>
        <v>0</v>
      </c>
      <c r="V2458">
        <f t="shared" si="271"/>
        <v>0</v>
      </c>
      <c r="X2458">
        <f t="shared" si="266"/>
        <v>-1.9603747840505694E-2</v>
      </c>
    </row>
    <row r="2459" spans="1:24" x14ac:dyDescent="0.35">
      <c r="A2459" t="s">
        <v>534</v>
      </c>
      <c r="B2459" t="s">
        <v>666</v>
      </c>
      <c r="C2459" t="s">
        <v>689</v>
      </c>
      <c r="D2459" t="s">
        <v>675</v>
      </c>
      <c r="E2459">
        <v>0.30216379030848201</v>
      </c>
      <c r="F2459">
        <v>9</v>
      </c>
      <c r="G2459">
        <v>0</v>
      </c>
      <c r="H2459">
        <v>0</v>
      </c>
      <c r="I2459">
        <f t="shared" si="267"/>
        <v>0</v>
      </c>
      <c r="J2459">
        <v>0</v>
      </c>
      <c r="K2459">
        <v>0</v>
      </c>
      <c r="L2459" t="s">
        <v>654</v>
      </c>
      <c r="M2459" t="s">
        <v>651</v>
      </c>
      <c r="N2459" t="str">
        <f t="shared" si="268"/>
        <v>right guard</v>
      </c>
      <c r="P2459">
        <v>0</v>
      </c>
      <c r="Q2459">
        <v>-3.535729E-2</v>
      </c>
      <c r="R2459">
        <v>1</v>
      </c>
      <c r="S2459">
        <v>0.30216379030848201</v>
      </c>
      <c r="T2459">
        <f t="shared" si="269"/>
        <v>0</v>
      </c>
      <c r="U2459">
        <f t="shared" si="270"/>
        <v>0</v>
      </c>
      <c r="V2459">
        <f t="shared" si="271"/>
        <v>0</v>
      </c>
      <c r="X2459">
        <f t="shared" si="266"/>
        <v>-1.0683692761436188E-2</v>
      </c>
    </row>
    <row r="2460" spans="1:24" x14ac:dyDescent="0.35">
      <c r="A2460" t="s">
        <v>281</v>
      </c>
      <c r="B2460" t="s">
        <v>667</v>
      </c>
      <c r="C2460" t="s">
        <v>689</v>
      </c>
      <c r="D2460" t="s">
        <v>675</v>
      </c>
      <c r="E2460">
        <v>0.143389083214751</v>
      </c>
      <c r="F2460">
        <v>9</v>
      </c>
      <c r="G2460">
        <v>0</v>
      </c>
      <c r="H2460">
        <v>0</v>
      </c>
      <c r="I2460">
        <f t="shared" si="267"/>
        <v>0</v>
      </c>
      <c r="J2460">
        <v>0</v>
      </c>
      <c r="K2460">
        <v>0</v>
      </c>
      <c r="L2460" t="s">
        <v>654</v>
      </c>
      <c r="M2460" t="s">
        <v>651</v>
      </c>
      <c r="N2460" t="str">
        <f t="shared" si="268"/>
        <v>right guard</v>
      </c>
      <c r="P2460">
        <v>0</v>
      </c>
      <c r="Q2460">
        <v>-3.535729E-2</v>
      </c>
      <c r="R2460">
        <v>1</v>
      </c>
      <c r="S2460">
        <v>0.143389083214751</v>
      </c>
      <c r="T2460">
        <f t="shared" si="269"/>
        <v>0</v>
      </c>
      <c r="U2460">
        <f t="shared" si="270"/>
        <v>0</v>
      </c>
      <c r="V2460">
        <f t="shared" si="271"/>
        <v>0</v>
      </c>
      <c r="X2460">
        <f t="shared" si="266"/>
        <v>-5.0698493980580834E-3</v>
      </c>
    </row>
    <row r="2461" spans="1:24" x14ac:dyDescent="0.35">
      <c r="A2461" t="s">
        <v>287</v>
      </c>
      <c r="B2461" t="s">
        <v>667</v>
      </c>
      <c r="C2461" t="s">
        <v>689</v>
      </c>
      <c r="D2461" t="s">
        <v>675</v>
      </c>
      <c r="E2461">
        <v>0.367314971260564</v>
      </c>
      <c r="F2461">
        <v>9</v>
      </c>
      <c r="G2461">
        <v>0</v>
      </c>
      <c r="H2461">
        <v>0</v>
      </c>
      <c r="I2461">
        <f t="shared" si="267"/>
        <v>0</v>
      </c>
      <c r="J2461">
        <v>0</v>
      </c>
      <c r="K2461">
        <v>1</v>
      </c>
      <c r="L2461" t="s">
        <v>653</v>
      </c>
      <c r="M2461" t="s">
        <v>652</v>
      </c>
      <c r="N2461" t="str">
        <f t="shared" si="268"/>
        <v>left end</v>
      </c>
      <c r="P2461">
        <v>0</v>
      </c>
      <c r="Q2461">
        <v>-0.88360316000000005</v>
      </c>
      <c r="R2461">
        <v>1</v>
      </c>
      <c r="S2461">
        <v>0.367314971260564</v>
      </c>
      <c r="T2461">
        <f t="shared" si="269"/>
        <v>0</v>
      </c>
      <c r="U2461">
        <f t="shared" si="270"/>
        <v>0</v>
      </c>
      <c r="V2461">
        <f t="shared" si="271"/>
        <v>0.367314971260564</v>
      </c>
      <c r="X2461">
        <f t="shared" si="266"/>
        <v>-0.32456066932114358</v>
      </c>
    </row>
    <row r="2462" spans="1:24" x14ac:dyDescent="0.35">
      <c r="A2462" t="s">
        <v>285</v>
      </c>
      <c r="B2462" t="s">
        <v>667</v>
      </c>
      <c r="C2462" t="s">
        <v>689</v>
      </c>
      <c r="D2462" t="s">
        <v>675</v>
      </c>
      <c r="E2462">
        <v>0.632685028739435</v>
      </c>
      <c r="F2462">
        <v>9</v>
      </c>
      <c r="G2462">
        <v>0</v>
      </c>
      <c r="H2462">
        <v>0</v>
      </c>
      <c r="I2462">
        <f t="shared" si="267"/>
        <v>0</v>
      </c>
      <c r="J2462">
        <v>0</v>
      </c>
      <c r="K2462">
        <v>1</v>
      </c>
      <c r="L2462" t="s">
        <v>653</v>
      </c>
      <c r="M2462" t="s">
        <v>652</v>
      </c>
      <c r="N2462" t="str">
        <f t="shared" si="268"/>
        <v>left end</v>
      </c>
      <c r="P2462">
        <v>0</v>
      </c>
      <c r="Q2462">
        <v>-0.88360316000000005</v>
      </c>
      <c r="R2462">
        <v>1</v>
      </c>
      <c r="S2462">
        <v>0.632685028739435</v>
      </c>
      <c r="T2462">
        <f t="shared" si="269"/>
        <v>0</v>
      </c>
      <c r="U2462">
        <f t="shared" si="270"/>
        <v>0</v>
      </c>
      <c r="V2462">
        <f t="shared" si="271"/>
        <v>0.632685028739435</v>
      </c>
      <c r="X2462">
        <f t="shared" si="266"/>
        <v>-0.55904249067885559</v>
      </c>
    </row>
    <row r="2463" spans="1:24" x14ac:dyDescent="0.35">
      <c r="A2463" t="s">
        <v>108</v>
      </c>
      <c r="B2463" t="s">
        <v>666</v>
      </c>
      <c r="C2463" t="s">
        <v>675</v>
      </c>
      <c r="D2463" t="s">
        <v>689</v>
      </c>
      <c r="E2463">
        <v>0.39100799115768198</v>
      </c>
      <c r="F2463">
        <v>9</v>
      </c>
      <c r="G2463">
        <v>0</v>
      </c>
      <c r="H2463">
        <v>0</v>
      </c>
      <c r="I2463">
        <f t="shared" si="267"/>
        <v>0</v>
      </c>
      <c r="J2463">
        <v>0</v>
      </c>
      <c r="K2463">
        <v>0</v>
      </c>
      <c r="L2463" t="s">
        <v>653</v>
      </c>
      <c r="M2463" t="s">
        <v>651</v>
      </c>
      <c r="N2463" t="str">
        <f t="shared" si="268"/>
        <v>right end</v>
      </c>
      <c r="P2463">
        <v>0</v>
      </c>
      <c r="Q2463">
        <v>0.29950539999999998</v>
      </c>
      <c r="R2463">
        <v>0</v>
      </c>
      <c r="S2463">
        <v>0</v>
      </c>
      <c r="T2463">
        <f t="shared" si="269"/>
        <v>0</v>
      </c>
      <c r="U2463">
        <f t="shared" si="270"/>
        <v>0</v>
      </c>
      <c r="V2463">
        <f t="shared" si="271"/>
        <v>0</v>
      </c>
      <c r="X2463">
        <f t="shared" si="266"/>
        <v>0.117109004794878</v>
      </c>
    </row>
    <row r="2464" spans="1:24" x14ac:dyDescent="0.35">
      <c r="A2464" t="s">
        <v>87</v>
      </c>
      <c r="B2464" t="s">
        <v>667</v>
      </c>
      <c r="C2464" t="s">
        <v>675</v>
      </c>
      <c r="D2464" t="s">
        <v>689</v>
      </c>
      <c r="E2464">
        <v>0.22093837808714301</v>
      </c>
      <c r="F2464">
        <v>9</v>
      </c>
      <c r="G2464">
        <v>0</v>
      </c>
      <c r="H2464">
        <v>0</v>
      </c>
      <c r="I2464">
        <f t="shared" si="267"/>
        <v>0</v>
      </c>
      <c r="J2464">
        <v>0</v>
      </c>
      <c r="K2464">
        <v>0</v>
      </c>
      <c r="L2464" t="s">
        <v>653</v>
      </c>
      <c r="M2464" t="s">
        <v>651</v>
      </c>
      <c r="N2464" t="str">
        <f t="shared" si="268"/>
        <v>right end</v>
      </c>
      <c r="P2464">
        <v>0</v>
      </c>
      <c r="Q2464">
        <v>0.29950539999999998</v>
      </c>
      <c r="R2464">
        <v>0</v>
      </c>
      <c r="S2464">
        <v>0</v>
      </c>
      <c r="T2464">
        <f t="shared" si="269"/>
        <v>0</v>
      </c>
      <c r="U2464">
        <f t="shared" si="270"/>
        <v>0</v>
      </c>
      <c r="V2464">
        <f t="shared" si="271"/>
        <v>0</v>
      </c>
      <c r="X2464">
        <f t="shared" si="266"/>
        <v>6.6172237304340992E-2</v>
      </c>
    </row>
    <row r="2465" spans="1:24" x14ac:dyDescent="0.35">
      <c r="A2465" t="s">
        <v>104</v>
      </c>
      <c r="B2465" t="s">
        <v>665</v>
      </c>
      <c r="C2465" t="s">
        <v>675</v>
      </c>
      <c r="D2465" t="s">
        <v>689</v>
      </c>
      <c r="E2465">
        <v>0.13452196958576301</v>
      </c>
      <c r="F2465">
        <v>9</v>
      </c>
      <c r="G2465">
        <v>0</v>
      </c>
      <c r="H2465">
        <v>0</v>
      </c>
      <c r="I2465">
        <f t="shared" si="267"/>
        <v>0</v>
      </c>
      <c r="J2465">
        <v>0</v>
      </c>
      <c r="K2465">
        <v>0</v>
      </c>
      <c r="L2465" t="s">
        <v>653</v>
      </c>
      <c r="M2465" t="s">
        <v>651</v>
      </c>
      <c r="N2465" t="str">
        <f t="shared" si="268"/>
        <v>right end</v>
      </c>
      <c r="P2465">
        <v>0</v>
      </c>
      <c r="Q2465">
        <v>0.29950539999999998</v>
      </c>
      <c r="R2465">
        <v>0</v>
      </c>
      <c r="S2465">
        <v>0</v>
      </c>
      <c r="T2465">
        <f t="shared" si="269"/>
        <v>0</v>
      </c>
      <c r="U2465">
        <f t="shared" si="270"/>
        <v>0</v>
      </c>
      <c r="V2465">
        <f t="shared" si="271"/>
        <v>0</v>
      </c>
      <c r="X2465">
        <f t="shared" si="266"/>
        <v>4.0290056309571783E-2</v>
      </c>
    </row>
    <row r="2466" spans="1:24" x14ac:dyDescent="0.35">
      <c r="A2466" t="s">
        <v>105</v>
      </c>
      <c r="B2466" t="s">
        <v>666</v>
      </c>
      <c r="C2466" t="s">
        <v>675</v>
      </c>
      <c r="D2466" t="s">
        <v>689</v>
      </c>
      <c r="E2466">
        <v>0.25353166116941001</v>
      </c>
      <c r="F2466">
        <v>9</v>
      </c>
      <c r="G2466">
        <v>0</v>
      </c>
      <c r="H2466">
        <v>0</v>
      </c>
      <c r="I2466">
        <f t="shared" si="267"/>
        <v>0</v>
      </c>
      <c r="J2466">
        <v>0</v>
      </c>
      <c r="K2466">
        <v>0</v>
      </c>
      <c r="L2466" t="s">
        <v>653</v>
      </c>
      <c r="M2466" t="s">
        <v>651</v>
      </c>
      <c r="N2466" t="str">
        <f t="shared" si="268"/>
        <v>right end</v>
      </c>
      <c r="P2466">
        <v>0</v>
      </c>
      <c r="Q2466">
        <v>0.29950539999999998</v>
      </c>
      <c r="R2466">
        <v>0</v>
      </c>
      <c r="S2466">
        <v>0</v>
      </c>
      <c r="T2466">
        <f t="shared" si="269"/>
        <v>0</v>
      </c>
      <c r="U2466">
        <f t="shared" si="270"/>
        <v>0</v>
      </c>
      <c r="V2466">
        <f t="shared" si="271"/>
        <v>0</v>
      </c>
      <c r="X2466">
        <f t="shared" si="266"/>
        <v>7.59341015912086E-2</v>
      </c>
    </row>
    <row r="2467" spans="1:24" x14ac:dyDescent="0.35">
      <c r="A2467" t="s">
        <v>109</v>
      </c>
      <c r="B2467" t="s">
        <v>666</v>
      </c>
      <c r="C2467" t="s">
        <v>675</v>
      </c>
      <c r="D2467" t="s">
        <v>689</v>
      </c>
      <c r="E2467">
        <v>0.32172821468650198</v>
      </c>
      <c r="F2467">
        <v>9</v>
      </c>
      <c r="G2467">
        <v>0</v>
      </c>
      <c r="H2467">
        <v>0</v>
      </c>
      <c r="I2467">
        <f t="shared" si="267"/>
        <v>0</v>
      </c>
      <c r="J2467">
        <v>0</v>
      </c>
      <c r="K2467">
        <v>0</v>
      </c>
      <c r="L2467" t="s">
        <v>3</v>
      </c>
      <c r="M2467" t="s">
        <v>651</v>
      </c>
      <c r="N2467" t="str">
        <f t="shared" si="268"/>
        <v>right tackle</v>
      </c>
      <c r="P2467">
        <v>0</v>
      </c>
      <c r="Q2467">
        <v>-0.25395595999999998</v>
      </c>
      <c r="R2467">
        <v>1</v>
      </c>
      <c r="S2467">
        <v>0.32172821468650198</v>
      </c>
      <c r="T2467">
        <f t="shared" si="269"/>
        <v>0</v>
      </c>
      <c r="U2467">
        <f t="shared" si="270"/>
        <v>0</v>
      </c>
      <c r="V2467">
        <f t="shared" si="271"/>
        <v>0</v>
      </c>
      <c r="X2467">
        <f t="shared" si="266"/>
        <v>-8.170479761979671E-2</v>
      </c>
    </row>
    <row r="2468" spans="1:24" x14ac:dyDescent="0.35">
      <c r="A2468" t="s">
        <v>86</v>
      </c>
      <c r="B2468" t="s">
        <v>667</v>
      </c>
      <c r="C2468" t="s">
        <v>675</v>
      </c>
      <c r="D2468" t="s">
        <v>689</v>
      </c>
      <c r="E2468">
        <v>0.67827178531349697</v>
      </c>
      <c r="F2468">
        <v>9</v>
      </c>
      <c r="G2468">
        <v>0</v>
      </c>
      <c r="H2468">
        <v>0</v>
      </c>
      <c r="I2468">
        <f t="shared" si="267"/>
        <v>0</v>
      </c>
      <c r="J2468">
        <v>0</v>
      </c>
      <c r="K2468">
        <v>0</v>
      </c>
      <c r="L2468" t="s">
        <v>3</v>
      </c>
      <c r="M2468" t="s">
        <v>651</v>
      </c>
      <c r="N2468" t="str">
        <f t="shared" si="268"/>
        <v>right tackle</v>
      </c>
      <c r="P2468">
        <v>0</v>
      </c>
      <c r="Q2468">
        <v>-0.25395595999999998</v>
      </c>
      <c r="R2468">
        <v>1</v>
      </c>
      <c r="S2468">
        <v>0.67827178531349697</v>
      </c>
      <c r="T2468">
        <f t="shared" si="269"/>
        <v>0</v>
      </c>
      <c r="U2468">
        <f t="shared" si="270"/>
        <v>0</v>
      </c>
      <c r="V2468">
        <f t="shared" si="271"/>
        <v>0</v>
      </c>
      <c r="X2468">
        <f t="shared" si="266"/>
        <v>-0.17225116238020302</v>
      </c>
    </row>
    <row r="2469" spans="1:24" x14ac:dyDescent="0.35">
      <c r="A2469" t="s">
        <v>382</v>
      </c>
      <c r="B2469" t="s">
        <v>667</v>
      </c>
      <c r="C2469" t="s">
        <v>675</v>
      </c>
      <c r="D2469" t="s">
        <v>689</v>
      </c>
      <c r="E2469">
        <v>1</v>
      </c>
      <c r="F2469">
        <v>9</v>
      </c>
      <c r="G2469">
        <v>0</v>
      </c>
      <c r="H2469">
        <v>0</v>
      </c>
      <c r="I2469">
        <f t="shared" si="267"/>
        <v>0</v>
      </c>
      <c r="J2469">
        <v>0</v>
      </c>
      <c r="K2469">
        <v>0</v>
      </c>
      <c r="L2469" t="s">
        <v>654</v>
      </c>
      <c r="M2469" t="s">
        <v>652</v>
      </c>
      <c r="N2469" t="str">
        <f t="shared" si="268"/>
        <v>left guard</v>
      </c>
      <c r="P2469">
        <v>0</v>
      </c>
      <c r="Q2469">
        <v>-5.3979712999999999E-2</v>
      </c>
      <c r="R2469">
        <v>1</v>
      </c>
      <c r="S2469">
        <v>1</v>
      </c>
      <c r="T2469">
        <f t="shared" si="269"/>
        <v>0</v>
      </c>
      <c r="U2469">
        <f t="shared" si="270"/>
        <v>0</v>
      </c>
      <c r="V2469">
        <f t="shared" si="271"/>
        <v>0</v>
      </c>
      <c r="X2469">
        <f t="shared" si="266"/>
        <v>-5.3979712999999999E-2</v>
      </c>
    </row>
    <row r="2470" spans="1:24" x14ac:dyDescent="0.35">
      <c r="A2470" t="s">
        <v>87</v>
      </c>
      <c r="B2470" t="s">
        <v>667</v>
      </c>
      <c r="C2470" t="s">
        <v>675</v>
      </c>
      <c r="D2470" t="s">
        <v>689</v>
      </c>
      <c r="E2470">
        <v>0.12129080835412701</v>
      </c>
      <c r="F2470">
        <v>9</v>
      </c>
      <c r="G2470">
        <v>0</v>
      </c>
      <c r="H2470">
        <v>0</v>
      </c>
      <c r="I2470">
        <f t="shared" si="267"/>
        <v>0</v>
      </c>
      <c r="J2470">
        <v>0</v>
      </c>
      <c r="K2470">
        <v>0</v>
      </c>
      <c r="L2470" t="s">
        <v>3</v>
      </c>
      <c r="M2470" t="s">
        <v>652</v>
      </c>
      <c r="N2470" t="str">
        <f t="shared" si="268"/>
        <v>left tackle</v>
      </c>
      <c r="P2470">
        <v>0</v>
      </c>
      <c r="Q2470">
        <v>-0.30109831999999997</v>
      </c>
      <c r="R2470">
        <v>1</v>
      </c>
      <c r="S2470">
        <v>0.12129080835412701</v>
      </c>
      <c r="T2470">
        <f t="shared" si="269"/>
        <v>0</v>
      </c>
      <c r="U2470">
        <f t="shared" si="270"/>
        <v>0</v>
      </c>
      <c r="V2470">
        <f t="shared" si="271"/>
        <v>0</v>
      </c>
      <c r="X2470">
        <f t="shared" si="266"/>
        <v>-3.6520458626869604E-2</v>
      </c>
    </row>
    <row r="2471" spans="1:24" x14ac:dyDescent="0.35">
      <c r="A2471" t="s">
        <v>86</v>
      </c>
      <c r="B2471" t="s">
        <v>667</v>
      </c>
      <c r="C2471" t="s">
        <v>675</v>
      </c>
      <c r="D2471" t="s">
        <v>689</v>
      </c>
      <c r="E2471">
        <v>0.39503671506135202</v>
      </c>
      <c r="F2471">
        <v>9</v>
      </c>
      <c r="G2471">
        <v>0</v>
      </c>
      <c r="H2471">
        <v>0</v>
      </c>
      <c r="I2471">
        <f t="shared" si="267"/>
        <v>0</v>
      </c>
      <c r="J2471">
        <v>0</v>
      </c>
      <c r="K2471">
        <v>0</v>
      </c>
      <c r="L2471" t="s">
        <v>3</v>
      </c>
      <c r="M2471" t="s">
        <v>652</v>
      </c>
      <c r="N2471" t="str">
        <f t="shared" si="268"/>
        <v>left tackle</v>
      </c>
      <c r="P2471">
        <v>0</v>
      </c>
      <c r="Q2471">
        <v>-0.30109831999999997</v>
      </c>
      <c r="R2471">
        <v>1</v>
      </c>
      <c r="S2471">
        <v>0.39503671506135202</v>
      </c>
      <c r="T2471">
        <f t="shared" si="269"/>
        <v>0</v>
      </c>
      <c r="U2471">
        <f t="shared" si="270"/>
        <v>0</v>
      </c>
      <c r="V2471">
        <f t="shared" si="271"/>
        <v>0</v>
      </c>
      <c r="X2471">
        <f t="shared" si="266"/>
        <v>-0.11894489124329177</v>
      </c>
    </row>
    <row r="2472" spans="1:24" x14ac:dyDescent="0.35">
      <c r="A2472" t="s">
        <v>92</v>
      </c>
      <c r="B2472" t="s">
        <v>665</v>
      </c>
      <c r="C2472" t="s">
        <v>675</v>
      </c>
      <c r="D2472" t="s">
        <v>689</v>
      </c>
      <c r="E2472">
        <v>0.118620375731138</v>
      </c>
      <c r="F2472">
        <v>9</v>
      </c>
      <c r="G2472">
        <v>0</v>
      </c>
      <c r="H2472">
        <v>0</v>
      </c>
      <c r="I2472">
        <f t="shared" si="267"/>
        <v>0</v>
      </c>
      <c r="J2472">
        <v>0</v>
      </c>
      <c r="K2472">
        <v>0</v>
      </c>
      <c r="L2472" t="s">
        <v>3</v>
      </c>
      <c r="M2472" t="s">
        <v>652</v>
      </c>
      <c r="N2472" t="str">
        <f t="shared" si="268"/>
        <v>left tackle</v>
      </c>
      <c r="P2472">
        <v>0</v>
      </c>
      <c r="Q2472">
        <v>-0.30109831999999997</v>
      </c>
      <c r="R2472">
        <v>1</v>
      </c>
      <c r="S2472">
        <v>0.118620375731138</v>
      </c>
      <c r="T2472">
        <f t="shared" si="269"/>
        <v>0</v>
      </c>
      <c r="U2472">
        <f t="shared" si="270"/>
        <v>0</v>
      </c>
      <c r="V2472">
        <f t="shared" si="271"/>
        <v>0</v>
      </c>
      <c r="X2472">
        <f t="shared" si="266"/>
        <v>-3.5716395850414417E-2</v>
      </c>
    </row>
    <row r="2473" spans="1:24" x14ac:dyDescent="0.35">
      <c r="A2473" t="s">
        <v>105</v>
      </c>
      <c r="B2473" t="s">
        <v>666</v>
      </c>
      <c r="C2473" t="s">
        <v>675</v>
      </c>
      <c r="D2473" t="s">
        <v>689</v>
      </c>
      <c r="E2473">
        <v>0.36505210085338202</v>
      </c>
      <c r="F2473">
        <v>9</v>
      </c>
      <c r="G2473">
        <v>0</v>
      </c>
      <c r="H2473">
        <v>0</v>
      </c>
      <c r="I2473">
        <f t="shared" si="267"/>
        <v>0</v>
      </c>
      <c r="J2473">
        <v>0</v>
      </c>
      <c r="K2473">
        <v>0</v>
      </c>
      <c r="L2473" t="s">
        <v>3</v>
      </c>
      <c r="M2473" t="s">
        <v>652</v>
      </c>
      <c r="N2473" t="str">
        <f t="shared" si="268"/>
        <v>left tackle</v>
      </c>
      <c r="P2473">
        <v>0</v>
      </c>
      <c r="Q2473">
        <v>-0.30109831999999997</v>
      </c>
      <c r="R2473">
        <v>1</v>
      </c>
      <c r="S2473">
        <v>0.36505210085338202</v>
      </c>
      <c r="T2473">
        <f t="shared" si="269"/>
        <v>0</v>
      </c>
      <c r="U2473">
        <f t="shared" si="270"/>
        <v>0</v>
      </c>
      <c r="V2473">
        <f t="shared" si="271"/>
        <v>0</v>
      </c>
      <c r="X2473">
        <f t="shared" si="266"/>
        <v>-0.10991657427942389</v>
      </c>
    </row>
    <row r="2474" spans="1:24" x14ac:dyDescent="0.35">
      <c r="A2474" t="s">
        <v>382</v>
      </c>
      <c r="B2474" t="s">
        <v>667</v>
      </c>
      <c r="C2474" t="s">
        <v>675</v>
      </c>
      <c r="D2474" t="s">
        <v>689</v>
      </c>
      <c r="E2474">
        <v>0.347077643965372</v>
      </c>
      <c r="F2474">
        <v>9</v>
      </c>
      <c r="G2474">
        <v>0</v>
      </c>
      <c r="H2474">
        <v>0</v>
      </c>
      <c r="I2474">
        <f t="shared" si="267"/>
        <v>0</v>
      </c>
      <c r="J2474">
        <v>1</v>
      </c>
      <c r="K2474">
        <v>0</v>
      </c>
      <c r="L2474" t="s">
        <v>3</v>
      </c>
      <c r="M2474" t="s">
        <v>652</v>
      </c>
      <c r="N2474" t="str">
        <f t="shared" si="268"/>
        <v>left tackle</v>
      </c>
      <c r="P2474">
        <v>0</v>
      </c>
      <c r="Q2474">
        <v>-0.10474817</v>
      </c>
      <c r="R2474">
        <v>1</v>
      </c>
      <c r="S2474">
        <v>0.347077643965372</v>
      </c>
      <c r="T2474">
        <f t="shared" si="269"/>
        <v>0</v>
      </c>
      <c r="U2474">
        <f t="shared" si="270"/>
        <v>0.347077643965372</v>
      </c>
      <c r="V2474">
        <f t="shared" si="271"/>
        <v>0</v>
      </c>
      <c r="X2474">
        <f t="shared" si="266"/>
        <v>-3.6355748053284259E-2</v>
      </c>
    </row>
    <row r="2475" spans="1:24" x14ac:dyDescent="0.35">
      <c r="A2475" t="s">
        <v>86</v>
      </c>
      <c r="B2475" t="s">
        <v>667</v>
      </c>
      <c r="C2475" t="s">
        <v>675</v>
      </c>
      <c r="D2475" t="s">
        <v>689</v>
      </c>
      <c r="E2475">
        <v>0.652922356034627</v>
      </c>
      <c r="F2475">
        <v>9</v>
      </c>
      <c r="G2475">
        <v>0</v>
      </c>
      <c r="H2475">
        <v>0</v>
      </c>
      <c r="I2475">
        <f t="shared" si="267"/>
        <v>0</v>
      </c>
      <c r="J2475">
        <v>1</v>
      </c>
      <c r="K2475">
        <v>0</v>
      </c>
      <c r="L2475" t="s">
        <v>3</v>
      </c>
      <c r="M2475" t="s">
        <v>652</v>
      </c>
      <c r="N2475" t="str">
        <f t="shared" si="268"/>
        <v>left tackle</v>
      </c>
      <c r="P2475">
        <v>0</v>
      </c>
      <c r="Q2475">
        <v>-0.10474817</v>
      </c>
      <c r="R2475">
        <v>1</v>
      </c>
      <c r="S2475">
        <v>0.652922356034627</v>
      </c>
      <c r="T2475">
        <f t="shared" si="269"/>
        <v>0</v>
      </c>
      <c r="U2475">
        <f t="shared" si="270"/>
        <v>0.652922356034627</v>
      </c>
      <c r="V2475">
        <f t="shared" si="271"/>
        <v>0</v>
      </c>
      <c r="X2475">
        <f t="shared" si="266"/>
        <v>-6.8392421946715631E-2</v>
      </c>
    </row>
    <row r="2476" spans="1:24" x14ac:dyDescent="0.35">
      <c r="A2476" t="s">
        <v>532</v>
      </c>
      <c r="B2476" t="s">
        <v>666</v>
      </c>
      <c r="C2476" t="s">
        <v>689</v>
      </c>
      <c r="D2476" t="s">
        <v>675</v>
      </c>
      <c r="E2476">
        <v>0.17029253664733099</v>
      </c>
      <c r="F2476">
        <v>9</v>
      </c>
      <c r="G2476">
        <v>0</v>
      </c>
      <c r="H2476">
        <v>0</v>
      </c>
      <c r="I2476">
        <f t="shared" si="267"/>
        <v>0</v>
      </c>
      <c r="J2476">
        <v>0</v>
      </c>
      <c r="K2476">
        <v>0</v>
      </c>
      <c r="L2476" t="s">
        <v>654</v>
      </c>
      <c r="M2476" t="s">
        <v>652</v>
      </c>
      <c r="N2476" t="str">
        <f t="shared" si="268"/>
        <v>left guard</v>
      </c>
      <c r="P2476">
        <v>0</v>
      </c>
      <c r="Q2476">
        <v>-0.53953289999999998</v>
      </c>
      <c r="R2476">
        <v>1</v>
      </c>
      <c r="S2476">
        <v>0.17029253664733099</v>
      </c>
      <c r="T2476">
        <f t="shared" si="269"/>
        <v>0</v>
      </c>
      <c r="U2476">
        <f t="shared" si="270"/>
        <v>0</v>
      </c>
      <c r="V2476">
        <f t="shared" si="271"/>
        <v>0</v>
      </c>
      <c r="X2476">
        <f t="shared" si="266"/>
        <v>-9.1878426145690764E-2</v>
      </c>
    </row>
    <row r="2477" spans="1:24" x14ac:dyDescent="0.35">
      <c r="A2477" t="s">
        <v>534</v>
      </c>
      <c r="B2477" t="s">
        <v>666</v>
      </c>
      <c r="C2477" t="s">
        <v>689</v>
      </c>
      <c r="D2477" t="s">
        <v>675</v>
      </c>
      <c r="E2477">
        <v>0.82970746335266798</v>
      </c>
      <c r="F2477">
        <v>9</v>
      </c>
      <c r="G2477">
        <v>0</v>
      </c>
      <c r="H2477">
        <v>0</v>
      </c>
      <c r="I2477">
        <f t="shared" si="267"/>
        <v>0</v>
      </c>
      <c r="J2477">
        <v>0</v>
      </c>
      <c r="K2477">
        <v>0</v>
      </c>
      <c r="L2477" t="s">
        <v>654</v>
      </c>
      <c r="M2477" t="s">
        <v>652</v>
      </c>
      <c r="N2477" t="str">
        <f t="shared" si="268"/>
        <v>left guard</v>
      </c>
      <c r="P2477">
        <v>0</v>
      </c>
      <c r="Q2477">
        <v>-0.53953289999999998</v>
      </c>
      <c r="R2477">
        <v>1</v>
      </c>
      <c r="S2477">
        <v>0.82970746335266798</v>
      </c>
      <c r="T2477">
        <f t="shared" si="269"/>
        <v>0</v>
      </c>
      <c r="U2477">
        <f t="shared" si="270"/>
        <v>0</v>
      </c>
      <c r="V2477">
        <f t="shared" si="271"/>
        <v>0</v>
      </c>
      <c r="X2477">
        <f t="shared" si="266"/>
        <v>-0.44765447385430868</v>
      </c>
    </row>
    <row r="2478" spans="1:24" x14ac:dyDescent="0.35">
      <c r="A2478" t="s">
        <v>87</v>
      </c>
      <c r="B2478" t="s">
        <v>667</v>
      </c>
      <c r="C2478" t="s">
        <v>675</v>
      </c>
      <c r="D2478" t="s">
        <v>689</v>
      </c>
      <c r="E2478">
        <v>0.49194699291715699</v>
      </c>
      <c r="F2478">
        <v>9</v>
      </c>
      <c r="G2478">
        <v>0</v>
      </c>
      <c r="H2478">
        <v>0</v>
      </c>
      <c r="I2478">
        <f t="shared" si="267"/>
        <v>0</v>
      </c>
      <c r="J2478">
        <v>0</v>
      </c>
      <c r="K2478">
        <v>0</v>
      </c>
      <c r="L2478" t="s">
        <v>3</v>
      </c>
      <c r="M2478" t="s">
        <v>652</v>
      </c>
      <c r="N2478" t="str">
        <f t="shared" si="268"/>
        <v>left tackle</v>
      </c>
      <c r="P2478">
        <v>0</v>
      </c>
      <c r="Q2478">
        <v>-0.1915027</v>
      </c>
      <c r="R2478">
        <v>1</v>
      </c>
      <c r="S2478">
        <v>0.49194699291715699</v>
      </c>
      <c r="T2478">
        <f t="shared" si="269"/>
        <v>0</v>
      </c>
      <c r="U2478">
        <f t="shared" si="270"/>
        <v>0</v>
      </c>
      <c r="V2478">
        <f t="shared" si="271"/>
        <v>0</v>
      </c>
      <c r="X2478">
        <f t="shared" si="266"/>
        <v>-9.4209177400516445E-2</v>
      </c>
    </row>
    <row r="2479" spans="1:24" x14ac:dyDescent="0.35">
      <c r="A2479" t="s">
        <v>86</v>
      </c>
      <c r="B2479" t="s">
        <v>667</v>
      </c>
      <c r="C2479" t="s">
        <v>675</v>
      </c>
      <c r="D2479" t="s">
        <v>689</v>
      </c>
      <c r="E2479">
        <v>0.250278150225343</v>
      </c>
      <c r="F2479">
        <v>9</v>
      </c>
      <c r="G2479">
        <v>0</v>
      </c>
      <c r="H2479">
        <v>0</v>
      </c>
      <c r="I2479">
        <f t="shared" si="267"/>
        <v>0</v>
      </c>
      <c r="J2479">
        <v>0</v>
      </c>
      <c r="K2479">
        <v>0</v>
      </c>
      <c r="L2479" t="s">
        <v>3</v>
      </c>
      <c r="M2479" t="s">
        <v>652</v>
      </c>
      <c r="N2479" t="str">
        <f t="shared" si="268"/>
        <v>left tackle</v>
      </c>
      <c r="P2479">
        <v>0</v>
      </c>
      <c r="Q2479">
        <v>-0.1915027</v>
      </c>
      <c r="R2479">
        <v>1</v>
      </c>
      <c r="S2479">
        <v>0.250278150225343</v>
      </c>
      <c r="T2479">
        <f t="shared" si="269"/>
        <v>0</v>
      </c>
      <c r="U2479">
        <f t="shared" si="270"/>
        <v>0</v>
      </c>
      <c r="V2479">
        <f t="shared" si="271"/>
        <v>0</v>
      </c>
      <c r="X2479">
        <f t="shared" si="266"/>
        <v>-4.7928941519158795E-2</v>
      </c>
    </row>
    <row r="2480" spans="1:24" x14ac:dyDescent="0.35">
      <c r="A2480" t="s">
        <v>388</v>
      </c>
      <c r="B2480" t="s">
        <v>667</v>
      </c>
      <c r="C2480" t="s">
        <v>675</v>
      </c>
      <c r="D2480" t="s">
        <v>689</v>
      </c>
      <c r="E2480">
        <v>0.25777485685749901</v>
      </c>
      <c r="F2480">
        <v>9</v>
      </c>
      <c r="G2480">
        <v>0</v>
      </c>
      <c r="H2480">
        <v>0</v>
      </c>
      <c r="I2480">
        <f t="shared" si="267"/>
        <v>0</v>
      </c>
      <c r="J2480">
        <v>0</v>
      </c>
      <c r="K2480">
        <v>0</v>
      </c>
      <c r="L2480" t="s">
        <v>3</v>
      </c>
      <c r="M2480" t="s">
        <v>652</v>
      </c>
      <c r="N2480" t="str">
        <f t="shared" si="268"/>
        <v>left tackle</v>
      </c>
      <c r="P2480">
        <v>0</v>
      </c>
      <c r="Q2480">
        <v>-0.1915027</v>
      </c>
      <c r="R2480">
        <v>1</v>
      </c>
      <c r="S2480">
        <v>0.25777485685749901</v>
      </c>
      <c r="T2480">
        <f t="shared" si="269"/>
        <v>0</v>
      </c>
      <c r="U2480">
        <f t="shared" si="270"/>
        <v>0</v>
      </c>
      <c r="V2480">
        <f t="shared" si="271"/>
        <v>0</v>
      </c>
      <c r="X2480">
        <f t="shared" si="266"/>
        <v>-4.9364581080324578E-2</v>
      </c>
    </row>
    <row r="2481" spans="1:24" x14ac:dyDescent="0.35">
      <c r="A2481" t="s">
        <v>87</v>
      </c>
      <c r="B2481" t="s">
        <v>667</v>
      </c>
      <c r="C2481" t="s">
        <v>675</v>
      </c>
      <c r="D2481" t="s">
        <v>689</v>
      </c>
      <c r="E2481">
        <v>0.63179215085738305</v>
      </c>
      <c r="F2481">
        <v>9</v>
      </c>
      <c r="G2481">
        <v>0</v>
      </c>
      <c r="H2481">
        <v>0</v>
      </c>
      <c r="I2481">
        <f t="shared" si="267"/>
        <v>0</v>
      </c>
      <c r="J2481">
        <v>0</v>
      </c>
      <c r="K2481">
        <v>0</v>
      </c>
      <c r="L2481" t="s">
        <v>3</v>
      </c>
      <c r="M2481" t="s">
        <v>652</v>
      </c>
      <c r="N2481" t="str">
        <f t="shared" si="268"/>
        <v>left tackle</v>
      </c>
      <c r="P2481">
        <v>0</v>
      </c>
      <c r="Q2481">
        <v>-0.52162427</v>
      </c>
      <c r="R2481">
        <v>1</v>
      </c>
      <c r="S2481">
        <v>0.63179215085738305</v>
      </c>
      <c r="T2481">
        <f t="shared" si="269"/>
        <v>0</v>
      </c>
      <c r="U2481">
        <f t="shared" si="270"/>
        <v>0</v>
      </c>
      <c r="V2481">
        <f t="shared" si="271"/>
        <v>0</v>
      </c>
      <c r="X2481">
        <f t="shared" si="266"/>
        <v>-0.3295581194827123</v>
      </c>
    </row>
    <row r="2482" spans="1:24" x14ac:dyDescent="0.35">
      <c r="A2482" t="s">
        <v>387</v>
      </c>
      <c r="B2482" t="s">
        <v>666</v>
      </c>
      <c r="C2482" t="s">
        <v>675</v>
      </c>
      <c r="D2482" t="s">
        <v>689</v>
      </c>
      <c r="E2482">
        <v>0.237711911578604</v>
      </c>
      <c r="F2482">
        <v>9</v>
      </c>
      <c r="G2482">
        <v>0</v>
      </c>
      <c r="H2482">
        <v>0</v>
      </c>
      <c r="I2482">
        <f t="shared" si="267"/>
        <v>0</v>
      </c>
      <c r="J2482">
        <v>0</v>
      </c>
      <c r="K2482">
        <v>0</v>
      </c>
      <c r="L2482" t="s">
        <v>3</v>
      </c>
      <c r="M2482" t="s">
        <v>652</v>
      </c>
      <c r="N2482" t="str">
        <f t="shared" si="268"/>
        <v>left tackle</v>
      </c>
      <c r="P2482">
        <v>0</v>
      </c>
      <c r="Q2482">
        <v>-0.52162427</v>
      </c>
      <c r="R2482">
        <v>1</v>
      </c>
      <c r="S2482">
        <v>0.237711911578604</v>
      </c>
      <c r="T2482">
        <f t="shared" si="269"/>
        <v>0</v>
      </c>
      <c r="U2482">
        <f t="shared" si="270"/>
        <v>0</v>
      </c>
      <c r="V2482">
        <f t="shared" si="271"/>
        <v>0</v>
      </c>
      <c r="X2482">
        <f t="shared" si="266"/>
        <v>-0.12399630234749386</v>
      </c>
    </row>
    <row r="2483" spans="1:24" x14ac:dyDescent="0.35">
      <c r="A2483" t="s">
        <v>92</v>
      </c>
      <c r="B2483" t="s">
        <v>665</v>
      </c>
      <c r="C2483" t="s">
        <v>675</v>
      </c>
      <c r="D2483" t="s">
        <v>689</v>
      </c>
      <c r="E2483">
        <v>0.13049593756401201</v>
      </c>
      <c r="F2483">
        <v>9</v>
      </c>
      <c r="G2483">
        <v>0</v>
      </c>
      <c r="H2483">
        <v>0</v>
      </c>
      <c r="I2483">
        <f t="shared" si="267"/>
        <v>0</v>
      </c>
      <c r="J2483">
        <v>0</v>
      </c>
      <c r="K2483">
        <v>0</v>
      </c>
      <c r="L2483" t="s">
        <v>3</v>
      </c>
      <c r="M2483" t="s">
        <v>652</v>
      </c>
      <c r="N2483" t="str">
        <f t="shared" si="268"/>
        <v>left tackle</v>
      </c>
      <c r="P2483">
        <v>0</v>
      </c>
      <c r="Q2483">
        <v>-0.52162427</v>
      </c>
      <c r="R2483">
        <v>1</v>
      </c>
      <c r="S2483">
        <v>0.13049593756401201</v>
      </c>
      <c r="T2483">
        <f t="shared" si="269"/>
        <v>0</v>
      </c>
      <c r="U2483">
        <f t="shared" si="270"/>
        <v>0</v>
      </c>
      <c r="V2483">
        <f t="shared" si="271"/>
        <v>0</v>
      </c>
      <c r="X2483">
        <f t="shared" si="266"/>
        <v>-6.8069848169793348E-2</v>
      </c>
    </row>
    <row r="2484" spans="1:24" x14ac:dyDescent="0.35">
      <c r="A2484" t="s">
        <v>86</v>
      </c>
      <c r="B2484" t="s">
        <v>667</v>
      </c>
      <c r="C2484" t="s">
        <v>675</v>
      </c>
      <c r="D2484" t="s">
        <v>689</v>
      </c>
      <c r="E2484">
        <v>0.679205853422304</v>
      </c>
      <c r="F2484">
        <v>9</v>
      </c>
      <c r="G2484">
        <v>0</v>
      </c>
      <c r="H2484">
        <v>0</v>
      </c>
      <c r="I2484">
        <f t="shared" si="267"/>
        <v>0</v>
      </c>
      <c r="J2484">
        <v>0</v>
      </c>
      <c r="K2484">
        <v>0</v>
      </c>
      <c r="L2484" t="s">
        <v>3</v>
      </c>
      <c r="M2484" t="s">
        <v>651</v>
      </c>
      <c r="N2484" t="str">
        <f t="shared" si="268"/>
        <v>right tackle</v>
      </c>
      <c r="P2484">
        <v>0</v>
      </c>
      <c r="Q2484">
        <v>-0.33540413000000002</v>
      </c>
      <c r="R2484">
        <v>1</v>
      </c>
      <c r="S2484">
        <v>0.679205853422304</v>
      </c>
      <c r="T2484">
        <f t="shared" si="269"/>
        <v>0</v>
      </c>
      <c r="U2484">
        <f t="shared" si="270"/>
        <v>0</v>
      </c>
      <c r="V2484">
        <f t="shared" si="271"/>
        <v>0</v>
      </c>
      <c r="X2484">
        <f t="shared" si="266"/>
        <v>-0.22780844835801542</v>
      </c>
    </row>
    <row r="2485" spans="1:24" x14ac:dyDescent="0.35">
      <c r="A2485" t="s">
        <v>104</v>
      </c>
      <c r="B2485" t="s">
        <v>665</v>
      </c>
      <c r="C2485" t="s">
        <v>675</v>
      </c>
      <c r="D2485" t="s">
        <v>689</v>
      </c>
      <c r="E2485">
        <v>0.32079414657769501</v>
      </c>
      <c r="F2485">
        <v>9</v>
      </c>
      <c r="G2485">
        <v>0</v>
      </c>
      <c r="H2485">
        <v>0</v>
      </c>
      <c r="I2485">
        <f t="shared" si="267"/>
        <v>0</v>
      </c>
      <c r="J2485">
        <v>0</v>
      </c>
      <c r="K2485">
        <v>0</v>
      </c>
      <c r="L2485" t="s">
        <v>3</v>
      </c>
      <c r="M2485" t="s">
        <v>651</v>
      </c>
      <c r="N2485" t="str">
        <f t="shared" si="268"/>
        <v>right tackle</v>
      </c>
      <c r="P2485">
        <v>0</v>
      </c>
      <c r="Q2485">
        <v>-0.33540413000000002</v>
      </c>
      <c r="R2485">
        <v>1</v>
      </c>
      <c r="S2485">
        <v>0.32079414657769501</v>
      </c>
      <c r="T2485">
        <f t="shared" si="269"/>
        <v>0</v>
      </c>
      <c r="U2485">
        <f t="shared" si="270"/>
        <v>0</v>
      </c>
      <c r="V2485">
        <f t="shared" si="271"/>
        <v>0</v>
      </c>
      <c r="X2485">
        <f t="shared" si="266"/>
        <v>-0.10759568164198428</v>
      </c>
    </row>
    <row r="2486" spans="1:24" x14ac:dyDescent="0.35">
      <c r="A2486" t="s">
        <v>87</v>
      </c>
      <c r="B2486" t="s">
        <v>667</v>
      </c>
      <c r="C2486" t="s">
        <v>675</v>
      </c>
      <c r="D2486" t="s">
        <v>689</v>
      </c>
      <c r="E2486">
        <v>0.303840250915904</v>
      </c>
      <c r="F2486">
        <v>9</v>
      </c>
      <c r="G2486">
        <v>0</v>
      </c>
      <c r="H2486">
        <v>0</v>
      </c>
      <c r="I2486">
        <f t="shared" si="267"/>
        <v>0</v>
      </c>
      <c r="J2486">
        <v>0</v>
      </c>
      <c r="K2486">
        <v>0</v>
      </c>
      <c r="L2486" t="s">
        <v>654</v>
      </c>
      <c r="M2486" t="s">
        <v>652</v>
      </c>
      <c r="N2486" t="str">
        <f t="shared" si="268"/>
        <v>left guard</v>
      </c>
      <c r="P2486">
        <v>0</v>
      </c>
      <c r="Q2486">
        <v>-0.26856962000000001</v>
      </c>
      <c r="R2486">
        <v>1</v>
      </c>
      <c r="S2486">
        <v>0.303840250915904</v>
      </c>
      <c r="T2486">
        <f t="shared" si="269"/>
        <v>0</v>
      </c>
      <c r="U2486">
        <f t="shared" si="270"/>
        <v>0</v>
      </c>
      <c r="V2486">
        <f t="shared" si="271"/>
        <v>0</v>
      </c>
      <c r="X2486">
        <f t="shared" si="266"/>
        <v>-8.1602260729188997E-2</v>
      </c>
    </row>
    <row r="2487" spans="1:24" x14ac:dyDescent="0.35">
      <c r="A2487" t="s">
        <v>109</v>
      </c>
      <c r="B2487" t="s">
        <v>666</v>
      </c>
      <c r="C2487" t="s">
        <v>675</v>
      </c>
      <c r="D2487" t="s">
        <v>689</v>
      </c>
      <c r="E2487">
        <v>0.13200227350312699</v>
      </c>
      <c r="F2487">
        <v>9</v>
      </c>
      <c r="G2487">
        <v>0</v>
      </c>
      <c r="H2487">
        <v>0</v>
      </c>
      <c r="I2487">
        <f t="shared" si="267"/>
        <v>0</v>
      </c>
      <c r="J2487">
        <v>0</v>
      </c>
      <c r="K2487">
        <v>0</v>
      </c>
      <c r="L2487" t="s">
        <v>654</v>
      </c>
      <c r="M2487" t="s">
        <v>652</v>
      </c>
      <c r="N2487" t="str">
        <f t="shared" si="268"/>
        <v>left guard</v>
      </c>
      <c r="P2487">
        <v>0</v>
      </c>
      <c r="Q2487">
        <v>-0.26856962000000001</v>
      </c>
      <c r="R2487">
        <v>1</v>
      </c>
      <c r="S2487">
        <v>0.13200227350312699</v>
      </c>
      <c r="T2487">
        <f t="shared" si="269"/>
        <v>0</v>
      </c>
      <c r="U2487">
        <f t="shared" si="270"/>
        <v>0</v>
      </c>
      <c r="V2487">
        <f t="shared" si="271"/>
        <v>0</v>
      </c>
      <c r="X2487">
        <f t="shared" si="266"/>
        <v>-3.5451800433870882E-2</v>
      </c>
    </row>
    <row r="2488" spans="1:24" x14ac:dyDescent="0.35">
      <c r="A2488" t="s">
        <v>92</v>
      </c>
      <c r="B2488" t="s">
        <v>665</v>
      </c>
      <c r="C2488" t="s">
        <v>675</v>
      </c>
      <c r="D2488" t="s">
        <v>689</v>
      </c>
      <c r="E2488">
        <v>0.56415747558096796</v>
      </c>
      <c r="F2488">
        <v>9</v>
      </c>
      <c r="G2488">
        <v>0</v>
      </c>
      <c r="H2488">
        <v>0</v>
      </c>
      <c r="I2488">
        <f t="shared" si="267"/>
        <v>0</v>
      </c>
      <c r="J2488">
        <v>0</v>
      </c>
      <c r="K2488">
        <v>0</v>
      </c>
      <c r="L2488" t="s">
        <v>654</v>
      </c>
      <c r="M2488" t="s">
        <v>652</v>
      </c>
      <c r="N2488" t="str">
        <f t="shared" si="268"/>
        <v>left guard</v>
      </c>
      <c r="P2488">
        <v>0</v>
      </c>
      <c r="Q2488">
        <v>-0.26856962000000001</v>
      </c>
      <c r="R2488">
        <v>1</v>
      </c>
      <c r="S2488">
        <v>0.56415747558096796</v>
      </c>
      <c r="T2488">
        <f t="shared" si="269"/>
        <v>0</v>
      </c>
      <c r="U2488">
        <f t="shared" si="270"/>
        <v>0</v>
      </c>
      <c r="V2488">
        <f t="shared" si="271"/>
        <v>0</v>
      </c>
      <c r="X2488">
        <f t="shared" si="266"/>
        <v>-0.15151555883693985</v>
      </c>
    </row>
    <row r="2489" spans="1:24" x14ac:dyDescent="0.35">
      <c r="A2489" t="s">
        <v>333</v>
      </c>
      <c r="B2489" t="s">
        <v>667</v>
      </c>
      <c r="C2489" t="s">
        <v>694</v>
      </c>
      <c r="D2489" t="s">
        <v>695</v>
      </c>
      <c r="E2489">
        <v>0.84345090750288598</v>
      </c>
      <c r="F2489">
        <v>9</v>
      </c>
      <c r="G2489">
        <v>0</v>
      </c>
      <c r="H2489">
        <v>0</v>
      </c>
      <c r="I2489">
        <f t="shared" si="267"/>
        <v>0</v>
      </c>
      <c r="J2489">
        <v>0</v>
      </c>
      <c r="K2489">
        <v>0</v>
      </c>
      <c r="L2489" t="s">
        <v>3</v>
      </c>
      <c r="M2489" t="s">
        <v>652</v>
      </c>
      <c r="N2489" t="str">
        <f t="shared" si="268"/>
        <v>left tackle</v>
      </c>
      <c r="P2489">
        <v>0</v>
      </c>
      <c r="Q2489">
        <v>0.13899176999999999</v>
      </c>
      <c r="R2489">
        <v>0</v>
      </c>
      <c r="S2489">
        <v>0</v>
      </c>
      <c r="T2489">
        <f t="shared" si="269"/>
        <v>0</v>
      </c>
      <c r="U2489">
        <f t="shared" si="270"/>
        <v>0</v>
      </c>
      <c r="V2489">
        <f t="shared" si="271"/>
        <v>0</v>
      </c>
      <c r="X2489">
        <f t="shared" si="266"/>
        <v>0.11723273454193239</v>
      </c>
    </row>
    <row r="2490" spans="1:24" x14ac:dyDescent="0.35">
      <c r="A2490" t="s">
        <v>409</v>
      </c>
      <c r="B2490" t="s">
        <v>665</v>
      </c>
      <c r="C2490" t="s">
        <v>694</v>
      </c>
      <c r="D2490" t="s">
        <v>695</v>
      </c>
      <c r="E2490">
        <v>0.15654909249711299</v>
      </c>
      <c r="F2490">
        <v>9</v>
      </c>
      <c r="G2490">
        <v>0</v>
      </c>
      <c r="H2490">
        <v>0</v>
      </c>
      <c r="I2490">
        <f t="shared" si="267"/>
        <v>0</v>
      </c>
      <c r="J2490">
        <v>0</v>
      </c>
      <c r="K2490">
        <v>0</v>
      </c>
      <c r="L2490" t="s">
        <v>3</v>
      </c>
      <c r="M2490" t="s">
        <v>652</v>
      </c>
      <c r="N2490" t="str">
        <f t="shared" si="268"/>
        <v>left tackle</v>
      </c>
      <c r="P2490">
        <v>0</v>
      </c>
      <c r="Q2490">
        <v>0.13899176999999999</v>
      </c>
      <c r="R2490">
        <v>0</v>
      </c>
      <c r="S2490">
        <v>0</v>
      </c>
      <c r="T2490">
        <f t="shared" si="269"/>
        <v>0</v>
      </c>
      <c r="U2490">
        <f t="shared" si="270"/>
        <v>0</v>
      </c>
      <c r="V2490">
        <f t="shared" si="271"/>
        <v>0</v>
      </c>
      <c r="X2490">
        <f t="shared" si="266"/>
        <v>2.1759035458067452E-2</v>
      </c>
    </row>
    <row r="2491" spans="1:24" x14ac:dyDescent="0.35">
      <c r="A2491" t="s">
        <v>344</v>
      </c>
      <c r="B2491" t="s">
        <v>666</v>
      </c>
      <c r="C2491" t="s">
        <v>694</v>
      </c>
      <c r="D2491" t="s">
        <v>695</v>
      </c>
      <c r="E2491">
        <v>1</v>
      </c>
      <c r="F2491">
        <v>9</v>
      </c>
      <c r="G2491">
        <v>0</v>
      </c>
      <c r="H2491">
        <v>0</v>
      </c>
      <c r="I2491">
        <f t="shared" si="267"/>
        <v>0</v>
      </c>
      <c r="J2491">
        <v>0</v>
      </c>
      <c r="K2491">
        <v>0</v>
      </c>
      <c r="L2491" t="s">
        <v>654</v>
      </c>
      <c r="M2491" t="s">
        <v>651</v>
      </c>
      <c r="N2491" t="str">
        <f t="shared" si="268"/>
        <v>right guard</v>
      </c>
      <c r="P2491">
        <v>0</v>
      </c>
      <c r="Q2491">
        <v>-0.47313622</v>
      </c>
      <c r="R2491">
        <v>1</v>
      </c>
      <c r="S2491">
        <v>1</v>
      </c>
      <c r="T2491">
        <f t="shared" si="269"/>
        <v>0</v>
      </c>
      <c r="U2491">
        <f t="shared" si="270"/>
        <v>0</v>
      </c>
      <c r="V2491">
        <f t="shared" si="271"/>
        <v>0</v>
      </c>
      <c r="X2491">
        <f t="shared" si="266"/>
        <v>-0.47313622</v>
      </c>
    </row>
    <row r="2492" spans="1:24" x14ac:dyDescent="0.35">
      <c r="A2492" t="s">
        <v>400</v>
      </c>
      <c r="B2492" t="s">
        <v>667</v>
      </c>
      <c r="C2492" t="s">
        <v>695</v>
      </c>
      <c r="D2492" t="s">
        <v>694</v>
      </c>
      <c r="E2492">
        <v>0.30880645530807999</v>
      </c>
      <c r="F2492">
        <v>9</v>
      </c>
      <c r="G2492">
        <v>0</v>
      </c>
      <c r="H2492">
        <v>0</v>
      </c>
      <c r="I2492">
        <f t="shared" si="267"/>
        <v>0</v>
      </c>
      <c r="J2492">
        <v>0</v>
      </c>
      <c r="K2492">
        <v>0</v>
      </c>
      <c r="L2492" t="s">
        <v>3</v>
      </c>
      <c r="M2492" t="s">
        <v>652</v>
      </c>
      <c r="N2492" t="str">
        <f t="shared" si="268"/>
        <v>left tackle</v>
      </c>
      <c r="P2492">
        <v>0</v>
      </c>
      <c r="Q2492">
        <v>-0.49993998000000001</v>
      </c>
      <c r="R2492">
        <v>1</v>
      </c>
      <c r="S2492">
        <v>0.30880645530807999</v>
      </c>
      <c r="T2492">
        <f t="shared" si="269"/>
        <v>0</v>
      </c>
      <c r="U2492">
        <f t="shared" si="270"/>
        <v>0</v>
      </c>
      <c r="V2492">
        <f t="shared" si="271"/>
        <v>0</v>
      </c>
      <c r="X2492">
        <f t="shared" si="266"/>
        <v>-0.15438469309059241</v>
      </c>
    </row>
    <row r="2493" spans="1:24" x14ac:dyDescent="0.35">
      <c r="A2493" t="s">
        <v>396</v>
      </c>
      <c r="B2493" t="s">
        <v>667</v>
      </c>
      <c r="C2493" t="s">
        <v>695</v>
      </c>
      <c r="D2493" t="s">
        <v>694</v>
      </c>
      <c r="E2493">
        <v>0.69119354469191896</v>
      </c>
      <c r="F2493">
        <v>9</v>
      </c>
      <c r="G2493">
        <v>0</v>
      </c>
      <c r="H2493">
        <v>0</v>
      </c>
      <c r="I2493">
        <f t="shared" si="267"/>
        <v>0</v>
      </c>
      <c r="J2493">
        <v>0</v>
      </c>
      <c r="K2493">
        <v>0</v>
      </c>
      <c r="L2493" t="s">
        <v>3</v>
      </c>
      <c r="M2493" t="s">
        <v>652</v>
      </c>
      <c r="N2493" t="str">
        <f t="shared" si="268"/>
        <v>left tackle</v>
      </c>
      <c r="P2493">
        <v>0</v>
      </c>
      <c r="Q2493">
        <v>-0.49993998000000001</v>
      </c>
      <c r="R2493">
        <v>1</v>
      </c>
      <c r="S2493">
        <v>0.69119354469191896</v>
      </c>
      <c r="T2493">
        <f t="shared" si="269"/>
        <v>0</v>
      </c>
      <c r="U2493">
        <f t="shared" si="270"/>
        <v>0</v>
      </c>
      <c r="V2493">
        <f t="shared" si="271"/>
        <v>0</v>
      </c>
      <c r="X2493">
        <f t="shared" si="266"/>
        <v>-0.34555528690940707</v>
      </c>
    </row>
    <row r="2494" spans="1:24" x14ac:dyDescent="0.35">
      <c r="A2494" t="s">
        <v>391</v>
      </c>
      <c r="B2494" t="s">
        <v>667</v>
      </c>
      <c r="C2494" t="s">
        <v>695</v>
      </c>
      <c r="D2494" t="s">
        <v>694</v>
      </c>
      <c r="E2494">
        <v>0.41385611694908397</v>
      </c>
      <c r="F2494">
        <v>9</v>
      </c>
      <c r="G2494">
        <v>0</v>
      </c>
      <c r="H2494">
        <v>0</v>
      </c>
      <c r="I2494">
        <f t="shared" si="267"/>
        <v>0</v>
      </c>
      <c r="J2494">
        <v>0</v>
      </c>
      <c r="K2494">
        <v>0</v>
      </c>
      <c r="L2494" t="s">
        <v>653</v>
      </c>
      <c r="M2494" t="s">
        <v>651</v>
      </c>
      <c r="N2494" t="str">
        <f t="shared" si="268"/>
        <v>right end</v>
      </c>
      <c r="P2494">
        <v>0</v>
      </c>
      <c r="Q2494">
        <v>-0.55337334000000005</v>
      </c>
      <c r="R2494">
        <v>1</v>
      </c>
      <c r="S2494">
        <v>0.41385611694908397</v>
      </c>
      <c r="T2494">
        <f t="shared" si="269"/>
        <v>0</v>
      </c>
      <c r="U2494">
        <f t="shared" si="270"/>
        <v>0</v>
      </c>
      <c r="V2494">
        <f t="shared" si="271"/>
        <v>0</v>
      </c>
      <c r="X2494">
        <f t="shared" si="266"/>
        <v>-0.22901694171554524</v>
      </c>
    </row>
    <row r="2495" spans="1:24" x14ac:dyDescent="0.35">
      <c r="A2495" t="s">
        <v>396</v>
      </c>
      <c r="B2495" t="s">
        <v>667</v>
      </c>
      <c r="C2495" t="s">
        <v>695</v>
      </c>
      <c r="D2495" t="s">
        <v>694</v>
      </c>
      <c r="E2495">
        <v>0.58614388305091503</v>
      </c>
      <c r="F2495">
        <v>9</v>
      </c>
      <c r="G2495">
        <v>0</v>
      </c>
      <c r="H2495">
        <v>0</v>
      </c>
      <c r="I2495">
        <f t="shared" si="267"/>
        <v>0</v>
      </c>
      <c r="J2495">
        <v>0</v>
      </c>
      <c r="K2495">
        <v>0</v>
      </c>
      <c r="L2495" t="s">
        <v>653</v>
      </c>
      <c r="M2495" t="s">
        <v>651</v>
      </c>
      <c r="N2495" t="str">
        <f t="shared" si="268"/>
        <v>right end</v>
      </c>
      <c r="P2495">
        <v>0</v>
      </c>
      <c r="Q2495">
        <v>-0.55337334000000005</v>
      </c>
      <c r="R2495">
        <v>1</v>
      </c>
      <c r="S2495">
        <v>0.58614388305091503</v>
      </c>
      <c r="T2495">
        <f t="shared" si="269"/>
        <v>0</v>
      </c>
      <c r="U2495">
        <f t="shared" si="270"/>
        <v>0</v>
      </c>
      <c r="V2495">
        <f t="shared" si="271"/>
        <v>0</v>
      </c>
      <c r="X2495">
        <f t="shared" si="266"/>
        <v>-0.32435639828445428</v>
      </c>
    </row>
    <row r="2496" spans="1:24" x14ac:dyDescent="0.35">
      <c r="A2496" t="s">
        <v>237</v>
      </c>
      <c r="B2496" t="s">
        <v>667</v>
      </c>
      <c r="C2496" t="s">
        <v>694</v>
      </c>
      <c r="D2496" t="s">
        <v>695</v>
      </c>
      <c r="E2496">
        <v>0.81349185042210204</v>
      </c>
      <c r="F2496">
        <v>9</v>
      </c>
      <c r="G2496">
        <v>0</v>
      </c>
      <c r="H2496">
        <v>0</v>
      </c>
      <c r="I2496">
        <f t="shared" si="267"/>
        <v>0</v>
      </c>
      <c r="J2496">
        <v>0</v>
      </c>
      <c r="K2496">
        <v>0</v>
      </c>
      <c r="L2496" t="s">
        <v>653</v>
      </c>
      <c r="M2496" t="s">
        <v>651</v>
      </c>
      <c r="N2496" t="str">
        <f t="shared" si="268"/>
        <v>right end</v>
      </c>
      <c r="P2496">
        <v>0</v>
      </c>
      <c r="Q2496">
        <v>-0.56443880000000002</v>
      </c>
      <c r="R2496">
        <v>1</v>
      </c>
      <c r="S2496">
        <v>0.81349185042210204</v>
      </c>
      <c r="T2496">
        <f t="shared" si="269"/>
        <v>0</v>
      </c>
      <c r="U2496">
        <f t="shared" si="270"/>
        <v>0</v>
      </c>
      <c r="V2496">
        <f t="shared" si="271"/>
        <v>0</v>
      </c>
      <c r="X2496">
        <f t="shared" si="266"/>
        <v>-0.4591663638620308</v>
      </c>
    </row>
    <row r="2497" spans="1:24" x14ac:dyDescent="0.35">
      <c r="A2497" t="s">
        <v>334</v>
      </c>
      <c r="B2497" t="s">
        <v>666</v>
      </c>
      <c r="C2497" t="s">
        <v>694</v>
      </c>
      <c r="D2497" t="s">
        <v>695</v>
      </c>
      <c r="E2497">
        <v>0.18650814957789699</v>
      </c>
      <c r="F2497">
        <v>9</v>
      </c>
      <c r="G2497">
        <v>0</v>
      </c>
      <c r="H2497">
        <v>0</v>
      </c>
      <c r="I2497">
        <f t="shared" si="267"/>
        <v>0</v>
      </c>
      <c r="J2497">
        <v>0</v>
      </c>
      <c r="K2497">
        <v>0</v>
      </c>
      <c r="L2497" t="s">
        <v>653</v>
      </c>
      <c r="M2497" t="s">
        <v>651</v>
      </c>
      <c r="N2497" t="str">
        <f t="shared" si="268"/>
        <v>right end</v>
      </c>
      <c r="P2497">
        <v>0</v>
      </c>
      <c r="Q2497">
        <v>-0.56443880000000002</v>
      </c>
      <c r="R2497">
        <v>1</v>
      </c>
      <c r="S2497">
        <v>0.18650814957789699</v>
      </c>
      <c r="T2497">
        <f t="shared" si="269"/>
        <v>0</v>
      </c>
      <c r="U2497">
        <f t="shared" si="270"/>
        <v>0</v>
      </c>
      <c r="V2497">
        <f t="shared" si="271"/>
        <v>0</v>
      </c>
      <c r="X2497">
        <f t="shared" si="266"/>
        <v>-0.10527243613796869</v>
      </c>
    </row>
    <row r="2498" spans="1:24" x14ac:dyDescent="0.35">
      <c r="A2498" t="s">
        <v>343</v>
      </c>
      <c r="B2498" t="s">
        <v>667</v>
      </c>
      <c r="C2498" t="s">
        <v>694</v>
      </c>
      <c r="D2498" t="s">
        <v>695</v>
      </c>
      <c r="E2498">
        <v>1</v>
      </c>
      <c r="F2498">
        <v>9</v>
      </c>
      <c r="G2498">
        <v>0</v>
      </c>
      <c r="H2498">
        <v>0</v>
      </c>
      <c r="I2498">
        <f t="shared" si="267"/>
        <v>0</v>
      </c>
      <c r="J2498">
        <v>0</v>
      </c>
      <c r="K2498">
        <v>0</v>
      </c>
      <c r="L2498" t="s">
        <v>653</v>
      </c>
      <c r="M2498" t="s">
        <v>652</v>
      </c>
      <c r="N2498" t="str">
        <f t="shared" si="268"/>
        <v>left end</v>
      </c>
      <c r="P2498">
        <v>0</v>
      </c>
      <c r="Q2498">
        <v>0.86349887000000003</v>
      </c>
      <c r="R2498">
        <v>0</v>
      </c>
      <c r="S2498">
        <v>0</v>
      </c>
      <c r="T2498">
        <f t="shared" si="269"/>
        <v>0</v>
      </c>
      <c r="U2498">
        <f t="shared" si="270"/>
        <v>0</v>
      </c>
      <c r="V2498">
        <f t="shared" si="271"/>
        <v>0</v>
      </c>
      <c r="X2498">
        <f t="shared" ref="X2498:X2561" si="272">Q2498*E2498</f>
        <v>0.86349887000000003</v>
      </c>
    </row>
    <row r="2499" spans="1:24" x14ac:dyDescent="0.35">
      <c r="A2499" t="s">
        <v>324</v>
      </c>
      <c r="B2499" t="s">
        <v>667</v>
      </c>
      <c r="C2499" t="s">
        <v>694</v>
      </c>
      <c r="D2499" t="s">
        <v>695</v>
      </c>
      <c r="E2499">
        <v>0.18807796633736301</v>
      </c>
      <c r="F2499">
        <v>9</v>
      </c>
      <c r="G2499">
        <v>0</v>
      </c>
      <c r="H2499">
        <v>0</v>
      </c>
      <c r="I2499">
        <f t="shared" ref="I2499:I2562" si="273">SUM(G2499:H2499)</f>
        <v>0</v>
      </c>
      <c r="J2499">
        <v>0</v>
      </c>
      <c r="K2499">
        <v>0</v>
      </c>
      <c r="L2499" t="s">
        <v>3</v>
      </c>
      <c r="M2499" t="s">
        <v>652</v>
      </c>
      <c r="N2499" t="str">
        <f t="shared" ref="N2499:N2562" si="274">IF(M2499="middle",M2499,_xlfn.CONCAT(M2499," ",L2499))</f>
        <v>left tackle</v>
      </c>
      <c r="P2499">
        <v>0</v>
      </c>
      <c r="Q2499">
        <v>-0.20845491999999999</v>
      </c>
      <c r="R2499">
        <v>1</v>
      </c>
      <c r="S2499">
        <v>0.18807796633736301</v>
      </c>
      <c r="T2499">
        <f t="shared" ref="T2499:T2562" si="275">P2499*E2499</f>
        <v>0</v>
      </c>
      <c r="U2499">
        <f t="shared" ref="U2499:U2562" si="276">J2499*E2499</f>
        <v>0</v>
      </c>
      <c r="V2499">
        <f t="shared" ref="V2499:V2562" si="277">K2499*E2499</f>
        <v>0</v>
      </c>
      <c r="X2499">
        <f t="shared" si="272"/>
        <v>-3.9205777426617697E-2</v>
      </c>
    </row>
    <row r="2500" spans="1:24" x14ac:dyDescent="0.35">
      <c r="A2500" t="s">
        <v>402</v>
      </c>
      <c r="B2500" t="s">
        <v>666</v>
      </c>
      <c r="C2500" t="s">
        <v>694</v>
      </c>
      <c r="D2500" t="s">
        <v>695</v>
      </c>
      <c r="E2500">
        <v>0.34384214564037702</v>
      </c>
      <c r="F2500">
        <v>9</v>
      </c>
      <c r="G2500">
        <v>0</v>
      </c>
      <c r="H2500">
        <v>0</v>
      </c>
      <c r="I2500">
        <f t="shared" si="273"/>
        <v>0</v>
      </c>
      <c r="J2500">
        <v>0</v>
      </c>
      <c r="K2500">
        <v>0</v>
      </c>
      <c r="L2500" t="s">
        <v>3</v>
      </c>
      <c r="M2500" t="s">
        <v>652</v>
      </c>
      <c r="N2500" t="str">
        <f t="shared" si="274"/>
        <v>left tackle</v>
      </c>
      <c r="P2500">
        <v>0</v>
      </c>
      <c r="Q2500">
        <v>-0.20845491999999999</v>
      </c>
      <c r="R2500">
        <v>1</v>
      </c>
      <c r="S2500">
        <v>0.34384214564037702</v>
      </c>
      <c r="T2500">
        <f t="shared" si="275"/>
        <v>0</v>
      </c>
      <c r="U2500">
        <f t="shared" si="276"/>
        <v>0</v>
      </c>
      <c r="V2500">
        <f t="shared" si="277"/>
        <v>0</v>
      </c>
      <c r="X2500">
        <f t="shared" si="272"/>
        <v>-7.1675586962093141E-2</v>
      </c>
    </row>
    <row r="2501" spans="1:24" x14ac:dyDescent="0.35">
      <c r="A2501" t="s">
        <v>333</v>
      </c>
      <c r="B2501" t="s">
        <v>667</v>
      </c>
      <c r="C2501" t="s">
        <v>694</v>
      </c>
      <c r="D2501" t="s">
        <v>695</v>
      </c>
      <c r="E2501">
        <v>0.46807988802225903</v>
      </c>
      <c r="F2501">
        <v>9</v>
      </c>
      <c r="G2501">
        <v>0</v>
      </c>
      <c r="H2501">
        <v>0</v>
      </c>
      <c r="I2501">
        <f t="shared" si="273"/>
        <v>0</v>
      </c>
      <c r="J2501">
        <v>0</v>
      </c>
      <c r="K2501">
        <v>0</v>
      </c>
      <c r="L2501" t="s">
        <v>3</v>
      </c>
      <c r="M2501" t="s">
        <v>652</v>
      </c>
      <c r="N2501" t="str">
        <f t="shared" si="274"/>
        <v>left tackle</v>
      </c>
      <c r="P2501">
        <v>0</v>
      </c>
      <c r="Q2501">
        <v>-0.20845491999999999</v>
      </c>
      <c r="R2501">
        <v>1</v>
      </c>
      <c r="S2501">
        <v>0.46807988802225903</v>
      </c>
      <c r="T2501">
        <f t="shared" si="275"/>
        <v>0</v>
      </c>
      <c r="U2501">
        <f t="shared" si="276"/>
        <v>0</v>
      </c>
      <c r="V2501">
        <f t="shared" si="277"/>
        <v>0</v>
      </c>
      <c r="X2501">
        <f t="shared" si="272"/>
        <v>-9.7573555611288956E-2</v>
      </c>
    </row>
    <row r="2502" spans="1:24" x14ac:dyDescent="0.35">
      <c r="A2502" t="s">
        <v>343</v>
      </c>
      <c r="B2502" t="s">
        <v>667</v>
      </c>
      <c r="C2502" t="s">
        <v>694</v>
      </c>
      <c r="D2502" t="s">
        <v>695</v>
      </c>
      <c r="E2502">
        <v>0.52147773304299405</v>
      </c>
      <c r="F2502">
        <v>9</v>
      </c>
      <c r="G2502">
        <v>0</v>
      </c>
      <c r="H2502">
        <v>0</v>
      </c>
      <c r="I2502">
        <f t="shared" si="273"/>
        <v>0</v>
      </c>
      <c r="J2502">
        <v>0</v>
      </c>
      <c r="K2502">
        <v>0</v>
      </c>
      <c r="L2502" t="s">
        <v>654</v>
      </c>
      <c r="M2502" t="s">
        <v>651</v>
      </c>
      <c r="N2502" t="str">
        <f t="shared" si="274"/>
        <v>right guard</v>
      </c>
      <c r="P2502">
        <v>0</v>
      </c>
      <c r="Q2502">
        <v>4.3669621999999998E-2</v>
      </c>
      <c r="R2502">
        <v>0</v>
      </c>
      <c r="S2502">
        <v>0</v>
      </c>
      <c r="T2502">
        <f t="shared" si="275"/>
        <v>0</v>
      </c>
      <c r="U2502">
        <f t="shared" si="276"/>
        <v>0</v>
      </c>
      <c r="V2502">
        <f t="shared" si="277"/>
        <v>0</v>
      </c>
      <c r="X2502">
        <f t="shared" si="272"/>
        <v>2.2772735483404458E-2</v>
      </c>
    </row>
    <row r="2503" spans="1:24" x14ac:dyDescent="0.35">
      <c r="A2503" t="s">
        <v>334</v>
      </c>
      <c r="B2503" t="s">
        <v>666</v>
      </c>
      <c r="C2503" t="s">
        <v>694</v>
      </c>
      <c r="D2503" t="s">
        <v>695</v>
      </c>
      <c r="E2503">
        <v>0.478522266957005</v>
      </c>
      <c r="F2503">
        <v>9</v>
      </c>
      <c r="G2503">
        <v>0</v>
      </c>
      <c r="H2503">
        <v>0</v>
      </c>
      <c r="I2503">
        <f t="shared" si="273"/>
        <v>0</v>
      </c>
      <c r="J2503">
        <v>0</v>
      </c>
      <c r="K2503">
        <v>0</v>
      </c>
      <c r="L2503" t="s">
        <v>654</v>
      </c>
      <c r="M2503" t="s">
        <v>651</v>
      </c>
      <c r="N2503" t="str">
        <f t="shared" si="274"/>
        <v>right guard</v>
      </c>
      <c r="P2503">
        <v>0</v>
      </c>
      <c r="Q2503">
        <v>4.3669621999999998E-2</v>
      </c>
      <c r="R2503">
        <v>0</v>
      </c>
      <c r="S2503">
        <v>0</v>
      </c>
      <c r="T2503">
        <f t="shared" si="275"/>
        <v>0</v>
      </c>
      <c r="U2503">
        <f t="shared" si="276"/>
        <v>0</v>
      </c>
      <c r="V2503">
        <f t="shared" si="277"/>
        <v>0</v>
      </c>
      <c r="X2503">
        <f t="shared" si="272"/>
        <v>2.0896886516595499E-2</v>
      </c>
    </row>
    <row r="2504" spans="1:24" x14ac:dyDescent="0.35">
      <c r="A2504" t="s">
        <v>324</v>
      </c>
      <c r="B2504" t="s">
        <v>667</v>
      </c>
      <c r="C2504" t="s">
        <v>694</v>
      </c>
      <c r="D2504" t="s">
        <v>695</v>
      </c>
      <c r="E2504">
        <v>0.50887925093791098</v>
      </c>
      <c r="F2504">
        <v>9</v>
      </c>
      <c r="G2504">
        <v>0</v>
      </c>
      <c r="H2504">
        <v>0</v>
      </c>
      <c r="I2504">
        <f t="shared" si="273"/>
        <v>0</v>
      </c>
      <c r="J2504">
        <v>0</v>
      </c>
      <c r="K2504">
        <v>0</v>
      </c>
      <c r="L2504" t="s">
        <v>654</v>
      </c>
      <c r="M2504" t="s">
        <v>651</v>
      </c>
      <c r="N2504" t="str">
        <f t="shared" si="274"/>
        <v>right guard</v>
      </c>
      <c r="P2504">
        <v>0</v>
      </c>
      <c r="Q2504">
        <v>0.85031060000000003</v>
      </c>
      <c r="R2504">
        <v>0</v>
      </c>
      <c r="S2504">
        <v>0</v>
      </c>
      <c r="T2504">
        <f t="shared" si="275"/>
        <v>0</v>
      </c>
      <c r="U2504">
        <f t="shared" si="276"/>
        <v>0</v>
      </c>
      <c r="V2504">
        <f t="shared" si="277"/>
        <v>0</v>
      </c>
      <c r="X2504">
        <f t="shared" si="272"/>
        <v>0.43270542119256566</v>
      </c>
    </row>
    <row r="2505" spans="1:24" x14ac:dyDescent="0.35">
      <c r="A2505" t="s">
        <v>537</v>
      </c>
      <c r="B2505" t="s">
        <v>665</v>
      </c>
      <c r="C2505" t="s">
        <v>694</v>
      </c>
      <c r="D2505" t="s">
        <v>695</v>
      </c>
      <c r="E2505">
        <v>0.49112074906208802</v>
      </c>
      <c r="F2505">
        <v>9</v>
      </c>
      <c r="G2505">
        <v>0</v>
      </c>
      <c r="H2505">
        <v>0</v>
      </c>
      <c r="I2505">
        <f t="shared" si="273"/>
        <v>0</v>
      </c>
      <c r="J2505">
        <v>0</v>
      </c>
      <c r="K2505">
        <v>0</v>
      </c>
      <c r="L2505" t="s">
        <v>654</v>
      </c>
      <c r="M2505" t="s">
        <v>651</v>
      </c>
      <c r="N2505" t="str">
        <f t="shared" si="274"/>
        <v>right guard</v>
      </c>
      <c r="P2505">
        <v>0</v>
      </c>
      <c r="Q2505">
        <v>0.85031060000000003</v>
      </c>
      <c r="R2505">
        <v>0</v>
      </c>
      <c r="S2505">
        <v>0</v>
      </c>
      <c r="T2505">
        <f t="shared" si="275"/>
        <v>0</v>
      </c>
      <c r="U2505">
        <f t="shared" si="276"/>
        <v>0</v>
      </c>
      <c r="V2505">
        <f t="shared" si="277"/>
        <v>0</v>
      </c>
      <c r="X2505">
        <f t="shared" si="272"/>
        <v>0.41760517880743353</v>
      </c>
    </row>
    <row r="2506" spans="1:24" x14ac:dyDescent="0.35">
      <c r="A2506" t="s">
        <v>237</v>
      </c>
      <c r="B2506" t="s">
        <v>667</v>
      </c>
      <c r="C2506" t="s">
        <v>694</v>
      </c>
      <c r="D2506" t="s">
        <v>695</v>
      </c>
      <c r="E2506">
        <v>0.17226559150468199</v>
      </c>
      <c r="F2506">
        <v>9</v>
      </c>
      <c r="G2506">
        <v>0</v>
      </c>
      <c r="H2506">
        <v>0</v>
      </c>
      <c r="I2506">
        <f t="shared" si="273"/>
        <v>0</v>
      </c>
      <c r="J2506">
        <v>0</v>
      </c>
      <c r="K2506">
        <v>0</v>
      </c>
      <c r="L2506" t="s">
        <v>653</v>
      </c>
      <c r="M2506" t="s">
        <v>652</v>
      </c>
      <c r="N2506" t="str">
        <f t="shared" si="274"/>
        <v>left end</v>
      </c>
      <c r="P2506">
        <v>0</v>
      </c>
      <c r="Q2506">
        <v>-0.47136095</v>
      </c>
      <c r="R2506">
        <v>1</v>
      </c>
      <c r="S2506">
        <v>0.17226559150468199</v>
      </c>
      <c r="T2506">
        <f t="shared" si="275"/>
        <v>0</v>
      </c>
      <c r="U2506">
        <f t="shared" si="276"/>
        <v>0</v>
      </c>
      <c r="V2506">
        <f t="shared" si="277"/>
        <v>0</v>
      </c>
      <c r="X2506">
        <f t="shared" si="272"/>
        <v>-8.1199272863958824E-2</v>
      </c>
    </row>
    <row r="2507" spans="1:24" x14ac:dyDescent="0.35">
      <c r="A2507" t="s">
        <v>343</v>
      </c>
      <c r="B2507" t="s">
        <v>667</v>
      </c>
      <c r="C2507" t="s">
        <v>694</v>
      </c>
      <c r="D2507" t="s">
        <v>695</v>
      </c>
      <c r="E2507">
        <v>0.30885766260592701</v>
      </c>
      <c r="F2507">
        <v>9</v>
      </c>
      <c r="G2507">
        <v>0</v>
      </c>
      <c r="H2507">
        <v>0</v>
      </c>
      <c r="I2507">
        <f t="shared" si="273"/>
        <v>0</v>
      </c>
      <c r="J2507">
        <v>0</v>
      </c>
      <c r="K2507">
        <v>0</v>
      </c>
      <c r="L2507" t="s">
        <v>653</v>
      </c>
      <c r="M2507" t="s">
        <v>652</v>
      </c>
      <c r="N2507" t="str">
        <f t="shared" si="274"/>
        <v>left end</v>
      </c>
      <c r="P2507">
        <v>0</v>
      </c>
      <c r="Q2507">
        <v>-0.47136095</v>
      </c>
      <c r="R2507">
        <v>1</v>
      </c>
      <c r="S2507">
        <v>0.30885766260592701</v>
      </c>
      <c r="T2507">
        <f t="shared" si="275"/>
        <v>0</v>
      </c>
      <c r="U2507">
        <f t="shared" si="276"/>
        <v>0</v>
      </c>
      <c r="V2507">
        <f t="shared" si="277"/>
        <v>0</v>
      </c>
      <c r="X2507">
        <f t="shared" si="272"/>
        <v>-0.14558344126070924</v>
      </c>
    </row>
    <row r="2508" spans="1:24" x14ac:dyDescent="0.35">
      <c r="A2508" t="s">
        <v>409</v>
      </c>
      <c r="B2508" t="s">
        <v>665</v>
      </c>
      <c r="C2508" t="s">
        <v>694</v>
      </c>
      <c r="D2508" t="s">
        <v>695</v>
      </c>
      <c r="E2508">
        <v>0.51887674588938903</v>
      </c>
      <c r="F2508">
        <v>9</v>
      </c>
      <c r="G2508">
        <v>0</v>
      </c>
      <c r="H2508">
        <v>0</v>
      </c>
      <c r="I2508">
        <f t="shared" si="273"/>
        <v>0</v>
      </c>
      <c r="J2508">
        <v>0</v>
      </c>
      <c r="K2508">
        <v>0</v>
      </c>
      <c r="L2508" t="s">
        <v>653</v>
      </c>
      <c r="M2508" t="s">
        <v>652</v>
      </c>
      <c r="N2508" t="str">
        <f t="shared" si="274"/>
        <v>left end</v>
      </c>
      <c r="P2508">
        <v>0</v>
      </c>
      <c r="Q2508">
        <v>-0.47136095</v>
      </c>
      <c r="R2508">
        <v>1</v>
      </c>
      <c r="S2508">
        <v>0.51887674588938903</v>
      </c>
      <c r="T2508">
        <f t="shared" si="275"/>
        <v>0</v>
      </c>
      <c r="U2508">
        <f t="shared" si="276"/>
        <v>0</v>
      </c>
      <c r="V2508">
        <f t="shared" si="277"/>
        <v>0</v>
      </c>
      <c r="X2508">
        <f t="shared" si="272"/>
        <v>-0.24457823587533101</v>
      </c>
    </row>
    <row r="2509" spans="1:24" x14ac:dyDescent="0.35">
      <c r="A2509" t="s">
        <v>537</v>
      </c>
      <c r="B2509" t="s">
        <v>665</v>
      </c>
      <c r="C2509" t="s">
        <v>694</v>
      </c>
      <c r="D2509" t="s">
        <v>695</v>
      </c>
      <c r="E2509">
        <v>0.40722792507241901</v>
      </c>
      <c r="F2509">
        <v>9</v>
      </c>
      <c r="G2509">
        <v>0</v>
      </c>
      <c r="H2509">
        <v>0</v>
      </c>
      <c r="I2509">
        <f t="shared" si="273"/>
        <v>0</v>
      </c>
      <c r="J2509">
        <v>0</v>
      </c>
      <c r="K2509">
        <v>1</v>
      </c>
      <c r="L2509" t="s">
        <v>653</v>
      </c>
      <c r="M2509" t="s">
        <v>652</v>
      </c>
      <c r="N2509" t="str">
        <f t="shared" si="274"/>
        <v>left end</v>
      </c>
      <c r="P2509">
        <v>0</v>
      </c>
      <c r="Q2509">
        <v>-0.70383870000000004</v>
      </c>
      <c r="R2509">
        <v>1</v>
      </c>
      <c r="S2509">
        <v>0.40722792507241901</v>
      </c>
      <c r="T2509">
        <f t="shared" si="275"/>
        <v>0</v>
      </c>
      <c r="U2509">
        <f t="shared" si="276"/>
        <v>0</v>
      </c>
      <c r="V2509">
        <f t="shared" si="277"/>
        <v>0.40722792507241901</v>
      </c>
      <c r="X2509">
        <f t="shared" si="272"/>
        <v>-0.28662277338666881</v>
      </c>
    </row>
    <row r="2510" spans="1:24" x14ac:dyDescent="0.35">
      <c r="A2510" t="s">
        <v>323</v>
      </c>
      <c r="B2510" t="s">
        <v>666</v>
      </c>
      <c r="C2510" t="s">
        <v>694</v>
      </c>
      <c r="D2510" t="s">
        <v>695</v>
      </c>
      <c r="E2510">
        <v>0.36914197978845698</v>
      </c>
      <c r="F2510">
        <v>9</v>
      </c>
      <c r="G2510">
        <v>0</v>
      </c>
      <c r="H2510">
        <v>0</v>
      </c>
      <c r="I2510">
        <f t="shared" si="273"/>
        <v>0</v>
      </c>
      <c r="J2510">
        <v>0</v>
      </c>
      <c r="K2510">
        <v>1</v>
      </c>
      <c r="L2510" t="s">
        <v>653</v>
      </c>
      <c r="M2510" t="s">
        <v>652</v>
      </c>
      <c r="N2510" t="str">
        <f t="shared" si="274"/>
        <v>left end</v>
      </c>
      <c r="P2510">
        <v>0</v>
      </c>
      <c r="Q2510">
        <v>-0.70383870000000004</v>
      </c>
      <c r="R2510">
        <v>1</v>
      </c>
      <c r="S2510">
        <v>0.36914197978845698</v>
      </c>
      <c r="T2510">
        <f t="shared" si="275"/>
        <v>0</v>
      </c>
      <c r="U2510">
        <f t="shared" si="276"/>
        <v>0</v>
      </c>
      <c r="V2510">
        <f t="shared" si="277"/>
        <v>0.36914197978845698</v>
      </c>
      <c r="X2510">
        <f t="shared" si="272"/>
        <v>-0.25981641116973386</v>
      </c>
    </row>
    <row r="2511" spans="1:24" x14ac:dyDescent="0.35">
      <c r="A2511" t="s">
        <v>333</v>
      </c>
      <c r="B2511" t="s">
        <v>667</v>
      </c>
      <c r="C2511" t="s">
        <v>694</v>
      </c>
      <c r="D2511" t="s">
        <v>695</v>
      </c>
      <c r="E2511">
        <v>0.22363009513912199</v>
      </c>
      <c r="F2511">
        <v>9</v>
      </c>
      <c r="G2511">
        <v>0</v>
      </c>
      <c r="H2511">
        <v>0</v>
      </c>
      <c r="I2511">
        <f t="shared" si="273"/>
        <v>0</v>
      </c>
      <c r="J2511">
        <v>0</v>
      </c>
      <c r="K2511">
        <v>1</v>
      </c>
      <c r="L2511" t="s">
        <v>653</v>
      </c>
      <c r="M2511" t="s">
        <v>652</v>
      </c>
      <c r="N2511" t="str">
        <f t="shared" si="274"/>
        <v>left end</v>
      </c>
      <c r="P2511">
        <v>0</v>
      </c>
      <c r="Q2511">
        <v>-0.70383870000000004</v>
      </c>
      <c r="R2511">
        <v>1</v>
      </c>
      <c r="S2511">
        <v>0.22363009513912199</v>
      </c>
      <c r="T2511">
        <f t="shared" si="275"/>
        <v>0</v>
      </c>
      <c r="U2511">
        <f t="shared" si="276"/>
        <v>0</v>
      </c>
      <c r="V2511">
        <f t="shared" si="277"/>
        <v>0.22363009513912199</v>
      </c>
      <c r="X2511">
        <f t="shared" si="272"/>
        <v>-0.15739951544359596</v>
      </c>
    </row>
    <row r="2512" spans="1:24" x14ac:dyDescent="0.35">
      <c r="A2512" t="s">
        <v>396</v>
      </c>
      <c r="B2512" t="s">
        <v>667</v>
      </c>
      <c r="C2512" t="s">
        <v>695</v>
      </c>
      <c r="D2512" t="s">
        <v>694</v>
      </c>
      <c r="E2512">
        <v>1</v>
      </c>
      <c r="F2512">
        <v>9</v>
      </c>
      <c r="G2512">
        <v>0</v>
      </c>
      <c r="H2512">
        <v>0</v>
      </c>
      <c r="I2512">
        <f t="shared" si="273"/>
        <v>0</v>
      </c>
      <c r="J2512">
        <v>0</v>
      </c>
      <c r="K2512">
        <v>0</v>
      </c>
      <c r="L2512" t="s">
        <v>654</v>
      </c>
      <c r="M2512" t="s">
        <v>651</v>
      </c>
      <c r="N2512" t="str">
        <f t="shared" si="274"/>
        <v>right guard</v>
      </c>
      <c r="P2512">
        <v>0</v>
      </c>
      <c r="Q2512">
        <v>-0.23050551</v>
      </c>
      <c r="R2512">
        <v>1</v>
      </c>
      <c r="S2512">
        <v>1</v>
      </c>
      <c r="T2512">
        <f t="shared" si="275"/>
        <v>0</v>
      </c>
      <c r="U2512">
        <f t="shared" si="276"/>
        <v>0</v>
      </c>
      <c r="V2512">
        <f t="shared" si="277"/>
        <v>0</v>
      </c>
      <c r="X2512">
        <f t="shared" si="272"/>
        <v>-0.23050551</v>
      </c>
    </row>
    <row r="2513" spans="1:24" x14ac:dyDescent="0.35">
      <c r="A2513" t="s">
        <v>334</v>
      </c>
      <c r="B2513" t="s">
        <v>666</v>
      </c>
      <c r="C2513" t="s">
        <v>694</v>
      </c>
      <c r="D2513" t="s">
        <v>695</v>
      </c>
      <c r="E2513">
        <v>0.37264741333265899</v>
      </c>
      <c r="F2513">
        <v>9</v>
      </c>
      <c r="G2513">
        <v>0</v>
      </c>
      <c r="H2513">
        <v>0</v>
      </c>
      <c r="I2513">
        <f t="shared" si="273"/>
        <v>0</v>
      </c>
      <c r="J2513">
        <v>0</v>
      </c>
      <c r="K2513">
        <v>0</v>
      </c>
      <c r="L2513" t="s">
        <v>654</v>
      </c>
      <c r="M2513" t="s">
        <v>652</v>
      </c>
      <c r="N2513" t="str">
        <f t="shared" si="274"/>
        <v>left guard</v>
      </c>
      <c r="P2513">
        <v>0</v>
      </c>
      <c r="Q2513">
        <v>-0.33485559999999998</v>
      </c>
      <c r="R2513">
        <v>1</v>
      </c>
      <c r="S2513">
        <v>0.37264741333265899</v>
      </c>
      <c r="T2513">
        <f t="shared" si="275"/>
        <v>0</v>
      </c>
      <c r="U2513">
        <f t="shared" si="276"/>
        <v>0</v>
      </c>
      <c r="V2513">
        <f t="shared" si="277"/>
        <v>0</v>
      </c>
      <c r="X2513">
        <f t="shared" si="272"/>
        <v>-0.12478307317995552</v>
      </c>
    </row>
    <row r="2514" spans="1:24" x14ac:dyDescent="0.35">
      <c r="A2514" t="s">
        <v>323</v>
      </c>
      <c r="B2514" t="s">
        <v>666</v>
      </c>
      <c r="C2514" t="s">
        <v>694</v>
      </c>
      <c r="D2514" t="s">
        <v>695</v>
      </c>
      <c r="E2514">
        <v>0.34652834632745599</v>
      </c>
      <c r="F2514">
        <v>9</v>
      </c>
      <c r="G2514">
        <v>0</v>
      </c>
      <c r="H2514">
        <v>0</v>
      </c>
      <c r="I2514">
        <f t="shared" si="273"/>
        <v>0</v>
      </c>
      <c r="J2514">
        <v>0</v>
      </c>
      <c r="K2514">
        <v>0</v>
      </c>
      <c r="L2514" t="s">
        <v>654</v>
      </c>
      <c r="M2514" t="s">
        <v>652</v>
      </c>
      <c r="N2514" t="str">
        <f t="shared" si="274"/>
        <v>left guard</v>
      </c>
      <c r="P2514">
        <v>0</v>
      </c>
      <c r="Q2514">
        <v>-0.33485559999999998</v>
      </c>
      <c r="R2514">
        <v>1</v>
      </c>
      <c r="S2514">
        <v>0.34652834632745599</v>
      </c>
      <c r="T2514">
        <f t="shared" si="275"/>
        <v>0</v>
      </c>
      <c r="U2514">
        <f t="shared" si="276"/>
        <v>0</v>
      </c>
      <c r="V2514">
        <f t="shared" si="277"/>
        <v>0</v>
      </c>
      <c r="X2514">
        <f t="shared" si="272"/>
        <v>-0.11603695732648807</v>
      </c>
    </row>
    <row r="2515" spans="1:24" x14ac:dyDescent="0.35">
      <c r="A2515" t="s">
        <v>333</v>
      </c>
      <c r="B2515" t="s">
        <v>667</v>
      </c>
      <c r="C2515" t="s">
        <v>694</v>
      </c>
      <c r="D2515" t="s">
        <v>695</v>
      </c>
      <c r="E2515">
        <v>0.28082424033988401</v>
      </c>
      <c r="F2515">
        <v>9</v>
      </c>
      <c r="G2515">
        <v>0</v>
      </c>
      <c r="H2515">
        <v>0</v>
      </c>
      <c r="I2515">
        <f t="shared" si="273"/>
        <v>0</v>
      </c>
      <c r="J2515">
        <v>0</v>
      </c>
      <c r="K2515">
        <v>0</v>
      </c>
      <c r="L2515" t="s">
        <v>654</v>
      </c>
      <c r="M2515" t="s">
        <v>652</v>
      </c>
      <c r="N2515" t="str">
        <f t="shared" si="274"/>
        <v>left guard</v>
      </c>
      <c r="P2515">
        <v>0</v>
      </c>
      <c r="Q2515">
        <v>-0.33485559999999998</v>
      </c>
      <c r="R2515">
        <v>1</v>
      </c>
      <c r="S2515">
        <v>0.28082424033988401</v>
      </c>
      <c r="T2515">
        <f t="shared" si="275"/>
        <v>0</v>
      </c>
      <c r="U2515">
        <f t="shared" si="276"/>
        <v>0</v>
      </c>
      <c r="V2515">
        <f t="shared" si="277"/>
        <v>0</v>
      </c>
      <c r="X2515">
        <f t="shared" si="272"/>
        <v>-9.4035569493556057E-2</v>
      </c>
    </row>
    <row r="2516" spans="1:24" x14ac:dyDescent="0.35">
      <c r="A2516" t="s">
        <v>538</v>
      </c>
      <c r="B2516" t="s">
        <v>665</v>
      </c>
      <c r="C2516" t="s">
        <v>694</v>
      </c>
      <c r="D2516" t="s">
        <v>695</v>
      </c>
      <c r="E2516">
        <v>0.82315015388912405</v>
      </c>
      <c r="F2516">
        <v>9</v>
      </c>
      <c r="G2516">
        <v>0</v>
      </c>
      <c r="H2516">
        <v>0</v>
      </c>
      <c r="I2516">
        <f t="shared" si="273"/>
        <v>0</v>
      </c>
      <c r="J2516">
        <v>0</v>
      </c>
      <c r="K2516">
        <v>0</v>
      </c>
      <c r="L2516" t="s">
        <v>3</v>
      </c>
      <c r="M2516" t="s">
        <v>651</v>
      </c>
      <c r="N2516" t="str">
        <f t="shared" si="274"/>
        <v>right tackle</v>
      </c>
      <c r="P2516">
        <v>0</v>
      </c>
      <c r="Q2516">
        <v>-0.25632971999999998</v>
      </c>
      <c r="R2516">
        <v>1</v>
      </c>
      <c r="S2516">
        <v>0.82315015388912405</v>
      </c>
      <c r="T2516">
        <f t="shared" si="275"/>
        <v>0</v>
      </c>
      <c r="U2516">
        <f t="shared" si="276"/>
        <v>0</v>
      </c>
      <c r="V2516">
        <f t="shared" si="277"/>
        <v>0</v>
      </c>
      <c r="X2516">
        <f t="shared" si="272"/>
        <v>-0.21099784846435607</v>
      </c>
    </row>
    <row r="2517" spans="1:24" x14ac:dyDescent="0.35">
      <c r="A2517" t="s">
        <v>323</v>
      </c>
      <c r="B2517" t="s">
        <v>666</v>
      </c>
      <c r="C2517" t="s">
        <v>694</v>
      </c>
      <c r="D2517" t="s">
        <v>695</v>
      </c>
      <c r="E2517">
        <v>0.17684984611087501</v>
      </c>
      <c r="F2517">
        <v>9</v>
      </c>
      <c r="G2517">
        <v>0</v>
      </c>
      <c r="H2517">
        <v>0</v>
      </c>
      <c r="I2517">
        <f t="shared" si="273"/>
        <v>0</v>
      </c>
      <c r="J2517">
        <v>0</v>
      </c>
      <c r="K2517">
        <v>0</v>
      </c>
      <c r="L2517" t="s">
        <v>3</v>
      </c>
      <c r="M2517" t="s">
        <v>651</v>
      </c>
      <c r="N2517" t="str">
        <f t="shared" si="274"/>
        <v>right tackle</v>
      </c>
      <c r="P2517">
        <v>0</v>
      </c>
      <c r="Q2517">
        <v>-0.25632971999999998</v>
      </c>
      <c r="R2517">
        <v>1</v>
      </c>
      <c r="S2517">
        <v>0.17684984611087501</v>
      </c>
      <c r="T2517">
        <f t="shared" si="275"/>
        <v>0</v>
      </c>
      <c r="U2517">
        <f t="shared" si="276"/>
        <v>0</v>
      </c>
      <c r="V2517">
        <f t="shared" si="277"/>
        <v>0</v>
      </c>
      <c r="X2517">
        <f t="shared" si="272"/>
        <v>-4.5331871535643678E-2</v>
      </c>
    </row>
    <row r="2518" spans="1:24" x14ac:dyDescent="0.35">
      <c r="A2518" t="s">
        <v>324</v>
      </c>
      <c r="B2518" t="s">
        <v>667</v>
      </c>
      <c r="C2518" t="s">
        <v>694</v>
      </c>
      <c r="D2518" t="s">
        <v>695</v>
      </c>
      <c r="E2518">
        <v>0.13246990882564399</v>
      </c>
      <c r="F2518">
        <v>9</v>
      </c>
      <c r="G2518">
        <v>0</v>
      </c>
      <c r="H2518">
        <v>0</v>
      </c>
      <c r="I2518">
        <f t="shared" si="273"/>
        <v>0</v>
      </c>
      <c r="J2518">
        <v>0</v>
      </c>
      <c r="K2518">
        <v>0</v>
      </c>
      <c r="L2518" t="s">
        <v>3</v>
      </c>
      <c r="M2518" t="s">
        <v>652</v>
      </c>
      <c r="N2518" t="str">
        <f t="shared" si="274"/>
        <v>left tackle</v>
      </c>
      <c r="P2518">
        <v>0</v>
      </c>
      <c r="Q2518">
        <v>0.56466466000000004</v>
      </c>
      <c r="R2518">
        <v>0</v>
      </c>
      <c r="S2518">
        <v>0</v>
      </c>
      <c r="T2518">
        <f t="shared" si="275"/>
        <v>0</v>
      </c>
      <c r="U2518">
        <f t="shared" si="276"/>
        <v>0</v>
      </c>
      <c r="V2518">
        <f t="shared" si="277"/>
        <v>0</v>
      </c>
      <c r="X2518">
        <f t="shared" si="272"/>
        <v>7.4801076027263269E-2</v>
      </c>
    </row>
    <row r="2519" spans="1:24" x14ac:dyDescent="0.35">
      <c r="A2519" t="s">
        <v>334</v>
      </c>
      <c r="B2519" t="s">
        <v>666</v>
      </c>
      <c r="C2519" t="s">
        <v>694</v>
      </c>
      <c r="D2519" t="s">
        <v>695</v>
      </c>
      <c r="E2519">
        <v>0.32535941332274398</v>
      </c>
      <c r="F2519">
        <v>9</v>
      </c>
      <c r="G2519">
        <v>0</v>
      </c>
      <c r="H2519">
        <v>0</v>
      </c>
      <c r="I2519">
        <f t="shared" si="273"/>
        <v>0</v>
      </c>
      <c r="J2519">
        <v>0</v>
      </c>
      <c r="K2519">
        <v>0</v>
      </c>
      <c r="L2519" t="s">
        <v>3</v>
      </c>
      <c r="M2519" t="s">
        <v>652</v>
      </c>
      <c r="N2519" t="str">
        <f t="shared" si="274"/>
        <v>left tackle</v>
      </c>
      <c r="P2519">
        <v>0</v>
      </c>
      <c r="Q2519">
        <v>0.56466466000000004</v>
      </c>
      <c r="R2519">
        <v>0</v>
      </c>
      <c r="S2519">
        <v>0</v>
      </c>
      <c r="T2519">
        <f t="shared" si="275"/>
        <v>0</v>
      </c>
      <c r="U2519">
        <f t="shared" si="276"/>
        <v>0</v>
      </c>
      <c r="V2519">
        <f t="shared" si="277"/>
        <v>0</v>
      </c>
      <c r="X2519">
        <f t="shared" si="272"/>
        <v>0.18371896250168671</v>
      </c>
    </row>
    <row r="2520" spans="1:24" x14ac:dyDescent="0.35">
      <c r="A2520" t="s">
        <v>333</v>
      </c>
      <c r="B2520" t="s">
        <v>667</v>
      </c>
      <c r="C2520" t="s">
        <v>694</v>
      </c>
      <c r="D2520" t="s">
        <v>695</v>
      </c>
      <c r="E2520">
        <v>0.19051364245588101</v>
      </c>
      <c r="F2520">
        <v>9</v>
      </c>
      <c r="G2520">
        <v>0</v>
      </c>
      <c r="H2520">
        <v>0</v>
      </c>
      <c r="I2520">
        <f t="shared" si="273"/>
        <v>0</v>
      </c>
      <c r="J2520">
        <v>0</v>
      </c>
      <c r="K2520">
        <v>0</v>
      </c>
      <c r="L2520" t="s">
        <v>3</v>
      </c>
      <c r="M2520" t="s">
        <v>652</v>
      </c>
      <c r="N2520" t="str">
        <f t="shared" si="274"/>
        <v>left tackle</v>
      </c>
      <c r="P2520">
        <v>0</v>
      </c>
      <c r="Q2520">
        <v>0.56466466000000004</v>
      </c>
      <c r="R2520">
        <v>0</v>
      </c>
      <c r="S2520">
        <v>0</v>
      </c>
      <c r="T2520">
        <f t="shared" si="275"/>
        <v>0</v>
      </c>
      <c r="U2520">
        <f t="shared" si="276"/>
        <v>0</v>
      </c>
      <c r="V2520">
        <f t="shared" si="277"/>
        <v>0</v>
      </c>
      <c r="X2520">
        <f t="shared" si="272"/>
        <v>0.10757632114271162</v>
      </c>
    </row>
    <row r="2521" spans="1:24" x14ac:dyDescent="0.35">
      <c r="A2521" t="s">
        <v>409</v>
      </c>
      <c r="B2521" t="s">
        <v>665</v>
      </c>
      <c r="C2521" t="s">
        <v>694</v>
      </c>
      <c r="D2521" t="s">
        <v>695</v>
      </c>
      <c r="E2521">
        <v>0.35165703539572901</v>
      </c>
      <c r="F2521">
        <v>9</v>
      </c>
      <c r="G2521">
        <v>0</v>
      </c>
      <c r="H2521">
        <v>0</v>
      </c>
      <c r="I2521">
        <f t="shared" si="273"/>
        <v>0</v>
      </c>
      <c r="J2521">
        <v>0</v>
      </c>
      <c r="K2521">
        <v>0</v>
      </c>
      <c r="L2521" t="s">
        <v>3</v>
      </c>
      <c r="M2521" t="s">
        <v>652</v>
      </c>
      <c r="N2521" t="str">
        <f t="shared" si="274"/>
        <v>left tackle</v>
      </c>
      <c r="P2521">
        <v>0</v>
      </c>
      <c r="Q2521">
        <v>0.56466466000000004</v>
      </c>
      <c r="R2521">
        <v>0</v>
      </c>
      <c r="S2521">
        <v>0</v>
      </c>
      <c r="T2521">
        <f t="shared" si="275"/>
        <v>0</v>
      </c>
      <c r="U2521">
        <f t="shared" si="276"/>
        <v>0</v>
      </c>
      <c r="V2521">
        <f t="shared" si="277"/>
        <v>0</v>
      </c>
      <c r="X2521">
        <f t="shared" si="272"/>
        <v>0.1985683003283373</v>
      </c>
    </row>
    <row r="2522" spans="1:24" x14ac:dyDescent="0.35">
      <c r="A2522" t="s">
        <v>334</v>
      </c>
      <c r="B2522" t="s">
        <v>666</v>
      </c>
      <c r="C2522" t="s">
        <v>694</v>
      </c>
      <c r="D2522" t="s">
        <v>695</v>
      </c>
      <c r="E2522">
        <v>1</v>
      </c>
      <c r="F2522">
        <v>9</v>
      </c>
      <c r="G2522">
        <v>0</v>
      </c>
      <c r="H2522">
        <v>0</v>
      </c>
      <c r="I2522">
        <f t="shared" si="273"/>
        <v>0</v>
      </c>
      <c r="J2522">
        <v>0</v>
      </c>
      <c r="K2522">
        <v>0</v>
      </c>
      <c r="L2522" t="s">
        <v>654</v>
      </c>
      <c r="M2522" t="s">
        <v>652</v>
      </c>
      <c r="N2522" t="str">
        <f t="shared" si="274"/>
        <v>left guard</v>
      </c>
      <c r="P2522">
        <v>0</v>
      </c>
      <c r="Q2522">
        <v>-0.52523339999999996</v>
      </c>
      <c r="R2522">
        <v>1</v>
      </c>
      <c r="S2522">
        <v>1</v>
      </c>
      <c r="T2522">
        <f t="shared" si="275"/>
        <v>0</v>
      </c>
      <c r="U2522">
        <f t="shared" si="276"/>
        <v>0</v>
      </c>
      <c r="V2522">
        <f t="shared" si="277"/>
        <v>0</v>
      </c>
      <c r="X2522">
        <f t="shared" si="272"/>
        <v>-0.52523339999999996</v>
      </c>
    </row>
    <row r="2523" spans="1:24" x14ac:dyDescent="0.35">
      <c r="A2523" t="s">
        <v>323</v>
      </c>
      <c r="B2523" t="s">
        <v>666</v>
      </c>
      <c r="C2523" t="s">
        <v>694</v>
      </c>
      <c r="D2523" t="s">
        <v>695</v>
      </c>
      <c r="E2523">
        <v>0.630932806772315</v>
      </c>
      <c r="F2523">
        <v>9</v>
      </c>
      <c r="G2523">
        <v>0</v>
      </c>
      <c r="H2523">
        <v>0</v>
      </c>
      <c r="I2523">
        <f t="shared" si="273"/>
        <v>0</v>
      </c>
      <c r="J2523">
        <v>0</v>
      </c>
      <c r="K2523">
        <v>0</v>
      </c>
      <c r="L2523" t="s">
        <v>653</v>
      </c>
      <c r="M2523" t="s">
        <v>651</v>
      </c>
      <c r="N2523" t="str">
        <f t="shared" si="274"/>
        <v>right end</v>
      </c>
      <c r="P2523">
        <v>0</v>
      </c>
      <c r="Q2523">
        <v>-0.60937960000000002</v>
      </c>
      <c r="R2523">
        <v>1</v>
      </c>
      <c r="S2523">
        <v>0.630932806772315</v>
      </c>
      <c r="T2523">
        <f t="shared" si="275"/>
        <v>0</v>
      </c>
      <c r="U2523">
        <f t="shared" si="276"/>
        <v>0</v>
      </c>
      <c r="V2523">
        <f t="shared" si="277"/>
        <v>0</v>
      </c>
      <c r="X2523">
        <f t="shared" si="272"/>
        <v>-0.38447758141779065</v>
      </c>
    </row>
    <row r="2524" spans="1:24" x14ac:dyDescent="0.35">
      <c r="A2524" t="s">
        <v>409</v>
      </c>
      <c r="B2524" t="s">
        <v>665</v>
      </c>
      <c r="C2524" t="s">
        <v>694</v>
      </c>
      <c r="D2524" t="s">
        <v>695</v>
      </c>
      <c r="E2524">
        <v>0.369067193227684</v>
      </c>
      <c r="F2524">
        <v>9</v>
      </c>
      <c r="G2524">
        <v>0</v>
      </c>
      <c r="H2524">
        <v>0</v>
      </c>
      <c r="I2524">
        <f t="shared" si="273"/>
        <v>0</v>
      </c>
      <c r="J2524">
        <v>0</v>
      </c>
      <c r="K2524">
        <v>0</v>
      </c>
      <c r="L2524" t="s">
        <v>653</v>
      </c>
      <c r="M2524" t="s">
        <v>651</v>
      </c>
      <c r="N2524" t="str">
        <f t="shared" si="274"/>
        <v>right end</v>
      </c>
      <c r="P2524">
        <v>0</v>
      </c>
      <c r="Q2524">
        <v>-0.60937960000000002</v>
      </c>
      <c r="R2524">
        <v>1</v>
      </c>
      <c r="S2524">
        <v>0.369067193227684</v>
      </c>
      <c r="T2524">
        <f t="shared" si="275"/>
        <v>0</v>
      </c>
      <c r="U2524">
        <f t="shared" si="276"/>
        <v>0</v>
      </c>
      <c r="V2524">
        <f t="shared" si="277"/>
        <v>0</v>
      </c>
      <c r="X2524">
        <f t="shared" si="272"/>
        <v>-0.22490201858220879</v>
      </c>
    </row>
    <row r="2525" spans="1:24" x14ac:dyDescent="0.35">
      <c r="A2525" t="s">
        <v>397</v>
      </c>
      <c r="B2525" t="s">
        <v>665</v>
      </c>
      <c r="C2525" t="s">
        <v>695</v>
      </c>
      <c r="D2525" t="s">
        <v>694</v>
      </c>
      <c r="E2525">
        <v>0.45249948079229602</v>
      </c>
      <c r="F2525">
        <v>9</v>
      </c>
      <c r="G2525">
        <v>0</v>
      </c>
      <c r="H2525">
        <v>0</v>
      </c>
      <c r="I2525">
        <f t="shared" si="273"/>
        <v>0</v>
      </c>
      <c r="J2525">
        <v>0</v>
      </c>
      <c r="K2525">
        <v>0</v>
      </c>
      <c r="L2525" t="s">
        <v>654</v>
      </c>
      <c r="M2525" t="s">
        <v>651</v>
      </c>
      <c r="N2525" t="str">
        <f t="shared" si="274"/>
        <v>right guard</v>
      </c>
      <c r="P2525">
        <v>0</v>
      </c>
      <c r="Q2525">
        <v>0.76732250000000002</v>
      </c>
      <c r="R2525">
        <v>0</v>
      </c>
      <c r="S2525">
        <v>0</v>
      </c>
      <c r="T2525">
        <f t="shared" si="275"/>
        <v>0</v>
      </c>
      <c r="U2525">
        <f t="shared" si="276"/>
        <v>0</v>
      </c>
      <c r="V2525">
        <f t="shared" si="277"/>
        <v>0</v>
      </c>
      <c r="X2525">
        <f t="shared" si="272"/>
        <v>0.34721303285024657</v>
      </c>
    </row>
    <row r="2526" spans="1:24" x14ac:dyDescent="0.35">
      <c r="A2526" t="s">
        <v>392</v>
      </c>
      <c r="B2526" t="s">
        <v>665</v>
      </c>
      <c r="C2526" t="s">
        <v>695</v>
      </c>
      <c r="D2526" t="s">
        <v>694</v>
      </c>
      <c r="E2526">
        <v>0.33804988187131002</v>
      </c>
      <c r="F2526">
        <v>9</v>
      </c>
      <c r="G2526">
        <v>0</v>
      </c>
      <c r="H2526">
        <v>0</v>
      </c>
      <c r="I2526">
        <f t="shared" si="273"/>
        <v>0</v>
      </c>
      <c r="J2526">
        <v>0</v>
      </c>
      <c r="K2526">
        <v>0</v>
      </c>
      <c r="L2526" t="s">
        <v>654</v>
      </c>
      <c r="M2526" t="s">
        <v>651</v>
      </c>
      <c r="N2526" t="str">
        <f t="shared" si="274"/>
        <v>right guard</v>
      </c>
      <c r="P2526">
        <v>0</v>
      </c>
      <c r="Q2526">
        <v>0.76732250000000002</v>
      </c>
      <c r="R2526">
        <v>0</v>
      </c>
      <c r="S2526">
        <v>0</v>
      </c>
      <c r="T2526">
        <f t="shared" si="275"/>
        <v>0</v>
      </c>
      <c r="U2526">
        <f t="shared" si="276"/>
        <v>0</v>
      </c>
      <c r="V2526">
        <f t="shared" si="277"/>
        <v>0</v>
      </c>
      <c r="X2526">
        <f t="shared" si="272"/>
        <v>0.25939328048219829</v>
      </c>
    </row>
    <row r="2527" spans="1:24" x14ac:dyDescent="0.35">
      <c r="A2527" t="s">
        <v>355</v>
      </c>
      <c r="B2527" t="s">
        <v>665</v>
      </c>
      <c r="C2527" t="s">
        <v>695</v>
      </c>
      <c r="D2527" t="s">
        <v>694</v>
      </c>
      <c r="E2527">
        <v>0.20945063733639199</v>
      </c>
      <c r="F2527">
        <v>9</v>
      </c>
      <c r="G2527">
        <v>0</v>
      </c>
      <c r="H2527">
        <v>0</v>
      </c>
      <c r="I2527">
        <f t="shared" si="273"/>
        <v>0</v>
      </c>
      <c r="J2527">
        <v>0</v>
      </c>
      <c r="K2527">
        <v>0</v>
      </c>
      <c r="L2527" t="s">
        <v>654</v>
      </c>
      <c r="M2527" t="s">
        <v>651</v>
      </c>
      <c r="N2527" t="str">
        <f t="shared" si="274"/>
        <v>right guard</v>
      </c>
      <c r="P2527">
        <v>0</v>
      </c>
      <c r="Q2527">
        <v>0.76732250000000002</v>
      </c>
      <c r="R2527">
        <v>0</v>
      </c>
      <c r="S2527">
        <v>0</v>
      </c>
      <c r="T2527">
        <f t="shared" si="275"/>
        <v>0</v>
      </c>
      <c r="U2527">
        <f t="shared" si="276"/>
        <v>0</v>
      </c>
      <c r="V2527">
        <f t="shared" si="277"/>
        <v>0</v>
      </c>
      <c r="X2527">
        <f t="shared" si="272"/>
        <v>0.16071618666755366</v>
      </c>
    </row>
    <row r="2528" spans="1:24" x14ac:dyDescent="0.35">
      <c r="A2528" t="s">
        <v>354</v>
      </c>
      <c r="B2528" t="s">
        <v>667</v>
      </c>
      <c r="C2528" t="s">
        <v>695</v>
      </c>
      <c r="D2528" t="s">
        <v>694</v>
      </c>
      <c r="E2528">
        <v>1</v>
      </c>
      <c r="F2528">
        <v>9</v>
      </c>
      <c r="G2528">
        <v>0</v>
      </c>
      <c r="H2528">
        <v>0</v>
      </c>
      <c r="I2528">
        <f t="shared" si="273"/>
        <v>0</v>
      </c>
      <c r="J2528">
        <v>0</v>
      </c>
      <c r="K2528">
        <v>0</v>
      </c>
      <c r="L2528" t="s">
        <v>653</v>
      </c>
      <c r="M2528" t="s">
        <v>652</v>
      </c>
      <c r="N2528" t="str">
        <f t="shared" si="274"/>
        <v>left end</v>
      </c>
      <c r="P2528">
        <v>0</v>
      </c>
      <c r="Q2528">
        <v>-0.54730356000000002</v>
      </c>
      <c r="R2528">
        <v>1</v>
      </c>
      <c r="S2528">
        <v>1</v>
      </c>
      <c r="T2528">
        <f t="shared" si="275"/>
        <v>0</v>
      </c>
      <c r="U2528">
        <f t="shared" si="276"/>
        <v>0</v>
      </c>
      <c r="V2528">
        <f t="shared" si="277"/>
        <v>0</v>
      </c>
      <c r="X2528">
        <f t="shared" si="272"/>
        <v>-0.54730356000000002</v>
      </c>
    </row>
    <row r="2529" spans="1:24" x14ac:dyDescent="0.35">
      <c r="A2529" t="s">
        <v>397</v>
      </c>
      <c r="B2529" t="s">
        <v>665</v>
      </c>
      <c r="C2529" t="s">
        <v>695</v>
      </c>
      <c r="D2529" t="s">
        <v>694</v>
      </c>
      <c r="E2529">
        <v>1</v>
      </c>
      <c r="F2529">
        <v>9</v>
      </c>
      <c r="G2529">
        <v>0</v>
      </c>
      <c r="H2529">
        <v>0</v>
      </c>
      <c r="I2529">
        <f t="shared" si="273"/>
        <v>0</v>
      </c>
      <c r="J2529">
        <v>0</v>
      </c>
      <c r="K2529">
        <v>0</v>
      </c>
      <c r="L2529" t="s">
        <v>3</v>
      </c>
      <c r="M2529" t="s">
        <v>651</v>
      </c>
      <c r="N2529" t="str">
        <f t="shared" si="274"/>
        <v>right tackle</v>
      </c>
      <c r="P2529">
        <v>0</v>
      </c>
      <c r="Q2529">
        <v>1.9506760999999999</v>
      </c>
      <c r="R2529">
        <v>0</v>
      </c>
      <c r="S2529">
        <v>0</v>
      </c>
      <c r="T2529">
        <f t="shared" si="275"/>
        <v>0</v>
      </c>
      <c r="U2529">
        <f t="shared" si="276"/>
        <v>0</v>
      </c>
      <c r="V2529">
        <f t="shared" si="277"/>
        <v>0</v>
      </c>
      <c r="X2529">
        <f t="shared" si="272"/>
        <v>1.9506760999999999</v>
      </c>
    </row>
    <row r="2530" spans="1:24" x14ac:dyDescent="0.35">
      <c r="A2530" t="s">
        <v>363</v>
      </c>
      <c r="B2530" t="s">
        <v>665</v>
      </c>
      <c r="C2530" t="s">
        <v>695</v>
      </c>
      <c r="D2530" t="s">
        <v>694</v>
      </c>
      <c r="E2530">
        <v>0.62271454957264005</v>
      </c>
      <c r="F2530">
        <v>9</v>
      </c>
      <c r="G2530">
        <v>0</v>
      </c>
      <c r="H2530">
        <v>0</v>
      </c>
      <c r="I2530">
        <f t="shared" si="273"/>
        <v>0</v>
      </c>
      <c r="J2530">
        <v>0</v>
      </c>
      <c r="K2530">
        <v>0</v>
      </c>
      <c r="L2530" t="s">
        <v>654</v>
      </c>
      <c r="M2530" t="s">
        <v>651</v>
      </c>
      <c r="N2530" t="str">
        <f t="shared" si="274"/>
        <v>right guard</v>
      </c>
      <c r="P2530">
        <v>0</v>
      </c>
      <c r="Q2530">
        <v>0.44326981999999998</v>
      </c>
      <c r="R2530">
        <v>0</v>
      </c>
      <c r="S2530">
        <v>0</v>
      </c>
      <c r="T2530">
        <f t="shared" si="275"/>
        <v>0</v>
      </c>
      <c r="U2530">
        <f t="shared" si="276"/>
        <v>0</v>
      </c>
      <c r="V2530">
        <f t="shared" si="277"/>
        <v>0</v>
      </c>
      <c r="X2530">
        <f t="shared" si="272"/>
        <v>0.2760305663004452</v>
      </c>
    </row>
    <row r="2531" spans="1:24" x14ac:dyDescent="0.35">
      <c r="A2531" t="s">
        <v>355</v>
      </c>
      <c r="B2531" t="s">
        <v>665</v>
      </c>
      <c r="C2531" t="s">
        <v>695</v>
      </c>
      <c r="D2531" t="s">
        <v>694</v>
      </c>
      <c r="E2531">
        <v>0.377285450427359</v>
      </c>
      <c r="F2531">
        <v>9</v>
      </c>
      <c r="G2531">
        <v>0</v>
      </c>
      <c r="H2531">
        <v>0</v>
      </c>
      <c r="I2531">
        <f t="shared" si="273"/>
        <v>0</v>
      </c>
      <c r="J2531">
        <v>0</v>
      </c>
      <c r="K2531">
        <v>0</v>
      </c>
      <c r="L2531" t="s">
        <v>654</v>
      </c>
      <c r="M2531" t="s">
        <v>651</v>
      </c>
      <c r="N2531" t="str">
        <f t="shared" si="274"/>
        <v>right guard</v>
      </c>
      <c r="P2531">
        <v>0</v>
      </c>
      <c r="Q2531">
        <v>0.44326981999999998</v>
      </c>
      <c r="R2531">
        <v>0</v>
      </c>
      <c r="S2531">
        <v>0</v>
      </c>
      <c r="T2531">
        <f t="shared" si="275"/>
        <v>0</v>
      </c>
      <c r="U2531">
        <f t="shared" si="276"/>
        <v>0</v>
      </c>
      <c r="V2531">
        <f t="shared" si="277"/>
        <v>0</v>
      </c>
      <c r="X2531">
        <f t="shared" si="272"/>
        <v>0.16723925369955434</v>
      </c>
    </row>
    <row r="2532" spans="1:24" x14ac:dyDescent="0.35">
      <c r="A2532" t="s">
        <v>334</v>
      </c>
      <c r="B2532" t="s">
        <v>666</v>
      </c>
      <c r="C2532" t="s">
        <v>694</v>
      </c>
      <c r="D2532" t="s">
        <v>695</v>
      </c>
      <c r="E2532">
        <v>0.57293467725068403</v>
      </c>
      <c r="F2532">
        <v>9</v>
      </c>
      <c r="G2532">
        <v>0</v>
      </c>
      <c r="H2532">
        <v>0</v>
      </c>
      <c r="I2532">
        <f t="shared" si="273"/>
        <v>0</v>
      </c>
      <c r="J2532">
        <v>0</v>
      </c>
      <c r="K2532">
        <v>0</v>
      </c>
      <c r="L2532" t="s">
        <v>3</v>
      </c>
      <c r="M2532" t="s">
        <v>652</v>
      </c>
      <c r="N2532" t="str">
        <f t="shared" si="274"/>
        <v>left tackle</v>
      </c>
      <c r="P2532">
        <v>0</v>
      </c>
      <c r="Q2532">
        <v>-0.51652217</v>
      </c>
      <c r="R2532">
        <v>1</v>
      </c>
      <c r="S2532">
        <v>0.57293467725068403</v>
      </c>
      <c r="T2532">
        <f t="shared" si="275"/>
        <v>0</v>
      </c>
      <c r="U2532">
        <f t="shared" si="276"/>
        <v>0</v>
      </c>
      <c r="V2532">
        <f t="shared" si="277"/>
        <v>0</v>
      </c>
      <c r="X2532">
        <f t="shared" si="272"/>
        <v>-0.29593346276177296</v>
      </c>
    </row>
    <row r="2533" spans="1:24" x14ac:dyDescent="0.35">
      <c r="A2533" t="s">
        <v>323</v>
      </c>
      <c r="B2533" t="s">
        <v>666</v>
      </c>
      <c r="C2533" t="s">
        <v>694</v>
      </c>
      <c r="D2533" t="s">
        <v>695</v>
      </c>
      <c r="E2533">
        <v>0.42706532274931502</v>
      </c>
      <c r="F2533">
        <v>9</v>
      </c>
      <c r="G2533">
        <v>0</v>
      </c>
      <c r="H2533">
        <v>0</v>
      </c>
      <c r="I2533">
        <f t="shared" si="273"/>
        <v>0</v>
      </c>
      <c r="J2533">
        <v>0</v>
      </c>
      <c r="K2533">
        <v>0</v>
      </c>
      <c r="L2533" t="s">
        <v>3</v>
      </c>
      <c r="M2533" t="s">
        <v>652</v>
      </c>
      <c r="N2533" t="str">
        <f t="shared" si="274"/>
        <v>left tackle</v>
      </c>
      <c r="P2533">
        <v>0</v>
      </c>
      <c r="Q2533">
        <v>-0.51652217</v>
      </c>
      <c r="R2533">
        <v>1</v>
      </c>
      <c r="S2533">
        <v>0.42706532274931502</v>
      </c>
      <c r="T2533">
        <f t="shared" si="275"/>
        <v>0</v>
      </c>
      <c r="U2533">
        <f t="shared" si="276"/>
        <v>0</v>
      </c>
      <c r="V2533">
        <f t="shared" si="277"/>
        <v>0</v>
      </c>
      <c r="X2533">
        <f t="shared" si="272"/>
        <v>-0.22058870723822657</v>
      </c>
    </row>
    <row r="2534" spans="1:24" x14ac:dyDescent="0.35">
      <c r="A2534" t="s">
        <v>360</v>
      </c>
      <c r="B2534" t="s">
        <v>666</v>
      </c>
      <c r="C2534" t="s">
        <v>695</v>
      </c>
      <c r="D2534" t="s">
        <v>694</v>
      </c>
      <c r="E2534">
        <v>0.115017988982865</v>
      </c>
      <c r="F2534">
        <v>9</v>
      </c>
      <c r="G2534">
        <v>0</v>
      </c>
      <c r="H2534">
        <v>0</v>
      </c>
      <c r="I2534">
        <f t="shared" si="273"/>
        <v>0</v>
      </c>
      <c r="J2534">
        <v>0</v>
      </c>
      <c r="K2534">
        <v>0</v>
      </c>
      <c r="L2534" t="s">
        <v>653</v>
      </c>
      <c r="M2534" t="s">
        <v>652</v>
      </c>
      <c r="N2534" t="str">
        <f t="shared" si="274"/>
        <v>left end</v>
      </c>
      <c r="P2534">
        <v>0</v>
      </c>
      <c r="Q2534">
        <v>-0.41225972999999999</v>
      </c>
      <c r="R2534">
        <v>1</v>
      </c>
      <c r="S2534">
        <v>0.115017988982865</v>
      </c>
      <c r="T2534">
        <f t="shared" si="275"/>
        <v>0</v>
      </c>
      <c r="U2534">
        <f t="shared" si="276"/>
        <v>0</v>
      </c>
      <c r="V2534">
        <f t="shared" si="277"/>
        <v>0</v>
      </c>
      <c r="X2534">
        <f t="shared" si="272"/>
        <v>-4.7417285083218901E-2</v>
      </c>
    </row>
    <row r="2535" spans="1:24" x14ac:dyDescent="0.35">
      <c r="A2535" t="s">
        <v>401</v>
      </c>
      <c r="B2535" t="s">
        <v>666</v>
      </c>
      <c r="C2535" t="s">
        <v>695</v>
      </c>
      <c r="D2535" t="s">
        <v>694</v>
      </c>
      <c r="E2535">
        <v>0.40665145981020001</v>
      </c>
      <c r="F2535">
        <v>9</v>
      </c>
      <c r="G2535">
        <v>0</v>
      </c>
      <c r="H2535">
        <v>0</v>
      </c>
      <c r="I2535">
        <f t="shared" si="273"/>
        <v>0</v>
      </c>
      <c r="J2535">
        <v>0</v>
      </c>
      <c r="K2535">
        <v>0</v>
      </c>
      <c r="L2535" t="s">
        <v>653</v>
      </c>
      <c r="M2535" t="s">
        <v>652</v>
      </c>
      <c r="N2535" t="str">
        <f t="shared" si="274"/>
        <v>left end</v>
      </c>
      <c r="P2535">
        <v>0</v>
      </c>
      <c r="Q2535">
        <v>-0.41225972999999999</v>
      </c>
      <c r="R2535">
        <v>1</v>
      </c>
      <c r="S2535">
        <v>0.40665145981020001</v>
      </c>
      <c r="T2535">
        <f t="shared" si="275"/>
        <v>0</v>
      </c>
      <c r="U2535">
        <f t="shared" si="276"/>
        <v>0</v>
      </c>
      <c r="V2535">
        <f t="shared" si="277"/>
        <v>0</v>
      </c>
      <c r="X2535">
        <f t="shared" si="272"/>
        <v>-0.16764602102545889</v>
      </c>
    </row>
    <row r="2536" spans="1:24" x14ac:dyDescent="0.35">
      <c r="A2536" t="s">
        <v>396</v>
      </c>
      <c r="B2536" t="s">
        <v>667</v>
      </c>
      <c r="C2536" t="s">
        <v>695</v>
      </c>
      <c r="D2536" t="s">
        <v>694</v>
      </c>
      <c r="E2536">
        <v>0.47833055120693302</v>
      </c>
      <c r="F2536">
        <v>9</v>
      </c>
      <c r="G2536">
        <v>0</v>
      </c>
      <c r="H2536">
        <v>0</v>
      </c>
      <c r="I2536">
        <f t="shared" si="273"/>
        <v>0</v>
      </c>
      <c r="J2536">
        <v>0</v>
      </c>
      <c r="K2536">
        <v>0</v>
      </c>
      <c r="L2536" t="s">
        <v>653</v>
      </c>
      <c r="M2536" t="s">
        <v>652</v>
      </c>
      <c r="N2536" t="str">
        <f t="shared" si="274"/>
        <v>left end</v>
      </c>
      <c r="P2536">
        <v>0</v>
      </c>
      <c r="Q2536">
        <v>-0.41225972999999999</v>
      </c>
      <c r="R2536">
        <v>1</v>
      </c>
      <c r="S2536">
        <v>0.47833055120693302</v>
      </c>
      <c r="T2536">
        <f t="shared" si="275"/>
        <v>0</v>
      </c>
      <c r="U2536">
        <f t="shared" si="276"/>
        <v>0</v>
      </c>
      <c r="V2536">
        <f t="shared" si="277"/>
        <v>0</v>
      </c>
      <c r="X2536">
        <f t="shared" si="272"/>
        <v>-0.19719642389132139</v>
      </c>
    </row>
    <row r="2537" spans="1:24" x14ac:dyDescent="0.35">
      <c r="A2537" t="s">
        <v>396</v>
      </c>
      <c r="B2537" t="s">
        <v>667</v>
      </c>
      <c r="C2537" t="s">
        <v>695</v>
      </c>
      <c r="D2537" t="s">
        <v>694</v>
      </c>
      <c r="E2537">
        <v>1</v>
      </c>
      <c r="F2537">
        <v>9</v>
      </c>
      <c r="G2537">
        <v>0</v>
      </c>
      <c r="H2537">
        <v>0</v>
      </c>
      <c r="I2537">
        <f t="shared" si="273"/>
        <v>0</v>
      </c>
      <c r="J2537">
        <v>0</v>
      </c>
      <c r="K2537">
        <v>0</v>
      </c>
      <c r="L2537" t="s">
        <v>653</v>
      </c>
      <c r="M2537" t="s">
        <v>652</v>
      </c>
      <c r="N2537" t="str">
        <f t="shared" si="274"/>
        <v>left end</v>
      </c>
      <c r="P2537">
        <v>0</v>
      </c>
      <c r="Q2537">
        <v>-0.10853518500000001</v>
      </c>
      <c r="R2537">
        <v>1</v>
      </c>
      <c r="S2537">
        <v>1</v>
      </c>
      <c r="T2537">
        <f t="shared" si="275"/>
        <v>0</v>
      </c>
      <c r="U2537">
        <f t="shared" si="276"/>
        <v>0</v>
      </c>
      <c r="V2537">
        <f t="shared" si="277"/>
        <v>0</v>
      </c>
      <c r="X2537">
        <f t="shared" si="272"/>
        <v>-0.10853518500000001</v>
      </c>
    </row>
    <row r="2538" spans="1:24" x14ac:dyDescent="0.35">
      <c r="A2538" t="s">
        <v>354</v>
      </c>
      <c r="B2538" t="s">
        <v>667</v>
      </c>
      <c r="C2538" t="s">
        <v>695</v>
      </c>
      <c r="D2538" t="s">
        <v>694</v>
      </c>
      <c r="E2538">
        <v>0.17116134478351799</v>
      </c>
      <c r="F2538">
        <v>9</v>
      </c>
      <c r="G2538">
        <v>0</v>
      </c>
      <c r="H2538">
        <v>0</v>
      </c>
      <c r="I2538">
        <f t="shared" si="273"/>
        <v>0</v>
      </c>
      <c r="J2538">
        <v>0</v>
      </c>
      <c r="K2538">
        <v>0</v>
      </c>
      <c r="L2538" t="s">
        <v>3</v>
      </c>
      <c r="M2538" t="s">
        <v>652</v>
      </c>
      <c r="N2538" t="str">
        <f t="shared" si="274"/>
        <v>left tackle</v>
      </c>
      <c r="P2538">
        <v>0</v>
      </c>
      <c r="Q2538">
        <v>-0.3226115</v>
      </c>
      <c r="R2538">
        <v>1</v>
      </c>
      <c r="S2538">
        <v>0.17116134478351799</v>
      </c>
      <c r="T2538">
        <f t="shared" si="275"/>
        <v>0</v>
      </c>
      <c r="U2538">
        <f t="shared" si="276"/>
        <v>0</v>
      </c>
      <c r="V2538">
        <f t="shared" si="277"/>
        <v>0</v>
      </c>
      <c r="X2538">
        <f t="shared" si="272"/>
        <v>-5.5218618182627917E-2</v>
      </c>
    </row>
    <row r="2539" spans="1:24" x14ac:dyDescent="0.35">
      <c r="A2539" t="s">
        <v>396</v>
      </c>
      <c r="B2539" t="s">
        <v>667</v>
      </c>
      <c r="C2539" t="s">
        <v>695</v>
      </c>
      <c r="D2539" t="s">
        <v>694</v>
      </c>
      <c r="E2539">
        <v>0.82883865521648104</v>
      </c>
      <c r="F2539">
        <v>9</v>
      </c>
      <c r="G2539">
        <v>0</v>
      </c>
      <c r="H2539">
        <v>0</v>
      </c>
      <c r="I2539">
        <f t="shared" si="273"/>
        <v>0</v>
      </c>
      <c r="J2539">
        <v>0</v>
      </c>
      <c r="K2539">
        <v>0</v>
      </c>
      <c r="L2539" t="s">
        <v>3</v>
      </c>
      <c r="M2539" t="s">
        <v>652</v>
      </c>
      <c r="N2539" t="str">
        <f t="shared" si="274"/>
        <v>left tackle</v>
      </c>
      <c r="P2539">
        <v>0</v>
      </c>
      <c r="Q2539">
        <v>-0.3226115</v>
      </c>
      <c r="R2539">
        <v>1</v>
      </c>
      <c r="S2539">
        <v>0.82883865521648104</v>
      </c>
      <c r="T2539">
        <f t="shared" si="275"/>
        <v>0</v>
      </c>
      <c r="U2539">
        <f t="shared" si="276"/>
        <v>0</v>
      </c>
      <c r="V2539">
        <f t="shared" si="277"/>
        <v>0</v>
      </c>
      <c r="X2539">
        <f t="shared" si="272"/>
        <v>-0.26739288181737175</v>
      </c>
    </row>
    <row r="2540" spans="1:24" x14ac:dyDescent="0.35">
      <c r="A2540" t="s">
        <v>323</v>
      </c>
      <c r="B2540" t="s">
        <v>666</v>
      </c>
      <c r="C2540" t="s">
        <v>694</v>
      </c>
      <c r="D2540" t="s">
        <v>695</v>
      </c>
      <c r="E2540">
        <v>1</v>
      </c>
      <c r="F2540">
        <v>9</v>
      </c>
      <c r="G2540">
        <v>0</v>
      </c>
      <c r="H2540">
        <v>0</v>
      </c>
      <c r="I2540">
        <f t="shared" si="273"/>
        <v>0</v>
      </c>
      <c r="J2540">
        <v>0</v>
      </c>
      <c r="K2540">
        <v>0</v>
      </c>
      <c r="L2540" t="s">
        <v>654</v>
      </c>
      <c r="M2540" t="s">
        <v>651</v>
      </c>
      <c r="N2540" t="str">
        <f t="shared" si="274"/>
        <v>right guard</v>
      </c>
      <c r="P2540">
        <v>0</v>
      </c>
      <c r="Q2540">
        <v>-0.46229935</v>
      </c>
      <c r="R2540">
        <v>1</v>
      </c>
      <c r="S2540">
        <v>1</v>
      </c>
      <c r="T2540">
        <f t="shared" si="275"/>
        <v>0</v>
      </c>
      <c r="U2540">
        <f t="shared" si="276"/>
        <v>0</v>
      </c>
      <c r="V2540">
        <f t="shared" si="277"/>
        <v>0</v>
      </c>
      <c r="X2540">
        <f t="shared" si="272"/>
        <v>-0.46229935</v>
      </c>
    </row>
    <row r="2541" spans="1:24" x14ac:dyDescent="0.35">
      <c r="A2541" t="s">
        <v>354</v>
      </c>
      <c r="B2541" t="s">
        <v>667</v>
      </c>
      <c r="C2541" t="s">
        <v>695</v>
      </c>
      <c r="D2541" t="s">
        <v>694</v>
      </c>
      <c r="E2541">
        <v>0.43973818175696</v>
      </c>
      <c r="F2541">
        <v>9</v>
      </c>
      <c r="G2541">
        <v>0</v>
      </c>
      <c r="H2541">
        <v>0</v>
      </c>
      <c r="I2541">
        <f t="shared" si="273"/>
        <v>0</v>
      </c>
      <c r="J2541">
        <v>0</v>
      </c>
      <c r="K2541">
        <v>0</v>
      </c>
      <c r="L2541" t="s">
        <v>3</v>
      </c>
      <c r="M2541" t="s">
        <v>652</v>
      </c>
      <c r="N2541" t="str">
        <f t="shared" si="274"/>
        <v>left tackle</v>
      </c>
      <c r="P2541">
        <v>0</v>
      </c>
      <c r="Q2541">
        <v>-0.59488669999999999</v>
      </c>
      <c r="R2541">
        <v>1</v>
      </c>
      <c r="S2541">
        <v>0.43973818175696</v>
      </c>
      <c r="T2541">
        <f t="shared" si="275"/>
        <v>0</v>
      </c>
      <c r="U2541">
        <f t="shared" si="276"/>
        <v>0</v>
      </c>
      <c r="V2541">
        <f t="shared" si="277"/>
        <v>0</v>
      </c>
      <c r="X2541">
        <f t="shared" si="272"/>
        <v>-0.26159439580939814</v>
      </c>
    </row>
    <row r="2542" spans="1:24" x14ac:dyDescent="0.35">
      <c r="A2542" t="s">
        <v>391</v>
      </c>
      <c r="B2542" t="s">
        <v>667</v>
      </c>
      <c r="C2542" t="s">
        <v>695</v>
      </c>
      <c r="D2542" t="s">
        <v>694</v>
      </c>
      <c r="E2542">
        <v>0.560261818243039</v>
      </c>
      <c r="F2542">
        <v>9</v>
      </c>
      <c r="G2542">
        <v>0</v>
      </c>
      <c r="H2542">
        <v>0</v>
      </c>
      <c r="I2542">
        <f t="shared" si="273"/>
        <v>0</v>
      </c>
      <c r="J2542">
        <v>0</v>
      </c>
      <c r="K2542">
        <v>0</v>
      </c>
      <c r="L2542" t="s">
        <v>3</v>
      </c>
      <c r="M2542" t="s">
        <v>652</v>
      </c>
      <c r="N2542" t="str">
        <f t="shared" si="274"/>
        <v>left tackle</v>
      </c>
      <c r="P2542">
        <v>0</v>
      </c>
      <c r="Q2542">
        <v>-0.59488669999999999</v>
      </c>
      <c r="R2542">
        <v>1</v>
      </c>
      <c r="S2542">
        <v>0.560261818243039</v>
      </c>
      <c r="T2542">
        <f t="shared" si="275"/>
        <v>0</v>
      </c>
      <c r="U2542">
        <f t="shared" si="276"/>
        <v>0</v>
      </c>
      <c r="V2542">
        <f t="shared" si="277"/>
        <v>0</v>
      </c>
      <c r="X2542">
        <f t="shared" si="272"/>
        <v>-0.33329230419060124</v>
      </c>
    </row>
    <row r="2543" spans="1:24" x14ac:dyDescent="0.35">
      <c r="A2543" t="s">
        <v>333</v>
      </c>
      <c r="B2543" t="s">
        <v>667</v>
      </c>
      <c r="C2543" t="s">
        <v>694</v>
      </c>
      <c r="D2543" t="s">
        <v>695</v>
      </c>
      <c r="E2543">
        <v>1</v>
      </c>
      <c r="F2543">
        <v>9</v>
      </c>
      <c r="G2543">
        <v>0</v>
      </c>
      <c r="H2543">
        <v>0</v>
      </c>
      <c r="I2543">
        <f t="shared" si="273"/>
        <v>0</v>
      </c>
      <c r="J2543">
        <v>0</v>
      </c>
      <c r="K2543">
        <v>0</v>
      </c>
      <c r="L2543" t="s">
        <v>653</v>
      </c>
      <c r="M2543" t="s">
        <v>651</v>
      </c>
      <c r="N2543" t="str">
        <f t="shared" si="274"/>
        <v>right end</v>
      </c>
      <c r="P2543">
        <v>0</v>
      </c>
      <c r="Q2543">
        <v>-5.8392560000000003E-2</v>
      </c>
      <c r="R2543">
        <v>1</v>
      </c>
      <c r="S2543">
        <v>1</v>
      </c>
      <c r="T2543">
        <f t="shared" si="275"/>
        <v>0</v>
      </c>
      <c r="U2543">
        <f t="shared" si="276"/>
        <v>0</v>
      </c>
      <c r="V2543">
        <f t="shared" si="277"/>
        <v>0</v>
      </c>
      <c r="X2543">
        <f t="shared" si="272"/>
        <v>-5.8392560000000003E-2</v>
      </c>
    </row>
    <row r="2544" spans="1:24" x14ac:dyDescent="0.35">
      <c r="A2544" t="s">
        <v>341</v>
      </c>
      <c r="B2544" t="s">
        <v>665</v>
      </c>
      <c r="C2544" t="s">
        <v>694</v>
      </c>
      <c r="D2544" t="s">
        <v>695</v>
      </c>
      <c r="E2544">
        <v>0.197835781541575</v>
      </c>
      <c r="F2544">
        <v>9</v>
      </c>
      <c r="G2544">
        <v>0</v>
      </c>
      <c r="H2544">
        <v>0</v>
      </c>
      <c r="I2544">
        <f t="shared" si="273"/>
        <v>0</v>
      </c>
      <c r="J2544">
        <v>0</v>
      </c>
      <c r="K2544">
        <v>0</v>
      </c>
      <c r="L2544" t="s">
        <v>654</v>
      </c>
      <c r="M2544" t="s">
        <v>651</v>
      </c>
      <c r="N2544" t="str">
        <f t="shared" si="274"/>
        <v>right guard</v>
      </c>
      <c r="P2544">
        <v>0</v>
      </c>
      <c r="Q2544">
        <v>-9.1766769999999998E-2</v>
      </c>
      <c r="R2544">
        <v>1</v>
      </c>
      <c r="S2544">
        <v>0.197835781541575</v>
      </c>
      <c r="T2544">
        <f t="shared" si="275"/>
        <v>0</v>
      </c>
      <c r="U2544">
        <f t="shared" si="276"/>
        <v>0</v>
      </c>
      <c r="V2544">
        <f t="shared" si="277"/>
        <v>0</v>
      </c>
      <c r="X2544">
        <f t="shared" si="272"/>
        <v>-1.8154750662495958E-2</v>
      </c>
    </row>
    <row r="2545" spans="1:24" x14ac:dyDescent="0.35">
      <c r="A2545" t="s">
        <v>343</v>
      </c>
      <c r="B2545" t="s">
        <v>667</v>
      </c>
      <c r="C2545" t="s">
        <v>694</v>
      </c>
      <c r="D2545" t="s">
        <v>695</v>
      </c>
      <c r="E2545">
        <v>0.80216421845842401</v>
      </c>
      <c r="F2545">
        <v>9</v>
      </c>
      <c r="G2545">
        <v>0</v>
      </c>
      <c r="H2545">
        <v>0</v>
      </c>
      <c r="I2545">
        <f t="shared" si="273"/>
        <v>0</v>
      </c>
      <c r="J2545">
        <v>0</v>
      </c>
      <c r="K2545">
        <v>0</v>
      </c>
      <c r="L2545" t="s">
        <v>654</v>
      </c>
      <c r="M2545" t="s">
        <v>651</v>
      </c>
      <c r="N2545" t="str">
        <f t="shared" si="274"/>
        <v>right guard</v>
      </c>
      <c r="P2545">
        <v>0</v>
      </c>
      <c r="Q2545">
        <v>-9.1766769999999998E-2</v>
      </c>
      <c r="R2545">
        <v>1</v>
      </c>
      <c r="S2545">
        <v>0.80216421845842401</v>
      </c>
      <c r="T2545">
        <f t="shared" si="275"/>
        <v>0</v>
      </c>
      <c r="U2545">
        <f t="shared" si="276"/>
        <v>0</v>
      </c>
      <c r="V2545">
        <f t="shared" si="277"/>
        <v>0</v>
      </c>
      <c r="X2545">
        <f t="shared" si="272"/>
        <v>-7.3612019337503942E-2</v>
      </c>
    </row>
    <row r="2546" spans="1:24" x14ac:dyDescent="0.35">
      <c r="A2546" t="s">
        <v>538</v>
      </c>
      <c r="B2546" t="s">
        <v>665</v>
      </c>
      <c r="C2546" t="s">
        <v>694</v>
      </c>
      <c r="D2546" t="s">
        <v>695</v>
      </c>
      <c r="E2546">
        <v>0.19136324436913099</v>
      </c>
      <c r="F2546">
        <v>9</v>
      </c>
      <c r="G2546">
        <v>1</v>
      </c>
      <c r="H2546">
        <v>0</v>
      </c>
      <c r="I2546">
        <f t="shared" si="273"/>
        <v>1</v>
      </c>
      <c r="J2546">
        <v>0</v>
      </c>
      <c r="K2546">
        <v>0</v>
      </c>
      <c r="L2546" t="s">
        <v>653</v>
      </c>
      <c r="M2546" t="s">
        <v>652</v>
      </c>
      <c r="N2546" t="str">
        <f t="shared" si="274"/>
        <v>left end</v>
      </c>
      <c r="P2546">
        <v>1</v>
      </c>
      <c r="Q2546">
        <v>-1.4256724999999999</v>
      </c>
      <c r="R2546">
        <v>1</v>
      </c>
      <c r="S2546">
        <v>0.19136324436913099</v>
      </c>
      <c r="T2546">
        <f t="shared" si="275"/>
        <v>0.19136324436913099</v>
      </c>
      <c r="U2546">
        <f t="shared" si="276"/>
        <v>0</v>
      </c>
      <c r="V2546">
        <f t="shared" si="277"/>
        <v>0</v>
      </c>
      <c r="X2546">
        <f t="shared" si="272"/>
        <v>-0.2728213150078499</v>
      </c>
    </row>
    <row r="2547" spans="1:24" x14ac:dyDescent="0.35">
      <c r="A2547" t="s">
        <v>334</v>
      </c>
      <c r="B2547" t="s">
        <v>666</v>
      </c>
      <c r="C2547" t="s">
        <v>694</v>
      </c>
      <c r="D2547" t="s">
        <v>695</v>
      </c>
      <c r="E2547">
        <v>0.80863675563086801</v>
      </c>
      <c r="F2547">
        <v>9</v>
      </c>
      <c r="G2547">
        <v>1</v>
      </c>
      <c r="H2547">
        <v>0</v>
      </c>
      <c r="I2547">
        <f t="shared" si="273"/>
        <v>1</v>
      </c>
      <c r="J2547">
        <v>0</v>
      </c>
      <c r="K2547">
        <v>0</v>
      </c>
      <c r="L2547" t="s">
        <v>653</v>
      </c>
      <c r="M2547" t="s">
        <v>652</v>
      </c>
      <c r="N2547" t="str">
        <f t="shared" si="274"/>
        <v>left end</v>
      </c>
      <c r="P2547">
        <v>1</v>
      </c>
      <c r="Q2547">
        <v>-1.4256724999999999</v>
      </c>
      <c r="R2547">
        <v>1</v>
      </c>
      <c r="S2547">
        <v>0.80863675563086801</v>
      </c>
      <c r="T2547">
        <f t="shared" si="275"/>
        <v>0.80863675563086801</v>
      </c>
      <c r="U2547">
        <f t="shared" si="276"/>
        <v>0</v>
      </c>
      <c r="V2547">
        <f t="shared" si="277"/>
        <v>0</v>
      </c>
      <c r="X2547">
        <f t="shared" si="272"/>
        <v>-1.1528511849921486</v>
      </c>
    </row>
    <row r="2548" spans="1:24" x14ac:dyDescent="0.35">
      <c r="A2548" t="s">
        <v>324</v>
      </c>
      <c r="B2548" t="s">
        <v>667</v>
      </c>
      <c r="C2548" t="s">
        <v>694</v>
      </c>
      <c r="D2548" t="s">
        <v>695</v>
      </c>
      <c r="E2548">
        <v>0.14791776887981101</v>
      </c>
      <c r="F2548">
        <v>9</v>
      </c>
      <c r="G2548">
        <v>0</v>
      </c>
      <c r="H2548">
        <v>0</v>
      </c>
      <c r="I2548">
        <f t="shared" si="273"/>
        <v>0</v>
      </c>
      <c r="J2548">
        <v>0</v>
      </c>
      <c r="K2548">
        <v>0</v>
      </c>
      <c r="L2548" t="s">
        <v>3</v>
      </c>
      <c r="M2548" t="s">
        <v>651</v>
      </c>
      <c r="N2548" t="str">
        <f t="shared" si="274"/>
        <v>right tackle</v>
      </c>
      <c r="P2548">
        <v>0</v>
      </c>
      <c r="Q2548">
        <v>9.3960136E-2</v>
      </c>
      <c r="R2548">
        <v>0</v>
      </c>
      <c r="S2548">
        <v>0</v>
      </c>
      <c r="T2548">
        <f t="shared" si="275"/>
        <v>0</v>
      </c>
      <c r="U2548">
        <f t="shared" si="276"/>
        <v>0</v>
      </c>
      <c r="V2548">
        <f t="shared" si="277"/>
        <v>0</v>
      </c>
      <c r="X2548">
        <f t="shared" si="272"/>
        <v>1.3898373680763609E-2</v>
      </c>
    </row>
    <row r="2549" spans="1:24" x14ac:dyDescent="0.35">
      <c r="A2549" t="s">
        <v>334</v>
      </c>
      <c r="B2549" t="s">
        <v>666</v>
      </c>
      <c r="C2549" t="s">
        <v>694</v>
      </c>
      <c r="D2549" t="s">
        <v>695</v>
      </c>
      <c r="E2549">
        <v>0.18949775720647</v>
      </c>
      <c r="F2549">
        <v>9</v>
      </c>
      <c r="G2549">
        <v>0</v>
      </c>
      <c r="H2549">
        <v>0</v>
      </c>
      <c r="I2549">
        <f t="shared" si="273"/>
        <v>0</v>
      </c>
      <c r="J2549">
        <v>0</v>
      </c>
      <c r="K2549">
        <v>0</v>
      </c>
      <c r="L2549" t="s">
        <v>3</v>
      </c>
      <c r="M2549" t="s">
        <v>651</v>
      </c>
      <c r="N2549" t="str">
        <f t="shared" si="274"/>
        <v>right tackle</v>
      </c>
      <c r="P2549">
        <v>0</v>
      </c>
      <c r="Q2549">
        <v>9.3960136E-2</v>
      </c>
      <c r="R2549">
        <v>0</v>
      </c>
      <c r="S2549">
        <v>0</v>
      </c>
      <c r="T2549">
        <f t="shared" si="275"/>
        <v>0</v>
      </c>
      <c r="U2549">
        <f t="shared" si="276"/>
        <v>0</v>
      </c>
      <c r="V2549">
        <f t="shared" si="277"/>
        <v>0</v>
      </c>
      <c r="X2549">
        <f t="shared" si="272"/>
        <v>1.7805235038814902E-2</v>
      </c>
    </row>
    <row r="2550" spans="1:24" x14ac:dyDescent="0.35">
      <c r="A2550" t="s">
        <v>402</v>
      </c>
      <c r="B2550" t="s">
        <v>666</v>
      </c>
      <c r="C2550" t="s">
        <v>694</v>
      </c>
      <c r="D2550" t="s">
        <v>695</v>
      </c>
      <c r="E2550">
        <v>0.662584473913718</v>
      </c>
      <c r="F2550">
        <v>9</v>
      </c>
      <c r="G2550">
        <v>0</v>
      </c>
      <c r="H2550">
        <v>0</v>
      </c>
      <c r="I2550">
        <f t="shared" si="273"/>
        <v>0</v>
      </c>
      <c r="J2550">
        <v>0</v>
      </c>
      <c r="K2550">
        <v>0</v>
      </c>
      <c r="L2550" t="s">
        <v>3</v>
      </c>
      <c r="M2550" t="s">
        <v>651</v>
      </c>
      <c r="N2550" t="str">
        <f t="shared" si="274"/>
        <v>right tackle</v>
      </c>
      <c r="P2550">
        <v>0</v>
      </c>
      <c r="Q2550">
        <v>9.3960136E-2</v>
      </c>
      <c r="R2550">
        <v>0</v>
      </c>
      <c r="S2550">
        <v>0</v>
      </c>
      <c r="T2550">
        <f t="shared" si="275"/>
        <v>0</v>
      </c>
      <c r="U2550">
        <f t="shared" si="276"/>
        <v>0</v>
      </c>
      <c r="V2550">
        <f t="shared" si="277"/>
        <v>0</v>
      </c>
      <c r="X2550">
        <f t="shared" si="272"/>
        <v>6.2256527280421393E-2</v>
      </c>
    </row>
    <row r="2551" spans="1:24" x14ac:dyDescent="0.35">
      <c r="A2551" t="s">
        <v>344</v>
      </c>
      <c r="B2551" t="s">
        <v>666</v>
      </c>
      <c r="C2551" t="s">
        <v>694</v>
      </c>
      <c r="D2551" t="s">
        <v>695</v>
      </c>
      <c r="E2551">
        <v>0.15814077060083501</v>
      </c>
      <c r="F2551">
        <v>9</v>
      </c>
      <c r="G2551">
        <v>0</v>
      </c>
      <c r="H2551">
        <v>0</v>
      </c>
      <c r="I2551">
        <f t="shared" si="273"/>
        <v>0</v>
      </c>
      <c r="J2551">
        <v>0</v>
      </c>
      <c r="K2551">
        <v>0</v>
      </c>
      <c r="L2551" t="s">
        <v>3</v>
      </c>
      <c r="M2551" t="s">
        <v>651</v>
      </c>
      <c r="N2551" t="str">
        <f t="shared" si="274"/>
        <v>right tackle</v>
      </c>
      <c r="P2551">
        <v>0</v>
      </c>
      <c r="Q2551">
        <v>-0.30873686</v>
      </c>
      <c r="R2551">
        <v>1</v>
      </c>
      <c r="S2551">
        <v>0.15814077060083501</v>
      </c>
      <c r="T2551">
        <f t="shared" si="275"/>
        <v>0</v>
      </c>
      <c r="U2551">
        <f t="shared" si="276"/>
        <v>0</v>
      </c>
      <c r="V2551">
        <f t="shared" si="277"/>
        <v>0</v>
      </c>
      <c r="X2551">
        <f t="shared" si="272"/>
        <v>-4.8823884953282111E-2</v>
      </c>
    </row>
    <row r="2552" spans="1:24" x14ac:dyDescent="0.35">
      <c r="A2552" t="s">
        <v>539</v>
      </c>
      <c r="B2552" t="s">
        <v>666</v>
      </c>
      <c r="C2552" t="s">
        <v>694</v>
      </c>
      <c r="D2552" t="s">
        <v>695</v>
      </c>
      <c r="E2552">
        <v>0.71325820778537297</v>
      </c>
      <c r="F2552">
        <v>9</v>
      </c>
      <c r="G2552">
        <v>0</v>
      </c>
      <c r="H2552">
        <v>0</v>
      </c>
      <c r="I2552">
        <f t="shared" si="273"/>
        <v>0</v>
      </c>
      <c r="J2552">
        <v>0</v>
      </c>
      <c r="K2552">
        <v>0</v>
      </c>
      <c r="L2552" t="s">
        <v>3</v>
      </c>
      <c r="M2552" t="s">
        <v>651</v>
      </c>
      <c r="N2552" t="str">
        <f t="shared" si="274"/>
        <v>right tackle</v>
      </c>
      <c r="P2552">
        <v>0</v>
      </c>
      <c r="Q2552">
        <v>-0.30873686</v>
      </c>
      <c r="R2552">
        <v>1</v>
      </c>
      <c r="S2552">
        <v>0.71325820778537297</v>
      </c>
      <c r="T2552">
        <f t="shared" si="275"/>
        <v>0</v>
      </c>
      <c r="U2552">
        <f t="shared" si="276"/>
        <v>0</v>
      </c>
      <c r="V2552">
        <f t="shared" si="277"/>
        <v>0</v>
      </c>
      <c r="X2552">
        <f t="shared" si="272"/>
        <v>-0.2202090994408836</v>
      </c>
    </row>
    <row r="2553" spans="1:24" x14ac:dyDescent="0.35">
      <c r="A2553" t="s">
        <v>324</v>
      </c>
      <c r="B2553" t="s">
        <v>667</v>
      </c>
      <c r="C2553" t="s">
        <v>694</v>
      </c>
      <c r="D2553" t="s">
        <v>695</v>
      </c>
      <c r="E2553">
        <v>0.128601021613791</v>
      </c>
      <c r="F2553">
        <v>9</v>
      </c>
      <c r="G2553">
        <v>0</v>
      </c>
      <c r="H2553">
        <v>0</v>
      </c>
      <c r="I2553">
        <f t="shared" si="273"/>
        <v>0</v>
      </c>
      <c r="J2553">
        <v>0</v>
      </c>
      <c r="K2553">
        <v>0</v>
      </c>
      <c r="L2553" t="s">
        <v>3</v>
      </c>
      <c r="M2553" t="s">
        <v>651</v>
      </c>
      <c r="N2553" t="str">
        <f t="shared" si="274"/>
        <v>right tackle</v>
      </c>
      <c r="P2553">
        <v>0</v>
      </c>
      <c r="Q2553">
        <v>-0.30873686</v>
      </c>
      <c r="R2553">
        <v>1</v>
      </c>
      <c r="S2553">
        <v>0.128601021613791</v>
      </c>
      <c r="T2553">
        <f t="shared" si="275"/>
        <v>0</v>
      </c>
      <c r="U2553">
        <f t="shared" si="276"/>
        <v>0</v>
      </c>
      <c r="V2553">
        <f t="shared" si="277"/>
        <v>0</v>
      </c>
      <c r="X2553">
        <f t="shared" si="272"/>
        <v>-3.9703875605833966E-2</v>
      </c>
    </row>
    <row r="2554" spans="1:24" x14ac:dyDescent="0.35">
      <c r="A2554" t="s">
        <v>621</v>
      </c>
      <c r="B2554" t="s">
        <v>666</v>
      </c>
      <c r="C2554" t="s">
        <v>695</v>
      </c>
      <c r="D2554" t="s">
        <v>694</v>
      </c>
      <c r="E2554">
        <v>0.337552449386405</v>
      </c>
      <c r="F2554">
        <v>9</v>
      </c>
      <c r="G2554">
        <v>0</v>
      </c>
      <c r="H2554">
        <v>0</v>
      </c>
      <c r="I2554">
        <f t="shared" si="273"/>
        <v>0</v>
      </c>
      <c r="J2554">
        <v>0</v>
      </c>
      <c r="K2554">
        <v>0</v>
      </c>
      <c r="L2554" t="s">
        <v>653</v>
      </c>
      <c r="M2554" t="s">
        <v>652</v>
      </c>
      <c r="N2554" t="str">
        <f t="shared" si="274"/>
        <v>left end</v>
      </c>
      <c r="P2554">
        <v>0</v>
      </c>
      <c r="Q2554">
        <v>-0.55722059999999995</v>
      </c>
      <c r="R2554">
        <v>1</v>
      </c>
      <c r="S2554">
        <v>0.337552449386405</v>
      </c>
      <c r="T2554">
        <f t="shared" si="275"/>
        <v>0</v>
      </c>
      <c r="U2554">
        <f t="shared" si="276"/>
        <v>0</v>
      </c>
      <c r="V2554">
        <f t="shared" si="277"/>
        <v>0</v>
      </c>
      <c r="X2554">
        <f t="shared" si="272"/>
        <v>-0.18809117837856221</v>
      </c>
    </row>
    <row r="2555" spans="1:24" x14ac:dyDescent="0.35">
      <c r="A2555" t="s">
        <v>368</v>
      </c>
      <c r="B2555" t="s">
        <v>666</v>
      </c>
      <c r="C2555" t="s">
        <v>695</v>
      </c>
      <c r="D2555" t="s">
        <v>694</v>
      </c>
      <c r="E2555">
        <v>0.519177596351443</v>
      </c>
      <c r="F2555">
        <v>9</v>
      </c>
      <c r="G2555">
        <v>0</v>
      </c>
      <c r="H2555">
        <v>0</v>
      </c>
      <c r="I2555">
        <f t="shared" si="273"/>
        <v>0</v>
      </c>
      <c r="J2555">
        <v>0</v>
      </c>
      <c r="K2555">
        <v>0</v>
      </c>
      <c r="L2555" t="s">
        <v>653</v>
      </c>
      <c r="M2555" t="s">
        <v>652</v>
      </c>
      <c r="N2555" t="str">
        <f t="shared" si="274"/>
        <v>left end</v>
      </c>
      <c r="P2555">
        <v>0</v>
      </c>
      <c r="Q2555">
        <v>-0.55722059999999995</v>
      </c>
      <c r="R2555">
        <v>1</v>
      </c>
      <c r="S2555">
        <v>0.519177596351443</v>
      </c>
      <c r="T2555">
        <f t="shared" si="275"/>
        <v>0</v>
      </c>
      <c r="U2555">
        <f t="shared" si="276"/>
        <v>0</v>
      </c>
      <c r="V2555">
        <f t="shared" si="277"/>
        <v>0</v>
      </c>
      <c r="X2555">
        <f t="shared" si="272"/>
        <v>-0.28929645174550883</v>
      </c>
    </row>
    <row r="2556" spans="1:24" x14ac:dyDescent="0.35">
      <c r="A2556" t="s">
        <v>347</v>
      </c>
      <c r="B2556" t="s">
        <v>666</v>
      </c>
      <c r="C2556" t="s">
        <v>695</v>
      </c>
      <c r="D2556" t="s">
        <v>694</v>
      </c>
      <c r="E2556">
        <v>0.14326995426215</v>
      </c>
      <c r="F2556">
        <v>9</v>
      </c>
      <c r="G2556">
        <v>0</v>
      </c>
      <c r="H2556">
        <v>0</v>
      </c>
      <c r="I2556">
        <f t="shared" si="273"/>
        <v>0</v>
      </c>
      <c r="J2556">
        <v>0</v>
      </c>
      <c r="K2556">
        <v>0</v>
      </c>
      <c r="L2556" t="s">
        <v>653</v>
      </c>
      <c r="M2556" t="s">
        <v>652</v>
      </c>
      <c r="N2556" t="str">
        <f t="shared" si="274"/>
        <v>left end</v>
      </c>
      <c r="P2556">
        <v>0</v>
      </c>
      <c r="Q2556">
        <v>-0.55722059999999995</v>
      </c>
      <c r="R2556">
        <v>1</v>
      </c>
      <c r="S2556">
        <v>0.14326995426215</v>
      </c>
      <c r="T2556">
        <f t="shared" si="275"/>
        <v>0</v>
      </c>
      <c r="U2556">
        <f t="shared" si="276"/>
        <v>0</v>
      </c>
      <c r="V2556">
        <f t="shared" si="277"/>
        <v>0</v>
      </c>
      <c r="X2556">
        <f t="shared" si="272"/>
        <v>-7.9832969875927778E-2</v>
      </c>
    </row>
    <row r="2557" spans="1:24" x14ac:dyDescent="0.35">
      <c r="A2557" t="s">
        <v>237</v>
      </c>
      <c r="B2557" t="s">
        <v>667</v>
      </c>
      <c r="C2557" t="s">
        <v>694</v>
      </c>
      <c r="D2557" t="s">
        <v>695</v>
      </c>
      <c r="E2557">
        <v>0.60120456928721899</v>
      </c>
      <c r="F2557">
        <v>9</v>
      </c>
      <c r="G2557">
        <v>0</v>
      </c>
      <c r="H2557">
        <v>0</v>
      </c>
      <c r="I2557">
        <f t="shared" si="273"/>
        <v>0</v>
      </c>
      <c r="J2557">
        <v>0</v>
      </c>
      <c r="K2557">
        <v>0</v>
      </c>
      <c r="L2557" t="s">
        <v>654</v>
      </c>
      <c r="M2557" t="s">
        <v>652</v>
      </c>
      <c r="N2557" t="str">
        <f t="shared" si="274"/>
        <v>left guard</v>
      </c>
      <c r="P2557">
        <v>0</v>
      </c>
      <c r="Q2557">
        <v>-0.34611051999999998</v>
      </c>
      <c r="R2557">
        <v>1</v>
      </c>
      <c r="S2557">
        <v>0.60120456928721899</v>
      </c>
      <c r="T2557">
        <f t="shared" si="275"/>
        <v>0</v>
      </c>
      <c r="U2557">
        <f t="shared" si="276"/>
        <v>0</v>
      </c>
      <c r="V2557">
        <f t="shared" si="277"/>
        <v>0</v>
      </c>
      <c r="X2557">
        <f t="shared" si="272"/>
        <v>-0.20808322610237537</v>
      </c>
    </row>
    <row r="2558" spans="1:24" x14ac:dyDescent="0.35">
      <c r="A2558" t="s">
        <v>333</v>
      </c>
      <c r="B2558" t="s">
        <v>667</v>
      </c>
      <c r="C2558" t="s">
        <v>694</v>
      </c>
      <c r="D2558" t="s">
        <v>695</v>
      </c>
      <c r="E2558">
        <v>0.39879543071278001</v>
      </c>
      <c r="F2558">
        <v>9</v>
      </c>
      <c r="G2558">
        <v>0</v>
      </c>
      <c r="H2558">
        <v>0</v>
      </c>
      <c r="I2558">
        <f t="shared" si="273"/>
        <v>0</v>
      </c>
      <c r="J2558">
        <v>0</v>
      </c>
      <c r="K2558">
        <v>0</v>
      </c>
      <c r="L2558" t="s">
        <v>654</v>
      </c>
      <c r="M2558" t="s">
        <v>652</v>
      </c>
      <c r="N2558" t="str">
        <f t="shared" si="274"/>
        <v>left guard</v>
      </c>
      <c r="P2558">
        <v>0</v>
      </c>
      <c r="Q2558">
        <v>-0.34611051999999998</v>
      </c>
      <c r="R2558">
        <v>1</v>
      </c>
      <c r="S2558">
        <v>0.39879543071278001</v>
      </c>
      <c r="T2558">
        <f t="shared" si="275"/>
        <v>0</v>
      </c>
      <c r="U2558">
        <f t="shared" si="276"/>
        <v>0</v>
      </c>
      <c r="V2558">
        <f t="shared" si="277"/>
        <v>0</v>
      </c>
      <c r="X2558">
        <f t="shared" si="272"/>
        <v>-0.13802729389762425</v>
      </c>
    </row>
    <row r="2559" spans="1:24" x14ac:dyDescent="0.35">
      <c r="A2559" t="s">
        <v>71</v>
      </c>
      <c r="B2559" t="s">
        <v>665</v>
      </c>
      <c r="C2559" t="s">
        <v>673</v>
      </c>
      <c r="D2559" t="s">
        <v>676</v>
      </c>
      <c r="E2559">
        <v>1</v>
      </c>
      <c r="F2559">
        <v>9</v>
      </c>
      <c r="G2559">
        <v>0</v>
      </c>
      <c r="H2559">
        <v>0</v>
      </c>
      <c r="I2559">
        <f t="shared" si="273"/>
        <v>0</v>
      </c>
      <c r="J2559">
        <v>0</v>
      </c>
      <c r="K2559">
        <v>0</v>
      </c>
      <c r="M2559" t="s">
        <v>650</v>
      </c>
      <c r="N2559" t="str">
        <f t="shared" si="274"/>
        <v>middle</v>
      </c>
      <c r="P2559">
        <v>0</v>
      </c>
      <c r="Q2559">
        <v>-0.16921033999999999</v>
      </c>
      <c r="R2559">
        <v>1</v>
      </c>
      <c r="S2559">
        <v>1</v>
      </c>
      <c r="T2559">
        <f t="shared" si="275"/>
        <v>0</v>
      </c>
      <c r="U2559">
        <f t="shared" si="276"/>
        <v>0</v>
      </c>
      <c r="V2559">
        <f t="shared" si="277"/>
        <v>0</v>
      </c>
      <c r="X2559">
        <f t="shared" si="272"/>
        <v>-0.16921033999999999</v>
      </c>
    </row>
    <row r="2560" spans="1:24" x14ac:dyDescent="0.35">
      <c r="A2560" t="s">
        <v>78</v>
      </c>
      <c r="B2560" t="s">
        <v>667</v>
      </c>
      <c r="C2560" t="s">
        <v>673</v>
      </c>
      <c r="D2560" t="s">
        <v>676</v>
      </c>
      <c r="E2560">
        <v>0.49630990148153598</v>
      </c>
      <c r="F2560">
        <v>9</v>
      </c>
      <c r="G2560">
        <v>0</v>
      </c>
      <c r="H2560">
        <v>0</v>
      </c>
      <c r="I2560">
        <f t="shared" si="273"/>
        <v>0</v>
      </c>
      <c r="J2560">
        <v>0</v>
      </c>
      <c r="K2560">
        <v>0</v>
      </c>
      <c r="L2560" t="s">
        <v>3</v>
      </c>
      <c r="M2560" t="s">
        <v>651</v>
      </c>
      <c r="N2560" t="str">
        <f t="shared" si="274"/>
        <v>right tackle</v>
      </c>
      <c r="P2560">
        <v>0</v>
      </c>
      <c r="Q2560">
        <v>0.53211682999999999</v>
      </c>
      <c r="R2560">
        <v>0</v>
      </c>
      <c r="S2560">
        <v>0</v>
      </c>
      <c r="T2560">
        <f t="shared" si="275"/>
        <v>0</v>
      </c>
      <c r="U2560">
        <f t="shared" si="276"/>
        <v>0</v>
      </c>
      <c r="V2560">
        <f t="shared" si="277"/>
        <v>0</v>
      </c>
      <c r="X2560">
        <f t="shared" si="272"/>
        <v>0.26409485147396722</v>
      </c>
    </row>
    <row r="2561" spans="1:24" x14ac:dyDescent="0.35">
      <c r="A2561" t="s">
        <v>540</v>
      </c>
      <c r="B2561" t="s">
        <v>666</v>
      </c>
      <c r="C2561" t="s">
        <v>673</v>
      </c>
      <c r="D2561" t="s">
        <v>676</v>
      </c>
      <c r="E2561">
        <v>0.50369009851846402</v>
      </c>
      <c r="F2561">
        <v>9</v>
      </c>
      <c r="G2561">
        <v>0</v>
      </c>
      <c r="H2561">
        <v>0</v>
      </c>
      <c r="I2561">
        <f t="shared" si="273"/>
        <v>0</v>
      </c>
      <c r="J2561">
        <v>0</v>
      </c>
      <c r="K2561">
        <v>0</v>
      </c>
      <c r="L2561" t="s">
        <v>3</v>
      </c>
      <c r="M2561" t="s">
        <v>651</v>
      </c>
      <c r="N2561" t="str">
        <f t="shared" si="274"/>
        <v>right tackle</v>
      </c>
      <c r="P2561">
        <v>0</v>
      </c>
      <c r="Q2561">
        <v>0.53211682999999999</v>
      </c>
      <c r="R2561">
        <v>0</v>
      </c>
      <c r="S2561">
        <v>0</v>
      </c>
      <c r="T2561">
        <f t="shared" si="275"/>
        <v>0</v>
      </c>
      <c r="U2561">
        <f t="shared" si="276"/>
        <v>0</v>
      </c>
      <c r="V2561">
        <f t="shared" si="277"/>
        <v>0</v>
      </c>
      <c r="X2561">
        <f t="shared" si="272"/>
        <v>0.26802197852603277</v>
      </c>
    </row>
    <row r="2562" spans="1:24" x14ac:dyDescent="0.35">
      <c r="A2562" t="s">
        <v>77</v>
      </c>
      <c r="B2562" t="s">
        <v>667</v>
      </c>
      <c r="C2562" t="s">
        <v>673</v>
      </c>
      <c r="D2562" t="s">
        <v>676</v>
      </c>
      <c r="E2562">
        <v>0.48921622593603198</v>
      </c>
      <c r="F2562">
        <v>9</v>
      </c>
      <c r="G2562">
        <v>0</v>
      </c>
      <c r="H2562">
        <v>0</v>
      </c>
      <c r="I2562">
        <f t="shared" si="273"/>
        <v>0</v>
      </c>
      <c r="J2562">
        <v>0</v>
      </c>
      <c r="K2562">
        <v>0</v>
      </c>
      <c r="L2562" t="s">
        <v>654</v>
      </c>
      <c r="M2562" t="s">
        <v>651</v>
      </c>
      <c r="N2562" t="str">
        <f t="shared" si="274"/>
        <v>right guard</v>
      </c>
      <c r="P2562">
        <v>0</v>
      </c>
      <c r="Q2562">
        <v>0.82220817000000002</v>
      </c>
      <c r="R2562">
        <v>0</v>
      </c>
      <c r="S2562">
        <v>0</v>
      </c>
      <c r="T2562">
        <f t="shared" si="275"/>
        <v>0</v>
      </c>
      <c r="U2562">
        <f t="shared" si="276"/>
        <v>0</v>
      </c>
      <c r="V2562">
        <f t="shared" si="277"/>
        <v>0</v>
      </c>
      <c r="X2562">
        <f t="shared" ref="X2562:X2625" si="278">Q2562*E2562</f>
        <v>0.40223757786117142</v>
      </c>
    </row>
    <row r="2563" spans="1:24" x14ac:dyDescent="0.35">
      <c r="A2563" t="s">
        <v>60</v>
      </c>
      <c r="B2563" t="s">
        <v>666</v>
      </c>
      <c r="C2563" t="s">
        <v>673</v>
      </c>
      <c r="D2563" t="s">
        <v>676</v>
      </c>
      <c r="E2563">
        <v>0.51078377406396702</v>
      </c>
      <c r="F2563">
        <v>9</v>
      </c>
      <c r="G2563">
        <v>0</v>
      </c>
      <c r="H2563">
        <v>0</v>
      </c>
      <c r="I2563">
        <f t="shared" ref="I2563:I2626" si="279">SUM(G2563:H2563)</f>
        <v>0</v>
      </c>
      <c r="J2563">
        <v>0</v>
      </c>
      <c r="K2563">
        <v>0</v>
      </c>
      <c r="L2563" t="s">
        <v>654</v>
      </c>
      <c r="M2563" t="s">
        <v>651</v>
      </c>
      <c r="N2563" t="str">
        <f t="shared" ref="N2563:N2626" si="280">IF(M2563="middle",M2563,_xlfn.CONCAT(M2563," ",L2563))</f>
        <v>right guard</v>
      </c>
      <c r="P2563">
        <v>0</v>
      </c>
      <c r="Q2563">
        <v>0.82220817000000002</v>
      </c>
      <c r="R2563">
        <v>0</v>
      </c>
      <c r="S2563">
        <v>0</v>
      </c>
      <c r="T2563">
        <f t="shared" ref="T2563:T2626" si="281">P2563*E2563</f>
        <v>0</v>
      </c>
      <c r="U2563">
        <f t="shared" ref="U2563:U2626" si="282">J2563*E2563</f>
        <v>0</v>
      </c>
      <c r="V2563">
        <f t="shared" ref="V2563:V2626" si="283">K2563*E2563</f>
        <v>0</v>
      </c>
      <c r="X2563">
        <f t="shared" si="278"/>
        <v>0.41997059213882781</v>
      </c>
    </row>
    <row r="2564" spans="1:24" x14ac:dyDescent="0.35">
      <c r="A2564" t="s">
        <v>95</v>
      </c>
      <c r="B2564" t="s">
        <v>666</v>
      </c>
      <c r="C2564" t="s">
        <v>676</v>
      </c>
      <c r="D2564" t="s">
        <v>673</v>
      </c>
      <c r="E2564">
        <v>0.58679591364750805</v>
      </c>
      <c r="F2564">
        <v>9</v>
      </c>
      <c r="G2564">
        <v>0</v>
      </c>
      <c r="H2564">
        <v>0</v>
      </c>
      <c r="I2564">
        <f t="shared" si="279"/>
        <v>0</v>
      </c>
      <c r="J2564">
        <v>0</v>
      </c>
      <c r="K2564">
        <v>0</v>
      </c>
      <c r="L2564" t="s">
        <v>654</v>
      </c>
      <c r="M2564" t="s">
        <v>651</v>
      </c>
      <c r="N2564" t="str">
        <f t="shared" si="280"/>
        <v>right guard</v>
      </c>
      <c r="P2564">
        <v>0</v>
      </c>
      <c r="Q2564">
        <v>-0.40091756000000001</v>
      </c>
      <c r="R2564">
        <v>1</v>
      </c>
      <c r="S2564">
        <v>0.58679591364750805</v>
      </c>
      <c r="T2564">
        <f t="shared" si="281"/>
        <v>0</v>
      </c>
      <c r="U2564">
        <f t="shared" si="282"/>
        <v>0</v>
      </c>
      <c r="V2564">
        <f t="shared" si="283"/>
        <v>0</v>
      </c>
      <c r="X2564">
        <f t="shared" si="278"/>
        <v>-0.23525678591752963</v>
      </c>
    </row>
    <row r="2565" spans="1:24" x14ac:dyDescent="0.35">
      <c r="A2565" t="s">
        <v>605</v>
      </c>
      <c r="B2565" t="s">
        <v>666</v>
      </c>
      <c r="C2565" t="s">
        <v>676</v>
      </c>
      <c r="D2565" t="s">
        <v>673</v>
      </c>
      <c r="E2565">
        <v>0.41320408635249201</v>
      </c>
      <c r="F2565">
        <v>9</v>
      </c>
      <c r="G2565">
        <v>0</v>
      </c>
      <c r="H2565">
        <v>0</v>
      </c>
      <c r="I2565">
        <f t="shared" si="279"/>
        <v>0</v>
      </c>
      <c r="J2565">
        <v>0</v>
      </c>
      <c r="K2565">
        <v>0</v>
      </c>
      <c r="L2565" t="s">
        <v>654</v>
      </c>
      <c r="M2565" t="s">
        <v>651</v>
      </c>
      <c r="N2565" t="str">
        <f t="shared" si="280"/>
        <v>right guard</v>
      </c>
      <c r="P2565">
        <v>0</v>
      </c>
      <c r="Q2565">
        <v>-0.40091756000000001</v>
      </c>
      <c r="R2565">
        <v>1</v>
      </c>
      <c r="S2565">
        <v>0.41320408635249201</v>
      </c>
      <c r="T2565">
        <f t="shared" si="281"/>
        <v>0</v>
      </c>
      <c r="U2565">
        <f t="shared" si="282"/>
        <v>0</v>
      </c>
      <c r="V2565">
        <f t="shared" si="283"/>
        <v>0</v>
      </c>
      <c r="X2565">
        <f t="shared" si="278"/>
        <v>-0.1656607740824704</v>
      </c>
    </row>
    <row r="2566" spans="1:24" x14ac:dyDescent="0.35">
      <c r="A2566" t="s">
        <v>95</v>
      </c>
      <c r="B2566" t="s">
        <v>666</v>
      </c>
      <c r="C2566" t="s">
        <v>676</v>
      </c>
      <c r="D2566" t="s">
        <v>673</v>
      </c>
      <c r="E2566">
        <v>0.62847888113311401</v>
      </c>
      <c r="F2566">
        <v>9</v>
      </c>
      <c r="G2566">
        <v>0</v>
      </c>
      <c r="H2566">
        <v>0</v>
      </c>
      <c r="I2566">
        <f t="shared" si="279"/>
        <v>0</v>
      </c>
      <c r="J2566">
        <v>0</v>
      </c>
      <c r="K2566">
        <v>0</v>
      </c>
      <c r="L2566" t="s">
        <v>3</v>
      </c>
      <c r="M2566" t="s">
        <v>652</v>
      </c>
      <c r="N2566" t="str">
        <f t="shared" si="280"/>
        <v>left tackle</v>
      </c>
      <c r="P2566">
        <v>0</v>
      </c>
      <c r="Q2566">
        <v>-0.37152006999999998</v>
      </c>
      <c r="R2566">
        <v>1</v>
      </c>
      <c r="S2566">
        <v>0.62847888113311401</v>
      </c>
      <c r="T2566">
        <f t="shared" si="281"/>
        <v>0</v>
      </c>
      <c r="U2566">
        <f t="shared" si="282"/>
        <v>0</v>
      </c>
      <c r="V2566">
        <f t="shared" si="283"/>
        <v>0</v>
      </c>
      <c r="X2566">
        <f t="shared" si="278"/>
        <v>-0.23349251791209619</v>
      </c>
    </row>
    <row r="2567" spans="1:24" x14ac:dyDescent="0.35">
      <c r="A2567" t="s">
        <v>605</v>
      </c>
      <c r="B2567" t="s">
        <v>666</v>
      </c>
      <c r="C2567" t="s">
        <v>676</v>
      </c>
      <c r="D2567" t="s">
        <v>673</v>
      </c>
      <c r="E2567">
        <v>0.37152111886688499</v>
      </c>
      <c r="F2567">
        <v>9</v>
      </c>
      <c r="G2567">
        <v>0</v>
      </c>
      <c r="H2567">
        <v>0</v>
      </c>
      <c r="I2567">
        <f t="shared" si="279"/>
        <v>0</v>
      </c>
      <c r="J2567">
        <v>0</v>
      </c>
      <c r="K2567">
        <v>0</v>
      </c>
      <c r="L2567" t="s">
        <v>3</v>
      </c>
      <c r="M2567" t="s">
        <v>652</v>
      </c>
      <c r="N2567" t="str">
        <f t="shared" si="280"/>
        <v>left tackle</v>
      </c>
      <c r="P2567">
        <v>0</v>
      </c>
      <c r="Q2567">
        <v>-0.37152006999999998</v>
      </c>
      <c r="R2567">
        <v>1</v>
      </c>
      <c r="S2567">
        <v>0.37152111886688499</v>
      </c>
      <c r="T2567">
        <f t="shared" si="281"/>
        <v>0</v>
      </c>
      <c r="U2567">
        <f t="shared" si="282"/>
        <v>0</v>
      </c>
      <c r="V2567">
        <f t="shared" si="283"/>
        <v>0</v>
      </c>
      <c r="X2567">
        <f t="shared" si="278"/>
        <v>-0.13802755208790343</v>
      </c>
    </row>
    <row r="2568" spans="1:24" x14ac:dyDescent="0.35">
      <c r="A2568" t="s">
        <v>384</v>
      </c>
      <c r="B2568" t="s">
        <v>666</v>
      </c>
      <c r="C2568" t="s">
        <v>673</v>
      </c>
      <c r="D2568" t="s">
        <v>676</v>
      </c>
      <c r="E2568">
        <v>0.33176543760459498</v>
      </c>
      <c r="F2568">
        <v>9</v>
      </c>
      <c r="G2568">
        <v>0</v>
      </c>
      <c r="H2568">
        <v>0</v>
      </c>
      <c r="I2568">
        <f t="shared" si="279"/>
        <v>0</v>
      </c>
      <c r="J2568">
        <v>0</v>
      </c>
      <c r="K2568">
        <v>0</v>
      </c>
      <c r="L2568" t="s">
        <v>654</v>
      </c>
      <c r="M2568" t="s">
        <v>651</v>
      </c>
      <c r="N2568" t="str">
        <f t="shared" si="280"/>
        <v>right guard</v>
      </c>
      <c r="P2568">
        <v>0</v>
      </c>
      <c r="Q2568">
        <v>-0.49951097</v>
      </c>
      <c r="R2568">
        <v>1</v>
      </c>
      <c r="S2568">
        <v>0.33176543760459498</v>
      </c>
      <c r="T2568">
        <f t="shared" si="281"/>
        <v>0</v>
      </c>
      <c r="U2568">
        <f t="shared" si="282"/>
        <v>0</v>
      </c>
      <c r="V2568">
        <f t="shared" si="283"/>
        <v>0</v>
      </c>
      <c r="X2568">
        <f t="shared" si="278"/>
        <v>-0.16572047555034572</v>
      </c>
    </row>
    <row r="2569" spans="1:24" x14ac:dyDescent="0.35">
      <c r="A2569" t="s">
        <v>62</v>
      </c>
      <c r="B2569" t="s">
        <v>667</v>
      </c>
      <c r="C2569" t="s">
        <v>673</v>
      </c>
      <c r="D2569" t="s">
        <v>676</v>
      </c>
      <c r="E2569">
        <v>0.42599894664265198</v>
      </c>
      <c r="F2569">
        <v>9</v>
      </c>
      <c r="G2569">
        <v>0</v>
      </c>
      <c r="H2569">
        <v>0</v>
      </c>
      <c r="I2569">
        <f t="shared" si="279"/>
        <v>0</v>
      </c>
      <c r="J2569">
        <v>0</v>
      </c>
      <c r="K2569">
        <v>0</v>
      </c>
      <c r="L2569" t="s">
        <v>654</v>
      </c>
      <c r="M2569" t="s">
        <v>651</v>
      </c>
      <c r="N2569" t="str">
        <f t="shared" si="280"/>
        <v>right guard</v>
      </c>
      <c r="P2569">
        <v>0</v>
      </c>
      <c r="Q2569">
        <v>-0.49951097</v>
      </c>
      <c r="R2569">
        <v>1</v>
      </c>
      <c r="S2569">
        <v>0.42599894664265198</v>
      </c>
      <c r="T2569">
        <f t="shared" si="281"/>
        <v>0</v>
      </c>
      <c r="U2569">
        <f t="shared" si="282"/>
        <v>0</v>
      </c>
      <c r="V2569">
        <f t="shared" si="283"/>
        <v>0</v>
      </c>
      <c r="X2569">
        <f t="shared" si="278"/>
        <v>-0.21279114705644933</v>
      </c>
    </row>
    <row r="2570" spans="1:24" x14ac:dyDescent="0.35">
      <c r="A2570" t="s">
        <v>71</v>
      </c>
      <c r="B2570" t="s">
        <v>665</v>
      </c>
      <c r="C2570" t="s">
        <v>673</v>
      </c>
      <c r="D2570" t="s">
        <v>676</v>
      </c>
      <c r="E2570">
        <v>0.24223561575275199</v>
      </c>
      <c r="F2570">
        <v>9</v>
      </c>
      <c r="G2570">
        <v>0</v>
      </c>
      <c r="H2570">
        <v>0</v>
      </c>
      <c r="I2570">
        <f t="shared" si="279"/>
        <v>0</v>
      </c>
      <c r="J2570">
        <v>0</v>
      </c>
      <c r="K2570">
        <v>0</v>
      </c>
      <c r="L2570" t="s">
        <v>654</v>
      </c>
      <c r="M2570" t="s">
        <v>651</v>
      </c>
      <c r="N2570" t="str">
        <f t="shared" si="280"/>
        <v>right guard</v>
      </c>
      <c r="P2570">
        <v>0</v>
      </c>
      <c r="Q2570">
        <v>-0.49951097</v>
      </c>
      <c r="R2570">
        <v>1</v>
      </c>
      <c r="S2570">
        <v>0.24223561575275199</v>
      </c>
      <c r="T2570">
        <f t="shared" si="281"/>
        <v>0</v>
      </c>
      <c r="U2570">
        <f t="shared" si="282"/>
        <v>0</v>
      </c>
      <c r="V2570">
        <f t="shared" si="283"/>
        <v>0</v>
      </c>
      <c r="X2570">
        <f t="shared" si="278"/>
        <v>-0.12099934739320442</v>
      </c>
    </row>
    <row r="2571" spans="1:24" x14ac:dyDescent="0.35">
      <c r="A2571" t="s">
        <v>61</v>
      </c>
      <c r="B2571" t="s">
        <v>667</v>
      </c>
      <c r="C2571" t="s">
        <v>673</v>
      </c>
      <c r="D2571" t="s">
        <v>676</v>
      </c>
      <c r="E2571">
        <v>0.49592679745217</v>
      </c>
      <c r="F2571">
        <v>9</v>
      </c>
      <c r="G2571">
        <v>0</v>
      </c>
      <c r="H2571">
        <v>0</v>
      </c>
      <c r="I2571">
        <f t="shared" si="279"/>
        <v>0</v>
      </c>
      <c r="J2571">
        <v>0</v>
      </c>
      <c r="K2571">
        <v>0</v>
      </c>
      <c r="L2571" t="s">
        <v>653</v>
      </c>
      <c r="M2571" t="s">
        <v>651</v>
      </c>
      <c r="N2571" t="str">
        <f t="shared" si="280"/>
        <v>right end</v>
      </c>
      <c r="P2571">
        <v>0</v>
      </c>
      <c r="Q2571">
        <v>0.77679867000000002</v>
      </c>
      <c r="R2571">
        <v>0</v>
      </c>
      <c r="S2571">
        <v>0</v>
      </c>
      <c r="T2571">
        <f t="shared" si="281"/>
        <v>0</v>
      </c>
      <c r="U2571">
        <f t="shared" si="282"/>
        <v>0</v>
      </c>
      <c r="V2571">
        <f t="shared" si="283"/>
        <v>0</v>
      </c>
      <c r="X2571">
        <f t="shared" si="278"/>
        <v>0.38523527667820506</v>
      </c>
    </row>
    <row r="2572" spans="1:24" x14ac:dyDescent="0.35">
      <c r="A2572" t="s">
        <v>62</v>
      </c>
      <c r="B2572" t="s">
        <v>667</v>
      </c>
      <c r="C2572" t="s">
        <v>673</v>
      </c>
      <c r="D2572" t="s">
        <v>676</v>
      </c>
      <c r="E2572">
        <v>0.20240008785896499</v>
      </c>
      <c r="F2572">
        <v>9</v>
      </c>
      <c r="G2572">
        <v>0</v>
      </c>
      <c r="H2572">
        <v>0</v>
      </c>
      <c r="I2572">
        <f t="shared" si="279"/>
        <v>0</v>
      </c>
      <c r="J2572">
        <v>0</v>
      </c>
      <c r="K2572">
        <v>0</v>
      </c>
      <c r="L2572" t="s">
        <v>653</v>
      </c>
      <c r="M2572" t="s">
        <v>651</v>
      </c>
      <c r="N2572" t="str">
        <f t="shared" si="280"/>
        <v>right end</v>
      </c>
      <c r="P2572">
        <v>0</v>
      </c>
      <c r="Q2572">
        <v>0.77679867000000002</v>
      </c>
      <c r="R2572">
        <v>0</v>
      </c>
      <c r="S2572">
        <v>0</v>
      </c>
      <c r="T2572">
        <f t="shared" si="281"/>
        <v>0</v>
      </c>
      <c r="U2572">
        <f t="shared" si="282"/>
        <v>0</v>
      </c>
      <c r="V2572">
        <f t="shared" si="283"/>
        <v>0</v>
      </c>
      <c r="X2572">
        <f t="shared" si="278"/>
        <v>0.15722411905672715</v>
      </c>
    </row>
    <row r="2573" spans="1:24" x14ac:dyDescent="0.35">
      <c r="A2573" t="s">
        <v>541</v>
      </c>
      <c r="B2573" t="s">
        <v>665</v>
      </c>
      <c r="C2573" t="s">
        <v>673</v>
      </c>
      <c r="D2573" t="s">
        <v>676</v>
      </c>
      <c r="E2573">
        <v>0.30167311468886399</v>
      </c>
      <c r="F2573">
        <v>9</v>
      </c>
      <c r="G2573">
        <v>0</v>
      </c>
      <c r="H2573">
        <v>0</v>
      </c>
      <c r="I2573">
        <f t="shared" si="279"/>
        <v>0</v>
      </c>
      <c r="J2573">
        <v>0</v>
      </c>
      <c r="K2573">
        <v>0</v>
      </c>
      <c r="L2573" t="s">
        <v>653</v>
      </c>
      <c r="M2573" t="s">
        <v>651</v>
      </c>
      <c r="N2573" t="str">
        <f t="shared" si="280"/>
        <v>right end</v>
      </c>
      <c r="P2573">
        <v>0</v>
      </c>
      <c r="Q2573">
        <v>0.77679867000000002</v>
      </c>
      <c r="R2573">
        <v>0</v>
      </c>
      <c r="S2573">
        <v>0</v>
      </c>
      <c r="T2573">
        <f t="shared" si="281"/>
        <v>0</v>
      </c>
      <c r="U2573">
        <f t="shared" si="282"/>
        <v>0</v>
      </c>
      <c r="V2573">
        <f t="shared" si="283"/>
        <v>0</v>
      </c>
      <c r="X2573">
        <f t="shared" si="278"/>
        <v>0.23433927426506701</v>
      </c>
    </row>
    <row r="2574" spans="1:24" x14ac:dyDescent="0.35">
      <c r="A2574" t="s">
        <v>70</v>
      </c>
      <c r="B2574" t="s">
        <v>665</v>
      </c>
      <c r="C2574" t="s">
        <v>673</v>
      </c>
      <c r="D2574" t="s">
        <v>676</v>
      </c>
      <c r="E2574">
        <v>0.47339478468037299</v>
      </c>
      <c r="F2574">
        <v>9</v>
      </c>
      <c r="G2574">
        <v>0</v>
      </c>
      <c r="H2574">
        <v>0</v>
      </c>
      <c r="I2574">
        <f t="shared" si="279"/>
        <v>0</v>
      </c>
      <c r="J2574">
        <v>0</v>
      </c>
      <c r="K2574">
        <v>0</v>
      </c>
      <c r="L2574" t="s">
        <v>654</v>
      </c>
      <c r="M2574" t="s">
        <v>652</v>
      </c>
      <c r="N2574" t="str">
        <f t="shared" si="280"/>
        <v>left guard</v>
      </c>
      <c r="P2574">
        <v>0</v>
      </c>
      <c r="Q2574">
        <v>-7.0746765000000003E-2</v>
      </c>
      <c r="R2574">
        <v>1</v>
      </c>
      <c r="S2574">
        <v>0.47339478468037299</v>
      </c>
      <c r="T2574">
        <f t="shared" si="281"/>
        <v>0</v>
      </c>
      <c r="U2574">
        <f t="shared" si="282"/>
        <v>0</v>
      </c>
      <c r="V2574">
        <f t="shared" si="283"/>
        <v>0</v>
      </c>
      <c r="X2574">
        <f t="shared" si="278"/>
        <v>-3.3491149584007951E-2</v>
      </c>
    </row>
    <row r="2575" spans="1:24" x14ac:dyDescent="0.35">
      <c r="A2575" t="s">
        <v>68</v>
      </c>
      <c r="B2575" t="s">
        <v>666</v>
      </c>
      <c r="C2575" t="s">
        <v>673</v>
      </c>
      <c r="D2575" t="s">
        <v>676</v>
      </c>
      <c r="E2575">
        <v>0.52660521531962601</v>
      </c>
      <c r="F2575">
        <v>9</v>
      </c>
      <c r="G2575">
        <v>0</v>
      </c>
      <c r="H2575">
        <v>0</v>
      </c>
      <c r="I2575">
        <f t="shared" si="279"/>
        <v>0</v>
      </c>
      <c r="J2575">
        <v>0</v>
      </c>
      <c r="K2575">
        <v>0</v>
      </c>
      <c r="L2575" t="s">
        <v>654</v>
      </c>
      <c r="M2575" t="s">
        <v>652</v>
      </c>
      <c r="N2575" t="str">
        <f t="shared" si="280"/>
        <v>left guard</v>
      </c>
      <c r="P2575">
        <v>0</v>
      </c>
      <c r="Q2575">
        <v>-7.0746765000000003E-2</v>
      </c>
      <c r="R2575">
        <v>1</v>
      </c>
      <c r="S2575">
        <v>0.52660521531962601</v>
      </c>
      <c r="T2575">
        <f t="shared" si="281"/>
        <v>0</v>
      </c>
      <c r="U2575">
        <f t="shared" si="282"/>
        <v>0</v>
      </c>
      <c r="V2575">
        <f t="shared" si="283"/>
        <v>0</v>
      </c>
      <c r="X2575">
        <f t="shared" si="278"/>
        <v>-3.7255615415991983E-2</v>
      </c>
    </row>
    <row r="2576" spans="1:24" x14ac:dyDescent="0.35">
      <c r="A2576" t="s">
        <v>77</v>
      </c>
      <c r="B2576" t="s">
        <v>667</v>
      </c>
      <c r="C2576" t="s">
        <v>673</v>
      </c>
      <c r="D2576" t="s">
        <v>676</v>
      </c>
      <c r="E2576">
        <v>0.72661788869922805</v>
      </c>
      <c r="F2576">
        <v>9</v>
      </c>
      <c r="G2576">
        <v>0</v>
      </c>
      <c r="H2576">
        <v>0</v>
      </c>
      <c r="I2576">
        <f t="shared" si="279"/>
        <v>0</v>
      </c>
      <c r="J2576">
        <v>0</v>
      </c>
      <c r="K2576">
        <v>0</v>
      </c>
      <c r="L2576" t="s">
        <v>654</v>
      </c>
      <c r="M2576" t="s">
        <v>651</v>
      </c>
      <c r="N2576" t="str">
        <f t="shared" si="280"/>
        <v>right guard</v>
      </c>
      <c r="P2576">
        <v>0</v>
      </c>
      <c r="Q2576">
        <v>2.3159287000000002</v>
      </c>
      <c r="R2576">
        <v>0</v>
      </c>
      <c r="S2576">
        <v>0</v>
      </c>
      <c r="T2576">
        <f t="shared" si="281"/>
        <v>0</v>
      </c>
      <c r="U2576">
        <f t="shared" si="282"/>
        <v>0</v>
      </c>
      <c r="V2576">
        <f t="shared" si="283"/>
        <v>0</v>
      </c>
      <c r="X2576">
        <f t="shared" si="278"/>
        <v>1.682795222371948</v>
      </c>
    </row>
    <row r="2577" spans="1:24" x14ac:dyDescent="0.35">
      <c r="A2577" t="s">
        <v>70</v>
      </c>
      <c r="B2577" t="s">
        <v>665</v>
      </c>
      <c r="C2577" t="s">
        <v>673</v>
      </c>
      <c r="D2577" t="s">
        <v>676</v>
      </c>
      <c r="E2577">
        <v>0.273382111300771</v>
      </c>
      <c r="F2577">
        <v>9</v>
      </c>
      <c r="G2577">
        <v>0</v>
      </c>
      <c r="H2577">
        <v>0</v>
      </c>
      <c r="I2577">
        <f t="shared" si="279"/>
        <v>0</v>
      </c>
      <c r="J2577">
        <v>0</v>
      </c>
      <c r="K2577">
        <v>0</v>
      </c>
      <c r="L2577" t="s">
        <v>654</v>
      </c>
      <c r="M2577" t="s">
        <v>651</v>
      </c>
      <c r="N2577" t="str">
        <f t="shared" si="280"/>
        <v>right guard</v>
      </c>
      <c r="P2577">
        <v>0</v>
      </c>
      <c r="Q2577">
        <v>2.3159287000000002</v>
      </c>
      <c r="R2577">
        <v>0</v>
      </c>
      <c r="S2577">
        <v>0</v>
      </c>
      <c r="T2577">
        <f t="shared" si="281"/>
        <v>0</v>
      </c>
      <c r="U2577">
        <f t="shared" si="282"/>
        <v>0</v>
      </c>
      <c r="V2577">
        <f t="shared" si="283"/>
        <v>0</v>
      </c>
      <c r="X2577">
        <f t="shared" si="278"/>
        <v>0.63313347762804995</v>
      </c>
    </row>
    <row r="2578" spans="1:24" x14ac:dyDescent="0.35">
      <c r="A2578" t="s">
        <v>70</v>
      </c>
      <c r="B2578" t="s">
        <v>665</v>
      </c>
      <c r="C2578" t="s">
        <v>673</v>
      </c>
      <c r="D2578" t="s">
        <v>676</v>
      </c>
      <c r="E2578">
        <v>1</v>
      </c>
      <c r="F2578">
        <v>9</v>
      </c>
      <c r="G2578">
        <v>0</v>
      </c>
      <c r="H2578">
        <v>0</v>
      </c>
      <c r="I2578">
        <f t="shared" si="279"/>
        <v>0</v>
      </c>
      <c r="J2578">
        <v>0</v>
      </c>
      <c r="K2578">
        <v>0</v>
      </c>
      <c r="L2578" t="s">
        <v>653</v>
      </c>
      <c r="M2578" t="s">
        <v>651</v>
      </c>
      <c r="N2578" t="str">
        <f t="shared" si="280"/>
        <v>right end</v>
      </c>
      <c r="P2578">
        <v>0</v>
      </c>
      <c r="Q2578">
        <v>0.75015222999999998</v>
      </c>
      <c r="R2578">
        <v>0</v>
      </c>
      <c r="S2578">
        <v>0</v>
      </c>
      <c r="T2578">
        <f t="shared" si="281"/>
        <v>0</v>
      </c>
      <c r="U2578">
        <f t="shared" si="282"/>
        <v>0</v>
      </c>
      <c r="V2578">
        <f t="shared" si="283"/>
        <v>0</v>
      </c>
      <c r="X2578">
        <f t="shared" si="278"/>
        <v>0.75015222999999998</v>
      </c>
    </row>
    <row r="2579" spans="1:24" x14ac:dyDescent="0.35">
      <c r="A2579" t="s">
        <v>102</v>
      </c>
      <c r="B2579" t="s">
        <v>666</v>
      </c>
      <c r="C2579" t="s">
        <v>676</v>
      </c>
      <c r="D2579" t="s">
        <v>673</v>
      </c>
      <c r="E2579">
        <v>0.33774829604247703</v>
      </c>
      <c r="F2579">
        <v>9</v>
      </c>
      <c r="G2579">
        <v>0</v>
      </c>
      <c r="H2579">
        <v>0</v>
      </c>
      <c r="I2579">
        <f t="shared" si="279"/>
        <v>0</v>
      </c>
      <c r="J2579">
        <v>0</v>
      </c>
      <c r="K2579">
        <v>0</v>
      </c>
      <c r="L2579" t="s">
        <v>654</v>
      </c>
      <c r="M2579" t="s">
        <v>652</v>
      </c>
      <c r="N2579" t="str">
        <f t="shared" si="280"/>
        <v>left guard</v>
      </c>
      <c r="P2579">
        <v>0</v>
      </c>
      <c r="Q2579">
        <v>-0.47059676</v>
      </c>
      <c r="R2579">
        <v>1</v>
      </c>
      <c r="S2579">
        <v>0.33774829604247703</v>
      </c>
      <c r="T2579">
        <f t="shared" si="281"/>
        <v>0</v>
      </c>
      <c r="U2579">
        <f t="shared" si="282"/>
        <v>0</v>
      </c>
      <c r="V2579">
        <f t="shared" si="283"/>
        <v>0</v>
      </c>
      <c r="X2579">
        <f t="shared" si="278"/>
        <v>-0.1589432538131105</v>
      </c>
    </row>
    <row r="2580" spans="1:24" x14ac:dyDescent="0.35">
      <c r="A2580" t="s">
        <v>518</v>
      </c>
      <c r="B2580" t="s">
        <v>667</v>
      </c>
      <c r="C2580" t="s">
        <v>676</v>
      </c>
      <c r="D2580" t="s">
        <v>673</v>
      </c>
      <c r="E2580">
        <v>0.66225170395752198</v>
      </c>
      <c r="F2580">
        <v>9</v>
      </c>
      <c r="G2580">
        <v>0</v>
      </c>
      <c r="H2580">
        <v>0</v>
      </c>
      <c r="I2580">
        <f t="shared" si="279"/>
        <v>0</v>
      </c>
      <c r="J2580">
        <v>0</v>
      </c>
      <c r="K2580">
        <v>0</v>
      </c>
      <c r="L2580" t="s">
        <v>654</v>
      </c>
      <c r="M2580" t="s">
        <v>652</v>
      </c>
      <c r="N2580" t="str">
        <f t="shared" si="280"/>
        <v>left guard</v>
      </c>
      <c r="P2580">
        <v>0</v>
      </c>
      <c r="Q2580">
        <v>-0.47059676</v>
      </c>
      <c r="R2580">
        <v>1</v>
      </c>
      <c r="S2580">
        <v>0.66225170395752198</v>
      </c>
      <c r="T2580">
        <f t="shared" si="281"/>
        <v>0</v>
      </c>
      <c r="U2580">
        <f t="shared" si="282"/>
        <v>0</v>
      </c>
      <c r="V2580">
        <f t="shared" si="283"/>
        <v>0</v>
      </c>
      <c r="X2580">
        <f t="shared" si="278"/>
        <v>-0.31165350618688903</v>
      </c>
    </row>
    <row r="2581" spans="1:24" x14ac:dyDescent="0.35">
      <c r="A2581" t="s">
        <v>385</v>
      </c>
      <c r="B2581" t="s">
        <v>665</v>
      </c>
      <c r="C2581" t="s">
        <v>673</v>
      </c>
      <c r="D2581" t="s">
        <v>676</v>
      </c>
      <c r="E2581">
        <v>1</v>
      </c>
      <c r="F2581">
        <v>9</v>
      </c>
      <c r="G2581">
        <v>0</v>
      </c>
      <c r="H2581">
        <v>0</v>
      </c>
      <c r="I2581">
        <f t="shared" si="279"/>
        <v>0</v>
      </c>
      <c r="J2581">
        <v>0</v>
      </c>
      <c r="K2581">
        <v>0</v>
      </c>
      <c r="L2581" t="s">
        <v>653</v>
      </c>
      <c r="M2581" t="s">
        <v>652</v>
      </c>
      <c r="N2581" t="str">
        <f t="shared" si="280"/>
        <v>left end</v>
      </c>
      <c r="P2581">
        <v>0</v>
      </c>
      <c r="Q2581">
        <v>0.89405100000000004</v>
      </c>
      <c r="R2581">
        <v>0</v>
      </c>
      <c r="S2581">
        <v>0</v>
      </c>
      <c r="T2581">
        <f t="shared" si="281"/>
        <v>0</v>
      </c>
      <c r="U2581">
        <f t="shared" si="282"/>
        <v>0</v>
      </c>
      <c r="V2581">
        <f t="shared" si="283"/>
        <v>0</v>
      </c>
      <c r="X2581">
        <f t="shared" si="278"/>
        <v>0.89405100000000004</v>
      </c>
    </row>
    <row r="2582" spans="1:24" x14ac:dyDescent="0.35">
      <c r="A2582" t="s">
        <v>77</v>
      </c>
      <c r="B2582" t="s">
        <v>667</v>
      </c>
      <c r="C2582" t="s">
        <v>673</v>
      </c>
      <c r="D2582" t="s">
        <v>676</v>
      </c>
      <c r="E2582">
        <v>0.35401042417404699</v>
      </c>
      <c r="F2582">
        <v>9</v>
      </c>
      <c r="G2582">
        <v>0</v>
      </c>
      <c r="H2582">
        <v>0</v>
      </c>
      <c r="I2582">
        <f t="shared" si="279"/>
        <v>0</v>
      </c>
      <c r="J2582">
        <v>0</v>
      </c>
      <c r="K2582">
        <v>1</v>
      </c>
      <c r="L2582" t="s">
        <v>654</v>
      </c>
      <c r="M2582" t="s">
        <v>651</v>
      </c>
      <c r="N2582" t="str">
        <f t="shared" si="280"/>
        <v>right guard</v>
      </c>
      <c r="P2582">
        <v>0</v>
      </c>
      <c r="Q2582">
        <v>-0.82600419999999997</v>
      </c>
      <c r="R2582">
        <v>1</v>
      </c>
      <c r="S2582">
        <v>0.35401042417404699</v>
      </c>
      <c r="T2582">
        <f t="shared" si="281"/>
        <v>0</v>
      </c>
      <c r="U2582">
        <f t="shared" si="282"/>
        <v>0</v>
      </c>
      <c r="V2582">
        <f t="shared" si="283"/>
        <v>0.35401042417404699</v>
      </c>
      <c r="X2582">
        <f t="shared" si="278"/>
        <v>-0.29241409721154432</v>
      </c>
    </row>
    <row r="2583" spans="1:24" x14ac:dyDescent="0.35">
      <c r="A2583" t="s">
        <v>71</v>
      </c>
      <c r="B2583" t="s">
        <v>665</v>
      </c>
      <c r="C2583" t="s">
        <v>673</v>
      </c>
      <c r="D2583" t="s">
        <v>676</v>
      </c>
      <c r="E2583">
        <v>0.51724809798892502</v>
      </c>
      <c r="F2583">
        <v>9</v>
      </c>
      <c r="G2583">
        <v>0</v>
      </c>
      <c r="H2583">
        <v>0</v>
      </c>
      <c r="I2583">
        <f t="shared" si="279"/>
        <v>0</v>
      </c>
      <c r="J2583">
        <v>0</v>
      </c>
      <c r="K2583">
        <v>1</v>
      </c>
      <c r="L2583" t="s">
        <v>654</v>
      </c>
      <c r="M2583" t="s">
        <v>651</v>
      </c>
      <c r="N2583" t="str">
        <f t="shared" si="280"/>
        <v>right guard</v>
      </c>
      <c r="P2583">
        <v>0</v>
      </c>
      <c r="Q2583">
        <v>-0.82600419999999997</v>
      </c>
      <c r="R2583">
        <v>1</v>
      </c>
      <c r="S2583">
        <v>0.51724809798892502</v>
      </c>
      <c r="T2583">
        <f t="shared" si="281"/>
        <v>0</v>
      </c>
      <c r="U2583">
        <f t="shared" si="282"/>
        <v>0</v>
      </c>
      <c r="V2583">
        <f t="shared" si="283"/>
        <v>0.51724809798892502</v>
      </c>
      <c r="X2583">
        <f t="shared" si="278"/>
        <v>-0.42724910138086358</v>
      </c>
    </row>
    <row r="2584" spans="1:24" x14ac:dyDescent="0.35">
      <c r="A2584" t="s">
        <v>541</v>
      </c>
      <c r="B2584" t="s">
        <v>665</v>
      </c>
      <c r="C2584" t="s">
        <v>673</v>
      </c>
      <c r="D2584" t="s">
        <v>676</v>
      </c>
      <c r="E2584">
        <v>0.128741477837027</v>
      </c>
      <c r="F2584">
        <v>9</v>
      </c>
      <c r="G2584">
        <v>0</v>
      </c>
      <c r="H2584">
        <v>0</v>
      </c>
      <c r="I2584">
        <f t="shared" si="279"/>
        <v>0</v>
      </c>
      <c r="J2584">
        <v>0</v>
      </c>
      <c r="K2584">
        <v>1</v>
      </c>
      <c r="L2584" t="s">
        <v>654</v>
      </c>
      <c r="M2584" t="s">
        <v>651</v>
      </c>
      <c r="N2584" t="str">
        <f t="shared" si="280"/>
        <v>right guard</v>
      </c>
      <c r="P2584">
        <v>0</v>
      </c>
      <c r="Q2584">
        <v>-0.82600419999999997</v>
      </c>
      <c r="R2584">
        <v>1</v>
      </c>
      <c r="S2584">
        <v>0.128741477837027</v>
      </c>
      <c r="T2584">
        <f t="shared" si="281"/>
        <v>0</v>
      </c>
      <c r="U2584">
        <f t="shared" si="282"/>
        <v>0</v>
      </c>
      <c r="V2584">
        <f t="shared" si="283"/>
        <v>0.128741477837027</v>
      </c>
      <c r="X2584">
        <f t="shared" si="278"/>
        <v>-0.10634100140759122</v>
      </c>
    </row>
    <row r="2585" spans="1:24" x14ac:dyDescent="0.35">
      <c r="A2585" t="s">
        <v>62</v>
      </c>
      <c r="B2585" t="s">
        <v>667</v>
      </c>
      <c r="C2585" t="s">
        <v>673</v>
      </c>
      <c r="D2585" t="s">
        <v>676</v>
      </c>
      <c r="E2585">
        <v>1</v>
      </c>
      <c r="F2585">
        <v>9</v>
      </c>
      <c r="G2585">
        <v>0</v>
      </c>
      <c r="H2585">
        <v>0</v>
      </c>
      <c r="I2585">
        <f t="shared" si="279"/>
        <v>0</v>
      </c>
      <c r="J2585">
        <v>0</v>
      </c>
      <c r="K2585">
        <v>0</v>
      </c>
      <c r="L2585" t="s">
        <v>3</v>
      </c>
      <c r="M2585" t="s">
        <v>651</v>
      </c>
      <c r="N2585" t="str">
        <f t="shared" si="280"/>
        <v>right tackle</v>
      </c>
      <c r="P2585">
        <v>0</v>
      </c>
      <c r="Q2585">
        <v>0.64057810000000004</v>
      </c>
      <c r="R2585">
        <v>0</v>
      </c>
      <c r="S2585">
        <v>0</v>
      </c>
      <c r="T2585">
        <f t="shared" si="281"/>
        <v>0</v>
      </c>
      <c r="U2585">
        <f t="shared" si="282"/>
        <v>0</v>
      </c>
      <c r="V2585">
        <f t="shared" si="283"/>
        <v>0</v>
      </c>
      <c r="X2585">
        <f t="shared" si="278"/>
        <v>0.64057810000000004</v>
      </c>
    </row>
    <row r="2586" spans="1:24" x14ac:dyDescent="0.35">
      <c r="A2586" t="s">
        <v>77</v>
      </c>
      <c r="B2586" t="s">
        <v>667</v>
      </c>
      <c r="C2586" t="s">
        <v>673</v>
      </c>
      <c r="D2586" t="s">
        <v>676</v>
      </c>
      <c r="E2586">
        <v>1</v>
      </c>
      <c r="F2586">
        <v>9</v>
      </c>
      <c r="G2586">
        <v>0</v>
      </c>
      <c r="H2586">
        <v>0</v>
      </c>
      <c r="I2586">
        <f t="shared" si="279"/>
        <v>0</v>
      </c>
      <c r="J2586">
        <v>0</v>
      </c>
      <c r="K2586">
        <v>0</v>
      </c>
      <c r="L2586" t="s">
        <v>653</v>
      </c>
      <c r="M2586" t="s">
        <v>651</v>
      </c>
      <c r="N2586" t="str">
        <f t="shared" si="280"/>
        <v>right end</v>
      </c>
      <c r="P2586">
        <v>0</v>
      </c>
      <c r="Q2586">
        <v>1.3801538</v>
      </c>
      <c r="R2586">
        <v>0</v>
      </c>
      <c r="S2586">
        <v>0</v>
      </c>
      <c r="T2586">
        <f t="shared" si="281"/>
        <v>0</v>
      </c>
      <c r="U2586">
        <f t="shared" si="282"/>
        <v>0</v>
      </c>
      <c r="V2586">
        <f t="shared" si="283"/>
        <v>0</v>
      </c>
      <c r="X2586">
        <f t="shared" si="278"/>
        <v>1.3801538</v>
      </c>
    </row>
    <row r="2587" spans="1:24" x14ac:dyDescent="0.35">
      <c r="A2587" t="s">
        <v>62</v>
      </c>
      <c r="B2587" t="s">
        <v>667</v>
      </c>
      <c r="C2587" t="s">
        <v>673</v>
      </c>
      <c r="D2587" t="s">
        <v>676</v>
      </c>
      <c r="E2587">
        <v>1</v>
      </c>
      <c r="F2587">
        <v>9</v>
      </c>
      <c r="G2587">
        <v>0</v>
      </c>
      <c r="H2587">
        <v>0</v>
      </c>
      <c r="I2587">
        <f t="shared" si="279"/>
        <v>0</v>
      </c>
      <c r="J2587">
        <v>1</v>
      </c>
      <c r="K2587">
        <v>0</v>
      </c>
      <c r="L2587" t="s">
        <v>654</v>
      </c>
      <c r="M2587" t="s">
        <v>651</v>
      </c>
      <c r="N2587" t="str">
        <f t="shared" si="280"/>
        <v>right guard</v>
      </c>
      <c r="P2587">
        <v>0</v>
      </c>
      <c r="Q2587">
        <v>-6.1839382999999998E-2</v>
      </c>
      <c r="R2587">
        <v>1</v>
      </c>
      <c r="S2587">
        <v>1</v>
      </c>
      <c r="T2587">
        <f t="shared" si="281"/>
        <v>0</v>
      </c>
      <c r="U2587">
        <f t="shared" si="282"/>
        <v>1</v>
      </c>
      <c r="V2587">
        <f t="shared" si="283"/>
        <v>0</v>
      </c>
      <c r="X2587">
        <f t="shared" si="278"/>
        <v>-6.1839382999999998E-2</v>
      </c>
    </row>
    <row r="2588" spans="1:24" x14ac:dyDescent="0.35">
      <c r="A2588" t="s">
        <v>99</v>
      </c>
      <c r="B2588" t="s">
        <v>665</v>
      </c>
      <c r="C2588" t="s">
        <v>676</v>
      </c>
      <c r="D2588" t="s">
        <v>673</v>
      </c>
      <c r="E2588">
        <v>0.74340877025505503</v>
      </c>
      <c r="F2588">
        <v>9</v>
      </c>
      <c r="G2588">
        <v>0</v>
      </c>
      <c r="H2588">
        <v>0</v>
      </c>
      <c r="I2588">
        <f t="shared" si="279"/>
        <v>0</v>
      </c>
      <c r="J2588">
        <v>0</v>
      </c>
      <c r="K2588">
        <v>0</v>
      </c>
      <c r="L2588" t="s">
        <v>654</v>
      </c>
      <c r="M2588" t="s">
        <v>651</v>
      </c>
      <c r="N2588" t="str">
        <f t="shared" si="280"/>
        <v>right guard</v>
      </c>
      <c r="P2588">
        <v>0</v>
      </c>
      <c r="Q2588">
        <v>-0.10680396</v>
      </c>
      <c r="R2588">
        <v>1</v>
      </c>
      <c r="S2588">
        <v>0.74340877025505503</v>
      </c>
      <c r="T2588">
        <f t="shared" si="281"/>
        <v>0</v>
      </c>
      <c r="U2588">
        <f t="shared" si="282"/>
        <v>0</v>
      </c>
      <c r="V2588">
        <f t="shared" si="283"/>
        <v>0</v>
      </c>
      <c r="X2588">
        <f t="shared" si="278"/>
        <v>-7.9399000561970093E-2</v>
      </c>
    </row>
    <row r="2589" spans="1:24" x14ac:dyDescent="0.35">
      <c r="A2589" t="s">
        <v>90</v>
      </c>
      <c r="B2589" t="s">
        <v>666</v>
      </c>
      <c r="C2589" t="s">
        <v>676</v>
      </c>
      <c r="D2589" t="s">
        <v>673</v>
      </c>
      <c r="E2589">
        <v>0.25659122974494403</v>
      </c>
      <c r="F2589">
        <v>9</v>
      </c>
      <c r="G2589">
        <v>0</v>
      </c>
      <c r="H2589">
        <v>0</v>
      </c>
      <c r="I2589">
        <f t="shared" si="279"/>
        <v>0</v>
      </c>
      <c r="J2589">
        <v>0</v>
      </c>
      <c r="K2589">
        <v>0</v>
      </c>
      <c r="L2589" t="s">
        <v>654</v>
      </c>
      <c r="M2589" t="s">
        <v>651</v>
      </c>
      <c r="N2589" t="str">
        <f t="shared" si="280"/>
        <v>right guard</v>
      </c>
      <c r="P2589">
        <v>0</v>
      </c>
      <c r="Q2589">
        <v>-0.10680396</v>
      </c>
      <c r="R2589">
        <v>1</v>
      </c>
      <c r="S2589">
        <v>0.25659122974494403</v>
      </c>
      <c r="T2589">
        <f t="shared" si="281"/>
        <v>0</v>
      </c>
      <c r="U2589">
        <f t="shared" si="282"/>
        <v>0</v>
      </c>
      <c r="V2589">
        <f t="shared" si="283"/>
        <v>0</v>
      </c>
      <c r="X2589">
        <f t="shared" si="278"/>
        <v>-2.7404959438029813E-2</v>
      </c>
    </row>
    <row r="2590" spans="1:24" x14ac:dyDescent="0.35">
      <c r="A2590" t="s">
        <v>383</v>
      </c>
      <c r="B2590" t="s">
        <v>665</v>
      </c>
      <c r="C2590" t="s">
        <v>673</v>
      </c>
      <c r="D2590" t="s">
        <v>676</v>
      </c>
      <c r="E2590">
        <v>1</v>
      </c>
      <c r="F2590">
        <v>9</v>
      </c>
      <c r="G2590">
        <v>0</v>
      </c>
      <c r="H2590">
        <v>0</v>
      </c>
      <c r="I2590">
        <f t="shared" si="279"/>
        <v>0</v>
      </c>
      <c r="J2590">
        <v>0</v>
      </c>
      <c r="K2590">
        <v>0</v>
      </c>
      <c r="M2590" t="s">
        <v>650</v>
      </c>
      <c r="N2590" t="str">
        <f t="shared" si="280"/>
        <v>middle</v>
      </c>
      <c r="P2590">
        <v>0</v>
      </c>
      <c r="Q2590">
        <v>0.79291590000000001</v>
      </c>
      <c r="R2590">
        <v>0</v>
      </c>
      <c r="S2590">
        <v>0</v>
      </c>
      <c r="T2590">
        <f t="shared" si="281"/>
        <v>0</v>
      </c>
      <c r="U2590">
        <f t="shared" si="282"/>
        <v>0</v>
      </c>
      <c r="V2590">
        <f t="shared" si="283"/>
        <v>0</v>
      </c>
      <c r="X2590">
        <f t="shared" si="278"/>
        <v>0.79291590000000001</v>
      </c>
    </row>
    <row r="2591" spans="1:24" x14ac:dyDescent="0.35">
      <c r="A2591" t="s">
        <v>77</v>
      </c>
      <c r="B2591" t="s">
        <v>667</v>
      </c>
      <c r="C2591" t="s">
        <v>673</v>
      </c>
      <c r="D2591" t="s">
        <v>676</v>
      </c>
      <c r="E2591">
        <v>0.762487851978495</v>
      </c>
      <c r="F2591">
        <v>9</v>
      </c>
      <c r="G2591">
        <v>0</v>
      </c>
      <c r="H2591">
        <v>0</v>
      </c>
      <c r="I2591">
        <f t="shared" si="279"/>
        <v>0</v>
      </c>
      <c r="J2591">
        <v>0</v>
      </c>
      <c r="K2591">
        <v>0</v>
      </c>
      <c r="M2591" t="s">
        <v>650</v>
      </c>
      <c r="N2591" t="str">
        <f t="shared" si="280"/>
        <v>middle</v>
      </c>
      <c r="P2591">
        <v>0</v>
      </c>
      <c r="Q2591">
        <v>0.61596227000000003</v>
      </c>
      <c r="R2591">
        <v>0</v>
      </c>
      <c r="S2591">
        <v>0</v>
      </c>
      <c r="T2591">
        <f t="shared" si="281"/>
        <v>0</v>
      </c>
      <c r="U2591">
        <f t="shared" si="282"/>
        <v>0</v>
      </c>
      <c r="V2591">
        <f t="shared" si="283"/>
        <v>0</v>
      </c>
      <c r="X2591">
        <f t="shared" si="278"/>
        <v>0.46966374815209777</v>
      </c>
    </row>
    <row r="2592" spans="1:24" x14ac:dyDescent="0.35">
      <c r="A2592" t="s">
        <v>70</v>
      </c>
      <c r="B2592" t="s">
        <v>665</v>
      </c>
      <c r="C2592" t="s">
        <v>673</v>
      </c>
      <c r="D2592" t="s">
        <v>676</v>
      </c>
      <c r="E2592">
        <v>0.237512148021504</v>
      </c>
      <c r="F2592">
        <v>9</v>
      </c>
      <c r="G2592">
        <v>0</v>
      </c>
      <c r="H2592">
        <v>0</v>
      </c>
      <c r="I2592">
        <f t="shared" si="279"/>
        <v>0</v>
      </c>
      <c r="J2592">
        <v>0</v>
      </c>
      <c r="K2592">
        <v>0</v>
      </c>
      <c r="M2592" t="s">
        <v>650</v>
      </c>
      <c r="N2592" t="str">
        <f t="shared" si="280"/>
        <v>middle</v>
      </c>
      <c r="P2592">
        <v>0</v>
      </c>
      <c r="Q2592">
        <v>0.61596227000000003</v>
      </c>
      <c r="R2592">
        <v>0</v>
      </c>
      <c r="S2592">
        <v>0</v>
      </c>
      <c r="T2592">
        <f t="shared" si="281"/>
        <v>0</v>
      </c>
      <c r="U2592">
        <f t="shared" si="282"/>
        <v>0</v>
      </c>
      <c r="V2592">
        <f t="shared" si="283"/>
        <v>0</v>
      </c>
      <c r="X2592">
        <f t="shared" si="278"/>
        <v>0.14629852184790162</v>
      </c>
    </row>
    <row r="2593" spans="1:24" x14ac:dyDescent="0.35">
      <c r="A2593" t="s">
        <v>95</v>
      </c>
      <c r="B2593" t="s">
        <v>666</v>
      </c>
      <c r="C2593" t="s">
        <v>676</v>
      </c>
      <c r="D2593" t="s">
        <v>673</v>
      </c>
      <c r="E2593">
        <v>0.64274185224040403</v>
      </c>
      <c r="F2593">
        <v>9</v>
      </c>
      <c r="G2593">
        <v>0</v>
      </c>
      <c r="H2593">
        <v>0</v>
      </c>
      <c r="I2593">
        <f t="shared" si="279"/>
        <v>0</v>
      </c>
      <c r="J2593">
        <v>0</v>
      </c>
      <c r="K2593">
        <v>0</v>
      </c>
      <c r="L2593" t="s">
        <v>3</v>
      </c>
      <c r="M2593" t="s">
        <v>652</v>
      </c>
      <c r="N2593" t="str">
        <f t="shared" si="280"/>
        <v>left tackle</v>
      </c>
      <c r="P2593">
        <v>0</v>
      </c>
      <c r="Q2593">
        <v>0.21488318000000001</v>
      </c>
      <c r="R2593">
        <v>0</v>
      </c>
      <c r="S2593">
        <v>0</v>
      </c>
      <c r="T2593">
        <f t="shared" si="281"/>
        <v>0</v>
      </c>
      <c r="U2593">
        <f t="shared" si="282"/>
        <v>0</v>
      </c>
      <c r="V2593">
        <f t="shared" si="283"/>
        <v>0</v>
      </c>
      <c r="X2593">
        <f t="shared" si="278"/>
        <v>0.13811441312850814</v>
      </c>
    </row>
    <row r="2594" spans="1:24" x14ac:dyDescent="0.35">
      <c r="A2594" t="s">
        <v>91</v>
      </c>
      <c r="B2594" t="s">
        <v>667</v>
      </c>
      <c r="C2594" t="s">
        <v>676</v>
      </c>
      <c r="D2594" t="s">
        <v>673</v>
      </c>
      <c r="E2594">
        <v>0.15468864229580301</v>
      </c>
      <c r="F2594">
        <v>9</v>
      </c>
      <c r="G2594">
        <v>0</v>
      </c>
      <c r="H2594">
        <v>0</v>
      </c>
      <c r="I2594">
        <f t="shared" si="279"/>
        <v>0</v>
      </c>
      <c r="J2594">
        <v>0</v>
      </c>
      <c r="K2594">
        <v>0</v>
      </c>
      <c r="L2594" t="s">
        <v>3</v>
      </c>
      <c r="M2594" t="s">
        <v>652</v>
      </c>
      <c r="N2594" t="str">
        <f t="shared" si="280"/>
        <v>left tackle</v>
      </c>
      <c r="P2594">
        <v>0</v>
      </c>
      <c r="Q2594">
        <v>0.21488318000000001</v>
      </c>
      <c r="R2594">
        <v>0</v>
      </c>
      <c r="S2594">
        <v>0</v>
      </c>
      <c r="T2594">
        <f t="shared" si="281"/>
        <v>0</v>
      </c>
      <c r="U2594">
        <f t="shared" si="282"/>
        <v>0</v>
      </c>
      <c r="V2594">
        <f t="shared" si="283"/>
        <v>0</v>
      </c>
      <c r="X2594">
        <f t="shared" si="278"/>
        <v>3.3239987366404655E-2</v>
      </c>
    </row>
    <row r="2595" spans="1:24" x14ac:dyDescent="0.35">
      <c r="A2595" t="s">
        <v>101</v>
      </c>
      <c r="B2595" t="s">
        <v>665</v>
      </c>
      <c r="C2595" t="s">
        <v>676</v>
      </c>
      <c r="D2595" t="s">
        <v>673</v>
      </c>
      <c r="E2595">
        <v>0.20256950546379199</v>
      </c>
      <c r="F2595">
        <v>9</v>
      </c>
      <c r="G2595">
        <v>0</v>
      </c>
      <c r="H2595">
        <v>0</v>
      </c>
      <c r="I2595">
        <f t="shared" si="279"/>
        <v>0</v>
      </c>
      <c r="J2595">
        <v>0</v>
      </c>
      <c r="K2595">
        <v>0</v>
      </c>
      <c r="L2595" t="s">
        <v>3</v>
      </c>
      <c r="M2595" t="s">
        <v>652</v>
      </c>
      <c r="N2595" t="str">
        <f t="shared" si="280"/>
        <v>left tackle</v>
      </c>
      <c r="P2595">
        <v>0</v>
      </c>
      <c r="Q2595">
        <v>0.21488318000000001</v>
      </c>
      <c r="R2595">
        <v>0</v>
      </c>
      <c r="S2595">
        <v>0</v>
      </c>
      <c r="T2595">
        <f t="shared" si="281"/>
        <v>0</v>
      </c>
      <c r="U2595">
        <f t="shared" si="282"/>
        <v>0</v>
      </c>
      <c r="V2595">
        <f t="shared" si="283"/>
        <v>0</v>
      </c>
      <c r="X2595">
        <f t="shared" si="278"/>
        <v>4.3528779505086997E-2</v>
      </c>
    </row>
    <row r="2596" spans="1:24" x14ac:dyDescent="0.35">
      <c r="A2596" t="s">
        <v>95</v>
      </c>
      <c r="B2596" t="s">
        <v>666</v>
      </c>
      <c r="C2596" t="s">
        <v>676</v>
      </c>
      <c r="D2596" t="s">
        <v>673</v>
      </c>
      <c r="E2596">
        <v>0.68968178826290905</v>
      </c>
      <c r="F2596">
        <v>9</v>
      </c>
      <c r="G2596">
        <v>0</v>
      </c>
      <c r="H2596">
        <v>0</v>
      </c>
      <c r="I2596">
        <f t="shared" si="279"/>
        <v>0</v>
      </c>
      <c r="J2596">
        <v>0</v>
      </c>
      <c r="K2596">
        <v>0</v>
      </c>
      <c r="L2596" t="s">
        <v>654</v>
      </c>
      <c r="M2596" t="s">
        <v>652</v>
      </c>
      <c r="N2596" t="str">
        <f t="shared" si="280"/>
        <v>left guard</v>
      </c>
      <c r="P2596">
        <v>0</v>
      </c>
      <c r="Q2596">
        <v>-0.14709836000000001</v>
      </c>
      <c r="R2596">
        <v>1</v>
      </c>
      <c r="S2596">
        <v>0.68968178826290905</v>
      </c>
      <c r="T2596">
        <f t="shared" si="281"/>
        <v>0</v>
      </c>
      <c r="U2596">
        <f t="shared" si="282"/>
        <v>0</v>
      </c>
      <c r="V2596">
        <f t="shared" si="283"/>
        <v>0</v>
      </c>
      <c r="X2596">
        <f t="shared" si="278"/>
        <v>-0.10145105997534118</v>
      </c>
    </row>
    <row r="2597" spans="1:24" x14ac:dyDescent="0.35">
      <c r="A2597" t="s">
        <v>102</v>
      </c>
      <c r="B2597" t="s">
        <v>666</v>
      </c>
      <c r="C2597" t="s">
        <v>676</v>
      </c>
      <c r="D2597" t="s">
        <v>673</v>
      </c>
      <c r="E2597">
        <v>0.31031821173709001</v>
      </c>
      <c r="F2597">
        <v>9</v>
      </c>
      <c r="G2597">
        <v>0</v>
      </c>
      <c r="H2597">
        <v>0</v>
      </c>
      <c r="I2597">
        <f t="shared" si="279"/>
        <v>0</v>
      </c>
      <c r="J2597">
        <v>0</v>
      </c>
      <c r="K2597">
        <v>0</v>
      </c>
      <c r="L2597" t="s">
        <v>654</v>
      </c>
      <c r="M2597" t="s">
        <v>652</v>
      </c>
      <c r="N2597" t="str">
        <f t="shared" si="280"/>
        <v>left guard</v>
      </c>
      <c r="P2597">
        <v>0</v>
      </c>
      <c r="Q2597">
        <v>-0.14709836000000001</v>
      </c>
      <c r="R2597">
        <v>1</v>
      </c>
      <c r="S2597">
        <v>0.31031821173709001</v>
      </c>
      <c r="T2597">
        <f t="shared" si="281"/>
        <v>0</v>
      </c>
      <c r="U2597">
        <f t="shared" si="282"/>
        <v>0</v>
      </c>
      <c r="V2597">
        <f t="shared" si="283"/>
        <v>0</v>
      </c>
      <c r="X2597">
        <f t="shared" si="278"/>
        <v>-4.5647300024658694E-2</v>
      </c>
    </row>
    <row r="2598" spans="1:24" x14ac:dyDescent="0.35">
      <c r="A2598" t="s">
        <v>385</v>
      </c>
      <c r="B2598" t="s">
        <v>665</v>
      </c>
      <c r="C2598" t="s">
        <v>673</v>
      </c>
      <c r="D2598" t="s">
        <v>676</v>
      </c>
      <c r="E2598">
        <v>0.686281805693577</v>
      </c>
      <c r="F2598">
        <v>9</v>
      </c>
      <c r="G2598">
        <v>0</v>
      </c>
      <c r="H2598">
        <v>0</v>
      </c>
      <c r="I2598">
        <f t="shared" si="279"/>
        <v>0</v>
      </c>
      <c r="J2598">
        <v>0</v>
      </c>
      <c r="K2598">
        <v>0</v>
      </c>
      <c r="L2598" t="s">
        <v>653</v>
      </c>
      <c r="M2598" t="s">
        <v>651</v>
      </c>
      <c r="N2598" t="str">
        <f t="shared" si="280"/>
        <v>right end</v>
      </c>
      <c r="P2598">
        <v>0</v>
      </c>
      <c r="Q2598">
        <v>1.1698352000000001</v>
      </c>
      <c r="R2598">
        <v>0</v>
      </c>
      <c r="S2598">
        <v>0</v>
      </c>
      <c r="T2598">
        <f t="shared" si="281"/>
        <v>0</v>
      </c>
      <c r="U2598">
        <f t="shared" si="282"/>
        <v>0</v>
      </c>
      <c r="V2598">
        <f t="shared" si="283"/>
        <v>0</v>
      </c>
      <c r="X2598">
        <f t="shared" si="278"/>
        <v>0.80283661341990686</v>
      </c>
    </row>
    <row r="2599" spans="1:24" x14ac:dyDescent="0.35">
      <c r="A2599" t="s">
        <v>71</v>
      </c>
      <c r="B2599" t="s">
        <v>665</v>
      </c>
      <c r="C2599" t="s">
        <v>673</v>
      </c>
      <c r="D2599" t="s">
        <v>676</v>
      </c>
      <c r="E2599">
        <v>0.313718194306422</v>
      </c>
      <c r="F2599">
        <v>9</v>
      </c>
      <c r="G2599">
        <v>0</v>
      </c>
      <c r="H2599">
        <v>0</v>
      </c>
      <c r="I2599">
        <f t="shared" si="279"/>
        <v>0</v>
      </c>
      <c r="J2599">
        <v>0</v>
      </c>
      <c r="K2599">
        <v>0</v>
      </c>
      <c r="L2599" t="s">
        <v>653</v>
      </c>
      <c r="M2599" t="s">
        <v>651</v>
      </c>
      <c r="N2599" t="str">
        <f t="shared" si="280"/>
        <v>right end</v>
      </c>
      <c r="P2599">
        <v>0</v>
      </c>
      <c r="Q2599">
        <v>1.1698352000000001</v>
      </c>
      <c r="R2599">
        <v>0</v>
      </c>
      <c r="S2599">
        <v>0</v>
      </c>
      <c r="T2599">
        <f t="shared" si="281"/>
        <v>0</v>
      </c>
      <c r="U2599">
        <f t="shared" si="282"/>
        <v>0</v>
      </c>
      <c r="V2599">
        <f t="shared" si="283"/>
        <v>0</v>
      </c>
      <c r="X2599">
        <f t="shared" si="278"/>
        <v>0.36699858658009205</v>
      </c>
    </row>
    <row r="2600" spans="1:24" x14ac:dyDescent="0.35">
      <c r="A2600" t="s">
        <v>77</v>
      </c>
      <c r="B2600" t="s">
        <v>667</v>
      </c>
      <c r="C2600" t="s">
        <v>673</v>
      </c>
      <c r="D2600" t="s">
        <v>676</v>
      </c>
      <c r="E2600">
        <v>0.813557663998696</v>
      </c>
      <c r="F2600">
        <v>9</v>
      </c>
      <c r="G2600">
        <v>0</v>
      </c>
      <c r="H2600">
        <v>0</v>
      </c>
      <c r="I2600">
        <f t="shared" si="279"/>
        <v>0</v>
      </c>
      <c r="J2600">
        <v>0</v>
      </c>
      <c r="K2600">
        <v>0</v>
      </c>
      <c r="L2600" t="s">
        <v>654</v>
      </c>
      <c r="M2600" t="s">
        <v>651</v>
      </c>
      <c r="N2600" t="str">
        <f t="shared" si="280"/>
        <v>right guard</v>
      </c>
      <c r="P2600">
        <v>0</v>
      </c>
      <c r="Q2600">
        <v>0.26092054999999997</v>
      </c>
      <c r="R2600">
        <v>0</v>
      </c>
      <c r="S2600">
        <v>0</v>
      </c>
      <c r="T2600">
        <f t="shared" si="281"/>
        <v>0</v>
      </c>
      <c r="U2600">
        <f t="shared" si="282"/>
        <v>0</v>
      </c>
      <c r="V2600">
        <f t="shared" si="283"/>
        <v>0</v>
      </c>
      <c r="X2600">
        <f t="shared" si="278"/>
        <v>0.21227391314725494</v>
      </c>
    </row>
    <row r="2601" spans="1:24" x14ac:dyDescent="0.35">
      <c r="A2601" t="s">
        <v>70</v>
      </c>
      <c r="B2601" t="s">
        <v>665</v>
      </c>
      <c r="C2601" t="s">
        <v>673</v>
      </c>
      <c r="D2601" t="s">
        <v>676</v>
      </c>
      <c r="E2601">
        <v>0.186442336001303</v>
      </c>
      <c r="F2601">
        <v>9</v>
      </c>
      <c r="G2601">
        <v>0</v>
      </c>
      <c r="H2601">
        <v>0</v>
      </c>
      <c r="I2601">
        <f t="shared" si="279"/>
        <v>0</v>
      </c>
      <c r="J2601">
        <v>0</v>
      </c>
      <c r="K2601">
        <v>0</v>
      </c>
      <c r="L2601" t="s">
        <v>654</v>
      </c>
      <c r="M2601" t="s">
        <v>651</v>
      </c>
      <c r="N2601" t="str">
        <f t="shared" si="280"/>
        <v>right guard</v>
      </c>
      <c r="P2601">
        <v>0</v>
      </c>
      <c r="Q2601">
        <v>0.26092054999999997</v>
      </c>
      <c r="R2601">
        <v>0</v>
      </c>
      <c r="S2601">
        <v>0</v>
      </c>
      <c r="T2601">
        <f t="shared" si="281"/>
        <v>0</v>
      </c>
      <c r="U2601">
        <f t="shared" si="282"/>
        <v>0</v>
      </c>
      <c r="V2601">
        <f t="shared" si="283"/>
        <v>0</v>
      </c>
      <c r="X2601">
        <f t="shared" si="278"/>
        <v>4.8646636852744778E-2</v>
      </c>
    </row>
    <row r="2602" spans="1:24" x14ac:dyDescent="0.35">
      <c r="A2602" t="s">
        <v>604</v>
      </c>
      <c r="B2602" t="s">
        <v>667</v>
      </c>
      <c r="C2602" t="s">
        <v>673</v>
      </c>
      <c r="D2602" t="s">
        <v>676</v>
      </c>
      <c r="E2602">
        <v>1</v>
      </c>
      <c r="F2602">
        <v>9</v>
      </c>
      <c r="G2602">
        <v>0</v>
      </c>
      <c r="H2602">
        <v>0</v>
      </c>
      <c r="I2602">
        <f t="shared" si="279"/>
        <v>0</v>
      </c>
      <c r="J2602">
        <v>0</v>
      </c>
      <c r="K2602">
        <v>0</v>
      </c>
      <c r="L2602" t="s">
        <v>654</v>
      </c>
      <c r="M2602" t="s">
        <v>651</v>
      </c>
      <c r="N2602" t="str">
        <f t="shared" si="280"/>
        <v>right guard</v>
      </c>
      <c r="P2602">
        <v>0</v>
      </c>
      <c r="Q2602">
        <v>0.22979706999999999</v>
      </c>
      <c r="R2602">
        <v>0</v>
      </c>
      <c r="S2602">
        <v>0</v>
      </c>
      <c r="T2602">
        <f t="shared" si="281"/>
        <v>0</v>
      </c>
      <c r="U2602">
        <f t="shared" si="282"/>
        <v>0</v>
      </c>
      <c r="V2602">
        <f t="shared" si="283"/>
        <v>0</v>
      </c>
      <c r="X2602">
        <f t="shared" si="278"/>
        <v>0.22979706999999999</v>
      </c>
    </row>
    <row r="2603" spans="1:24" x14ac:dyDescent="0.35">
      <c r="A2603" t="s">
        <v>77</v>
      </c>
      <c r="B2603" t="s">
        <v>667</v>
      </c>
      <c r="C2603" t="s">
        <v>673</v>
      </c>
      <c r="D2603" t="s">
        <v>676</v>
      </c>
      <c r="E2603">
        <v>0.675934157695388</v>
      </c>
      <c r="F2603">
        <v>9</v>
      </c>
      <c r="G2603">
        <v>0</v>
      </c>
      <c r="H2603">
        <v>0</v>
      </c>
      <c r="I2603">
        <f t="shared" si="279"/>
        <v>0</v>
      </c>
      <c r="J2603">
        <v>0</v>
      </c>
      <c r="K2603">
        <v>0</v>
      </c>
      <c r="L2603" t="s">
        <v>654</v>
      </c>
      <c r="M2603" t="s">
        <v>652</v>
      </c>
      <c r="N2603" t="str">
        <f t="shared" si="280"/>
        <v>left guard</v>
      </c>
      <c r="P2603">
        <v>0</v>
      </c>
      <c r="Q2603">
        <v>0.26131335</v>
      </c>
      <c r="R2603">
        <v>0</v>
      </c>
      <c r="S2603">
        <v>0</v>
      </c>
      <c r="T2603">
        <f t="shared" si="281"/>
        <v>0</v>
      </c>
      <c r="U2603">
        <f t="shared" si="282"/>
        <v>0</v>
      </c>
      <c r="V2603">
        <f t="shared" si="283"/>
        <v>0</v>
      </c>
      <c r="X2603">
        <f t="shared" si="278"/>
        <v>0.17663061912681011</v>
      </c>
    </row>
    <row r="2604" spans="1:24" x14ac:dyDescent="0.35">
      <c r="A2604" t="s">
        <v>542</v>
      </c>
      <c r="B2604" t="s">
        <v>667</v>
      </c>
      <c r="C2604" t="s">
        <v>673</v>
      </c>
      <c r="D2604" t="s">
        <v>676</v>
      </c>
      <c r="E2604">
        <v>0.324065842304611</v>
      </c>
      <c r="F2604">
        <v>9</v>
      </c>
      <c r="G2604">
        <v>0</v>
      </c>
      <c r="H2604">
        <v>0</v>
      </c>
      <c r="I2604">
        <f t="shared" si="279"/>
        <v>0</v>
      </c>
      <c r="J2604">
        <v>0</v>
      </c>
      <c r="K2604">
        <v>0</v>
      </c>
      <c r="L2604" t="s">
        <v>654</v>
      </c>
      <c r="M2604" t="s">
        <v>652</v>
      </c>
      <c r="N2604" t="str">
        <f t="shared" si="280"/>
        <v>left guard</v>
      </c>
      <c r="P2604">
        <v>0</v>
      </c>
      <c r="Q2604">
        <v>0.26131335</v>
      </c>
      <c r="R2604">
        <v>0</v>
      </c>
      <c r="S2604">
        <v>0</v>
      </c>
      <c r="T2604">
        <f t="shared" si="281"/>
        <v>0</v>
      </c>
      <c r="U2604">
        <f t="shared" si="282"/>
        <v>0</v>
      </c>
      <c r="V2604">
        <f t="shared" si="283"/>
        <v>0</v>
      </c>
      <c r="X2604">
        <f t="shared" si="278"/>
        <v>8.4682730873189616E-2</v>
      </c>
    </row>
    <row r="2605" spans="1:24" x14ac:dyDescent="0.35">
      <c r="A2605" t="s">
        <v>95</v>
      </c>
      <c r="B2605" t="s">
        <v>666</v>
      </c>
      <c r="C2605" t="s">
        <v>676</v>
      </c>
      <c r="D2605" t="s">
        <v>673</v>
      </c>
      <c r="E2605">
        <v>0.55572713267894502</v>
      </c>
      <c r="F2605">
        <v>9</v>
      </c>
      <c r="G2605">
        <v>0</v>
      </c>
      <c r="H2605">
        <v>0</v>
      </c>
      <c r="I2605">
        <f t="shared" si="279"/>
        <v>0</v>
      </c>
      <c r="J2605">
        <v>0</v>
      </c>
      <c r="K2605">
        <v>0</v>
      </c>
      <c r="L2605" t="s">
        <v>654</v>
      </c>
      <c r="M2605" t="s">
        <v>652</v>
      </c>
      <c r="N2605" t="str">
        <f t="shared" si="280"/>
        <v>left guard</v>
      </c>
      <c r="P2605">
        <v>0</v>
      </c>
      <c r="Q2605">
        <v>0.21692739999999999</v>
      </c>
      <c r="R2605">
        <v>0</v>
      </c>
      <c r="S2605">
        <v>0</v>
      </c>
      <c r="T2605">
        <f t="shared" si="281"/>
        <v>0</v>
      </c>
      <c r="U2605">
        <f t="shared" si="282"/>
        <v>0</v>
      </c>
      <c r="V2605">
        <f t="shared" si="283"/>
        <v>0</v>
      </c>
      <c r="X2605">
        <f t="shared" si="278"/>
        <v>0.12055244200149857</v>
      </c>
    </row>
    <row r="2606" spans="1:24" x14ac:dyDescent="0.35">
      <c r="A2606" t="s">
        <v>101</v>
      </c>
      <c r="B2606" t="s">
        <v>665</v>
      </c>
      <c r="C2606" t="s">
        <v>676</v>
      </c>
      <c r="D2606" t="s">
        <v>673</v>
      </c>
      <c r="E2606">
        <v>0.44427286732105398</v>
      </c>
      <c r="F2606">
        <v>9</v>
      </c>
      <c r="G2606">
        <v>0</v>
      </c>
      <c r="H2606">
        <v>0</v>
      </c>
      <c r="I2606">
        <f t="shared" si="279"/>
        <v>0</v>
      </c>
      <c r="J2606">
        <v>0</v>
      </c>
      <c r="K2606">
        <v>0</v>
      </c>
      <c r="L2606" t="s">
        <v>654</v>
      </c>
      <c r="M2606" t="s">
        <v>652</v>
      </c>
      <c r="N2606" t="str">
        <f t="shared" si="280"/>
        <v>left guard</v>
      </c>
      <c r="P2606">
        <v>0</v>
      </c>
      <c r="Q2606">
        <v>0.21692739999999999</v>
      </c>
      <c r="R2606">
        <v>0</v>
      </c>
      <c r="S2606">
        <v>0</v>
      </c>
      <c r="T2606">
        <f t="shared" si="281"/>
        <v>0</v>
      </c>
      <c r="U2606">
        <f t="shared" si="282"/>
        <v>0</v>
      </c>
      <c r="V2606">
        <f t="shared" si="283"/>
        <v>0</v>
      </c>
      <c r="X2606">
        <f t="shared" si="278"/>
        <v>9.6374957998501196E-2</v>
      </c>
    </row>
    <row r="2607" spans="1:24" x14ac:dyDescent="0.35">
      <c r="A2607" t="s">
        <v>70</v>
      </c>
      <c r="B2607" t="s">
        <v>665</v>
      </c>
      <c r="C2607" t="s">
        <v>673</v>
      </c>
      <c r="D2607" t="s">
        <v>676</v>
      </c>
      <c r="E2607">
        <v>0.66393063128706598</v>
      </c>
      <c r="F2607">
        <v>9</v>
      </c>
      <c r="G2607">
        <v>0</v>
      </c>
      <c r="H2607">
        <v>0</v>
      </c>
      <c r="I2607">
        <f t="shared" si="279"/>
        <v>0</v>
      </c>
      <c r="J2607">
        <v>0</v>
      </c>
      <c r="K2607">
        <v>0</v>
      </c>
      <c r="L2607" t="s">
        <v>3</v>
      </c>
      <c r="M2607" t="s">
        <v>651</v>
      </c>
      <c r="N2607" t="str">
        <f t="shared" si="280"/>
        <v>right tackle</v>
      </c>
      <c r="P2607">
        <v>0</v>
      </c>
      <c r="Q2607">
        <v>0.94164139999999996</v>
      </c>
      <c r="R2607">
        <v>0</v>
      </c>
      <c r="S2607">
        <v>0</v>
      </c>
      <c r="T2607">
        <f t="shared" si="281"/>
        <v>0</v>
      </c>
      <c r="U2607">
        <f t="shared" si="282"/>
        <v>0</v>
      </c>
      <c r="V2607">
        <f t="shared" si="283"/>
        <v>0</v>
      </c>
      <c r="X2607">
        <f t="shared" si="278"/>
        <v>0.62518456914803655</v>
      </c>
    </row>
    <row r="2608" spans="1:24" x14ac:dyDescent="0.35">
      <c r="A2608" t="s">
        <v>62</v>
      </c>
      <c r="B2608" t="s">
        <v>667</v>
      </c>
      <c r="C2608" t="s">
        <v>673</v>
      </c>
      <c r="D2608" t="s">
        <v>676</v>
      </c>
      <c r="E2608">
        <v>0.20095958503223499</v>
      </c>
      <c r="F2608">
        <v>9</v>
      </c>
      <c r="G2608">
        <v>0</v>
      </c>
      <c r="H2608">
        <v>0</v>
      </c>
      <c r="I2608">
        <f t="shared" si="279"/>
        <v>0</v>
      </c>
      <c r="J2608">
        <v>0</v>
      </c>
      <c r="K2608">
        <v>0</v>
      </c>
      <c r="L2608" t="s">
        <v>3</v>
      </c>
      <c r="M2608" t="s">
        <v>651</v>
      </c>
      <c r="N2608" t="str">
        <f t="shared" si="280"/>
        <v>right tackle</v>
      </c>
      <c r="P2608">
        <v>0</v>
      </c>
      <c r="Q2608">
        <v>0.94164139999999996</v>
      </c>
      <c r="R2608">
        <v>0</v>
      </c>
      <c r="S2608">
        <v>0</v>
      </c>
      <c r="T2608">
        <f t="shared" si="281"/>
        <v>0</v>
      </c>
      <c r="U2608">
        <f t="shared" si="282"/>
        <v>0</v>
      </c>
      <c r="V2608">
        <f t="shared" si="283"/>
        <v>0</v>
      </c>
      <c r="X2608">
        <f t="shared" si="278"/>
        <v>0.18923186499317279</v>
      </c>
    </row>
    <row r="2609" spans="1:24" x14ac:dyDescent="0.35">
      <c r="A2609" t="s">
        <v>71</v>
      </c>
      <c r="B2609" t="s">
        <v>665</v>
      </c>
      <c r="C2609" t="s">
        <v>673</v>
      </c>
      <c r="D2609" t="s">
        <v>676</v>
      </c>
      <c r="E2609">
        <v>0.13510978368069701</v>
      </c>
      <c r="F2609">
        <v>9</v>
      </c>
      <c r="G2609">
        <v>0</v>
      </c>
      <c r="H2609">
        <v>0</v>
      </c>
      <c r="I2609">
        <f t="shared" si="279"/>
        <v>0</v>
      </c>
      <c r="J2609">
        <v>0</v>
      </c>
      <c r="K2609">
        <v>0</v>
      </c>
      <c r="L2609" t="s">
        <v>3</v>
      </c>
      <c r="M2609" t="s">
        <v>651</v>
      </c>
      <c r="N2609" t="str">
        <f t="shared" si="280"/>
        <v>right tackle</v>
      </c>
      <c r="P2609">
        <v>0</v>
      </c>
      <c r="Q2609">
        <v>0.94164139999999996</v>
      </c>
      <c r="R2609">
        <v>0</v>
      </c>
      <c r="S2609">
        <v>0</v>
      </c>
      <c r="T2609">
        <f t="shared" si="281"/>
        <v>0</v>
      </c>
      <c r="U2609">
        <f t="shared" si="282"/>
        <v>0</v>
      </c>
      <c r="V2609">
        <f t="shared" si="283"/>
        <v>0</v>
      </c>
      <c r="X2609">
        <f t="shared" si="278"/>
        <v>0.12722496585878867</v>
      </c>
    </row>
    <row r="2610" spans="1:24" x14ac:dyDescent="0.35">
      <c r="A2610" t="s">
        <v>77</v>
      </c>
      <c r="B2610" t="s">
        <v>667</v>
      </c>
      <c r="C2610" t="s">
        <v>673</v>
      </c>
      <c r="D2610" t="s">
        <v>676</v>
      </c>
      <c r="E2610">
        <v>0.51119458525300199</v>
      </c>
      <c r="F2610">
        <v>9</v>
      </c>
      <c r="G2610">
        <v>0</v>
      </c>
      <c r="H2610">
        <v>0</v>
      </c>
      <c r="I2610">
        <f t="shared" si="279"/>
        <v>0</v>
      </c>
      <c r="J2610">
        <v>0</v>
      </c>
      <c r="K2610">
        <v>0</v>
      </c>
      <c r="M2610" t="s">
        <v>650</v>
      </c>
      <c r="N2610" t="str">
        <f t="shared" si="280"/>
        <v>middle</v>
      </c>
      <c r="P2610">
        <v>0</v>
      </c>
      <c r="Q2610">
        <v>-0.55821310000000002</v>
      </c>
      <c r="R2610">
        <v>1</v>
      </c>
      <c r="S2610">
        <v>0.51119458525300199</v>
      </c>
      <c r="T2610">
        <f t="shared" si="281"/>
        <v>0</v>
      </c>
      <c r="U2610">
        <f t="shared" si="282"/>
        <v>0</v>
      </c>
      <c r="V2610">
        <f t="shared" si="283"/>
        <v>0</v>
      </c>
      <c r="X2610">
        <f t="shared" si="278"/>
        <v>-0.28535551413729254</v>
      </c>
    </row>
    <row r="2611" spans="1:24" x14ac:dyDescent="0.35">
      <c r="A2611" t="s">
        <v>61</v>
      </c>
      <c r="B2611" t="s">
        <v>667</v>
      </c>
      <c r="C2611" t="s">
        <v>673</v>
      </c>
      <c r="D2611" t="s">
        <v>676</v>
      </c>
      <c r="E2611">
        <v>0.48880541474699701</v>
      </c>
      <c r="F2611">
        <v>9</v>
      </c>
      <c r="G2611">
        <v>0</v>
      </c>
      <c r="H2611">
        <v>0</v>
      </c>
      <c r="I2611">
        <f t="shared" si="279"/>
        <v>0</v>
      </c>
      <c r="J2611">
        <v>0</v>
      </c>
      <c r="K2611">
        <v>0</v>
      </c>
      <c r="M2611" t="s">
        <v>650</v>
      </c>
      <c r="N2611" t="str">
        <f t="shared" si="280"/>
        <v>middle</v>
      </c>
      <c r="P2611">
        <v>0</v>
      </c>
      <c r="Q2611">
        <v>-0.55821310000000002</v>
      </c>
      <c r="R2611">
        <v>1</v>
      </c>
      <c r="S2611">
        <v>0.48880541474699701</v>
      </c>
      <c r="T2611">
        <f t="shared" si="281"/>
        <v>0</v>
      </c>
      <c r="U2611">
        <f t="shared" si="282"/>
        <v>0</v>
      </c>
      <c r="V2611">
        <f t="shared" si="283"/>
        <v>0</v>
      </c>
      <c r="X2611">
        <f t="shared" si="278"/>
        <v>-0.27285758586270692</v>
      </c>
    </row>
    <row r="2612" spans="1:24" x14ac:dyDescent="0.35">
      <c r="A2612" t="s">
        <v>70</v>
      </c>
      <c r="B2612" t="s">
        <v>665</v>
      </c>
      <c r="C2612" t="s">
        <v>673</v>
      </c>
      <c r="D2612" t="s">
        <v>676</v>
      </c>
      <c r="E2612">
        <v>0.59466969763279398</v>
      </c>
      <c r="F2612">
        <v>9</v>
      </c>
      <c r="G2612">
        <v>0</v>
      </c>
      <c r="H2612">
        <v>0</v>
      </c>
      <c r="I2612">
        <f t="shared" si="279"/>
        <v>0</v>
      </c>
      <c r="J2612">
        <v>0</v>
      </c>
      <c r="K2612">
        <v>0</v>
      </c>
      <c r="L2612" t="s">
        <v>654</v>
      </c>
      <c r="M2612" t="s">
        <v>652</v>
      </c>
      <c r="N2612" t="str">
        <f t="shared" si="280"/>
        <v>left guard</v>
      </c>
      <c r="P2612">
        <v>0</v>
      </c>
      <c r="Q2612">
        <v>-0.60907829999999996</v>
      </c>
      <c r="R2612">
        <v>1</v>
      </c>
      <c r="S2612">
        <v>0.59466969763279398</v>
      </c>
      <c r="T2612">
        <f t="shared" si="281"/>
        <v>0</v>
      </c>
      <c r="U2612">
        <f t="shared" si="282"/>
        <v>0</v>
      </c>
      <c r="V2612">
        <f t="shared" si="283"/>
        <v>0</v>
      </c>
      <c r="X2612">
        <f t="shared" si="278"/>
        <v>-0.36220040849569618</v>
      </c>
    </row>
    <row r="2613" spans="1:24" x14ac:dyDescent="0.35">
      <c r="A2613" t="s">
        <v>540</v>
      </c>
      <c r="B2613" t="s">
        <v>666</v>
      </c>
      <c r="C2613" t="s">
        <v>673</v>
      </c>
      <c r="D2613" t="s">
        <v>676</v>
      </c>
      <c r="E2613">
        <v>0.40533030236720602</v>
      </c>
      <c r="F2613">
        <v>9</v>
      </c>
      <c r="G2613">
        <v>0</v>
      </c>
      <c r="H2613">
        <v>0</v>
      </c>
      <c r="I2613">
        <f t="shared" si="279"/>
        <v>0</v>
      </c>
      <c r="J2613">
        <v>0</v>
      </c>
      <c r="K2613">
        <v>0</v>
      </c>
      <c r="L2613" t="s">
        <v>654</v>
      </c>
      <c r="M2613" t="s">
        <v>652</v>
      </c>
      <c r="N2613" t="str">
        <f t="shared" si="280"/>
        <v>left guard</v>
      </c>
      <c r="P2613">
        <v>0</v>
      </c>
      <c r="Q2613">
        <v>-0.60907829999999996</v>
      </c>
      <c r="R2613">
        <v>1</v>
      </c>
      <c r="S2613">
        <v>0.40533030236720602</v>
      </c>
      <c r="T2613">
        <f t="shared" si="281"/>
        <v>0</v>
      </c>
      <c r="U2613">
        <f t="shared" si="282"/>
        <v>0</v>
      </c>
      <c r="V2613">
        <f t="shared" si="283"/>
        <v>0</v>
      </c>
      <c r="X2613">
        <f t="shared" si="278"/>
        <v>-0.24687789150430381</v>
      </c>
    </row>
    <row r="2614" spans="1:24" x14ac:dyDescent="0.35">
      <c r="A2614" t="s">
        <v>77</v>
      </c>
      <c r="B2614" t="s">
        <v>667</v>
      </c>
      <c r="C2614" t="s">
        <v>673</v>
      </c>
      <c r="D2614" t="s">
        <v>676</v>
      </c>
      <c r="E2614">
        <v>0.37062840783831502</v>
      </c>
      <c r="F2614">
        <v>9</v>
      </c>
      <c r="G2614">
        <v>0</v>
      </c>
      <c r="H2614">
        <v>0</v>
      </c>
      <c r="I2614">
        <f t="shared" si="279"/>
        <v>0</v>
      </c>
      <c r="J2614">
        <v>0</v>
      </c>
      <c r="K2614">
        <v>0</v>
      </c>
      <c r="L2614" t="s">
        <v>3</v>
      </c>
      <c r="M2614" t="s">
        <v>652</v>
      </c>
      <c r="N2614" t="str">
        <f t="shared" si="280"/>
        <v>left tackle</v>
      </c>
      <c r="P2614">
        <v>0</v>
      </c>
      <c r="Q2614">
        <v>-0.36398953000000001</v>
      </c>
      <c r="R2614">
        <v>1</v>
      </c>
      <c r="S2614">
        <v>0.37062840783831502</v>
      </c>
      <c r="T2614">
        <f t="shared" si="281"/>
        <v>0</v>
      </c>
      <c r="U2614">
        <f t="shared" si="282"/>
        <v>0</v>
      </c>
      <c r="V2614">
        <f t="shared" si="283"/>
        <v>0</v>
      </c>
      <c r="X2614">
        <f t="shared" si="278"/>
        <v>-0.1349048599737166</v>
      </c>
    </row>
    <row r="2615" spans="1:24" x14ac:dyDescent="0.35">
      <c r="A2615" t="s">
        <v>384</v>
      </c>
      <c r="B2615" t="s">
        <v>666</v>
      </c>
      <c r="C2615" t="s">
        <v>673</v>
      </c>
      <c r="D2615" t="s">
        <v>676</v>
      </c>
      <c r="E2615">
        <v>0.18659944866389999</v>
      </c>
      <c r="F2615">
        <v>9</v>
      </c>
      <c r="G2615">
        <v>0</v>
      </c>
      <c r="H2615">
        <v>0</v>
      </c>
      <c r="I2615">
        <f t="shared" si="279"/>
        <v>0</v>
      </c>
      <c r="J2615">
        <v>0</v>
      </c>
      <c r="K2615">
        <v>0</v>
      </c>
      <c r="L2615" t="s">
        <v>3</v>
      </c>
      <c r="M2615" t="s">
        <v>652</v>
      </c>
      <c r="N2615" t="str">
        <f t="shared" si="280"/>
        <v>left tackle</v>
      </c>
      <c r="P2615">
        <v>0</v>
      </c>
      <c r="Q2615">
        <v>-0.36398953000000001</v>
      </c>
      <c r="R2615">
        <v>1</v>
      </c>
      <c r="S2615">
        <v>0.18659944866389999</v>
      </c>
      <c r="T2615">
        <f t="shared" si="281"/>
        <v>0</v>
      </c>
      <c r="U2615">
        <f t="shared" si="282"/>
        <v>0</v>
      </c>
      <c r="V2615">
        <f t="shared" si="283"/>
        <v>0</v>
      </c>
      <c r="X2615">
        <f t="shared" si="278"/>
        <v>-6.7920245617432082E-2</v>
      </c>
    </row>
    <row r="2616" spans="1:24" x14ac:dyDescent="0.35">
      <c r="A2616" t="s">
        <v>62</v>
      </c>
      <c r="B2616" t="s">
        <v>667</v>
      </c>
      <c r="C2616" t="s">
        <v>673</v>
      </c>
      <c r="D2616" t="s">
        <v>676</v>
      </c>
      <c r="E2616">
        <v>0.44277214349778399</v>
      </c>
      <c r="F2616">
        <v>9</v>
      </c>
      <c r="G2616">
        <v>0</v>
      </c>
      <c r="H2616">
        <v>0</v>
      </c>
      <c r="I2616">
        <f t="shared" si="279"/>
        <v>0</v>
      </c>
      <c r="J2616">
        <v>0</v>
      </c>
      <c r="K2616">
        <v>0</v>
      </c>
      <c r="L2616" t="s">
        <v>3</v>
      </c>
      <c r="M2616" t="s">
        <v>652</v>
      </c>
      <c r="N2616" t="str">
        <f t="shared" si="280"/>
        <v>left tackle</v>
      </c>
      <c r="P2616">
        <v>0</v>
      </c>
      <c r="Q2616">
        <v>-0.36398953000000001</v>
      </c>
      <c r="R2616">
        <v>1</v>
      </c>
      <c r="S2616">
        <v>0.44277214349778399</v>
      </c>
      <c r="T2616">
        <f t="shared" si="281"/>
        <v>0</v>
      </c>
      <c r="U2616">
        <f t="shared" si="282"/>
        <v>0</v>
      </c>
      <c r="V2616">
        <f t="shared" si="283"/>
        <v>0</v>
      </c>
      <c r="X2616">
        <f t="shared" si="278"/>
        <v>-0.16116442440885095</v>
      </c>
    </row>
    <row r="2617" spans="1:24" x14ac:dyDescent="0.35">
      <c r="A2617" t="s">
        <v>62</v>
      </c>
      <c r="B2617" t="s">
        <v>667</v>
      </c>
      <c r="C2617" t="s">
        <v>673</v>
      </c>
      <c r="D2617" t="s">
        <v>676</v>
      </c>
      <c r="E2617">
        <v>0.79892426895383195</v>
      </c>
      <c r="F2617">
        <v>9</v>
      </c>
      <c r="G2617">
        <v>0</v>
      </c>
      <c r="H2617">
        <v>0</v>
      </c>
      <c r="I2617">
        <f t="shared" si="279"/>
        <v>0</v>
      </c>
      <c r="J2617">
        <v>0</v>
      </c>
      <c r="K2617">
        <v>1</v>
      </c>
      <c r="L2617" t="s">
        <v>653</v>
      </c>
      <c r="M2617" t="s">
        <v>652</v>
      </c>
      <c r="N2617" t="str">
        <f t="shared" si="280"/>
        <v>left end</v>
      </c>
      <c r="P2617">
        <v>0</v>
      </c>
      <c r="Q2617">
        <v>-1.0618114000000001</v>
      </c>
      <c r="R2617">
        <v>1</v>
      </c>
      <c r="S2617">
        <v>0.79892426895383195</v>
      </c>
      <c r="T2617">
        <f t="shared" si="281"/>
        <v>0</v>
      </c>
      <c r="U2617">
        <f t="shared" si="282"/>
        <v>0</v>
      </c>
      <c r="V2617">
        <f t="shared" si="283"/>
        <v>0.79892426895383195</v>
      </c>
      <c r="X2617">
        <f t="shared" si="278"/>
        <v>-0.84830689651184488</v>
      </c>
    </row>
    <row r="2618" spans="1:24" x14ac:dyDescent="0.35">
      <c r="A2618" t="s">
        <v>68</v>
      </c>
      <c r="B2618" t="s">
        <v>666</v>
      </c>
      <c r="C2618" t="s">
        <v>673</v>
      </c>
      <c r="D2618" t="s">
        <v>676</v>
      </c>
      <c r="E2618">
        <v>0.20107573104616699</v>
      </c>
      <c r="F2618">
        <v>9</v>
      </c>
      <c r="G2618">
        <v>0</v>
      </c>
      <c r="H2618">
        <v>0</v>
      </c>
      <c r="I2618">
        <f t="shared" si="279"/>
        <v>0</v>
      </c>
      <c r="J2618">
        <v>0</v>
      </c>
      <c r="K2618">
        <v>1</v>
      </c>
      <c r="L2618" t="s">
        <v>653</v>
      </c>
      <c r="M2618" t="s">
        <v>652</v>
      </c>
      <c r="N2618" t="str">
        <f t="shared" si="280"/>
        <v>left end</v>
      </c>
      <c r="P2618">
        <v>0</v>
      </c>
      <c r="Q2618">
        <v>-1.0618114000000001</v>
      </c>
      <c r="R2618">
        <v>1</v>
      </c>
      <c r="S2618">
        <v>0.20107573104616699</v>
      </c>
      <c r="T2618">
        <f t="shared" si="281"/>
        <v>0</v>
      </c>
      <c r="U2618">
        <f t="shared" si="282"/>
        <v>0</v>
      </c>
      <c r="V2618">
        <f t="shared" si="283"/>
        <v>0.20107573104616699</v>
      </c>
      <c r="X2618">
        <f t="shared" si="278"/>
        <v>-0.21350450348815406</v>
      </c>
    </row>
    <row r="2619" spans="1:24" x14ac:dyDescent="0.35">
      <c r="A2619" t="s">
        <v>98</v>
      </c>
      <c r="B2619" t="s">
        <v>667</v>
      </c>
      <c r="C2619" t="s">
        <v>676</v>
      </c>
      <c r="D2619" t="s">
        <v>673</v>
      </c>
      <c r="E2619">
        <v>0.63283538937455397</v>
      </c>
      <c r="F2619">
        <v>9</v>
      </c>
      <c r="G2619">
        <v>0</v>
      </c>
      <c r="H2619">
        <v>0</v>
      </c>
      <c r="I2619">
        <f t="shared" si="279"/>
        <v>0</v>
      </c>
      <c r="J2619">
        <v>0</v>
      </c>
      <c r="K2619">
        <v>0</v>
      </c>
      <c r="M2619" t="s">
        <v>650</v>
      </c>
      <c r="N2619" t="str">
        <f t="shared" si="280"/>
        <v>middle</v>
      </c>
      <c r="P2619">
        <v>0</v>
      </c>
      <c r="Q2619">
        <v>-0.23828994000000001</v>
      </c>
      <c r="R2619">
        <v>1</v>
      </c>
      <c r="S2619">
        <v>0.63283538937455397</v>
      </c>
      <c r="T2619">
        <f t="shared" si="281"/>
        <v>0</v>
      </c>
      <c r="U2619">
        <f t="shared" si="282"/>
        <v>0</v>
      </c>
      <c r="V2619">
        <f t="shared" si="283"/>
        <v>0</v>
      </c>
      <c r="X2619">
        <f t="shared" si="278"/>
        <v>-0.15079830696393912</v>
      </c>
    </row>
    <row r="2620" spans="1:24" x14ac:dyDescent="0.35">
      <c r="A2620" t="s">
        <v>523</v>
      </c>
      <c r="B2620" t="s">
        <v>666</v>
      </c>
      <c r="C2620" t="s">
        <v>676</v>
      </c>
      <c r="D2620" t="s">
        <v>673</v>
      </c>
      <c r="E2620">
        <v>0.20358160550110899</v>
      </c>
      <c r="F2620">
        <v>9</v>
      </c>
      <c r="G2620">
        <v>0</v>
      </c>
      <c r="H2620">
        <v>0</v>
      </c>
      <c r="I2620">
        <f t="shared" si="279"/>
        <v>0</v>
      </c>
      <c r="J2620">
        <v>0</v>
      </c>
      <c r="K2620">
        <v>0</v>
      </c>
      <c r="M2620" t="s">
        <v>650</v>
      </c>
      <c r="N2620" t="str">
        <f t="shared" si="280"/>
        <v>middle</v>
      </c>
      <c r="P2620">
        <v>0</v>
      </c>
      <c r="Q2620">
        <v>-0.23828994000000001</v>
      </c>
      <c r="R2620">
        <v>1</v>
      </c>
      <c r="S2620">
        <v>0.20358160550110899</v>
      </c>
      <c r="T2620">
        <f t="shared" si="281"/>
        <v>0</v>
      </c>
      <c r="U2620">
        <f t="shared" si="282"/>
        <v>0</v>
      </c>
      <c r="V2620">
        <f t="shared" si="283"/>
        <v>0</v>
      </c>
      <c r="X2620">
        <f t="shared" si="278"/>
        <v>-4.8511448559962929E-2</v>
      </c>
    </row>
    <row r="2621" spans="1:24" x14ac:dyDescent="0.35">
      <c r="A2621" t="s">
        <v>607</v>
      </c>
      <c r="B2621" t="s">
        <v>666</v>
      </c>
      <c r="C2621" t="s">
        <v>676</v>
      </c>
      <c r="D2621" t="s">
        <v>673</v>
      </c>
      <c r="E2621">
        <v>0.16358300512433599</v>
      </c>
      <c r="F2621">
        <v>9</v>
      </c>
      <c r="G2621">
        <v>0</v>
      </c>
      <c r="H2621">
        <v>0</v>
      </c>
      <c r="I2621">
        <f t="shared" si="279"/>
        <v>0</v>
      </c>
      <c r="J2621">
        <v>0</v>
      </c>
      <c r="K2621">
        <v>0</v>
      </c>
      <c r="M2621" t="s">
        <v>650</v>
      </c>
      <c r="N2621" t="str">
        <f t="shared" si="280"/>
        <v>middle</v>
      </c>
      <c r="P2621">
        <v>0</v>
      </c>
      <c r="Q2621">
        <v>-0.23828994000000001</v>
      </c>
      <c r="R2621">
        <v>1</v>
      </c>
      <c r="S2621">
        <v>0.16358300512433599</v>
      </c>
      <c r="T2621">
        <f t="shared" si="281"/>
        <v>0</v>
      </c>
      <c r="U2621">
        <f t="shared" si="282"/>
        <v>0</v>
      </c>
      <c r="V2621">
        <f t="shared" si="283"/>
        <v>0</v>
      </c>
      <c r="X2621">
        <f t="shared" si="278"/>
        <v>-3.8980184476097718E-2</v>
      </c>
    </row>
    <row r="2622" spans="1:24" x14ac:dyDescent="0.35">
      <c r="A2622" t="s">
        <v>98</v>
      </c>
      <c r="B2622" t="s">
        <v>667</v>
      </c>
      <c r="C2622" t="s">
        <v>676</v>
      </c>
      <c r="D2622" t="s">
        <v>673</v>
      </c>
      <c r="E2622">
        <v>1</v>
      </c>
      <c r="F2622">
        <v>9</v>
      </c>
      <c r="G2622">
        <v>0</v>
      </c>
      <c r="H2622">
        <v>0</v>
      </c>
      <c r="I2622">
        <f t="shared" si="279"/>
        <v>0</v>
      </c>
      <c r="J2622">
        <v>0</v>
      </c>
      <c r="K2622">
        <v>0</v>
      </c>
      <c r="L2622" t="s">
        <v>3</v>
      </c>
      <c r="M2622" t="s">
        <v>652</v>
      </c>
      <c r="N2622" t="str">
        <f t="shared" si="280"/>
        <v>left tackle</v>
      </c>
      <c r="P2622">
        <v>0</v>
      </c>
      <c r="Q2622">
        <v>0.15348481999999999</v>
      </c>
      <c r="R2622">
        <v>0</v>
      </c>
      <c r="S2622">
        <v>0</v>
      </c>
      <c r="T2622">
        <f t="shared" si="281"/>
        <v>0</v>
      </c>
      <c r="U2622">
        <f t="shared" si="282"/>
        <v>0</v>
      </c>
      <c r="V2622">
        <f t="shared" si="283"/>
        <v>0</v>
      </c>
      <c r="X2622">
        <f t="shared" si="278"/>
        <v>0.15348481999999999</v>
      </c>
    </row>
    <row r="2623" spans="1:24" x14ac:dyDescent="0.35">
      <c r="A2623" t="s">
        <v>543</v>
      </c>
      <c r="B2623" t="s">
        <v>665</v>
      </c>
      <c r="C2623" t="s">
        <v>673</v>
      </c>
      <c r="D2623" t="s">
        <v>676</v>
      </c>
      <c r="E2623">
        <v>1</v>
      </c>
      <c r="F2623">
        <v>9</v>
      </c>
      <c r="G2623">
        <v>0</v>
      </c>
      <c r="H2623">
        <v>0</v>
      </c>
      <c r="I2623">
        <f t="shared" si="279"/>
        <v>0</v>
      </c>
      <c r="J2623">
        <v>0</v>
      </c>
      <c r="K2623">
        <v>0</v>
      </c>
      <c r="L2623" t="s">
        <v>653</v>
      </c>
      <c r="M2623" t="s">
        <v>652</v>
      </c>
      <c r="N2623" t="str">
        <f t="shared" si="280"/>
        <v>left end</v>
      </c>
      <c r="P2623">
        <v>0</v>
      </c>
      <c r="Q2623">
        <v>0.63532966000000002</v>
      </c>
      <c r="R2623">
        <v>0</v>
      </c>
      <c r="S2623">
        <v>0</v>
      </c>
      <c r="T2623">
        <f t="shared" si="281"/>
        <v>0</v>
      </c>
      <c r="U2623">
        <f t="shared" si="282"/>
        <v>0</v>
      </c>
      <c r="V2623">
        <f t="shared" si="283"/>
        <v>0</v>
      </c>
      <c r="X2623">
        <f t="shared" si="278"/>
        <v>0.63532966000000002</v>
      </c>
    </row>
    <row r="2624" spans="1:24" x14ac:dyDescent="0.35">
      <c r="A2624" t="s">
        <v>385</v>
      </c>
      <c r="B2624" t="s">
        <v>665</v>
      </c>
      <c r="C2624" t="s">
        <v>673</v>
      </c>
      <c r="D2624" t="s">
        <v>676</v>
      </c>
      <c r="E2624">
        <v>1</v>
      </c>
      <c r="F2624">
        <v>9</v>
      </c>
      <c r="G2624">
        <v>0</v>
      </c>
      <c r="H2624">
        <v>0</v>
      </c>
      <c r="I2624">
        <f t="shared" si="279"/>
        <v>0</v>
      </c>
      <c r="J2624">
        <v>0</v>
      </c>
      <c r="K2624">
        <v>0</v>
      </c>
      <c r="L2624" t="s">
        <v>653</v>
      </c>
      <c r="M2624" t="s">
        <v>651</v>
      </c>
      <c r="N2624" t="str">
        <f t="shared" si="280"/>
        <v>right end</v>
      </c>
      <c r="P2624">
        <v>0</v>
      </c>
      <c r="Q2624">
        <v>1.8365952999999999</v>
      </c>
      <c r="R2624">
        <v>0</v>
      </c>
      <c r="S2624">
        <v>0</v>
      </c>
      <c r="T2624">
        <f t="shared" si="281"/>
        <v>0</v>
      </c>
      <c r="U2624">
        <f t="shared" si="282"/>
        <v>0</v>
      </c>
      <c r="V2624">
        <f t="shared" si="283"/>
        <v>0</v>
      </c>
      <c r="X2624">
        <f t="shared" si="278"/>
        <v>1.8365952999999999</v>
      </c>
    </row>
    <row r="2625" spans="1:24" x14ac:dyDescent="0.35">
      <c r="A2625" t="s">
        <v>543</v>
      </c>
      <c r="B2625" t="s">
        <v>665</v>
      </c>
      <c r="C2625" t="s">
        <v>673</v>
      </c>
      <c r="D2625" t="s">
        <v>676</v>
      </c>
      <c r="E2625">
        <v>0.218086195739225</v>
      </c>
      <c r="F2625">
        <v>9</v>
      </c>
      <c r="G2625">
        <v>0</v>
      </c>
      <c r="H2625">
        <v>0</v>
      </c>
      <c r="I2625">
        <f t="shared" si="279"/>
        <v>0</v>
      </c>
      <c r="J2625">
        <v>0</v>
      </c>
      <c r="K2625">
        <v>0</v>
      </c>
      <c r="L2625" t="s">
        <v>654</v>
      </c>
      <c r="M2625" t="s">
        <v>652</v>
      </c>
      <c r="N2625" t="str">
        <f t="shared" si="280"/>
        <v>left guard</v>
      </c>
      <c r="P2625">
        <v>0</v>
      </c>
      <c r="Q2625">
        <v>-0.41453293000000002</v>
      </c>
      <c r="R2625">
        <v>1</v>
      </c>
      <c r="S2625">
        <v>0.218086195739225</v>
      </c>
      <c r="T2625">
        <f t="shared" si="281"/>
        <v>0</v>
      </c>
      <c r="U2625">
        <f t="shared" si="282"/>
        <v>0</v>
      </c>
      <c r="V2625">
        <f t="shared" si="283"/>
        <v>0</v>
      </c>
      <c r="X2625">
        <f t="shared" si="278"/>
        <v>-9.040390971233446E-2</v>
      </c>
    </row>
    <row r="2626" spans="1:24" x14ac:dyDescent="0.35">
      <c r="A2626" t="s">
        <v>544</v>
      </c>
      <c r="B2626" t="s">
        <v>666</v>
      </c>
      <c r="C2626" t="s">
        <v>673</v>
      </c>
      <c r="D2626" t="s">
        <v>676</v>
      </c>
      <c r="E2626">
        <v>0.78191380426077395</v>
      </c>
      <c r="F2626">
        <v>9</v>
      </c>
      <c r="G2626">
        <v>0</v>
      </c>
      <c r="H2626">
        <v>0</v>
      </c>
      <c r="I2626">
        <f t="shared" si="279"/>
        <v>0</v>
      </c>
      <c r="J2626">
        <v>0</v>
      </c>
      <c r="K2626">
        <v>0</v>
      </c>
      <c r="L2626" t="s">
        <v>654</v>
      </c>
      <c r="M2626" t="s">
        <v>652</v>
      </c>
      <c r="N2626" t="str">
        <f t="shared" si="280"/>
        <v>left guard</v>
      </c>
      <c r="P2626">
        <v>0</v>
      </c>
      <c r="Q2626">
        <v>-0.41453293000000002</v>
      </c>
      <c r="R2626">
        <v>1</v>
      </c>
      <c r="S2626">
        <v>0.78191380426077395</v>
      </c>
      <c r="T2626">
        <f t="shared" si="281"/>
        <v>0</v>
      </c>
      <c r="U2626">
        <f t="shared" si="282"/>
        <v>0</v>
      </c>
      <c r="V2626">
        <f t="shared" si="283"/>
        <v>0</v>
      </c>
      <c r="X2626">
        <f t="shared" ref="X2626:X2689" si="284">Q2626*E2626</f>
        <v>-0.3241290202876651</v>
      </c>
    </row>
    <row r="2627" spans="1:24" x14ac:dyDescent="0.35">
      <c r="A2627" t="s">
        <v>543</v>
      </c>
      <c r="B2627" t="s">
        <v>665</v>
      </c>
      <c r="C2627" t="s">
        <v>673</v>
      </c>
      <c r="D2627" t="s">
        <v>676</v>
      </c>
      <c r="E2627">
        <v>0.18682121257499601</v>
      </c>
      <c r="F2627">
        <v>9</v>
      </c>
      <c r="G2627">
        <v>0</v>
      </c>
      <c r="H2627">
        <v>0</v>
      </c>
      <c r="I2627">
        <f t="shared" ref="I2627:I2690" si="285">SUM(G2627:H2627)</f>
        <v>0</v>
      </c>
      <c r="J2627">
        <v>0</v>
      </c>
      <c r="K2627">
        <v>0</v>
      </c>
      <c r="L2627" t="s">
        <v>653</v>
      </c>
      <c r="M2627" t="s">
        <v>652</v>
      </c>
      <c r="N2627" t="str">
        <f t="shared" ref="N2627:N2690" si="286">IF(M2627="middle",M2627,_xlfn.CONCAT(M2627," ",L2627))</f>
        <v>left end</v>
      </c>
      <c r="P2627">
        <v>0</v>
      </c>
      <c r="Q2627">
        <v>-0.69600134999999996</v>
      </c>
      <c r="R2627">
        <v>1</v>
      </c>
      <c r="S2627">
        <v>0.18682121257499601</v>
      </c>
      <c r="T2627">
        <f t="shared" ref="T2627:T2690" si="287">P2627*E2627</f>
        <v>0</v>
      </c>
      <c r="U2627">
        <f t="shared" ref="U2627:U2690" si="288">J2627*E2627</f>
        <v>0</v>
      </c>
      <c r="V2627">
        <f t="shared" ref="V2627:V2690" si="289">K2627*E2627</f>
        <v>0</v>
      </c>
      <c r="X2627">
        <f t="shared" si="284"/>
        <v>-0.1300278161608342</v>
      </c>
    </row>
    <row r="2628" spans="1:24" x14ac:dyDescent="0.35">
      <c r="A2628" t="s">
        <v>542</v>
      </c>
      <c r="B2628" t="s">
        <v>667</v>
      </c>
      <c r="C2628" t="s">
        <v>673</v>
      </c>
      <c r="D2628" t="s">
        <v>676</v>
      </c>
      <c r="E2628">
        <v>0.81317878742500305</v>
      </c>
      <c r="F2628">
        <v>9</v>
      </c>
      <c r="G2628">
        <v>0</v>
      </c>
      <c r="H2628">
        <v>0</v>
      </c>
      <c r="I2628">
        <f t="shared" si="285"/>
        <v>0</v>
      </c>
      <c r="J2628">
        <v>0</v>
      </c>
      <c r="K2628">
        <v>0</v>
      </c>
      <c r="L2628" t="s">
        <v>653</v>
      </c>
      <c r="M2628" t="s">
        <v>652</v>
      </c>
      <c r="N2628" t="str">
        <f t="shared" si="286"/>
        <v>left end</v>
      </c>
      <c r="P2628">
        <v>0</v>
      </c>
      <c r="Q2628">
        <v>-0.69600134999999996</v>
      </c>
      <c r="R2628">
        <v>1</v>
      </c>
      <c r="S2628">
        <v>0.81317878742500305</v>
      </c>
      <c r="T2628">
        <f t="shared" si="287"/>
        <v>0</v>
      </c>
      <c r="U2628">
        <f t="shared" si="288"/>
        <v>0</v>
      </c>
      <c r="V2628">
        <f t="shared" si="289"/>
        <v>0</v>
      </c>
      <c r="X2628">
        <f t="shared" si="284"/>
        <v>-0.56597353383916515</v>
      </c>
    </row>
    <row r="2629" spans="1:24" x14ac:dyDescent="0.35">
      <c r="A2629" t="s">
        <v>629</v>
      </c>
      <c r="B2629" t="s">
        <v>665</v>
      </c>
      <c r="C2629" t="s">
        <v>676</v>
      </c>
      <c r="D2629" t="s">
        <v>673</v>
      </c>
      <c r="E2629">
        <v>0.22981330886190099</v>
      </c>
      <c r="F2629">
        <v>9</v>
      </c>
      <c r="G2629">
        <v>0</v>
      </c>
      <c r="H2629">
        <v>0</v>
      </c>
      <c r="I2629">
        <f t="shared" si="285"/>
        <v>0</v>
      </c>
      <c r="J2629">
        <v>0</v>
      </c>
      <c r="K2629">
        <v>0</v>
      </c>
      <c r="L2629" t="s">
        <v>654</v>
      </c>
      <c r="M2629" t="s">
        <v>652</v>
      </c>
      <c r="N2629" t="str">
        <f t="shared" si="286"/>
        <v>left guard</v>
      </c>
      <c r="P2629">
        <v>0</v>
      </c>
      <c r="Q2629">
        <v>0.72330033999999999</v>
      </c>
      <c r="R2629">
        <v>0</v>
      </c>
      <c r="S2629">
        <v>0</v>
      </c>
      <c r="T2629">
        <f t="shared" si="287"/>
        <v>0</v>
      </c>
      <c r="U2629">
        <f t="shared" si="288"/>
        <v>0</v>
      </c>
      <c r="V2629">
        <f t="shared" si="289"/>
        <v>0</v>
      </c>
      <c r="X2629">
        <f t="shared" si="284"/>
        <v>0.16622404443633801</v>
      </c>
    </row>
    <row r="2630" spans="1:24" x14ac:dyDescent="0.35">
      <c r="A2630" t="s">
        <v>97</v>
      </c>
      <c r="B2630" t="s">
        <v>667</v>
      </c>
      <c r="C2630" t="s">
        <v>676</v>
      </c>
      <c r="D2630" t="s">
        <v>673</v>
      </c>
      <c r="E2630">
        <v>0.50852579383155205</v>
      </c>
      <c r="F2630">
        <v>9</v>
      </c>
      <c r="G2630">
        <v>0</v>
      </c>
      <c r="H2630">
        <v>0</v>
      </c>
      <c r="I2630">
        <f t="shared" si="285"/>
        <v>0</v>
      </c>
      <c r="J2630">
        <v>0</v>
      </c>
      <c r="K2630">
        <v>0</v>
      </c>
      <c r="L2630" t="s">
        <v>654</v>
      </c>
      <c r="M2630" t="s">
        <v>652</v>
      </c>
      <c r="N2630" t="str">
        <f t="shared" si="286"/>
        <v>left guard</v>
      </c>
      <c r="P2630">
        <v>0</v>
      </c>
      <c r="Q2630">
        <v>0.72330033999999999</v>
      </c>
      <c r="R2630">
        <v>0</v>
      </c>
      <c r="S2630">
        <v>0</v>
      </c>
      <c r="T2630">
        <f t="shared" si="287"/>
        <v>0</v>
      </c>
      <c r="U2630">
        <f t="shared" si="288"/>
        <v>0</v>
      </c>
      <c r="V2630">
        <f t="shared" si="289"/>
        <v>0</v>
      </c>
      <c r="X2630">
        <f t="shared" si="284"/>
        <v>0.36781687957713149</v>
      </c>
    </row>
    <row r="2631" spans="1:24" x14ac:dyDescent="0.35">
      <c r="A2631" t="s">
        <v>546</v>
      </c>
      <c r="B2631" t="s">
        <v>667</v>
      </c>
      <c r="C2631" t="s">
        <v>676</v>
      </c>
      <c r="D2631" t="s">
        <v>673</v>
      </c>
      <c r="E2631">
        <v>0.26166089730654501</v>
      </c>
      <c r="F2631">
        <v>9</v>
      </c>
      <c r="G2631">
        <v>0</v>
      </c>
      <c r="H2631">
        <v>0</v>
      </c>
      <c r="I2631">
        <f t="shared" si="285"/>
        <v>0</v>
      </c>
      <c r="J2631">
        <v>0</v>
      </c>
      <c r="K2631">
        <v>0</v>
      </c>
      <c r="L2631" t="s">
        <v>654</v>
      </c>
      <c r="M2631" t="s">
        <v>652</v>
      </c>
      <c r="N2631" t="str">
        <f t="shared" si="286"/>
        <v>left guard</v>
      </c>
      <c r="P2631">
        <v>0</v>
      </c>
      <c r="Q2631">
        <v>0.72330033999999999</v>
      </c>
      <c r="R2631">
        <v>0</v>
      </c>
      <c r="S2631">
        <v>0</v>
      </c>
      <c r="T2631">
        <f t="shared" si="287"/>
        <v>0</v>
      </c>
      <c r="U2631">
        <f t="shared" si="288"/>
        <v>0</v>
      </c>
      <c r="V2631">
        <f t="shared" si="289"/>
        <v>0</v>
      </c>
      <c r="X2631">
        <f t="shared" si="284"/>
        <v>0.18925941598652909</v>
      </c>
    </row>
    <row r="2632" spans="1:24" x14ac:dyDescent="0.35">
      <c r="A2632" t="s">
        <v>547</v>
      </c>
      <c r="B2632" t="s">
        <v>665</v>
      </c>
      <c r="C2632" t="s">
        <v>676</v>
      </c>
      <c r="D2632" t="s">
        <v>673</v>
      </c>
      <c r="E2632">
        <v>0.34763234696661599</v>
      </c>
      <c r="F2632">
        <v>9</v>
      </c>
      <c r="G2632">
        <v>0</v>
      </c>
      <c r="H2632">
        <v>0</v>
      </c>
      <c r="I2632">
        <f t="shared" si="285"/>
        <v>0</v>
      </c>
      <c r="J2632">
        <v>0</v>
      </c>
      <c r="K2632">
        <v>0</v>
      </c>
      <c r="M2632" t="s">
        <v>650</v>
      </c>
      <c r="N2632" t="str">
        <f t="shared" si="286"/>
        <v>middle</v>
      </c>
      <c r="P2632">
        <v>0</v>
      </c>
      <c r="Q2632">
        <v>0.30258030000000002</v>
      </c>
      <c r="R2632">
        <v>0</v>
      </c>
      <c r="S2632">
        <v>0</v>
      </c>
      <c r="T2632">
        <f t="shared" si="287"/>
        <v>0</v>
      </c>
      <c r="U2632">
        <f t="shared" si="288"/>
        <v>0</v>
      </c>
      <c r="V2632">
        <f t="shared" si="289"/>
        <v>0</v>
      </c>
      <c r="X2632">
        <f t="shared" si="284"/>
        <v>0.10518669983486277</v>
      </c>
    </row>
    <row r="2633" spans="1:24" x14ac:dyDescent="0.35">
      <c r="A2633" t="s">
        <v>546</v>
      </c>
      <c r="B2633" t="s">
        <v>667</v>
      </c>
      <c r="C2633" t="s">
        <v>676</v>
      </c>
      <c r="D2633" t="s">
        <v>673</v>
      </c>
      <c r="E2633">
        <v>0.26461360068517997</v>
      </c>
      <c r="F2633">
        <v>9</v>
      </c>
      <c r="G2633">
        <v>0</v>
      </c>
      <c r="H2633">
        <v>0</v>
      </c>
      <c r="I2633">
        <f t="shared" si="285"/>
        <v>0</v>
      </c>
      <c r="J2633">
        <v>0</v>
      </c>
      <c r="K2633">
        <v>0</v>
      </c>
      <c r="M2633" t="s">
        <v>650</v>
      </c>
      <c r="N2633" t="str">
        <f t="shared" si="286"/>
        <v>middle</v>
      </c>
      <c r="P2633">
        <v>0</v>
      </c>
      <c r="Q2633">
        <v>0.30258030000000002</v>
      </c>
      <c r="R2633">
        <v>0</v>
      </c>
      <c r="S2633">
        <v>0</v>
      </c>
      <c r="T2633">
        <f t="shared" si="287"/>
        <v>0</v>
      </c>
      <c r="U2633">
        <f t="shared" si="288"/>
        <v>0</v>
      </c>
      <c r="V2633">
        <f t="shared" si="289"/>
        <v>0</v>
      </c>
      <c r="X2633">
        <f t="shared" si="284"/>
        <v>8.0066862679401968E-2</v>
      </c>
    </row>
    <row r="2634" spans="1:24" x14ac:dyDescent="0.35">
      <c r="A2634" t="s">
        <v>523</v>
      </c>
      <c r="B2634" t="s">
        <v>666</v>
      </c>
      <c r="C2634" t="s">
        <v>676</v>
      </c>
      <c r="D2634" t="s">
        <v>673</v>
      </c>
      <c r="E2634">
        <v>0.38775405234820298</v>
      </c>
      <c r="F2634">
        <v>9</v>
      </c>
      <c r="G2634">
        <v>0</v>
      </c>
      <c r="H2634">
        <v>0</v>
      </c>
      <c r="I2634">
        <f t="shared" si="285"/>
        <v>0</v>
      </c>
      <c r="J2634">
        <v>0</v>
      </c>
      <c r="K2634">
        <v>0</v>
      </c>
      <c r="M2634" t="s">
        <v>650</v>
      </c>
      <c r="N2634" t="str">
        <f t="shared" si="286"/>
        <v>middle</v>
      </c>
      <c r="P2634">
        <v>0</v>
      </c>
      <c r="Q2634">
        <v>0.30258030000000002</v>
      </c>
      <c r="R2634">
        <v>0</v>
      </c>
      <c r="S2634">
        <v>0</v>
      </c>
      <c r="T2634">
        <f t="shared" si="287"/>
        <v>0</v>
      </c>
      <c r="U2634">
        <f t="shared" si="288"/>
        <v>0</v>
      </c>
      <c r="V2634">
        <f t="shared" si="289"/>
        <v>0</v>
      </c>
      <c r="X2634">
        <f t="shared" si="284"/>
        <v>0.11732673748573497</v>
      </c>
    </row>
    <row r="2635" spans="1:24" x14ac:dyDescent="0.35">
      <c r="A2635" t="s">
        <v>546</v>
      </c>
      <c r="B2635" t="s">
        <v>667</v>
      </c>
      <c r="C2635" t="s">
        <v>676</v>
      </c>
      <c r="D2635" t="s">
        <v>673</v>
      </c>
      <c r="E2635">
        <v>0.88234061846783196</v>
      </c>
      <c r="F2635">
        <v>9</v>
      </c>
      <c r="G2635">
        <v>0</v>
      </c>
      <c r="H2635">
        <v>0</v>
      </c>
      <c r="I2635">
        <f t="shared" si="285"/>
        <v>0</v>
      </c>
      <c r="J2635">
        <v>0</v>
      </c>
      <c r="K2635">
        <v>0</v>
      </c>
      <c r="L2635" t="s">
        <v>654</v>
      </c>
      <c r="M2635" t="s">
        <v>652</v>
      </c>
      <c r="N2635" t="str">
        <f t="shared" si="286"/>
        <v>left guard</v>
      </c>
      <c r="P2635">
        <v>0</v>
      </c>
      <c r="Q2635">
        <v>-4.7815375E-2</v>
      </c>
      <c r="R2635">
        <v>1</v>
      </c>
      <c r="S2635">
        <v>0.88234061846783196</v>
      </c>
      <c r="T2635">
        <f t="shared" si="287"/>
        <v>0</v>
      </c>
      <c r="U2635">
        <f t="shared" si="288"/>
        <v>0</v>
      </c>
      <c r="V2635">
        <f t="shared" si="289"/>
        <v>0</v>
      </c>
      <c r="X2635">
        <f t="shared" si="284"/>
        <v>-4.218944754977131E-2</v>
      </c>
    </row>
    <row r="2636" spans="1:24" x14ac:dyDescent="0.35">
      <c r="A2636" t="s">
        <v>90</v>
      </c>
      <c r="B2636" t="s">
        <v>666</v>
      </c>
      <c r="C2636" t="s">
        <v>676</v>
      </c>
      <c r="D2636" t="s">
        <v>673</v>
      </c>
      <c r="E2636">
        <v>0.117659381532167</v>
      </c>
      <c r="F2636">
        <v>9</v>
      </c>
      <c r="G2636">
        <v>0</v>
      </c>
      <c r="H2636">
        <v>0</v>
      </c>
      <c r="I2636">
        <f t="shared" si="285"/>
        <v>0</v>
      </c>
      <c r="J2636">
        <v>0</v>
      </c>
      <c r="K2636">
        <v>0</v>
      </c>
      <c r="L2636" t="s">
        <v>654</v>
      </c>
      <c r="M2636" t="s">
        <v>652</v>
      </c>
      <c r="N2636" t="str">
        <f t="shared" si="286"/>
        <v>left guard</v>
      </c>
      <c r="P2636">
        <v>0</v>
      </c>
      <c r="Q2636">
        <v>-4.7815375E-2</v>
      </c>
      <c r="R2636">
        <v>1</v>
      </c>
      <c r="S2636">
        <v>0.117659381532167</v>
      </c>
      <c r="T2636">
        <f t="shared" si="287"/>
        <v>0</v>
      </c>
      <c r="U2636">
        <f t="shared" si="288"/>
        <v>0</v>
      </c>
      <c r="V2636">
        <f t="shared" si="289"/>
        <v>0</v>
      </c>
      <c r="X2636">
        <f t="shared" si="284"/>
        <v>-5.6259274502286393E-3</v>
      </c>
    </row>
    <row r="2637" spans="1:24" x14ac:dyDescent="0.35">
      <c r="A2637" t="s">
        <v>99</v>
      </c>
      <c r="B2637" t="s">
        <v>665</v>
      </c>
      <c r="C2637" t="s">
        <v>676</v>
      </c>
      <c r="D2637" t="s">
        <v>673</v>
      </c>
      <c r="E2637">
        <v>0.41064317231214997</v>
      </c>
      <c r="F2637">
        <v>9</v>
      </c>
      <c r="G2637">
        <v>0</v>
      </c>
      <c r="H2637">
        <v>0</v>
      </c>
      <c r="I2637">
        <f t="shared" si="285"/>
        <v>0</v>
      </c>
      <c r="J2637">
        <v>1</v>
      </c>
      <c r="K2637">
        <v>0</v>
      </c>
      <c r="M2637" t="s">
        <v>650</v>
      </c>
      <c r="N2637" t="str">
        <f t="shared" si="286"/>
        <v>middle</v>
      </c>
      <c r="P2637">
        <v>0</v>
      </c>
      <c r="Q2637">
        <v>-0.72907173999999997</v>
      </c>
      <c r="R2637">
        <v>1</v>
      </c>
      <c r="S2637">
        <v>0.41064317231214997</v>
      </c>
      <c r="T2637">
        <f t="shared" si="287"/>
        <v>0</v>
      </c>
      <c r="U2637">
        <f t="shared" si="288"/>
        <v>0.41064317231214997</v>
      </c>
      <c r="V2637">
        <f t="shared" si="289"/>
        <v>0</v>
      </c>
      <c r="X2637">
        <f t="shared" si="284"/>
        <v>-0.29938833215673899</v>
      </c>
    </row>
    <row r="2638" spans="1:24" x14ac:dyDescent="0.35">
      <c r="A2638" t="s">
        <v>546</v>
      </c>
      <c r="B2638" t="s">
        <v>667</v>
      </c>
      <c r="C2638" t="s">
        <v>676</v>
      </c>
      <c r="D2638" t="s">
        <v>673</v>
      </c>
      <c r="E2638">
        <v>0.58935682768784903</v>
      </c>
      <c r="F2638">
        <v>9</v>
      </c>
      <c r="G2638">
        <v>0</v>
      </c>
      <c r="H2638">
        <v>0</v>
      </c>
      <c r="I2638">
        <f t="shared" si="285"/>
        <v>0</v>
      </c>
      <c r="J2638">
        <v>1</v>
      </c>
      <c r="K2638">
        <v>0</v>
      </c>
      <c r="M2638" t="s">
        <v>650</v>
      </c>
      <c r="N2638" t="str">
        <f t="shared" si="286"/>
        <v>middle</v>
      </c>
      <c r="P2638">
        <v>0</v>
      </c>
      <c r="Q2638">
        <v>-0.72907173999999997</v>
      </c>
      <c r="R2638">
        <v>1</v>
      </c>
      <c r="S2638">
        <v>0.58935682768784903</v>
      </c>
      <c r="T2638">
        <f t="shared" si="287"/>
        <v>0</v>
      </c>
      <c r="U2638">
        <f t="shared" si="288"/>
        <v>0.58935682768784903</v>
      </c>
      <c r="V2638">
        <f t="shared" si="289"/>
        <v>0</v>
      </c>
      <c r="X2638">
        <f t="shared" si="284"/>
        <v>-0.42968340784326026</v>
      </c>
    </row>
    <row r="2639" spans="1:24" x14ac:dyDescent="0.35">
      <c r="A2639" t="s">
        <v>213</v>
      </c>
      <c r="B2639" t="s">
        <v>666</v>
      </c>
      <c r="C2639" t="s">
        <v>684</v>
      </c>
      <c r="D2639" t="s">
        <v>677</v>
      </c>
      <c r="E2639">
        <v>0.77911262927965896</v>
      </c>
      <c r="F2639">
        <v>9</v>
      </c>
      <c r="G2639">
        <v>0</v>
      </c>
      <c r="H2639">
        <v>0</v>
      </c>
      <c r="I2639">
        <f t="shared" si="285"/>
        <v>0</v>
      </c>
      <c r="J2639">
        <v>0</v>
      </c>
      <c r="K2639">
        <v>0</v>
      </c>
      <c r="L2639" t="s">
        <v>3</v>
      </c>
      <c r="M2639" t="s">
        <v>651</v>
      </c>
      <c r="N2639" t="str">
        <f t="shared" si="286"/>
        <v>right tackle</v>
      </c>
      <c r="P2639">
        <v>0</v>
      </c>
      <c r="Q2639">
        <v>-0.15631032</v>
      </c>
      <c r="R2639">
        <v>1</v>
      </c>
      <c r="S2639">
        <v>0.77911262927965896</v>
      </c>
      <c r="T2639">
        <f t="shared" si="287"/>
        <v>0</v>
      </c>
      <c r="U2639">
        <f t="shared" si="288"/>
        <v>0</v>
      </c>
      <c r="V2639">
        <f t="shared" si="289"/>
        <v>0</v>
      </c>
      <c r="X2639">
        <f t="shared" si="284"/>
        <v>-0.12178334439874486</v>
      </c>
    </row>
    <row r="2640" spans="1:24" x14ac:dyDescent="0.35">
      <c r="A2640" t="s">
        <v>195</v>
      </c>
      <c r="B2640" t="s">
        <v>667</v>
      </c>
      <c r="C2640" t="s">
        <v>684</v>
      </c>
      <c r="D2640" t="s">
        <v>677</v>
      </c>
      <c r="E2640">
        <v>0.22088737072034001</v>
      </c>
      <c r="F2640">
        <v>9</v>
      </c>
      <c r="G2640">
        <v>0</v>
      </c>
      <c r="H2640">
        <v>0</v>
      </c>
      <c r="I2640">
        <f t="shared" si="285"/>
        <v>0</v>
      </c>
      <c r="J2640">
        <v>0</v>
      </c>
      <c r="K2640">
        <v>0</v>
      </c>
      <c r="L2640" t="s">
        <v>3</v>
      </c>
      <c r="M2640" t="s">
        <v>651</v>
      </c>
      <c r="N2640" t="str">
        <f t="shared" si="286"/>
        <v>right tackle</v>
      </c>
      <c r="P2640">
        <v>0</v>
      </c>
      <c r="Q2640">
        <v>-0.15631032</v>
      </c>
      <c r="R2640">
        <v>1</v>
      </c>
      <c r="S2640">
        <v>0.22088737072034001</v>
      </c>
      <c r="T2640">
        <f t="shared" si="287"/>
        <v>0</v>
      </c>
      <c r="U2640">
        <f t="shared" si="288"/>
        <v>0</v>
      </c>
      <c r="V2640">
        <f t="shared" si="289"/>
        <v>0</v>
      </c>
      <c r="X2640">
        <f t="shared" si="284"/>
        <v>-3.4526975601254978E-2</v>
      </c>
    </row>
    <row r="2641" spans="1:24" x14ac:dyDescent="0.35">
      <c r="A2641" t="s">
        <v>210</v>
      </c>
      <c r="B2641" t="s">
        <v>667</v>
      </c>
      <c r="C2641" t="s">
        <v>684</v>
      </c>
      <c r="D2641" t="s">
        <v>677</v>
      </c>
      <c r="E2641">
        <v>0.10466863452521601</v>
      </c>
      <c r="F2641">
        <v>9</v>
      </c>
      <c r="G2641">
        <v>0</v>
      </c>
      <c r="H2641">
        <v>0</v>
      </c>
      <c r="I2641">
        <f t="shared" si="285"/>
        <v>0</v>
      </c>
      <c r="J2641">
        <v>0</v>
      </c>
      <c r="K2641">
        <v>0</v>
      </c>
      <c r="M2641" t="s">
        <v>650</v>
      </c>
      <c r="N2641" t="str">
        <f t="shared" si="286"/>
        <v>middle</v>
      </c>
      <c r="P2641">
        <v>0</v>
      </c>
      <c r="Q2641">
        <v>0.61436455999999995</v>
      </c>
      <c r="R2641">
        <v>0</v>
      </c>
      <c r="S2641">
        <v>0</v>
      </c>
      <c r="T2641">
        <f t="shared" si="287"/>
        <v>0</v>
      </c>
      <c r="U2641">
        <f t="shared" si="288"/>
        <v>0</v>
      </c>
      <c r="V2641">
        <f t="shared" si="289"/>
        <v>0</v>
      </c>
      <c r="X2641">
        <f t="shared" si="284"/>
        <v>6.430469959588514E-2</v>
      </c>
    </row>
    <row r="2642" spans="1:24" x14ac:dyDescent="0.35">
      <c r="A2642" t="s">
        <v>194</v>
      </c>
      <c r="B2642" t="s">
        <v>667</v>
      </c>
      <c r="C2642" t="s">
        <v>684</v>
      </c>
      <c r="D2642" t="s">
        <v>677</v>
      </c>
      <c r="E2642">
        <v>0.89533136547478298</v>
      </c>
      <c r="F2642">
        <v>9</v>
      </c>
      <c r="G2642">
        <v>0</v>
      </c>
      <c r="H2642">
        <v>0</v>
      </c>
      <c r="I2642">
        <f t="shared" si="285"/>
        <v>0</v>
      </c>
      <c r="J2642">
        <v>0</v>
      </c>
      <c r="K2642">
        <v>0</v>
      </c>
      <c r="M2642" t="s">
        <v>650</v>
      </c>
      <c r="N2642" t="str">
        <f t="shared" si="286"/>
        <v>middle</v>
      </c>
      <c r="P2642">
        <v>0</v>
      </c>
      <c r="Q2642">
        <v>0.61436455999999995</v>
      </c>
      <c r="R2642">
        <v>0</v>
      </c>
      <c r="S2642">
        <v>0</v>
      </c>
      <c r="T2642">
        <f t="shared" si="287"/>
        <v>0</v>
      </c>
      <c r="U2642">
        <f t="shared" si="288"/>
        <v>0</v>
      </c>
      <c r="V2642">
        <f t="shared" si="289"/>
        <v>0</v>
      </c>
      <c r="X2642">
        <f t="shared" si="284"/>
        <v>0.55005986040411414</v>
      </c>
    </row>
    <row r="2643" spans="1:24" x14ac:dyDescent="0.35">
      <c r="A2643" t="s">
        <v>200</v>
      </c>
      <c r="B2643" t="s">
        <v>666</v>
      </c>
      <c r="C2643" t="s">
        <v>684</v>
      </c>
      <c r="D2643" t="s">
        <v>677</v>
      </c>
      <c r="E2643">
        <v>0.84060911087551105</v>
      </c>
      <c r="F2643">
        <v>9</v>
      </c>
      <c r="G2643">
        <v>0</v>
      </c>
      <c r="H2643">
        <v>0</v>
      </c>
      <c r="I2643">
        <f t="shared" si="285"/>
        <v>0</v>
      </c>
      <c r="J2643">
        <v>0</v>
      </c>
      <c r="K2643">
        <v>0</v>
      </c>
      <c r="L2643" t="s">
        <v>653</v>
      </c>
      <c r="M2643" t="s">
        <v>651</v>
      </c>
      <c r="N2643" t="str">
        <f t="shared" si="286"/>
        <v>right end</v>
      </c>
      <c r="P2643">
        <v>0</v>
      </c>
      <c r="Q2643">
        <v>4.6371169999999996E-3</v>
      </c>
      <c r="R2643">
        <v>0</v>
      </c>
      <c r="S2643">
        <v>0</v>
      </c>
      <c r="T2643">
        <f t="shared" si="287"/>
        <v>0</v>
      </c>
      <c r="U2643">
        <f t="shared" si="288"/>
        <v>0</v>
      </c>
      <c r="V2643">
        <f t="shared" si="289"/>
        <v>0</v>
      </c>
      <c r="X2643">
        <f t="shared" si="284"/>
        <v>3.898002798395717E-3</v>
      </c>
    </row>
    <row r="2644" spans="1:24" x14ac:dyDescent="0.35">
      <c r="A2644" t="s">
        <v>195</v>
      </c>
      <c r="B2644" t="s">
        <v>667</v>
      </c>
      <c r="C2644" t="s">
        <v>684</v>
      </c>
      <c r="D2644" t="s">
        <v>677</v>
      </c>
      <c r="E2644">
        <v>0.15939088912448801</v>
      </c>
      <c r="F2644">
        <v>9</v>
      </c>
      <c r="G2644">
        <v>0</v>
      </c>
      <c r="H2644">
        <v>0</v>
      </c>
      <c r="I2644">
        <f t="shared" si="285"/>
        <v>0</v>
      </c>
      <c r="J2644">
        <v>0</v>
      </c>
      <c r="K2644">
        <v>0</v>
      </c>
      <c r="L2644" t="s">
        <v>653</v>
      </c>
      <c r="M2644" t="s">
        <v>651</v>
      </c>
      <c r="N2644" t="str">
        <f t="shared" si="286"/>
        <v>right end</v>
      </c>
      <c r="P2644">
        <v>0</v>
      </c>
      <c r="Q2644">
        <v>4.6371169999999996E-3</v>
      </c>
      <c r="R2644">
        <v>0</v>
      </c>
      <c r="S2644">
        <v>0</v>
      </c>
      <c r="T2644">
        <f t="shared" si="287"/>
        <v>0</v>
      </c>
      <c r="U2644">
        <f t="shared" si="288"/>
        <v>0</v>
      </c>
      <c r="V2644">
        <f t="shared" si="289"/>
        <v>0</v>
      </c>
      <c r="X2644">
        <f t="shared" si="284"/>
        <v>7.3911420160427844E-4</v>
      </c>
    </row>
    <row r="2645" spans="1:24" x14ac:dyDescent="0.35">
      <c r="A2645" t="s">
        <v>207</v>
      </c>
      <c r="B2645" t="s">
        <v>665</v>
      </c>
      <c r="C2645" t="s">
        <v>684</v>
      </c>
      <c r="D2645" t="s">
        <v>677</v>
      </c>
      <c r="E2645">
        <v>1</v>
      </c>
      <c r="F2645">
        <v>9</v>
      </c>
      <c r="G2645">
        <v>0</v>
      </c>
      <c r="H2645">
        <v>0</v>
      </c>
      <c r="I2645">
        <f t="shared" si="285"/>
        <v>0</v>
      </c>
      <c r="J2645">
        <v>0</v>
      </c>
      <c r="K2645">
        <v>0</v>
      </c>
      <c r="L2645" t="s">
        <v>3</v>
      </c>
      <c r="M2645" t="s">
        <v>651</v>
      </c>
      <c r="N2645" t="str">
        <f t="shared" si="286"/>
        <v>right tackle</v>
      </c>
      <c r="P2645">
        <v>0</v>
      </c>
      <c r="Q2645">
        <v>0.17501509000000001</v>
      </c>
      <c r="R2645">
        <v>0</v>
      </c>
      <c r="S2645">
        <v>0</v>
      </c>
      <c r="T2645">
        <f t="shared" si="287"/>
        <v>0</v>
      </c>
      <c r="U2645">
        <f t="shared" si="288"/>
        <v>0</v>
      </c>
      <c r="V2645">
        <f t="shared" si="289"/>
        <v>0</v>
      </c>
      <c r="X2645">
        <f t="shared" si="284"/>
        <v>0.17501509000000001</v>
      </c>
    </row>
    <row r="2646" spans="1:24" x14ac:dyDescent="0.35">
      <c r="A2646" t="s">
        <v>209</v>
      </c>
      <c r="B2646" t="s">
        <v>666</v>
      </c>
      <c r="C2646" t="s">
        <v>684</v>
      </c>
      <c r="D2646" t="s">
        <v>677</v>
      </c>
      <c r="E2646">
        <v>0.76762394423110503</v>
      </c>
      <c r="F2646">
        <v>9</v>
      </c>
      <c r="G2646">
        <v>1</v>
      </c>
      <c r="H2646">
        <v>0</v>
      </c>
      <c r="I2646">
        <f t="shared" si="285"/>
        <v>1</v>
      </c>
      <c r="J2646">
        <v>0</v>
      </c>
      <c r="K2646">
        <v>0</v>
      </c>
      <c r="M2646" t="s">
        <v>650</v>
      </c>
      <c r="N2646" t="str">
        <f t="shared" si="286"/>
        <v>middle</v>
      </c>
      <c r="P2646">
        <v>1</v>
      </c>
      <c r="Q2646">
        <v>-0.58495145999999998</v>
      </c>
      <c r="R2646">
        <v>1</v>
      </c>
      <c r="S2646">
        <v>0.76762394423110503</v>
      </c>
      <c r="T2646">
        <f t="shared" si="287"/>
        <v>0.76762394423110503</v>
      </c>
      <c r="U2646">
        <f t="shared" si="288"/>
        <v>0</v>
      </c>
      <c r="V2646">
        <f t="shared" si="289"/>
        <v>0</v>
      </c>
      <c r="X2646">
        <f t="shared" si="284"/>
        <v>-0.44902274690894345</v>
      </c>
    </row>
    <row r="2647" spans="1:24" x14ac:dyDescent="0.35">
      <c r="A2647" t="s">
        <v>204</v>
      </c>
      <c r="B2647" t="s">
        <v>665</v>
      </c>
      <c r="C2647" t="s">
        <v>684</v>
      </c>
      <c r="D2647" t="s">
        <v>677</v>
      </c>
      <c r="E2647">
        <v>0.232376055768894</v>
      </c>
      <c r="F2647">
        <v>9</v>
      </c>
      <c r="G2647">
        <v>1</v>
      </c>
      <c r="H2647">
        <v>0</v>
      </c>
      <c r="I2647">
        <f t="shared" si="285"/>
        <v>1</v>
      </c>
      <c r="J2647">
        <v>0</v>
      </c>
      <c r="K2647">
        <v>0</v>
      </c>
      <c r="M2647" t="s">
        <v>650</v>
      </c>
      <c r="N2647" t="str">
        <f t="shared" si="286"/>
        <v>middle</v>
      </c>
      <c r="P2647">
        <v>1</v>
      </c>
      <c r="Q2647">
        <v>-0.58495145999999998</v>
      </c>
      <c r="R2647">
        <v>1</v>
      </c>
      <c r="S2647">
        <v>0.232376055768894</v>
      </c>
      <c r="T2647">
        <f t="shared" si="287"/>
        <v>0.232376055768894</v>
      </c>
      <c r="U2647">
        <f t="shared" si="288"/>
        <v>0</v>
      </c>
      <c r="V2647">
        <f t="shared" si="289"/>
        <v>0</v>
      </c>
      <c r="X2647">
        <f t="shared" si="284"/>
        <v>-0.13592871309105597</v>
      </c>
    </row>
    <row r="2648" spans="1:24" x14ac:dyDescent="0.35">
      <c r="A2648" t="s">
        <v>133</v>
      </c>
      <c r="B2648" t="s">
        <v>667</v>
      </c>
      <c r="C2648" t="s">
        <v>677</v>
      </c>
      <c r="D2648" t="s">
        <v>684</v>
      </c>
      <c r="E2648">
        <v>0.367019761955308</v>
      </c>
      <c r="F2648">
        <v>9</v>
      </c>
      <c r="G2648">
        <v>0</v>
      </c>
      <c r="H2648">
        <v>0</v>
      </c>
      <c r="I2648">
        <f t="shared" si="285"/>
        <v>0</v>
      </c>
      <c r="J2648">
        <v>0</v>
      </c>
      <c r="K2648">
        <v>0</v>
      </c>
      <c r="M2648" t="s">
        <v>650</v>
      </c>
      <c r="N2648" t="str">
        <f t="shared" si="286"/>
        <v>middle</v>
      </c>
      <c r="P2648">
        <v>0</v>
      </c>
      <c r="Q2648">
        <v>0.49096489999999998</v>
      </c>
      <c r="R2648">
        <v>0</v>
      </c>
      <c r="S2648">
        <v>0</v>
      </c>
      <c r="T2648">
        <f t="shared" si="287"/>
        <v>0</v>
      </c>
      <c r="U2648">
        <f t="shared" si="288"/>
        <v>0</v>
      </c>
      <c r="V2648">
        <f t="shared" si="289"/>
        <v>0</v>
      </c>
      <c r="X2648">
        <f t="shared" si="284"/>
        <v>0.1801938207264116</v>
      </c>
    </row>
    <row r="2649" spans="1:24" x14ac:dyDescent="0.35">
      <c r="A2649" t="s">
        <v>111</v>
      </c>
      <c r="B2649" t="s">
        <v>665</v>
      </c>
      <c r="C2649" t="s">
        <v>677</v>
      </c>
      <c r="D2649" t="s">
        <v>684</v>
      </c>
      <c r="E2649">
        <v>0.35422750809224501</v>
      </c>
      <c r="F2649">
        <v>9</v>
      </c>
      <c r="G2649">
        <v>0</v>
      </c>
      <c r="H2649">
        <v>0</v>
      </c>
      <c r="I2649">
        <f t="shared" si="285"/>
        <v>0</v>
      </c>
      <c r="J2649">
        <v>0</v>
      </c>
      <c r="K2649">
        <v>0</v>
      </c>
      <c r="M2649" t="s">
        <v>650</v>
      </c>
      <c r="N2649" t="str">
        <f t="shared" si="286"/>
        <v>middle</v>
      </c>
      <c r="P2649">
        <v>0</v>
      </c>
      <c r="Q2649">
        <v>0.49096489999999998</v>
      </c>
      <c r="R2649">
        <v>0</v>
      </c>
      <c r="S2649">
        <v>0</v>
      </c>
      <c r="T2649">
        <f t="shared" si="287"/>
        <v>0</v>
      </c>
      <c r="U2649">
        <f t="shared" si="288"/>
        <v>0</v>
      </c>
      <c r="V2649">
        <f t="shared" si="289"/>
        <v>0</v>
      </c>
      <c r="X2649">
        <f t="shared" si="284"/>
        <v>0.17391327308775825</v>
      </c>
    </row>
    <row r="2650" spans="1:24" x14ac:dyDescent="0.35">
      <c r="A2650" t="s">
        <v>116</v>
      </c>
      <c r="B2650" t="s">
        <v>666</v>
      </c>
      <c r="C2650" t="s">
        <v>677</v>
      </c>
      <c r="D2650" t="s">
        <v>684</v>
      </c>
      <c r="E2650">
        <v>0.27875272995244499</v>
      </c>
      <c r="F2650">
        <v>9</v>
      </c>
      <c r="G2650">
        <v>0</v>
      </c>
      <c r="H2650">
        <v>0</v>
      </c>
      <c r="I2650">
        <f t="shared" si="285"/>
        <v>0</v>
      </c>
      <c r="J2650">
        <v>0</v>
      </c>
      <c r="K2650">
        <v>0</v>
      </c>
      <c r="M2650" t="s">
        <v>650</v>
      </c>
      <c r="N2650" t="str">
        <f t="shared" si="286"/>
        <v>middle</v>
      </c>
      <c r="P2650">
        <v>0</v>
      </c>
      <c r="Q2650">
        <v>0.49096489999999998</v>
      </c>
      <c r="R2650">
        <v>0</v>
      </c>
      <c r="S2650">
        <v>0</v>
      </c>
      <c r="T2650">
        <f t="shared" si="287"/>
        <v>0</v>
      </c>
      <c r="U2650">
        <f t="shared" si="288"/>
        <v>0</v>
      </c>
      <c r="V2650">
        <f t="shared" si="289"/>
        <v>0</v>
      </c>
      <c r="X2650">
        <f t="shared" si="284"/>
        <v>0.13685780618582916</v>
      </c>
    </row>
    <row r="2651" spans="1:24" x14ac:dyDescent="0.35">
      <c r="A2651" t="s">
        <v>130</v>
      </c>
      <c r="B2651" t="s">
        <v>665</v>
      </c>
      <c r="C2651" t="s">
        <v>677</v>
      </c>
      <c r="D2651" t="s">
        <v>684</v>
      </c>
      <c r="E2651">
        <v>0.41642064603487799</v>
      </c>
      <c r="F2651">
        <v>9</v>
      </c>
      <c r="G2651">
        <v>0</v>
      </c>
      <c r="H2651">
        <v>0</v>
      </c>
      <c r="I2651">
        <f t="shared" si="285"/>
        <v>0</v>
      </c>
      <c r="J2651">
        <v>0</v>
      </c>
      <c r="K2651">
        <v>0</v>
      </c>
      <c r="L2651" t="s">
        <v>653</v>
      </c>
      <c r="M2651" t="s">
        <v>651</v>
      </c>
      <c r="N2651" t="str">
        <f t="shared" si="286"/>
        <v>right end</v>
      </c>
      <c r="P2651">
        <v>0</v>
      </c>
      <c r="Q2651">
        <v>0.75090619999999997</v>
      </c>
      <c r="R2651">
        <v>0</v>
      </c>
      <c r="S2651">
        <v>0</v>
      </c>
      <c r="T2651">
        <f t="shared" si="287"/>
        <v>0</v>
      </c>
      <c r="U2651">
        <f t="shared" si="288"/>
        <v>0</v>
      </c>
      <c r="V2651">
        <f t="shared" si="289"/>
        <v>0</v>
      </c>
      <c r="X2651">
        <f t="shared" si="284"/>
        <v>0.31269284491559529</v>
      </c>
    </row>
    <row r="2652" spans="1:24" x14ac:dyDescent="0.35">
      <c r="A2652" t="s">
        <v>123</v>
      </c>
      <c r="B2652" t="s">
        <v>667</v>
      </c>
      <c r="C2652" t="s">
        <v>677</v>
      </c>
      <c r="D2652" t="s">
        <v>684</v>
      </c>
      <c r="E2652">
        <v>0.58357935396512095</v>
      </c>
      <c r="F2652">
        <v>9</v>
      </c>
      <c r="G2652">
        <v>0</v>
      </c>
      <c r="H2652">
        <v>0</v>
      </c>
      <c r="I2652">
        <f t="shared" si="285"/>
        <v>0</v>
      </c>
      <c r="J2652">
        <v>0</v>
      </c>
      <c r="K2652">
        <v>0</v>
      </c>
      <c r="L2652" t="s">
        <v>653</v>
      </c>
      <c r="M2652" t="s">
        <v>651</v>
      </c>
      <c r="N2652" t="str">
        <f t="shared" si="286"/>
        <v>right end</v>
      </c>
      <c r="P2652">
        <v>0</v>
      </c>
      <c r="Q2652">
        <v>0.75090619999999997</v>
      </c>
      <c r="R2652">
        <v>0</v>
      </c>
      <c r="S2652">
        <v>0</v>
      </c>
      <c r="T2652">
        <f t="shared" si="287"/>
        <v>0</v>
      </c>
      <c r="U2652">
        <f t="shared" si="288"/>
        <v>0</v>
      </c>
      <c r="V2652">
        <f t="shared" si="289"/>
        <v>0</v>
      </c>
      <c r="X2652">
        <f t="shared" si="284"/>
        <v>0.4382133550844039</v>
      </c>
    </row>
    <row r="2653" spans="1:24" x14ac:dyDescent="0.35">
      <c r="A2653" t="s">
        <v>111</v>
      </c>
      <c r="B2653" t="s">
        <v>665</v>
      </c>
      <c r="C2653" t="s">
        <v>677</v>
      </c>
      <c r="D2653" t="s">
        <v>684</v>
      </c>
      <c r="E2653">
        <v>0.26403636238001599</v>
      </c>
      <c r="F2653">
        <v>9</v>
      </c>
      <c r="G2653">
        <v>0</v>
      </c>
      <c r="H2653">
        <v>0</v>
      </c>
      <c r="I2653">
        <f t="shared" si="285"/>
        <v>0</v>
      </c>
      <c r="J2653">
        <v>0</v>
      </c>
      <c r="K2653">
        <v>0</v>
      </c>
      <c r="M2653" t="s">
        <v>650</v>
      </c>
      <c r="N2653" t="str">
        <f t="shared" si="286"/>
        <v>middle</v>
      </c>
      <c r="P2653">
        <v>0</v>
      </c>
      <c r="Q2653">
        <v>0.30633608000000001</v>
      </c>
      <c r="R2653">
        <v>0</v>
      </c>
      <c r="S2653">
        <v>0</v>
      </c>
      <c r="T2653">
        <f t="shared" si="287"/>
        <v>0</v>
      </c>
      <c r="U2653">
        <f t="shared" si="288"/>
        <v>0</v>
      </c>
      <c r="V2653">
        <f t="shared" si="289"/>
        <v>0</v>
      </c>
      <c r="X2653">
        <f t="shared" si="284"/>
        <v>8.0883864228953564E-2</v>
      </c>
    </row>
    <row r="2654" spans="1:24" x14ac:dyDescent="0.35">
      <c r="A2654" t="s">
        <v>407</v>
      </c>
      <c r="B2654" t="s">
        <v>665</v>
      </c>
      <c r="C2654" t="s">
        <v>677</v>
      </c>
      <c r="D2654" t="s">
        <v>684</v>
      </c>
      <c r="E2654">
        <v>0.73596363761998396</v>
      </c>
      <c r="F2654">
        <v>9</v>
      </c>
      <c r="G2654">
        <v>0</v>
      </c>
      <c r="H2654">
        <v>0</v>
      </c>
      <c r="I2654">
        <f t="shared" si="285"/>
        <v>0</v>
      </c>
      <c r="J2654">
        <v>0</v>
      </c>
      <c r="K2654">
        <v>0</v>
      </c>
      <c r="M2654" t="s">
        <v>650</v>
      </c>
      <c r="N2654" t="str">
        <f t="shared" si="286"/>
        <v>middle</v>
      </c>
      <c r="P2654">
        <v>0</v>
      </c>
      <c r="Q2654">
        <v>0.30633608000000001</v>
      </c>
      <c r="R2654">
        <v>0</v>
      </c>
      <c r="S2654">
        <v>0</v>
      </c>
      <c r="T2654">
        <f t="shared" si="287"/>
        <v>0</v>
      </c>
      <c r="U2654">
        <f t="shared" si="288"/>
        <v>0</v>
      </c>
      <c r="V2654">
        <f t="shared" si="289"/>
        <v>0</v>
      </c>
      <c r="X2654">
        <f t="shared" si="284"/>
        <v>0.22545221577104643</v>
      </c>
    </row>
    <row r="2655" spans="1:24" x14ac:dyDescent="0.35">
      <c r="A2655" t="s">
        <v>133</v>
      </c>
      <c r="B2655" t="s">
        <v>667</v>
      </c>
      <c r="C2655" t="s">
        <v>677</v>
      </c>
      <c r="D2655" t="s">
        <v>684</v>
      </c>
      <c r="E2655">
        <v>0.31333382276569199</v>
      </c>
      <c r="F2655">
        <v>9</v>
      </c>
      <c r="G2655">
        <v>0</v>
      </c>
      <c r="H2655">
        <v>0</v>
      </c>
      <c r="I2655">
        <f t="shared" si="285"/>
        <v>0</v>
      </c>
      <c r="J2655">
        <v>0</v>
      </c>
      <c r="K2655">
        <v>0</v>
      </c>
      <c r="L2655" t="s">
        <v>653</v>
      </c>
      <c r="M2655" t="s">
        <v>652</v>
      </c>
      <c r="N2655" t="str">
        <f t="shared" si="286"/>
        <v>left end</v>
      </c>
      <c r="P2655">
        <v>0</v>
      </c>
      <c r="Q2655">
        <v>0.43949526999999999</v>
      </c>
      <c r="R2655">
        <v>0</v>
      </c>
      <c r="S2655">
        <v>0</v>
      </c>
      <c r="T2655">
        <f t="shared" si="287"/>
        <v>0</v>
      </c>
      <c r="U2655">
        <f t="shared" si="288"/>
        <v>0</v>
      </c>
      <c r="V2655">
        <f t="shared" si="289"/>
        <v>0</v>
      </c>
      <c r="X2655">
        <f t="shared" si="284"/>
        <v>0.13770873303653994</v>
      </c>
    </row>
    <row r="2656" spans="1:24" x14ac:dyDescent="0.35">
      <c r="A2656" t="s">
        <v>549</v>
      </c>
      <c r="B2656" t="s">
        <v>665</v>
      </c>
      <c r="C2656" t="s">
        <v>677</v>
      </c>
      <c r="D2656" t="s">
        <v>684</v>
      </c>
      <c r="E2656">
        <v>0.31361885063073902</v>
      </c>
      <c r="F2656">
        <v>9</v>
      </c>
      <c r="G2656">
        <v>0</v>
      </c>
      <c r="H2656">
        <v>0</v>
      </c>
      <c r="I2656">
        <f t="shared" si="285"/>
        <v>0</v>
      </c>
      <c r="J2656">
        <v>0</v>
      </c>
      <c r="K2656">
        <v>0</v>
      </c>
      <c r="L2656" t="s">
        <v>653</v>
      </c>
      <c r="M2656" t="s">
        <v>652</v>
      </c>
      <c r="N2656" t="str">
        <f t="shared" si="286"/>
        <v>left end</v>
      </c>
      <c r="P2656">
        <v>0</v>
      </c>
      <c r="Q2656">
        <v>0.43949526999999999</v>
      </c>
      <c r="R2656">
        <v>0</v>
      </c>
      <c r="S2656">
        <v>0</v>
      </c>
      <c r="T2656">
        <f t="shared" si="287"/>
        <v>0</v>
      </c>
      <c r="U2656">
        <f t="shared" si="288"/>
        <v>0</v>
      </c>
      <c r="V2656">
        <f t="shared" si="289"/>
        <v>0</v>
      </c>
      <c r="X2656">
        <f t="shared" si="284"/>
        <v>0.13783400143504632</v>
      </c>
    </row>
    <row r="2657" spans="1:24" x14ac:dyDescent="0.35">
      <c r="A2657" t="s">
        <v>123</v>
      </c>
      <c r="B2657" t="s">
        <v>667</v>
      </c>
      <c r="C2657" t="s">
        <v>677</v>
      </c>
      <c r="D2657" t="s">
        <v>684</v>
      </c>
      <c r="E2657">
        <v>0.37304732660356699</v>
      </c>
      <c r="F2657">
        <v>9</v>
      </c>
      <c r="G2657">
        <v>0</v>
      </c>
      <c r="H2657">
        <v>0</v>
      </c>
      <c r="I2657">
        <f t="shared" si="285"/>
        <v>0</v>
      </c>
      <c r="J2657">
        <v>0</v>
      </c>
      <c r="K2657">
        <v>0</v>
      </c>
      <c r="L2657" t="s">
        <v>653</v>
      </c>
      <c r="M2657" t="s">
        <v>652</v>
      </c>
      <c r="N2657" t="str">
        <f t="shared" si="286"/>
        <v>left end</v>
      </c>
      <c r="P2657">
        <v>0</v>
      </c>
      <c r="Q2657">
        <v>0.43949526999999999</v>
      </c>
      <c r="R2657">
        <v>0</v>
      </c>
      <c r="S2657">
        <v>0</v>
      </c>
      <c r="T2657">
        <f t="shared" si="287"/>
        <v>0</v>
      </c>
      <c r="U2657">
        <f t="shared" si="288"/>
        <v>0</v>
      </c>
      <c r="V2657">
        <f t="shared" si="289"/>
        <v>0</v>
      </c>
      <c r="X2657">
        <f t="shared" si="284"/>
        <v>0.16395253552841285</v>
      </c>
    </row>
    <row r="2658" spans="1:24" x14ac:dyDescent="0.35">
      <c r="A2658" t="s">
        <v>200</v>
      </c>
      <c r="B2658" t="s">
        <v>666</v>
      </c>
      <c r="C2658" t="s">
        <v>684</v>
      </c>
      <c r="D2658" t="s">
        <v>677</v>
      </c>
      <c r="E2658">
        <v>0.20772835126408201</v>
      </c>
      <c r="F2658">
        <v>9</v>
      </c>
      <c r="G2658">
        <v>0</v>
      </c>
      <c r="H2658">
        <v>0</v>
      </c>
      <c r="I2658">
        <f t="shared" si="285"/>
        <v>0</v>
      </c>
      <c r="J2658">
        <v>0</v>
      </c>
      <c r="K2658">
        <v>0</v>
      </c>
      <c r="L2658" t="s">
        <v>3</v>
      </c>
      <c r="M2658" t="s">
        <v>651</v>
      </c>
      <c r="N2658" t="str">
        <f t="shared" si="286"/>
        <v>right tackle</v>
      </c>
      <c r="P2658">
        <v>0</v>
      </c>
      <c r="Q2658">
        <v>-0.45957395000000001</v>
      </c>
      <c r="R2658">
        <v>1</v>
      </c>
      <c r="S2658">
        <v>0.20772835126408201</v>
      </c>
      <c r="T2658">
        <f t="shared" si="287"/>
        <v>0</v>
      </c>
      <c r="U2658">
        <f t="shared" si="288"/>
        <v>0</v>
      </c>
      <c r="V2658">
        <f t="shared" si="289"/>
        <v>0</v>
      </c>
      <c r="X2658">
        <f t="shared" si="284"/>
        <v>-9.546653891742167E-2</v>
      </c>
    </row>
    <row r="2659" spans="1:24" x14ac:dyDescent="0.35">
      <c r="A2659" t="s">
        <v>195</v>
      </c>
      <c r="B2659" t="s">
        <v>667</v>
      </c>
      <c r="C2659" t="s">
        <v>684</v>
      </c>
      <c r="D2659" t="s">
        <v>677</v>
      </c>
      <c r="E2659">
        <v>0.58555192801460598</v>
      </c>
      <c r="F2659">
        <v>9</v>
      </c>
      <c r="G2659">
        <v>0</v>
      </c>
      <c r="H2659">
        <v>0</v>
      </c>
      <c r="I2659">
        <f t="shared" si="285"/>
        <v>0</v>
      </c>
      <c r="J2659">
        <v>0</v>
      </c>
      <c r="K2659">
        <v>0</v>
      </c>
      <c r="L2659" t="s">
        <v>3</v>
      </c>
      <c r="M2659" t="s">
        <v>651</v>
      </c>
      <c r="N2659" t="str">
        <f t="shared" si="286"/>
        <v>right tackle</v>
      </c>
      <c r="P2659">
        <v>0</v>
      </c>
      <c r="Q2659">
        <v>-0.45957395000000001</v>
      </c>
      <c r="R2659">
        <v>1</v>
      </c>
      <c r="S2659">
        <v>0.58555192801460598</v>
      </c>
      <c r="T2659">
        <f t="shared" si="287"/>
        <v>0</v>
      </c>
      <c r="U2659">
        <f t="shared" si="288"/>
        <v>0</v>
      </c>
      <c r="V2659">
        <f t="shared" si="289"/>
        <v>0</v>
      </c>
      <c r="X2659">
        <f t="shared" si="284"/>
        <v>-0.26910441248778816</v>
      </c>
    </row>
    <row r="2660" spans="1:24" x14ac:dyDescent="0.35">
      <c r="A2660" t="s">
        <v>550</v>
      </c>
      <c r="B2660" t="s">
        <v>665</v>
      </c>
      <c r="C2660" t="s">
        <v>684</v>
      </c>
      <c r="D2660" t="s">
        <v>677</v>
      </c>
      <c r="E2660">
        <v>0.20671972072131001</v>
      </c>
      <c r="F2660">
        <v>9</v>
      </c>
      <c r="G2660">
        <v>0</v>
      </c>
      <c r="H2660">
        <v>0</v>
      </c>
      <c r="I2660">
        <f t="shared" si="285"/>
        <v>0</v>
      </c>
      <c r="J2660">
        <v>0</v>
      </c>
      <c r="K2660">
        <v>0</v>
      </c>
      <c r="L2660" t="s">
        <v>3</v>
      </c>
      <c r="M2660" t="s">
        <v>651</v>
      </c>
      <c r="N2660" t="str">
        <f t="shared" si="286"/>
        <v>right tackle</v>
      </c>
      <c r="P2660">
        <v>0</v>
      </c>
      <c r="Q2660">
        <v>-0.45957395000000001</v>
      </c>
      <c r="R2660">
        <v>1</v>
      </c>
      <c r="S2660">
        <v>0.20671972072131001</v>
      </c>
      <c r="T2660">
        <f t="shared" si="287"/>
        <v>0</v>
      </c>
      <c r="U2660">
        <f t="shared" si="288"/>
        <v>0</v>
      </c>
      <c r="V2660">
        <f t="shared" si="289"/>
        <v>0</v>
      </c>
      <c r="X2660">
        <f t="shared" si="284"/>
        <v>-9.5002998594789292E-2</v>
      </c>
    </row>
    <row r="2661" spans="1:24" x14ac:dyDescent="0.35">
      <c r="A2661" t="s">
        <v>133</v>
      </c>
      <c r="B2661" t="s">
        <v>667</v>
      </c>
      <c r="C2661" t="s">
        <v>677</v>
      </c>
      <c r="D2661" t="s">
        <v>684</v>
      </c>
      <c r="E2661">
        <v>0.15434649817462001</v>
      </c>
      <c r="F2661">
        <v>9</v>
      </c>
      <c r="G2661">
        <v>0</v>
      </c>
      <c r="H2661">
        <v>0</v>
      </c>
      <c r="I2661">
        <f t="shared" si="285"/>
        <v>0</v>
      </c>
      <c r="J2661">
        <v>0</v>
      </c>
      <c r="K2661">
        <v>0</v>
      </c>
      <c r="L2661" t="s">
        <v>3</v>
      </c>
      <c r="M2661" t="s">
        <v>651</v>
      </c>
      <c r="N2661" t="str">
        <f t="shared" si="286"/>
        <v>right tackle</v>
      </c>
      <c r="P2661">
        <v>0</v>
      </c>
      <c r="Q2661">
        <v>-0.23099041000000001</v>
      </c>
      <c r="R2661">
        <v>1</v>
      </c>
      <c r="S2661">
        <v>0.15434649817462001</v>
      </c>
      <c r="T2661">
        <f t="shared" si="287"/>
        <v>0</v>
      </c>
      <c r="U2661">
        <f t="shared" si="288"/>
        <v>0</v>
      </c>
      <c r="V2661">
        <f t="shared" si="289"/>
        <v>0</v>
      </c>
      <c r="X2661">
        <f t="shared" si="284"/>
        <v>-3.5652560895419731E-2</v>
      </c>
    </row>
    <row r="2662" spans="1:24" x14ac:dyDescent="0.35">
      <c r="A2662" t="s">
        <v>407</v>
      </c>
      <c r="B2662" t="s">
        <v>665</v>
      </c>
      <c r="C2662" t="s">
        <v>677</v>
      </c>
      <c r="D2662" t="s">
        <v>684</v>
      </c>
      <c r="E2662">
        <v>0.344160810996536</v>
      </c>
      <c r="F2662">
        <v>9</v>
      </c>
      <c r="G2662">
        <v>0</v>
      </c>
      <c r="H2662">
        <v>0</v>
      </c>
      <c r="I2662">
        <f t="shared" si="285"/>
        <v>0</v>
      </c>
      <c r="J2662">
        <v>0</v>
      </c>
      <c r="K2662">
        <v>0</v>
      </c>
      <c r="L2662" t="s">
        <v>3</v>
      </c>
      <c r="M2662" t="s">
        <v>651</v>
      </c>
      <c r="N2662" t="str">
        <f t="shared" si="286"/>
        <v>right tackle</v>
      </c>
      <c r="P2662">
        <v>0</v>
      </c>
      <c r="Q2662">
        <v>-0.23099041000000001</v>
      </c>
      <c r="R2662">
        <v>1</v>
      </c>
      <c r="S2662">
        <v>0.344160810996536</v>
      </c>
      <c r="T2662">
        <f t="shared" si="287"/>
        <v>0</v>
      </c>
      <c r="U2662">
        <f t="shared" si="288"/>
        <v>0</v>
      </c>
      <c r="V2662">
        <f t="shared" si="289"/>
        <v>0</v>
      </c>
      <c r="X2662">
        <f t="shared" si="284"/>
        <v>-7.9497846838022357E-2</v>
      </c>
    </row>
    <row r="2663" spans="1:24" x14ac:dyDescent="0.35">
      <c r="A2663" t="s">
        <v>116</v>
      </c>
      <c r="B2663" t="s">
        <v>666</v>
      </c>
      <c r="C2663" t="s">
        <v>677</v>
      </c>
      <c r="D2663" t="s">
        <v>684</v>
      </c>
      <c r="E2663">
        <v>0.50149269082884196</v>
      </c>
      <c r="F2663">
        <v>9</v>
      </c>
      <c r="G2663">
        <v>0</v>
      </c>
      <c r="H2663">
        <v>0</v>
      </c>
      <c r="I2663">
        <f t="shared" si="285"/>
        <v>0</v>
      </c>
      <c r="J2663">
        <v>0</v>
      </c>
      <c r="K2663">
        <v>0</v>
      </c>
      <c r="L2663" t="s">
        <v>3</v>
      </c>
      <c r="M2663" t="s">
        <v>651</v>
      </c>
      <c r="N2663" t="str">
        <f t="shared" si="286"/>
        <v>right tackle</v>
      </c>
      <c r="P2663">
        <v>0</v>
      </c>
      <c r="Q2663">
        <v>-0.23099041000000001</v>
      </c>
      <c r="R2663">
        <v>1</v>
      </c>
      <c r="S2663">
        <v>0.50149269082884196</v>
      </c>
      <c r="T2663">
        <f t="shared" si="287"/>
        <v>0</v>
      </c>
      <c r="U2663">
        <f t="shared" si="288"/>
        <v>0</v>
      </c>
      <c r="V2663">
        <f t="shared" si="289"/>
        <v>0</v>
      </c>
      <c r="X2663">
        <f t="shared" si="284"/>
        <v>-0.11584000226655745</v>
      </c>
    </row>
    <row r="2664" spans="1:24" x14ac:dyDescent="0.35">
      <c r="A2664" t="s">
        <v>404</v>
      </c>
      <c r="B2664" t="s">
        <v>667</v>
      </c>
      <c r="C2664" t="s">
        <v>677</v>
      </c>
      <c r="D2664" t="s">
        <v>684</v>
      </c>
      <c r="E2664">
        <v>1</v>
      </c>
      <c r="F2664">
        <v>9</v>
      </c>
      <c r="G2664">
        <v>0</v>
      </c>
      <c r="H2664">
        <v>0</v>
      </c>
      <c r="I2664">
        <f t="shared" si="285"/>
        <v>0</v>
      </c>
      <c r="J2664">
        <v>1</v>
      </c>
      <c r="K2664">
        <v>0</v>
      </c>
      <c r="L2664" t="s">
        <v>3</v>
      </c>
      <c r="M2664" t="s">
        <v>651</v>
      </c>
      <c r="N2664" t="str">
        <f t="shared" si="286"/>
        <v>right tackle</v>
      </c>
      <c r="P2664">
        <v>0</v>
      </c>
      <c r="Q2664">
        <v>-0.22840627999999999</v>
      </c>
      <c r="R2664">
        <v>1</v>
      </c>
      <c r="S2664">
        <v>1</v>
      </c>
      <c r="T2664">
        <f t="shared" si="287"/>
        <v>0</v>
      </c>
      <c r="U2664">
        <f t="shared" si="288"/>
        <v>1</v>
      </c>
      <c r="V2664">
        <f t="shared" si="289"/>
        <v>0</v>
      </c>
      <c r="X2664">
        <f t="shared" si="284"/>
        <v>-0.22840627999999999</v>
      </c>
    </row>
    <row r="2665" spans="1:24" x14ac:dyDescent="0.35">
      <c r="A2665" t="s">
        <v>125</v>
      </c>
      <c r="B2665" t="s">
        <v>666</v>
      </c>
      <c r="C2665" t="s">
        <v>677</v>
      </c>
      <c r="D2665" t="s">
        <v>684</v>
      </c>
      <c r="E2665">
        <v>0.16882339297579399</v>
      </c>
      <c r="F2665">
        <v>9</v>
      </c>
      <c r="G2665">
        <v>1</v>
      </c>
      <c r="H2665">
        <v>0</v>
      </c>
      <c r="I2665">
        <f t="shared" si="285"/>
        <v>1</v>
      </c>
      <c r="J2665">
        <v>1</v>
      </c>
      <c r="K2665">
        <v>0</v>
      </c>
      <c r="L2665" t="s">
        <v>3</v>
      </c>
      <c r="M2665" t="s">
        <v>652</v>
      </c>
      <c r="N2665" t="str">
        <f t="shared" si="286"/>
        <v>left tackle</v>
      </c>
      <c r="P2665">
        <v>1</v>
      </c>
      <c r="Q2665">
        <v>-1.1683284</v>
      </c>
      <c r="R2665">
        <v>1</v>
      </c>
      <c r="S2665">
        <v>0.16882339297579399</v>
      </c>
      <c r="T2665">
        <f t="shared" si="287"/>
        <v>0.16882339297579399</v>
      </c>
      <c r="U2665">
        <f t="shared" si="288"/>
        <v>0.16882339297579399</v>
      </c>
      <c r="V2665">
        <f t="shared" si="289"/>
        <v>0</v>
      </c>
      <c r="X2665">
        <f t="shared" si="284"/>
        <v>-0.19724116459798063</v>
      </c>
    </row>
    <row r="2666" spans="1:24" x14ac:dyDescent="0.35">
      <c r="A2666" t="s">
        <v>404</v>
      </c>
      <c r="B2666" t="s">
        <v>667</v>
      </c>
      <c r="C2666" t="s">
        <v>677</v>
      </c>
      <c r="D2666" t="s">
        <v>684</v>
      </c>
      <c r="E2666">
        <v>0.83117660702420504</v>
      </c>
      <c r="F2666">
        <v>9</v>
      </c>
      <c r="G2666">
        <v>1</v>
      </c>
      <c r="H2666">
        <v>0</v>
      </c>
      <c r="I2666">
        <f t="shared" si="285"/>
        <v>1</v>
      </c>
      <c r="J2666">
        <v>1</v>
      </c>
      <c r="K2666">
        <v>0</v>
      </c>
      <c r="L2666" t="s">
        <v>3</v>
      </c>
      <c r="M2666" t="s">
        <v>652</v>
      </c>
      <c r="N2666" t="str">
        <f t="shared" si="286"/>
        <v>left tackle</v>
      </c>
      <c r="P2666">
        <v>1</v>
      </c>
      <c r="Q2666">
        <v>-1.1683284</v>
      </c>
      <c r="R2666">
        <v>1</v>
      </c>
      <c r="S2666">
        <v>0.83117660702420504</v>
      </c>
      <c r="T2666">
        <f t="shared" si="287"/>
        <v>0.83117660702420504</v>
      </c>
      <c r="U2666">
        <f t="shared" si="288"/>
        <v>0.83117660702420504</v>
      </c>
      <c r="V2666">
        <f t="shared" si="289"/>
        <v>0</v>
      </c>
      <c r="X2666">
        <f t="shared" si="284"/>
        <v>-0.97108723540201825</v>
      </c>
    </row>
    <row r="2667" spans="1:24" x14ac:dyDescent="0.35">
      <c r="A2667" t="s">
        <v>194</v>
      </c>
      <c r="B2667" t="s">
        <v>667</v>
      </c>
      <c r="C2667" t="s">
        <v>684</v>
      </c>
      <c r="D2667" t="s">
        <v>677</v>
      </c>
      <c r="E2667">
        <v>0.87292191031362898</v>
      </c>
      <c r="F2667">
        <v>9</v>
      </c>
      <c r="G2667">
        <v>0</v>
      </c>
      <c r="H2667">
        <v>0</v>
      </c>
      <c r="I2667">
        <f t="shared" si="285"/>
        <v>0</v>
      </c>
      <c r="J2667">
        <v>0</v>
      </c>
      <c r="K2667">
        <v>0</v>
      </c>
      <c r="M2667" t="s">
        <v>650</v>
      </c>
      <c r="N2667" t="str">
        <f t="shared" si="286"/>
        <v>middle</v>
      </c>
      <c r="P2667">
        <v>0</v>
      </c>
      <c r="Q2667">
        <v>-0.62971984999999997</v>
      </c>
      <c r="R2667">
        <v>1</v>
      </c>
      <c r="S2667">
        <v>0.87292191031362898</v>
      </c>
      <c r="T2667">
        <f t="shared" si="287"/>
        <v>0</v>
      </c>
      <c r="U2667">
        <f t="shared" si="288"/>
        <v>0</v>
      </c>
      <c r="V2667">
        <f t="shared" si="289"/>
        <v>0</v>
      </c>
      <c r="X2667">
        <f t="shared" si="284"/>
        <v>-0.54969625442441183</v>
      </c>
    </row>
    <row r="2668" spans="1:24" x14ac:dyDescent="0.35">
      <c r="A2668" t="s">
        <v>214</v>
      </c>
      <c r="B2668" t="s">
        <v>667</v>
      </c>
      <c r="C2668" t="s">
        <v>684</v>
      </c>
      <c r="D2668" t="s">
        <v>677</v>
      </c>
      <c r="E2668">
        <v>0.12707808968636999</v>
      </c>
      <c r="F2668">
        <v>9</v>
      </c>
      <c r="G2668">
        <v>0</v>
      </c>
      <c r="H2668">
        <v>0</v>
      </c>
      <c r="I2668">
        <f t="shared" si="285"/>
        <v>0</v>
      </c>
      <c r="J2668">
        <v>0</v>
      </c>
      <c r="K2668">
        <v>0</v>
      </c>
      <c r="M2668" t="s">
        <v>650</v>
      </c>
      <c r="N2668" t="str">
        <f t="shared" si="286"/>
        <v>middle</v>
      </c>
      <c r="P2668">
        <v>0</v>
      </c>
      <c r="Q2668">
        <v>-0.62971984999999997</v>
      </c>
      <c r="R2668">
        <v>1</v>
      </c>
      <c r="S2668">
        <v>0.12707808968636999</v>
      </c>
      <c r="T2668">
        <f t="shared" si="287"/>
        <v>0</v>
      </c>
      <c r="U2668">
        <f t="shared" si="288"/>
        <v>0</v>
      </c>
      <c r="V2668">
        <f t="shared" si="289"/>
        <v>0</v>
      </c>
      <c r="X2668">
        <f t="shared" si="284"/>
        <v>-8.0023595575587456E-2</v>
      </c>
    </row>
    <row r="2669" spans="1:24" x14ac:dyDescent="0.35">
      <c r="A2669" t="s">
        <v>203</v>
      </c>
      <c r="B2669" t="s">
        <v>665</v>
      </c>
      <c r="C2669" t="s">
        <v>684</v>
      </c>
      <c r="D2669" t="s">
        <v>677</v>
      </c>
      <c r="E2669">
        <v>0.20303702067629201</v>
      </c>
      <c r="F2669">
        <v>9</v>
      </c>
      <c r="G2669">
        <v>0</v>
      </c>
      <c r="H2669">
        <v>0</v>
      </c>
      <c r="I2669">
        <f t="shared" si="285"/>
        <v>0</v>
      </c>
      <c r="J2669">
        <v>0</v>
      </c>
      <c r="K2669">
        <v>0</v>
      </c>
      <c r="L2669" t="s">
        <v>653</v>
      </c>
      <c r="M2669" t="s">
        <v>651</v>
      </c>
      <c r="N2669" t="str">
        <f t="shared" si="286"/>
        <v>right end</v>
      </c>
      <c r="P2669">
        <v>0</v>
      </c>
      <c r="Q2669">
        <v>6.3161129999999999E-3</v>
      </c>
      <c r="R2669">
        <v>0</v>
      </c>
      <c r="S2669">
        <v>0</v>
      </c>
      <c r="T2669">
        <f t="shared" si="287"/>
        <v>0</v>
      </c>
      <c r="U2669">
        <f t="shared" si="288"/>
        <v>0</v>
      </c>
      <c r="V2669">
        <f t="shared" si="289"/>
        <v>0</v>
      </c>
      <c r="X2669">
        <f t="shared" si="284"/>
        <v>1.2824047657747967E-3</v>
      </c>
    </row>
    <row r="2670" spans="1:24" x14ac:dyDescent="0.35">
      <c r="A2670" t="s">
        <v>551</v>
      </c>
      <c r="B2670" t="s">
        <v>665</v>
      </c>
      <c r="C2670" t="s">
        <v>684</v>
      </c>
      <c r="D2670" t="s">
        <v>677</v>
      </c>
      <c r="E2670">
        <v>0.34906692681166301</v>
      </c>
      <c r="F2670">
        <v>9</v>
      </c>
      <c r="G2670">
        <v>0</v>
      </c>
      <c r="H2670">
        <v>0</v>
      </c>
      <c r="I2670">
        <f t="shared" si="285"/>
        <v>0</v>
      </c>
      <c r="J2670">
        <v>0</v>
      </c>
      <c r="K2670">
        <v>0</v>
      </c>
      <c r="L2670" t="s">
        <v>653</v>
      </c>
      <c r="M2670" t="s">
        <v>651</v>
      </c>
      <c r="N2670" t="str">
        <f t="shared" si="286"/>
        <v>right end</v>
      </c>
      <c r="P2670">
        <v>0</v>
      </c>
      <c r="Q2670">
        <v>6.3161129999999999E-3</v>
      </c>
      <c r="R2670">
        <v>0</v>
      </c>
      <c r="S2670">
        <v>0</v>
      </c>
      <c r="T2670">
        <f t="shared" si="287"/>
        <v>0</v>
      </c>
      <c r="U2670">
        <f t="shared" si="288"/>
        <v>0</v>
      </c>
      <c r="V2670">
        <f t="shared" si="289"/>
        <v>0</v>
      </c>
      <c r="X2670">
        <f t="shared" si="284"/>
        <v>2.2047461543051932E-3</v>
      </c>
    </row>
    <row r="2671" spans="1:24" x14ac:dyDescent="0.35">
      <c r="A2671" t="s">
        <v>202</v>
      </c>
      <c r="B2671" t="s">
        <v>666</v>
      </c>
      <c r="C2671" t="s">
        <v>684</v>
      </c>
      <c r="D2671" t="s">
        <v>677</v>
      </c>
      <c r="E2671">
        <v>0.21475334030402601</v>
      </c>
      <c r="F2671">
        <v>9</v>
      </c>
      <c r="G2671">
        <v>0</v>
      </c>
      <c r="H2671">
        <v>0</v>
      </c>
      <c r="I2671">
        <f t="shared" si="285"/>
        <v>0</v>
      </c>
      <c r="J2671">
        <v>0</v>
      </c>
      <c r="K2671">
        <v>0</v>
      </c>
      <c r="L2671" t="s">
        <v>653</v>
      </c>
      <c r="M2671" t="s">
        <v>651</v>
      </c>
      <c r="N2671" t="str">
        <f t="shared" si="286"/>
        <v>right end</v>
      </c>
      <c r="P2671">
        <v>0</v>
      </c>
      <c r="Q2671">
        <v>6.3161129999999999E-3</v>
      </c>
      <c r="R2671">
        <v>0</v>
      </c>
      <c r="S2671">
        <v>0</v>
      </c>
      <c r="T2671">
        <f t="shared" si="287"/>
        <v>0</v>
      </c>
      <c r="U2671">
        <f t="shared" si="288"/>
        <v>0</v>
      </c>
      <c r="V2671">
        <f t="shared" si="289"/>
        <v>0</v>
      </c>
      <c r="X2671">
        <f t="shared" si="284"/>
        <v>1.3564063644876825E-3</v>
      </c>
    </row>
    <row r="2672" spans="1:24" x14ac:dyDescent="0.35">
      <c r="A2672" t="s">
        <v>194</v>
      </c>
      <c r="B2672" t="s">
        <v>667</v>
      </c>
      <c r="C2672" t="s">
        <v>684</v>
      </c>
      <c r="D2672" t="s">
        <v>677</v>
      </c>
      <c r="E2672">
        <v>0.23314271220801699</v>
      </c>
      <c r="F2672">
        <v>9</v>
      </c>
      <c r="G2672">
        <v>0</v>
      </c>
      <c r="H2672">
        <v>0</v>
      </c>
      <c r="I2672">
        <f t="shared" si="285"/>
        <v>0</v>
      </c>
      <c r="J2672">
        <v>0</v>
      </c>
      <c r="K2672">
        <v>0</v>
      </c>
      <c r="L2672" t="s">
        <v>653</v>
      </c>
      <c r="M2672" t="s">
        <v>651</v>
      </c>
      <c r="N2672" t="str">
        <f t="shared" si="286"/>
        <v>right end</v>
      </c>
      <c r="P2672">
        <v>0</v>
      </c>
      <c r="Q2672">
        <v>6.3161129999999999E-3</v>
      </c>
      <c r="R2672">
        <v>0</v>
      </c>
      <c r="S2672">
        <v>0</v>
      </c>
      <c r="T2672">
        <f t="shared" si="287"/>
        <v>0</v>
      </c>
      <c r="U2672">
        <f t="shared" si="288"/>
        <v>0</v>
      </c>
      <c r="V2672">
        <f t="shared" si="289"/>
        <v>0</v>
      </c>
      <c r="X2672">
        <f t="shared" si="284"/>
        <v>1.4725557154323149E-3</v>
      </c>
    </row>
    <row r="2673" spans="1:24" x14ac:dyDescent="0.35">
      <c r="A2673" t="s">
        <v>213</v>
      </c>
      <c r="B2673" t="s">
        <v>666</v>
      </c>
      <c r="C2673" t="s">
        <v>684</v>
      </c>
      <c r="D2673" t="s">
        <v>677</v>
      </c>
      <c r="E2673">
        <v>0.696278570241463</v>
      </c>
      <c r="F2673">
        <v>9</v>
      </c>
      <c r="G2673">
        <v>0</v>
      </c>
      <c r="H2673">
        <v>0</v>
      </c>
      <c r="I2673">
        <f t="shared" si="285"/>
        <v>0</v>
      </c>
      <c r="J2673">
        <v>0</v>
      </c>
      <c r="K2673">
        <v>0</v>
      </c>
      <c r="L2673" t="s">
        <v>3</v>
      </c>
      <c r="M2673" t="s">
        <v>652</v>
      </c>
      <c r="N2673" t="str">
        <f t="shared" si="286"/>
        <v>left tackle</v>
      </c>
      <c r="P2673">
        <v>0</v>
      </c>
      <c r="Q2673">
        <v>-1.7254015000000001E-2</v>
      </c>
      <c r="R2673">
        <v>1</v>
      </c>
      <c r="S2673">
        <v>0.696278570241463</v>
      </c>
      <c r="T2673">
        <f t="shared" si="287"/>
        <v>0</v>
      </c>
      <c r="U2673">
        <f t="shared" si="288"/>
        <v>0</v>
      </c>
      <c r="V2673">
        <f t="shared" si="289"/>
        <v>0</v>
      </c>
      <c r="X2673">
        <f t="shared" si="284"/>
        <v>-1.2013600895124757E-2</v>
      </c>
    </row>
    <row r="2674" spans="1:24" x14ac:dyDescent="0.35">
      <c r="A2674" t="s">
        <v>194</v>
      </c>
      <c r="B2674" t="s">
        <v>667</v>
      </c>
      <c r="C2674" t="s">
        <v>684</v>
      </c>
      <c r="D2674" t="s">
        <v>677</v>
      </c>
      <c r="E2674">
        <v>0.303721429758536</v>
      </c>
      <c r="F2674">
        <v>9</v>
      </c>
      <c r="G2674">
        <v>0</v>
      </c>
      <c r="H2674">
        <v>0</v>
      </c>
      <c r="I2674">
        <f t="shared" si="285"/>
        <v>0</v>
      </c>
      <c r="J2674">
        <v>0</v>
      </c>
      <c r="K2674">
        <v>0</v>
      </c>
      <c r="L2674" t="s">
        <v>3</v>
      </c>
      <c r="M2674" t="s">
        <v>652</v>
      </c>
      <c r="N2674" t="str">
        <f t="shared" si="286"/>
        <v>left tackle</v>
      </c>
      <c r="P2674">
        <v>0</v>
      </c>
      <c r="Q2674">
        <v>-1.7254015000000001E-2</v>
      </c>
      <c r="R2674">
        <v>1</v>
      </c>
      <c r="S2674">
        <v>0.303721429758536</v>
      </c>
      <c r="T2674">
        <f t="shared" si="287"/>
        <v>0</v>
      </c>
      <c r="U2674">
        <f t="shared" si="288"/>
        <v>0</v>
      </c>
      <c r="V2674">
        <f t="shared" si="289"/>
        <v>0</v>
      </c>
      <c r="X2674">
        <f t="shared" si="284"/>
        <v>-5.2404141048752271E-3</v>
      </c>
    </row>
    <row r="2675" spans="1:24" x14ac:dyDescent="0.35">
      <c r="A2675" t="s">
        <v>200</v>
      </c>
      <c r="B2675" t="s">
        <v>666</v>
      </c>
      <c r="C2675" t="s">
        <v>684</v>
      </c>
      <c r="D2675" t="s">
        <v>677</v>
      </c>
      <c r="E2675">
        <v>1</v>
      </c>
      <c r="F2675">
        <v>9</v>
      </c>
      <c r="G2675">
        <v>0</v>
      </c>
      <c r="H2675">
        <v>0</v>
      </c>
      <c r="I2675">
        <f t="shared" si="285"/>
        <v>0</v>
      </c>
      <c r="J2675">
        <v>0</v>
      </c>
      <c r="K2675">
        <v>0</v>
      </c>
      <c r="L2675" t="s">
        <v>3</v>
      </c>
      <c r="M2675" t="s">
        <v>651</v>
      </c>
      <c r="N2675" t="str">
        <f t="shared" si="286"/>
        <v>right tackle</v>
      </c>
      <c r="P2675">
        <v>0</v>
      </c>
      <c r="Q2675">
        <v>-0.76542239999999995</v>
      </c>
      <c r="R2675">
        <v>1</v>
      </c>
      <c r="S2675">
        <v>1</v>
      </c>
      <c r="T2675">
        <f t="shared" si="287"/>
        <v>0</v>
      </c>
      <c r="U2675">
        <f t="shared" si="288"/>
        <v>0</v>
      </c>
      <c r="V2675">
        <f t="shared" si="289"/>
        <v>0</v>
      </c>
      <c r="X2675">
        <f t="shared" si="284"/>
        <v>-0.76542239999999995</v>
      </c>
    </row>
    <row r="2676" spans="1:24" x14ac:dyDescent="0.35">
      <c r="A2676" t="s">
        <v>195</v>
      </c>
      <c r="B2676" t="s">
        <v>667</v>
      </c>
      <c r="C2676" t="s">
        <v>684</v>
      </c>
      <c r="D2676" t="s">
        <v>677</v>
      </c>
      <c r="E2676">
        <v>0.81878769637437798</v>
      </c>
      <c r="F2676">
        <v>9</v>
      </c>
      <c r="G2676">
        <v>1</v>
      </c>
      <c r="H2676">
        <v>0</v>
      </c>
      <c r="I2676">
        <f t="shared" si="285"/>
        <v>1</v>
      </c>
      <c r="J2676">
        <v>0</v>
      </c>
      <c r="K2676">
        <v>0</v>
      </c>
      <c r="M2676" t="s">
        <v>650</v>
      </c>
      <c r="N2676" t="str">
        <f t="shared" si="286"/>
        <v>middle</v>
      </c>
      <c r="P2676">
        <v>1</v>
      </c>
      <c r="Q2676">
        <v>-1.0211028</v>
      </c>
      <c r="R2676">
        <v>1</v>
      </c>
      <c r="S2676">
        <v>0.81878769637437798</v>
      </c>
      <c r="T2676">
        <f t="shared" si="287"/>
        <v>0.81878769637437798</v>
      </c>
      <c r="U2676">
        <f t="shared" si="288"/>
        <v>0</v>
      </c>
      <c r="V2676">
        <f t="shared" si="289"/>
        <v>0</v>
      </c>
      <c r="X2676">
        <f t="shared" si="284"/>
        <v>-0.83606640937342713</v>
      </c>
    </row>
    <row r="2677" spans="1:24" x14ac:dyDescent="0.35">
      <c r="A2677" t="s">
        <v>548</v>
      </c>
      <c r="B2677" t="s">
        <v>667</v>
      </c>
      <c r="C2677" t="s">
        <v>684</v>
      </c>
      <c r="D2677" t="s">
        <v>677</v>
      </c>
      <c r="E2677">
        <v>0.18121230362562099</v>
      </c>
      <c r="F2677">
        <v>9</v>
      </c>
      <c r="G2677">
        <v>1</v>
      </c>
      <c r="H2677">
        <v>0</v>
      </c>
      <c r="I2677">
        <f t="shared" si="285"/>
        <v>1</v>
      </c>
      <c r="J2677">
        <v>0</v>
      </c>
      <c r="K2677">
        <v>0</v>
      </c>
      <c r="M2677" t="s">
        <v>650</v>
      </c>
      <c r="N2677" t="str">
        <f t="shared" si="286"/>
        <v>middle</v>
      </c>
      <c r="P2677">
        <v>1</v>
      </c>
      <c r="Q2677">
        <v>-1.0211028</v>
      </c>
      <c r="R2677">
        <v>1</v>
      </c>
      <c r="S2677">
        <v>0.18121230362562099</v>
      </c>
      <c r="T2677">
        <f t="shared" si="287"/>
        <v>0.18121230362562099</v>
      </c>
      <c r="U2677">
        <f t="shared" si="288"/>
        <v>0</v>
      </c>
      <c r="V2677">
        <f t="shared" si="289"/>
        <v>0</v>
      </c>
      <c r="X2677">
        <f t="shared" si="284"/>
        <v>-0.18503639062657173</v>
      </c>
    </row>
    <row r="2678" spans="1:24" x14ac:dyDescent="0.35">
      <c r="A2678" t="s">
        <v>552</v>
      </c>
      <c r="B2678" t="s">
        <v>665</v>
      </c>
      <c r="C2678" t="s">
        <v>677</v>
      </c>
      <c r="D2678" t="s">
        <v>684</v>
      </c>
      <c r="E2678">
        <v>0.25300564698894601</v>
      </c>
      <c r="F2678">
        <v>9</v>
      </c>
      <c r="G2678">
        <v>0</v>
      </c>
      <c r="H2678">
        <v>0</v>
      </c>
      <c r="I2678">
        <f t="shared" si="285"/>
        <v>0</v>
      </c>
      <c r="J2678">
        <v>0</v>
      </c>
      <c r="K2678">
        <v>0</v>
      </c>
      <c r="L2678" t="s">
        <v>3</v>
      </c>
      <c r="M2678" t="s">
        <v>651</v>
      </c>
      <c r="N2678" t="str">
        <f t="shared" si="286"/>
        <v>right tackle</v>
      </c>
      <c r="P2678">
        <v>0</v>
      </c>
      <c r="Q2678">
        <v>0.19800714</v>
      </c>
      <c r="R2678">
        <v>0</v>
      </c>
      <c r="S2678">
        <v>0</v>
      </c>
      <c r="T2678">
        <f t="shared" si="287"/>
        <v>0</v>
      </c>
      <c r="U2678">
        <f t="shared" si="288"/>
        <v>0</v>
      </c>
      <c r="V2678">
        <f t="shared" si="289"/>
        <v>0</v>
      </c>
      <c r="X2678">
        <f t="shared" si="284"/>
        <v>5.0096924564130813E-2</v>
      </c>
    </row>
    <row r="2679" spans="1:24" x14ac:dyDescent="0.35">
      <c r="A2679" t="s">
        <v>130</v>
      </c>
      <c r="B2679" t="s">
        <v>665</v>
      </c>
      <c r="C2679" t="s">
        <v>677</v>
      </c>
      <c r="D2679" t="s">
        <v>684</v>
      </c>
      <c r="E2679">
        <v>0.179956034328218</v>
      </c>
      <c r="F2679">
        <v>9</v>
      </c>
      <c r="G2679">
        <v>0</v>
      </c>
      <c r="H2679">
        <v>0</v>
      </c>
      <c r="I2679">
        <f t="shared" si="285"/>
        <v>0</v>
      </c>
      <c r="J2679">
        <v>0</v>
      </c>
      <c r="K2679">
        <v>0</v>
      </c>
      <c r="L2679" t="s">
        <v>3</v>
      </c>
      <c r="M2679" t="s">
        <v>651</v>
      </c>
      <c r="N2679" t="str">
        <f t="shared" si="286"/>
        <v>right tackle</v>
      </c>
      <c r="P2679">
        <v>0</v>
      </c>
      <c r="Q2679">
        <v>0.19800714</v>
      </c>
      <c r="R2679">
        <v>0</v>
      </c>
      <c r="S2679">
        <v>0</v>
      </c>
      <c r="T2679">
        <f t="shared" si="287"/>
        <v>0</v>
      </c>
      <c r="U2679">
        <f t="shared" si="288"/>
        <v>0</v>
      </c>
      <c r="V2679">
        <f t="shared" si="289"/>
        <v>0</v>
      </c>
      <c r="X2679">
        <f t="shared" si="284"/>
        <v>3.5632579683072263E-2</v>
      </c>
    </row>
    <row r="2680" spans="1:24" x14ac:dyDescent="0.35">
      <c r="A2680" t="s">
        <v>123</v>
      </c>
      <c r="B2680" t="s">
        <v>667</v>
      </c>
      <c r="C2680" t="s">
        <v>677</v>
      </c>
      <c r="D2680" t="s">
        <v>684</v>
      </c>
      <c r="E2680">
        <v>0.56703831868283405</v>
      </c>
      <c r="F2680">
        <v>9</v>
      </c>
      <c r="G2680">
        <v>0</v>
      </c>
      <c r="H2680">
        <v>0</v>
      </c>
      <c r="I2680">
        <f t="shared" si="285"/>
        <v>0</v>
      </c>
      <c r="J2680">
        <v>0</v>
      </c>
      <c r="K2680">
        <v>0</v>
      </c>
      <c r="L2680" t="s">
        <v>3</v>
      </c>
      <c r="M2680" t="s">
        <v>651</v>
      </c>
      <c r="N2680" t="str">
        <f t="shared" si="286"/>
        <v>right tackle</v>
      </c>
      <c r="P2680">
        <v>0</v>
      </c>
      <c r="Q2680">
        <v>0.19800714</v>
      </c>
      <c r="R2680">
        <v>0</v>
      </c>
      <c r="S2680">
        <v>0</v>
      </c>
      <c r="T2680">
        <f t="shared" si="287"/>
        <v>0</v>
      </c>
      <c r="U2680">
        <f t="shared" si="288"/>
        <v>0</v>
      </c>
      <c r="V2680">
        <f t="shared" si="289"/>
        <v>0</v>
      </c>
      <c r="X2680">
        <f t="shared" si="284"/>
        <v>0.11227763575279653</v>
      </c>
    </row>
    <row r="2681" spans="1:24" x14ac:dyDescent="0.35">
      <c r="A2681" t="s">
        <v>112</v>
      </c>
      <c r="B2681" t="s">
        <v>665</v>
      </c>
      <c r="C2681" t="s">
        <v>677</v>
      </c>
      <c r="D2681" t="s">
        <v>684</v>
      </c>
      <c r="E2681">
        <v>0.31729356314968399</v>
      </c>
      <c r="F2681">
        <v>9</v>
      </c>
      <c r="G2681">
        <v>0</v>
      </c>
      <c r="H2681">
        <v>0</v>
      </c>
      <c r="I2681">
        <f t="shared" si="285"/>
        <v>0</v>
      </c>
      <c r="J2681">
        <v>0</v>
      </c>
      <c r="K2681">
        <v>0</v>
      </c>
      <c r="M2681" t="s">
        <v>650</v>
      </c>
      <c r="N2681" t="str">
        <f t="shared" si="286"/>
        <v>middle</v>
      </c>
      <c r="P2681">
        <v>0</v>
      </c>
      <c r="Q2681">
        <v>0.49577627000000002</v>
      </c>
      <c r="R2681">
        <v>0</v>
      </c>
      <c r="S2681">
        <v>0</v>
      </c>
      <c r="T2681">
        <f t="shared" si="287"/>
        <v>0</v>
      </c>
      <c r="U2681">
        <f t="shared" si="288"/>
        <v>0</v>
      </c>
      <c r="V2681">
        <f t="shared" si="289"/>
        <v>0</v>
      </c>
      <c r="X2681">
        <f t="shared" si="284"/>
        <v>0.15730661923335978</v>
      </c>
    </row>
    <row r="2682" spans="1:24" x14ac:dyDescent="0.35">
      <c r="A2682" t="s">
        <v>128</v>
      </c>
      <c r="B2682" t="s">
        <v>667</v>
      </c>
      <c r="C2682" t="s">
        <v>677</v>
      </c>
      <c r="D2682" t="s">
        <v>684</v>
      </c>
      <c r="E2682">
        <v>0.68270643685031496</v>
      </c>
      <c r="F2682">
        <v>9</v>
      </c>
      <c r="G2682">
        <v>0</v>
      </c>
      <c r="H2682">
        <v>0</v>
      </c>
      <c r="I2682">
        <f t="shared" si="285"/>
        <v>0</v>
      </c>
      <c r="J2682">
        <v>0</v>
      </c>
      <c r="K2682">
        <v>0</v>
      </c>
      <c r="M2682" t="s">
        <v>650</v>
      </c>
      <c r="N2682" t="str">
        <f t="shared" si="286"/>
        <v>middle</v>
      </c>
      <c r="P2682">
        <v>0</v>
      </c>
      <c r="Q2682">
        <v>0.49577627000000002</v>
      </c>
      <c r="R2682">
        <v>0</v>
      </c>
      <c r="S2682">
        <v>0</v>
      </c>
      <c r="T2682">
        <f t="shared" si="287"/>
        <v>0</v>
      </c>
      <c r="U2682">
        <f t="shared" si="288"/>
        <v>0</v>
      </c>
      <c r="V2682">
        <f t="shared" si="289"/>
        <v>0</v>
      </c>
      <c r="X2682">
        <f t="shared" si="284"/>
        <v>0.33846965076663971</v>
      </c>
    </row>
    <row r="2683" spans="1:24" x14ac:dyDescent="0.35">
      <c r="A2683" t="s">
        <v>408</v>
      </c>
      <c r="B2683" t="s">
        <v>666</v>
      </c>
      <c r="C2683" t="s">
        <v>677</v>
      </c>
      <c r="D2683" t="s">
        <v>684</v>
      </c>
      <c r="E2683">
        <v>0.58787397472577796</v>
      </c>
      <c r="F2683">
        <v>9</v>
      </c>
      <c r="G2683">
        <v>0</v>
      </c>
      <c r="H2683">
        <v>0</v>
      </c>
      <c r="I2683">
        <f t="shared" si="285"/>
        <v>0</v>
      </c>
      <c r="J2683">
        <v>0</v>
      </c>
      <c r="K2683">
        <v>0</v>
      </c>
      <c r="M2683" t="s">
        <v>650</v>
      </c>
      <c r="N2683" t="str">
        <f t="shared" si="286"/>
        <v>middle</v>
      </c>
      <c r="P2683">
        <v>0</v>
      </c>
      <c r="Q2683">
        <v>-0.15809403</v>
      </c>
      <c r="R2683">
        <v>1</v>
      </c>
      <c r="S2683">
        <v>0.58787397472577796</v>
      </c>
      <c r="T2683">
        <f t="shared" si="287"/>
        <v>0</v>
      </c>
      <c r="U2683">
        <f t="shared" si="288"/>
        <v>0</v>
      </c>
      <c r="V2683">
        <f t="shared" si="289"/>
        <v>0</v>
      </c>
      <c r="X2683">
        <f t="shared" si="284"/>
        <v>-9.2939365796516377E-2</v>
      </c>
    </row>
    <row r="2684" spans="1:24" x14ac:dyDescent="0.35">
      <c r="A2684" t="s">
        <v>404</v>
      </c>
      <c r="B2684" t="s">
        <v>667</v>
      </c>
      <c r="C2684" t="s">
        <v>677</v>
      </c>
      <c r="D2684" t="s">
        <v>684</v>
      </c>
      <c r="E2684">
        <v>0.41212602527422099</v>
      </c>
      <c r="F2684">
        <v>9</v>
      </c>
      <c r="G2684">
        <v>0</v>
      </c>
      <c r="H2684">
        <v>0</v>
      </c>
      <c r="I2684">
        <f t="shared" si="285"/>
        <v>0</v>
      </c>
      <c r="J2684">
        <v>0</v>
      </c>
      <c r="K2684">
        <v>0</v>
      </c>
      <c r="M2684" t="s">
        <v>650</v>
      </c>
      <c r="N2684" t="str">
        <f t="shared" si="286"/>
        <v>middle</v>
      </c>
      <c r="P2684">
        <v>0</v>
      </c>
      <c r="Q2684">
        <v>-0.15809403</v>
      </c>
      <c r="R2684">
        <v>1</v>
      </c>
      <c r="S2684">
        <v>0.41212602527422099</v>
      </c>
      <c r="T2684">
        <f t="shared" si="287"/>
        <v>0</v>
      </c>
      <c r="U2684">
        <f t="shared" si="288"/>
        <v>0</v>
      </c>
      <c r="V2684">
        <f t="shared" si="289"/>
        <v>0</v>
      </c>
      <c r="X2684">
        <f t="shared" si="284"/>
        <v>-6.5154664203483453E-2</v>
      </c>
    </row>
    <row r="2685" spans="1:24" x14ac:dyDescent="0.35">
      <c r="A2685" t="s">
        <v>553</v>
      </c>
      <c r="B2685" t="s">
        <v>666</v>
      </c>
      <c r="C2685" t="s">
        <v>677</v>
      </c>
      <c r="D2685" t="s">
        <v>684</v>
      </c>
      <c r="E2685">
        <v>0.34947180592844101</v>
      </c>
      <c r="F2685">
        <v>9</v>
      </c>
      <c r="G2685">
        <v>0</v>
      </c>
      <c r="H2685">
        <v>0</v>
      </c>
      <c r="I2685">
        <f t="shared" si="285"/>
        <v>0</v>
      </c>
      <c r="J2685">
        <v>0</v>
      </c>
      <c r="K2685">
        <v>1</v>
      </c>
      <c r="L2685" t="s">
        <v>653</v>
      </c>
      <c r="M2685" t="s">
        <v>651</v>
      </c>
      <c r="N2685" t="str">
        <f t="shared" si="286"/>
        <v>right end</v>
      </c>
      <c r="P2685">
        <v>0</v>
      </c>
      <c r="Q2685">
        <v>-0.98036049999999997</v>
      </c>
      <c r="R2685">
        <v>1</v>
      </c>
      <c r="S2685">
        <v>0.34947180592844101</v>
      </c>
      <c r="T2685">
        <f t="shared" si="287"/>
        <v>0</v>
      </c>
      <c r="U2685">
        <f t="shared" si="288"/>
        <v>0</v>
      </c>
      <c r="V2685">
        <f t="shared" si="289"/>
        <v>0.34947180592844101</v>
      </c>
      <c r="X2685">
        <f t="shared" si="284"/>
        <v>-0.34260835439590936</v>
      </c>
    </row>
    <row r="2686" spans="1:24" x14ac:dyDescent="0.35">
      <c r="A2686" t="s">
        <v>112</v>
      </c>
      <c r="B2686" t="s">
        <v>665</v>
      </c>
      <c r="C2686" t="s">
        <v>677</v>
      </c>
      <c r="D2686" t="s">
        <v>684</v>
      </c>
      <c r="E2686">
        <v>0.47724749444548298</v>
      </c>
      <c r="F2686">
        <v>9</v>
      </c>
      <c r="G2686">
        <v>0</v>
      </c>
      <c r="H2686">
        <v>0</v>
      </c>
      <c r="I2686">
        <f t="shared" si="285"/>
        <v>0</v>
      </c>
      <c r="J2686">
        <v>0</v>
      </c>
      <c r="K2686">
        <v>1</v>
      </c>
      <c r="L2686" t="s">
        <v>653</v>
      </c>
      <c r="M2686" t="s">
        <v>651</v>
      </c>
      <c r="N2686" t="str">
        <f t="shared" si="286"/>
        <v>right end</v>
      </c>
      <c r="P2686">
        <v>0</v>
      </c>
      <c r="Q2686">
        <v>-0.98036049999999997</v>
      </c>
      <c r="R2686">
        <v>1</v>
      </c>
      <c r="S2686">
        <v>0.47724749444548298</v>
      </c>
      <c r="T2686">
        <f t="shared" si="287"/>
        <v>0</v>
      </c>
      <c r="U2686">
        <f t="shared" si="288"/>
        <v>0</v>
      </c>
      <c r="V2686">
        <f t="shared" si="289"/>
        <v>0.47724749444548298</v>
      </c>
      <c r="X2686">
        <f t="shared" si="284"/>
        <v>-0.4678745922783209</v>
      </c>
    </row>
    <row r="2687" spans="1:24" x14ac:dyDescent="0.35">
      <c r="A2687" t="s">
        <v>128</v>
      </c>
      <c r="B2687" t="s">
        <v>667</v>
      </c>
      <c r="C2687" t="s">
        <v>677</v>
      </c>
      <c r="D2687" t="s">
        <v>684</v>
      </c>
      <c r="E2687">
        <v>0.17328069962607501</v>
      </c>
      <c r="F2687">
        <v>9</v>
      </c>
      <c r="G2687">
        <v>0</v>
      </c>
      <c r="H2687">
        <v>0</v>
      </c>
      <c r="I2687">
        <f t="shared" si="285"/>
        <v>0</v>
      </c>
      <c r="J2687">
        <v>0</v>
      </c>
      <c r="K2687">
        <v>1</v>
      </c>
      <c r="L2687" t="s">
        <v>653</v>
      </c>
      <c r="M2687" t="s">
        <v>651</v>
      </c>
      <c r="N2687" t="str">
        <f t="shared" si="286"/>
        <v>right end</v>
      </c>
      <c r="P2687">
        <v>0</v>
      </c>
      <c r="Q2687">
        <v>-0.98036049999999997</v>
      </c>
      <c r="R2687">
        <v>1</v>
      </c>
      <c r="S2687">
        <v>0.17328069962607501</v>
      </c>
      <c r="T2687">
        <f t="shared" si="287"/>
        <v>0</v>
      </c>
      <c r="U2687">
        <f t="shared" si="288"/>
        <v>0</v>
      </c>
      <c r="V2687">
        <f t="shared" si="289"/>
        <v>0.17328069962607501</v>
      </c>
      <c r="X2687">
        <f t="shared" si="284"/>
        <v>-0.1698775533257687</v>
      </c>
    </row>
    <row r="2688" spans="1:24" x14ac:dyDescent="0.35">
      <c r="A2688" t="s">
        <v>404</v>
      </c>
      <c r="B2688" t="s">
        <v>667</v>
      </c>
      <c r="C2688" t="s">
        <v>677</v>
      </c>
      <c r="D2688" t="s">
        <v>684</v>
      </c>
      <c r="E2688">
        <v>0.13665376749129299</v>
      </c>
      <c r="F2688">
        <v>9</v>
      </c>
      <c r="G2688">
        <v>0</v>
      </c>
      <c r="H2688">
        <v>0</v>
      </c>
      <c r="I2688">
        <f t="shared" si="285"/>
        <v>0</v>
      </c>
      <c r="J2688">
        <v>0</v>
      </c>
      <c r="K2688">
        <v>0</v>
      </c>
      <c r="L2688" t="s">
        <v>653</v>
      </c>
      <c r="M2688" t="s">
        <v>651</v>
      </c>
      <c r="N2688" t="str">
        <f t="shared" si="286"/>
        <v>right end</v>
      </c>
      <c r="P2688">
        <v>0</v>
      </c>
      <c r="Q2688">
        <v>-0.60014372999999999</v>
      </c>
      <c r="R2688">
        <v>1</v>
      </c>
      <c r="S2688">
        <v>0.13665376749129299</v>
      </c>
      <c r="T2688">
        <f t="shared" si="287"/>
        <v>0</v>
      </c>
      <c r="U2688">
        <f t="shared" si="288"/>
        <v>0</v>
      </c>
      <c r="V2688">
        <f t="shared" si="289"/>
        <v>0</v>
      </c>
      <c r="X2688">
        <f t="shared" si="284"/>
        <v>-8.2011901740777313E-2</v>
      </c>
    </row>
    <row r="2689" spans="1:24" x14ac:dyDescent="0.35">
      <c r="A2689" t="s">
        <v>116</v>
      </c>
      <c r="B2689" t="s">
        <v>666</v>
      </c>
      <c r="C2689" t="s">
        <v>677</v>
      </c>
      <c r="D2689" t="s">
        <v>684</v>
      </c>
      <c r="E2689">
        <v>0.86334623250870601</v>
      </c>
      <c r="F2689">
        <v>9</v>
      </c>
      <c r="G2689">
        <v>0</v>
      </c>
      <c r="H2689">
        <v>0</v>
      </c>
      <c r="I2689">
        <f t="shared" si="285"/>
        <v>0</v>
      </c>
      <c r="J2689">
        <v>0</v>
      </c>
      <c r="K2689">
        <v>0</v>
      </c>
      <c r="L2689" t="s">
        <v>653</v>
      </c>
      <c r="M2689" t="s">
        <v>651</v>
      </c>
      <c r="N2689" t="str">
        <f t="shared" si="286"/>
        <v>right end</v>
      </c>
      <c r="P2689">
        <v>0</v>
      </c>
      <c r="Q2689">
        <v>-0.60014372999999999</v>
      </c>
      <c r="R2689">
        <v>1</v>
      </c>
      <c r="S2689">
        <v>0.86334623250870601</v>
      </c>
      <c r="T2689">
        <f t="shared" si="287"/>
        <v>0</v>
      </c>
      <c r="U2689">
        <f t="shared" si="288"/>
        <v>0</v>
      </c>
      <c r="V2689">
        <f t="shared" si="289"/>
        <v>0</v>
      </c>
      <c r="X2689">
        <f t="shared" si="284"/>
        <v>-0.5181318282592221</v>
      </c>
    </row>
    <row r="2690" spans="1:24" x14ac:dyDescent="0.35">
      <c r="A2690" t="s">
        <v>213</v>
      </c>
      <c r="B2690" t="s">
        <v>666</v>
      </c>
      <c r="C2690" t="s">
        <v>684</v>
      </c>
      <c r="D2690" t="s">
        <v>677</v>
      </c>
      <c r="E2690">
        <v>0.44377349597585097</v>
      </c>
      <c r="F2690">
        <v>9</v>
      </c>
      <c r="G2690">
        <v>0</v>
      </c>
      <c r="H2690">
        <v>0</v>
      </c>
      <c r="I2690">
        <f t="shared" si="285"/>
        <v>0</v>
      </c>
      <c r="J2690">
        <v>0</v>
      </c>
      <c r="K2690">
        <v>0</v>
      </c>
      <c r="L2690" t="s">
        <v>3</v>
      </c>
      <c r="M2690" t="s">
        <v>651</v>
      </c>
      <c r="N2690" t="str">
        <f t="shared" si="286"/>
        <v>right tackle</v>
      </c>
      <c r="P2690">
        <v>0</v>
      </c>
      <c r="Q2690">
        <v>0.13059357999999999</v>
      </c>
      <c r="R2690">
        <v>0</v>
      </c>
      <c r="S2690">
        <v>0</v>
      </c>
      <c r="T2690">
        <f t="shared" si="287"/>
        <v>0</v>
      </c>
      <c r="U2690">
        <f t="shared" si="288"/>
        <v>0</v>
      </c>
      <c r="V2690">
        <f t="shared" si="289"/>
        <v>0</v>
      </c>
      <c r="X2690">
        <f t="shared" ref="X2690:X2753" si="290">Q2690*E2690</f>
        <v>5.7953969548601963E-2</v>
      </c>
    </row>
    <row r="2691" spans="1:24" x14ac:dyDescent="0.35">
      <c r="A2691" t="s">
        <v>548</v>
      </c>
      <c r="B2691" t="s">
        <v>667</v>
      </c>
      <c r="C2691" t="s">
        <v>684</v>
      </c>
      <c r="D2691" t="s">
        <v>677</v>
      </c>
      <c r="E2691">
        <v>0.55622650402414797</v>
      </c>
      <c r="F2691">
        <v>9</v>
      </c>
      <c r="G2691">
        <v>0</v>
      </c>
      <c r="H2691">
        <v>0</v>
      </c>
      <c r="I2691">
        <f t="shared" ref="I2691:I2754" si="291">SUM(G2691:H2691)</f>
        <v>0</v>
      </c>
      <c r="J2691">
        <v>0</v>
      </c>
      <c r="K2691">
        <v>0</v>
      </c>
      <c r="L2691" t="s">
        <v>3</v>
      </c>
      <c r="M2691" t="s">
        <v>651</v>
      </c>
      <c r="N2691" t="str">
        <f t="shared" ref="N2691:N2754" si="292">IF(M2691="middle",M2691,_xlfn.CONCAT(M2691," ",L2691))</f>
        <v>right tackle</v>
      </c>
      <c r="P2691">
        <v>0</v>
      </c>
      <c r="Q2691">
        <v>0.13059357999999999</v>
      </c>
      <c r="R2691">
        <v>0</v>
      </c>
      <c r="S2691">
        <v>0</v>
      </c>
      <c r="T2691">
        <f t="shared" ref="T2691:T2754" si="293">P2691*E2691</f>
        <v>0</v>
      </c>
      <c r="U2691">
        <f t="shared" ref="U2691:U2754" si="294">J2691*E2691</f>
        <v>0</v>
      </c>
      <c r="V2691">
        <f t="shared" ref="V2691:V2754" si="295">K2691*E2691</f>
        <v>0</v>
      </c>
      <c r="X2691">
        <f t="shared" si="290"/>
        <v>7.2639610451397885E-2</v>
      </c>
    </row>
    <row r="2692" spans="1:24" x14ac:dyDescent="0.35">
      <c r="A2692" t="s">
        <v>208</v>
      </c>
      <c r="B2692" t="s">
        <v>665</v>
      </c>
      <c r="C2692" t="s">
        <v>684</v>
      </c>
      <c r="D2692" t="s">
        <v>677</v>
      </c>
      <c r="E2692">
        <v>0.53283885116383201</v>
      </c>
      <c r="F2692">
        <v>9</v>
      </c>
      <c r="G2692">
        <v>0</v>
      </c>
      <c r="H2692">
        <v>0</v>
      </c>
      <c r="I2692">
        <f t="shared" si="291"/>
        <v>0</v>
      </c>
      <c r="J2692">
        <v>0</v>
      </c>
      <c r="K2692">
        <v>0</v>
      </c>
      <c r="L2692" t="s">
        <v>3</v>
      </c>
      <c r="M2692" t="s">
        <v>652</v>
      </c>
      <c r="N2692" t="str">
        <f t="shared" si="292"/>
        <v>left tackle</v>
      </c>
      <c r="P2692">
        <v>0</v>
      </c>
      <c r="Q2692">
        <v>0.619529</v>
      </c>
      <c r="R2692">
        <v>0</v>
      </c>
      <c r="S2692">
        <v>0</v>
      </c>
      <c r="T2692">
        <f t="shared" si="293"/>
        <v>0</v>
      </c>
      <c r="U2692">
        <f t="shared" si="294"/>
        <v>0</v>
      </c>
      <c r="V2692">
        <f t="shared" si="295"/>
        <v>0</v>
      </c>
      <c r="X2692">
        <f t="shared" si="290"/>
        <v>0.33010912062267767</v>
      </c>
    </row>
    <row r="2693" spans="1:24" x14ac:dyDescent="0.35">
      <c r="A2693" t="s">
        <v>548</v>
      </c>
      <c r="B2693" t="s">
        <v>667</v>
      </c>
      <c r="C2693" t="s">
        <v>684</v>
      </c>
      <c r="D2693" t="s">
        <v>677</v>
      </c>
      <c r="E2693">
        <v>0.46716114883616799</v>
      </c>
      <c r="F2693">
        <v>9</v>
      </c>
      <c r="G2693">
        <v>0</v>
      </c>
      <c r="H2693">
        <v>0</v>
      </c>
      <c r="I2693">
        <f t="shared" si="291"/>
        <v>0</v>
      </c>
      <c r="J2693">
        <v>0</v>
      </c>
      <c r="K2693">
        <v>0</v>
      </c>
      <c r="L2693" t="s">
        <v>3</v>
      </c>
      <c r="M2693" t="s">
        <v>652</v>
      </c>
      <c r="N2693" t="str">
        <f t="shared" si="292"/>
        <v>left tackle</v>
      </c>
      <c r="P2693">
        <v>0</v>
      </c>
      <c r="Q2693">
        <v>0.619529</v>
      </c>
      <c r="R2693">
        <v>0</v>
      </c>
      <c r="S2693">
        <v>0</v>
      </c>
      <c r="T2693">
        <f t="shared" si="293"/>
        <v>0</v>
      </c>
      <c r="U2693">
        <f t="shared" si="294"/>
        <v>0</v>
      </c>
      <c r="V2693">
        <f t="shared" si="295"/>
        <v>0</v>
      </c>
      <c r="X2693">
        <f t="shared" si="290"/>
        <v>0.28941987937732233</v>
      </c>
    </row>
    <row r="2694" spans="1:24" x14ac:dyDescent="0.35">
      <c r="A2694" t="s">
        <v>548</v>
      </c>
      <c r="B2694" t="s">
        <v>667</v>
      </c>
      <c r="C2694" t="s">
        <v>684</v>
      </c>
      <c r="D2694" t="s">
        <v>677</v>
      </c>
      <c r="E2694">
        <v>0.46223467976639698</v>
      </c>
      <c r="F2694">
        <v>9</v>
      </c>
      <c r="G2694">
        <v>0</v>
      </c>
      <c r="H2694">
        <v>0</v>
      </c>
      <c r="I2694">
        <f t="shared" si="291"/>
        <v>0</v>
      </c>
      <c r="J2694">
        <v>0</v>
      </c>
      <c r="K2694">
        <v>0</v>
      </c>
      <c r="L2694" t="s">
        <v>3</v>
      </c>
      <c r="M2694" t="s">
        <v>651</v>
      </c>
      <c r="N2694" t="str">
        <f t="shared" si="292"/>
        <v>right tackle</v>
      </c>
      <c r="P2694">
        <v>0</v>
      </c>
      <c r="Q2694">
        <v>0.34534678000000002</v>
      </c>
      <c r="R2694">
        <v>0</v>
      </c>
      <c r="S2694">
        <v>0</v>
      </c>
      <c r="T2694">
        <f t="shared" si="293"/>
        <v>0</v>
      </c>
      <c r="U2694">
        <f t="shared" si="294"/>
        <v>0</v>
      </c>
      <c r="V2694">
        <f t="shared" si="295"/>
        <v>0</v>
      </c>
      <c r="X2694">
        <f t="shared" si="290"/>
        <v>0.15963125826165636</v>
      </c>
    </row>
    <row r="2695" spans="1:24" x14ac:dyDescent="0.35">
      <c r="A2695" t="s">
        <v>194</v>
      </c>
      <c r="B2695" t="s">
        <v>667</v>
      </c>
      <c r="C2695" t="s">
        <v>684</v>
      </c>
      <c r="D2695" t="s">
        <v>677</v>
      </c>
      <c r="E2695">
        <v>0.53776532023360202</v>
      </c>
      <c r="F2695">
        <v>9</v>
      </c>
      <c r="G2695">
        <v>0</v>
      </c>
      <c r="H2695">
        <v>0</v>
      </c>
      <c r="I2695">
        <f t="shared" si="291"/>
        <v>0</v>
      </c>
      <c r="J2695">
        <v>0</v>
      </c>
      <c r="K2695">
        <v>0</v>
      </c>
      <c r="L2695" t="s">
        <v>3</v>
      </c>
      <c r="M2695" t="s">
        <v>651</v>
      </c>
      <c r="N2695" t="str">
        <f t="shared" si="292"/>
        <v>right tackle</v>
      </c>
      <c r="P2695">
        <v>0</v>
      </c>
      <c r="Q2695">
        <v>0.34534678000000002</v>
      </c>
      <c r="R2695">
        <v>0</v>
      </c>
      <c r="S2695">
        <v>0</v>
      </c>
      <c r="T2695">
        <f t="shared" si="293"/>
        <v>0</v>
      </c>
      <c r="U2695">
        <f t="shared" si="294"/>
        <v>0</v>
      </c>
      <c r="V2695">
        <f t="shared" si="295"/>
        <v>0</v>
      </c>
      <c r="X2695">
        <f t="shared" si="290"/>
        <v>0.18571552173834333</v>
      </c>
    </row>
    <row r="2696" spans="1:24" x14ac:dyDescent="0.35">
      <c r="A2696" t="s">
        <v>213</v>
      </c>
      <c r="B2696" t="s">
        <v>666</v>
      </c>
      <c r="C2696" t="s">
        <v>684</v>
      </c>
      <c r="D2696" t="s">
        <v>677</v>
      </c>
      <c r="E2696">
        <v>0.11816027028123401</v>
      </c>
      <c r="F2696">
        <v>9</v>
      </c>
      <c r="G2696">
        <v>0</v>
      </c>
      <c r="H2696">
        <v>0</v>
      </c>
      <c r="I2696">
        <f t="shared" si="291"/>
        <v>0</v>
      </c>
      <c r="J2696">
        <v>0</v>
      </c>
      <c r="K2696">
        <v>0</v>
      </c>
      <c r="L2696" t="s">
        <v>3</v>
      </c>
      <c r="M2696" t="s">
        <v>652</v>
      </c>
      <c r="N2696" t="str">
        <f t="shared" si="292"/>
        <v>left tackle</v>
      </c>
      <c r="P2696">
        <v>0</v>
      </c>
      <c r="Q2696">
        <v>-1.3926673000000001</v>
      </c>
      <c r="R2696">
        <v>1</v>
      </c>
      <c r="S2696">
        <v>0.11816027028123401</v>
      </c>
      <c r="T2696">
        <f t="shared" si="293"/>
        <v>0</v>
      </c>
      <c r="U2696">
        <f t="shared" si="294"/>
        <v>0</v>
      </c>
      <c r="V2696">
        <f t="shared" si="295"/>
        <v>0</v>
      </c>
      <c r="X2696">
        <f t="shared" si="290"/>
        <v>-0.16455794457983641</v>
      </c>
    </row>
    <row r="2697" spans="1:24" x14ac:dyDescent="0.35">
      <c r="A2697" t="s">
        <v>200</v>
      </c>
      <c r="B2697" t="s">
        <v>666</v>
      </c>
      <c r="C2697" t="s">
        <v>684</v>
      </c>
      <c r="D2697" t="s">
        <v>677</v>
      </c>
      <c r="E2697">
        <v>0.189354011654639</v>
      </c>
      <c r="F2697">
        <v>9</v>
      </c>
      <c r="G2697">
        <v>0</v>
      </c>
      <c r="H2697">
        <v>0</v>
      </c>
      <c r="I2697">
        <f t="shared" si="291"/>
        <v>0</v>
      </c>
      <c r="J2697">
        <v>0</v>
      </c>
      <c r="K2697">
        <v>0</v>
      </c>
      <c r="L2697" t="s">
        <v>3</v>
      </c>
      <c r="M2697" t="s">
        <v>652</v>
      </c>
      <c r="N2697" t="str">
        <f t="shared" si="292"/>
        <v>left tackle</v>
      </c>
      <c r="P2697">
        <v>0</v>
      </c>
      <c r="Q2697">
        <v>-1.3926673000000001</v>
      </c>
      <c r="R2697">
        <v>1</v>
      </c>
      <c r="S2697">
        <v>0.189354011654639</v>
      </c>
      <c r="T2697">
        <f t="shared" si="293"/>
        <v>0</v>
      </c>
      <c r="U2697">
        <f t="shared" si="294"/>
        <v>0</v>
      </c>
      <c r="V2697">
        <f t="shared" si="295"/>
        <v>0</v>
      </c>
      <c r="X2697">
        <f t="shared" si="290"/>
        <v>-0.26370714015523461</v>
      </c>
    </row>
    <row r="2698" spans="1:24" x14ac:dyDescent="0.35">
      <c r="A2698" t="s">
        <v>515</v>
      </c>
      <c r="B2698" t="s">
        <v>667</v>
      </c>
      <c r="C2698" t="s">
        <v>684</v>
      </c>
      <c r="D2698" t="s">
        <v>677</v>
      </c>
      <c r="E2698">
        <v>0.69248571806412496</v>
      </c>
      <c r="F2698">
        <v>9</v>
      </c>
      <c r="G2698">
        <v>0</v>
      </c>
      <c r="H2698">
        <v>0</v>
      </c>
      <c r="I2698">
        <f t="shared" si="291"/>
        <v>0</v>
      </c>
      <c r="J2698">
        <v>0</v>
      </c>
      <c r="K2698">
        <v>0</v>
      </c>
      <c r="L2698" t="s">
        <v>3</v>
      </c>
      <c r="M2698" t="s">
        <v>652</v>
      </c>
      <c r="N2698" t="str">
        <f t="shared" si="292"/>
        <v>left tackle</v>
      </c>
      <c r="P2698">
        <v>0</v>
      </c>
      <c r="Q2698">
        <v>-1.3926673000000001</v>
      </c>
      <c r="R2698">
        <v>1</v>
      </c>
      <c r="S2698">
        <v>0.69248571806412496</v>
      </c>
      <c r="T2698">
        <f t="shared" si="293"/>
        <v>0</v>
      </c>
      <c r="U2698">
        <f t="shared" si="294"/>
        <v>0</v>
      </c>
      <c r="V2698">
        <f t="shared" si="295"/>
        <v>0</v>
      </c>
      <c r="X2698">
        <f t="shared" si="290"/>
        <v>-0.9644022152649262</v>
      </c>
    </row>
    <row r="2699" spans="1:24" x14ac:dyDescent="0.35">
      <c r="A2699" t="s">
        <v>195</v>
      </c>
      <c r="B2699" t="s">
        <v>667</v>
      </c>
      <c r="C2699" t="s">
        <v>684</v>
      </c>
      <c r="D2699" t="s">
        <v>677</v>
      </c>
      <c r="E2699">
        <v>1</v>
      </c>
      <c r="F2699">
        <v>9</v>
      </c>
      <c r="G2699">
        <v>0</v>
      </c>
      <c r="H2699">
        <v>0</v>
      </c>
      <c r="I2699">
        <f t="shared" si="291"/>
        <v>0</v>
      </c>
      <c r="J2699">
        <v>1</v>
      </c>
      <c r="K2699">
        <v>0</v>
      </c>
      <c r="L2699" t="s">
        <v>3</v>
      </c>
      <c r="M2699" t="s">
        <v>651</v>
      </c>
      <c r="N2699" t="str">
        <f t="shared" si="292"/>
        <v>right tackle</v>
      </c>
      <c r="P2699">
        <v>0</v>
      </c>
      <c r="Q2699">
        <v>-0.63706160000000001</v>
      </c>
      <c r="R2699">
        <v>1</v>
      </c>
      <c r="S2699">
        <v>1</v>
      </c>
      <c r="T2699">
        <f t="shared" si="293"/>
        <v>0</v>
      </c>
      <c r="U2699">
        <f t="shared" si="294"/>
        <v>1</v>
      </c>
      <c r="V2699">
        <f t="shared" si="295"/>
        <v>0</v>
      </c>
      <c r="X2699">
        <f t="shared" si="290"/>
        <v>-0.63706160000000001</v>
      </c>
    </row>
    <row r="2700" spans="1:24" x14ac:dyDescent="0.35">
      <c r="A2700" t="s">
        <v>133</v>
      </c>
      <c r="B2700" t="s">
        <v>667</v>
      </c>
      <c r="C2700" t="s">
        <v>677</v>
      </c>
      <c r="D2700" t="s">
        <v>684</v>
      </c>
      <c r="E2700">
        <v>0.60732164451132897</v>
      </c>
      <c r="F2700">
        <v>9</v>
      </c>
      <c r="G2700">
        <v>0</v>
      </c>
      <c r="H2700">
        <v>0</v>
      </c>
      <c r="I2700">
        <f t="shared" si="291"/>
        <v>0</v>
      </c>
      <c r="J2700">
        <v>0</v>
      </c>
      <c r="K2700">
        <v>0</v>
      </c>
      <c r="L2700" t="s">
        <v>653</v>
      </c>
      <c r="M2700" t="s">
        <v>651</v>
      </c>
      <c r="N2700" t="str">
        <f t="shared" si="292"/>
        <v>right end</v>
      </c>
      <c r="P2700">
        <v>0</v>
      </c>
      <c r="Q2700">
        <v>0.24508121999999999</v>
      </c>
      <c r="R2700">
        <v>0</v>
      </c>
      <c r="S2700">
        <v>0</v>
      </c>
      <c r="T2700">
        <f t="shared" si="293"/>
        <v>0</v>
      </c>
      <c r="U2700">
        <f t="shared" si="294"/>
        <v>0</v>
      </c>
      <c r="V2700">
        <f t="shared" si="295"/>
        <v>0</v>
      </c>
      <c r="X2700">
        <f t="shared" si="290"/>
        <v>0.14884312956924281</v>
      </c>
    </row>
    <row r="2701" spans="1:24" x14ac:dyDescent="0.35">
      <c r="A2701" t="s">
        <v>552</v>
      </c>
      <c r="B2701" t="s">
        <v>665</v>
      </c>
      <c r="C2701" t="s">
        <v>677</v>
      </c>
      <c r="D2701" t="s">
        <v>684</v>
      </c>
      <c r="E2701">
        <v>0.39267835548866997</v>
      </c>
      <c r="F2701">
        <v>9</v>
      </c>
      <c r="G2701">
        <v>0</v>
      </c>
      <c r="H2701">
        <v>0</v>
      </c>
      <c r="I2701">
        <f t="shared" si="291"/>
        <v>0</v>
      </c>
      <c r="J2701">
        <v>0</v>
      </c>
      <c r="K2701">
        <v>0</v>
      </c>
      <c r="L2701" t="s">
        <v>653</v>
      </c>
      <c r="M2701" t="s">
        <v>651</v>
      </c>
      <c r="N2701" t="str">
        <f t="shared" si="292"/>
        <v>right end</v>
      </c>
      <c r="P2701">
        <v>0</v>
      </c>
      <c r="Q2701">
        <v>0.24508121999999999</v>
      </c>
      <c r="R2701">
        <v>0</v>
      </c>
      <c r="S2701">
        <v>0</v>
      </c>
      <c r="T2701">
        <f t="shared" si="293"/>
        <v>0</v>
      </c>
      <c r="U2701">
        <f t="shared" si="294"/>
        <v>0</v>
      </c>
      <c r="V2701">
        <f t="shared" si="295"/>
        <v>0</v>
      </c>
      <c r="X2701">
        <f t="shared" si="290"/>
        <v>9.6238090430756928E-2</v>
      </c>
    </row>
    <row r="2702" spans="1:24" x14ac:dyDescent="0.35">
      <c r="A2702" t="s">
        <v>407</v>
      </c>
      <c r="B2702" t="s">
        <v>665</v>
      </c>
      <c r="C2702" t="s">
        <v>677</v>
      </c>
      <c r="D2702" t="s">
        <v>684</v>
      </c>
      <c r="E2702">
        <v>1</v>
      </c>
      <c r="F2702">
        <v>9</v>
      </c>
      <c r="G2702">
        <v>0</v>
      </c>
      <c r="H2702">
        <v>0</v>
      </c>
      <c r="I2702">
        <f t="shared" si="291"/>
        <v>0</v>
      </c>
      <c r="J2702">
        <v>0</v>
      </c>
      <c r="K2702">
        <v>1</v>
      </c>
      <c r="L2702" t="s">
        <v>653</v>
      </c>
      <c r="M2702" t="s">
        <v>652</v>
      </c>
      <c r="N2702" t="str">
        <f t="shared" si="292"/>
        <v>left end</v>
      </c>
      <c r="P2702">
        <v>0</v>
      </c>
      <c r="Q2702">
        <v>-1.2650608000000001</v>
      </c>
      <c r="R2702">
        <v>1</v>
      </c>
      <c r="S2702">
        <v>1</v>
      </c>
      <c r="T2702">
        <f t="shared" si="293"/>
        <v>0</v>
      </c>
      <c r="U2702">
        <f t="shared" si="294"/>
        <v>0</v>
      </c>
      <c r="V2702">
        <f t="shared" si="295"/>
        <v>1</v>
      </c>
      <c r="X2702">
        <f t="shared" si="290"/>
        <v>-1.2650608000000001</v>
      </c>
    </row>
    <row r="2703" spans="1:24" x14ac:dyDescent="0.35">
      <c r="A2703" t="s">
        <v>213</v>
      </c>
      <c r="B2703" t="s">
        <v>666</v>
      </c>
      <c r="C2703" t="s">
        <v>684</v>
      </c>
      <c r="D2703" t="s">
        <v>677</v>
      </c>
      <c r="E2703">
        <v>0.58327902781288399</v>
      </c>
      <c r="F2703">
        <v>9</v>
      </c>
      <c r="G2703">
        <v>0</v>
      </c>
      <c r="H2703">
        <v>0</v>
      </c>
      <c r="I2703">
        <f t="shared" si="291"/>
        <v>0</v>
      </c>
      <c r="J2703">
        <v>0</v>
      </c>
      <c r="K2703">
        <v>0</v>
      </c>
      <c r="L2703" t="s">
        <v>3</v>
      </c>
      <c r="M2703" t="s">
        <v>652</v>
      </c>
      <c r="N2703" t="str">
        <f t="shared" si="292"/>
        <v>left tackle</v>
      </c>
      <c r="P2703">
        <v>0</v>
      </c>
      <c r="Q2703">
        <v>8.9839069999999993E-2</v>
      </c>
      <c r="R2703">
        <v>0</v>
      </c>
      <c r="S2703">
        <v>0</v>
      </c>
      <c r="T2703">
        <f t="shared" si="293"/>
        <v>0</v>
      </c>
      <c r="U2703">
        <f t="shared" si="294"/>
        <v>0</v>
      </c>
      <c r="V2703">
        <f t="shared" si="295"/>
        <v>0</v>
      </c>
      <c r="X2703">
        <f t="shared" si="290"/>
        <v>5.2401245409213627E-2</v>
      </c>
    </row>
    <row r="2704" spans="1:24" x14ac:dyDescent="0.35">
      <c r="A2704" t="s">
        <v>548</v>
      </c>
      <c r="B2704" t="s">
        <v>667</v>
      </c>
      <c r="C2704" t="s">
        <v>684</v>
      </c>
      <c r="D2704" t="s">
        <v>677</v>
      </c>
      <c r="E2704">
        <v>0.41672097218711501</v>
      </c>
      <c r="F2704">
        <v>9</v>
      </c>
      <c r="G2704">
        <v>0</v>
      </c>
      <c r="H2704">
        <v>0</v>
      </c>
      <c r="I2704">
        <f t="shared" si="291"/>
        <v>0</v>
      </c>
      <c r="J2704">
        <v>0</v>
      </c>
      <c r="K2704">
        <v>0</v>
      </c>
      <c r="L2704" t="s">
        <v>3</v>
      </c>
      <c r="M2704" t="s">
        <v>652</v>
      </c>
      <c r="N2704" t="str">
        <f t="shared" si="292"/>
        <v>left tackle</v>
      </c>
      <c r="P2704">
        <v>0</v>
      </c>
      <c r="Q2704">
        <v>8.9839069999999993E-2</v>
      </c>
      <c r="R2704">
        <v>0</v>
      </c>
      <c r="S2704">
        <v>0</v>
      </c>
      <c r="T2704">
        <f t="shared" si="293"/>
        <v>0</v>
      </c>
      <c r="U2704">
        <f t="shared" si="294"/>
        <v>0</v>
      </c>
      <c r="V2704">
        <f t="shared" si="295"/>
        <v>0</v>
      </c>
      <c r="X2704">
        <f t="shared" si="290"/>
        <v>3.7437824590786276E-2</v>
      </c>
    </row>
    <row r="2705" spans="1:24" x14ac:dyDescent="0.35">
      <c r="A2705" t="s">
        <v>405</v>
      </c>
      <c r="B2705" t="s">
        <v>666</v>
      </c>
      <c r="C2705" t="s">
        <v>677</v>
      </c>
      <c r="D2705" t="s">
        <v>684</v>
      </c>
      <c r="E2705">
        <v>1</v>
      </c>
      <c r="F2705">
        <v>9</v>
      </c>
      <c r="G2705">
        <v>0</v>
      </c>
      <c r="H2705">
        <v>0</v>
      </c>
      <c r="I2705">
        <f t="shared" si="291"/>
        <v>0</v>
      </c>
      <c r="J2705">
        <v>0</v>
      </c>
      <c r="K2705">
        <v>0</v>
      </c>
      <c r="M2705" t="s">
        <v>650</v>
      </c>
      <c r="N2705" t="str">
        <f t="shared" si="292"/>
        <v>middle</v>
      </c>
      <c r="P2705">
        <v>0</v>
      </c>
      <c r="Q2705">
        <v>-0.45123878000000001</v>
      </c>
      <c r="R2705">
        <v>1</v>
      </c>
      <c r="S2705">
        <v>1</v>
      </c>
      <c r="T2705">
        <f t="shared" si="293"/>
        <v>0</v>
      </c>
      <c r="U2705">
        <f t="shared" si="294"/>
        <v>0</v>
      </c>
      <c r="V2705">
        <f t="shared" si="295"/>
        <v>0</v>
      </c>
      <c r="X2705">
        <f t="shared" si="290"/>
        <v>-0.45123878000000001</v>
      </c>
    </row>
    <row r="2706" spans="1:24" x14ac:dyDescent="0.35">
      <c r="A2706" t="s">
        <v>200</v>
      </c>
      <c r="B2706" t="s">
        <v>666</v>
      </c>
      <c r="C2706" t="s">
        <v>684</v>
      </c>
      <c r="D2706" t="s">
        <v>677</v>
      </c>
      <c r="E2706">
        <v>0.20855345310767201</v>
      </c>
      <c r="F2706">
        <v>9</v>
      </c>
      <c r="G2706">
        <v>0</v>
      </c>
      <c r="H2706">
        <v>0</v>
      </c>
      <c r="I2706">
        <f t="shared" si="291"/>
        <v>0</v>
      </c>
      <c r="J2706">
        <v>0</v>
      </c>
      <c r="K2706">
        <v>1</v>
      </c>
      <c r="M2706" t="s">
        <v>650</v>
      </c>
      <c r="N2706" t="str">
        <f t="shared" si="292"/>
        <v>middle</v>
      </c>
      <c r="P2706">
        <v>0</v>
      </c>
      <c r="Q2706">
        <v>-1.3798946000000001</v>
      </c>
      <c r="R2706">
        <v>1</v>
      </c>
      <c r="S2706">
        <v>0.20855345310767201</v>
      </c>
      <c r="T2706">
        <f t="shared" si="293"/>
        <v>0</v>
      </c>
      <c r="U2706">
        <f t="shared" si="294"/>
        <v>0</v>
      </c>
      <c r="V2706">
        <f t="shared" si="295"/>
        <v>0.20855345310767201</v>
      </c>
      <c r="X2706">
        <f t="shared" si="290"/>
        <v>-0.28778178375462982</v>
      </c>
    </row>
    <row r="2707" spans="1:24" x14ac:dyDescent="0.35">
      <c r="A2707" t="s">
        <v>215</v>
      </c>
      <c r="B2707" t="s">
        <v>666</v>
      </c>
      <c r="C2707" t="s">
        <v>684</v>
      </c>
      <c r="D2707" t="s">
        <v>677</v>
      </c>
      <c r="E2707">
        <v>0.79144654689232696</v>
      </c>
      <c r="F2707">
        <v>9</v>
      </c>
      <c r="G2707">
        <v>0</v>
      </c>
      <c r="H2707">
        <v>0</v>
      </c>
      <c r="I2707">
        <f t="shared" si="291"/>
        <v>0</v>
      </c>
      <c r="J2707">
        <v>0</v>
      </c>
      <c r="K2707">
        <v>1</v>
      </c>
      <c r="M2707" t="s">
        <v>650</v>
      </c>
      <c r="N2707" t="str">
        <f t="shared" si="292"/>
        <v>middle</v>
      </c>
      <c r="P2707">
        <v>0</v>
      </c>
      <c r="Q2707">
        <v>-1.3798946000000001</v>
      </c>
      <c r="R2707">
        <v>1</v>
      </c>
      <c r="S2707">
        <v>0.79144654689232696</v>
      </c>
      <c r="T2707">
        <f t="shared" si="293"/>
        <v>0</v>
      </c>
      <c r="U2707">
        <f t="shared" si="294"/>
        <v>0</v>
      </c>
      <c r="V2707">
        <f t="shared" si="295"/>
        <v>0.79144654689232696</v>
      </c>
      <c r="X2707">
        <f t="shared" si="290"/>
        <v>-1.0921128162453688</v>
      </c>
    </row>
    <row r="2708" spans="1:24" x14ac:dyDescent="0.35">
      <c r="A2708" t="s">
        <v>404</v>
      </c>
      <c r="B2708" t="s">
        <v>667</v>
      </c>
      <c r="C2708" t="s">
        <v>677</v>
      </c>
      <c r="D2708" t="s">
        <v>684</v>
      </c>
      <c r="E2708">
        <v>0.37787756262178102</v>
      </c>
      <c r="F2708">
        <v>9</v>
      </c>
      <c r="G2708">
        <v>0</v>
      </c>
      <c r="H2708">
        <v>0</v>
      </c>
      <c r="I2708">
        <f t="shared" si="291"/>
        <v>0</v>
      </c>
      <c r="J2708">
        <v>0</v>
      </c>
      <c r="K2708">
        <v>0</v>
      </c>
      <c r="L2708" t="s">
        <v>3</v>
      </c>
      <c r="M2708" t="s">
        <v>651</v>
      </c>
      <c r="N2708" t="str">
        <f t="shared" si="292"/>
        <v>right tackle</v>
      </c>
      <c r="P2708">
        <v>0</v>
      </c>
      <c r="Q2708">
        <v>-0.5210089</v>
      </c>
      <c r="R2708">
        <v>1</v>
      </c>
      <c r="S2708">
        <v>0.37787756262178102</v>
      </c>
      <c r="T2708">
        <f t="shared" si="293"/>
        <v>0</v>
      </c>
      <c r="U2708">
        <f t="shared" si="294"/>
        <v>0</v>
      </c>
      <c r="V2708">
        <f t="shared" si="295"/>
        <v>0</v>
      </c>
      <c r="X2708">
        <f t="shared" si="290"/>
        <v>-0.19687757323625524</v>
      </c>
    </row>
    <row r="2709" spans="1:24" x14ac:dyDescent="0.35">
      <c r="A2709" t="s">
        <v>116</v>
      </c>
      <c r="B2709" t="s">
        <v>666</v>
      </c>
      <c r="C2709" t="s">
        <v>677</v>
      </c>
      <c r="D2709" t="s">
        <v>684</v>
      </c>
      <c r="E2709">
        <v>0.62212243737821804</v>
      </c>
      <c r="F2709">
        <v>9</v>
      </c>
      <c r="G2709">
        <v>0</v>
      </c>
      <c r="H2709">
        <v>0</v>
      </c>
      <c r="I2709">
        <f t="shared" si="291"/>
        <v>0</v>
      </c>
      <c r="J2709">
        <v>0</v>
      </c>
      <c r="K2709">
        <v>0</v>
      </c>
      <c r="L2709" t="s">
        <v>3</v>
      </c>
      <c r="M2709" t="s">
        <v>651</v>
      </c>
      <c r="N2709" t="str">
        <f t="shared" si="292"/>
        <v>right tackle</v>
      </c>
      <c r="P2709">
        <v>0</v>
      </c>
      <c r="Q2709">
        <v>-0.5210089</v>
      </c>
      <c r="R2709">
        <v>1</v>
      </c>
      <c r="S2709">
        <v>0.62212243737821804</v>
      </c>
      <c r="T2709">
        <f t="shared" si="293"/>
        <v>0</v>
      </c>
      <c r="U2709">
        <f t="shared" si="294"/>
        <v>0</v>
      </c>
      <c r="V2709">
        <f t="shared" si="295"/>
        <v>0</v>
      </c>
      <c r="X2709">
        <f t="shared" si="290"/>
        <v>-0.32413132676374429</v>
      </c>
    </row>
    <row r="2710" spans="1:24" x14ac:dyDescent="0.35">
      <c r="A2710" t="s">
        <v>549</v>
      </c>
      <c r="B2710" t="s">
        <v>665</v>
      </c>
      <c r="C2710" t="s">
        <v>677</v>
      </c>
      <c r="D2710" t="s">
        <v>684</v>
      </c>
      <c r="E2710">
        <v>1</v>
      </c>
      <c r="F2710">
        <v>9</v>
      </c>
      <c r="G2710">
        <v>0</v>
      </c>
      <c r="H2710">
        <v>0</v>
      </c>
      <c r="I2710">
        <f t="shared" si="291"/>
        <v>0</v>
      </c>
      <c r="J2710">
        <v>0</v>
      </c>
      <c r="K2710">
        <v>0</v>
      </c>
      <c r="M2710" t="s">
        <v>650</v>
      </c>
      <c r="N2710" t="str">
        <f t="shared" si="292"/>
        <v>middle</v>
      </c>
      <c r="P2710">
        <v>0</v>
      </c>
      <c r="Q2710">
        <v>-0.55511469999999996</v>
      </c>
      <c r="R2710">
        <v>1</v>
      </c>
      <c r="S2710">
        <v>1</v>
      </c>
      <c r="T2710">
        <f t="shared" si="293"/>
        <v>0</v>
      </c>
      <c r="U2710">
        <f t="shared" si="294"/>
        <v>0</v>
      </c>
      <c r="V2710">
        <f t="shared" si="295"/>
        <v>0</v>
      </c>
      <c r="X2710">
        <f t="shared" si="290"/>
        <v>-0.55511469999999996</v>
      </c>
    </row>
    <row r="2711" spans="1:24" x14ac:dyDescent="0.35">
      <c r="A2711" t="s">
        <v>209</v>
      </c>
      <c r="B2711" t="s">
        <v>666</v>
      </c>
      <c r="C2711" t="s">
        <v>684</v>
      </c>
      <c r="D2711" t="s">
        <v>677</v>
      </c>
      <c r="E2711">
        <v>0.28587435504514502</v>
      </c>
      <c r="F2711">
        <v>9</v>
      </c>
      <c r="G2711">
        <v>0</v>
      </c>
      <c r="H2711">
        <v>0</v>
      </c>
      <c r="I2711">
        <f t="shared" si="291"/>
        <v>0</v>
      </c>
      <c r="J2711">
        <v>0</v>
      </c>
      <c r="K2711">
        <v>0</v>
      </c>
      <c r="L2711" t="s">
        <v>3</v>
      </c>
      <c r="M2711" t="s">
        <v>651</v>
      </c>
      <c r="N2711" t="str">
        <f t="shared" si="292"/>
        <v>right tackle</v>
      </c>
      <c r="P2711">
        <v>0</v>
      </c>
      <c r="Q2711">
        <v>-0.34294254000000002</v>
      </c>
      <c r="R2711">
        <v>1</v>
      </c>
      <c r="S2711">
        <v>0.28587435504514502</v>
      </c>
      <c r="T2711">
        <f t="shared" si="293"/>
        <v>0</v>
      </c>
      <c r="U2711">
        <f t="shared" si="294"/>
        <v>0</v>
      </c>
      <c r="V2711">
        <f t="shared" si="295"/>
        <v>0</v>
      </c>
      <c r="X2711">
        <f t="shared" si="290"/>
        <v>-9.8038477440043847E-2</v>
      </c>
    </row>
    <row r="2712" spans="1:24" x14ac:dyDescent="0.35">
      <c r="A2712" t="s">
        <v>214</v>
      </c>
      <c r="B2712" t="s">
        <v>667</v>
      </c>
      <c r="C2712" t="s">
        <v>684</v>
      </c>
      <c r="D2712" t="s">
        <v>677</v>
      </c>
      <c r="E2712">
        <v>0.71412564495485398</v>
      </c>
      <c r="F2712">
        <v>9</v>
      </c>
      <c r="G2712">
        <v>0</v>
      </c>
      <c r="H2712">
        <v>0</v>
      </c>
      <c r="I2712">
        <f t="shared" si="291"/>
        <v>0</v>
      </c>
      <c r="J2712">
        <v>0</v>
      </c>
      <c r="K2712">
        <v>0</v>
      </c>
      <c r="L2712" t="s">
        <v>3</v>
      </c>
      <c r="M2712" t="s">
        <v>651</v>
      </c>
      <c r="N2712" t="str">
        <f t="shared" si="292"/>
        <v>right tackle</v>
      </c>
      <c r="P2712">
        <v>0</v>
      </c>
      <c r="Q2712">
        <v>-0.34294254000000002</v>
      </c>
      <c r="R2712">
        <v>1</v>
      </c>
      <c r="S2712">
        <v>0.71412564495485398</v>
      </c>
      <c r="T2712">
        <f t="shared" si="293"/>
        <v>0</v>
      </c>
      <c r="U2712">
        <f t="shared" si="294"/>
        <v>0</v>
      </c>
      <c r="V2712">
        <f t="shared" si="295"/>
        <v>0</v>
      </c>
      <c r="X2712">
        <f t="shared" si="290"/>
        <v>-0.24490406255995581</v>
      </c>
    </row>
    <row r="2713" spans="1:24" x14ac:dyDescent="0.35">
      <c r="A2713" t="s">
        <v>213</v>
      </c>
      <c r="B2713" t="s">
        <v>666</v>
      </c>
      <c r="C2713" t="s">
        <v>684</v>
      </c>
      <c r="D2713" t="s">
        <v>677</v>
      </c>
      <c r="E2713">
        <v>0.65390619094125002</v>
      </c>
      <c r="F2713">
        <v>9</v>
      </c>
      <c r="G2713">
        <v>0</v>
      </c>
      <c r="H2713">
        <v>0</v>
      </c>
      <c r="I2713">
        <f t="shared" si="291"/>
        <v>0</v>
      </c>
      <c r="J2713">
        <v>0</v>
      </c>
      <c r="K2713">
        <v>0</v>
      </c>
      <c r="L2713" t="s">
        <v>653</v>
      </c>
      <c r="M2713" t="s">
        <v>652</v>
      </c>
      <c r="N2713" t="str">
        <f t="shared" si="292"/>
        <v>left end</v>
      </c>
      <c r="P2713">
        <v>0</v>
      </c>
      <c r="Q2713">
        <v>0.42050685999999998</v>
      </c>
      <c r="R2713">
        <v>0</v>
      </c>
      <c r="S2713">
        <v>0</v>
      </c>
      <c r="T2713">
        <f t="shared" si="293"/>
        <v>0</v>
      </c>
      <c r="U2713">
        <f t="shared" si="294"/>
        <v>0</v>
      </c>
      <c r="V2713">
        <f t="shared" si="295"/>
        <v>0</v>
      </c>
      <c r="X2713">
        <f t="shared" si="290"/>
        <v>0.27497203908726547</v>
      </c>
    </row>
    <row r="2714" spans="1:24" x14ac:dyDescent="0.35">
      <c r="A2714" t="s">
        <v>548</v>
      </c>
      <c r="B2714" t="s">
        <v>667</v>
      </c>
      <c r="C2714" t="s">
        <v>684</v>
      </c>
      <c r="D2714" t="s">
        <v>677</v>
      </c>
      <c r="E2714">
        <v>0.34609380905874898</v>
      </c>
      <c r="F2714">
        <v>9</v>
      </c>
      <c r="G2714">
        <v>0</v>
      </c>
      <c r="H2714">
        <v>0</v>
      </c>
      <c r="I2714">
        <f t="shared" si="291"/>
        <v>0</v>
      </c>
      <c r="J2714">
        <v>0</v>
      </c>
      <c r="K2714">
        <v>0</v>
      </c>
      <c r="L2714" t="s">
        <v>653</v>
      </c>
      <c r="M2714" t="s">
        <v>652</v>
      </c>
      <c r="N2714" t="str">
        <f t="shared" si="292"/>
        <v>left end</v>
      </c>
      <c r="P2714">
        <v>0</v>
      </c>
      <c r="Q2714">
        <v>0.42050685999999998</v>
      </c>
      <c r="R2714">
        <v>0</v>
      </c>
      <c r="S2714">
        <v>0</v>
      </c>
      <c r="T2714">
        <f t="shared" si="293"/>
        <v>0</v>
      </c>
      <c r="U2714">
        <f t="shared" si="294"/>
        <v>0</v>
      </c>
      <c r="V2714">
        <f t="shared" si="295"/>
        <v>0</v>
      </c>
      <c r="X2714">
        <f t="shared" si="290"/>
        <v>0.14553482091273409</v>
      </c>
    </row>
    <row r="2715" spans="1:24" x14ac:dyDescent="0.35">
      <c r="A2715" t="s">
        <v>213</v>
      </c>
      <c r="B2715" t="s">
        <v>666</v>
      </c>
      <c r="C2715" t="s">
        <v>684</v>
      </c>
      <c r="D2715" t="s">
        <v>677</v>
      </c>
      <c r="E2715">
        <v>0.71728041225857697</v>
      </c>
      <c r="F2715">
        <v>9</v>
      </c>
      <c r="G2715">
        <v>0</v>
      </c>
      <c r="H2715">
        <v>0</v>
      </c>
      <c r="I2715">
        <f t="shared" si="291"/>
        <v>0</v>
      </c>
      <c r="J2715">
        <v>0</v>
      </c>
      <c r="K2715">
        <v>0</v>
      </c>
      <c r="M2715" t="s">
        <v>650</v>
      </c>
      <c r="N2715" t="str">
        <f t="shared" si="292"/>
        <v>middle</v>
      </c>
      <c r="P2715">
        <v>0</v>
      </c>
      <c r="Q2715">
        <v>0.48678273</v>
      </c>
      <c r="R2715">
        <v>0</v>
      </c>
      <c r="S2715">
        <v>0</v>
      </c>
      <c r="T2715">
        <f t="shared" si="293"/>
        <v>0</v>
      </c>
      <c r="U2715">
        <f t="shared" si="294"/>
        <v>0</v>
      </c>
      <c r="V2715">
        <f t="shared" si="295"/>
        <v>0</v>
      </c>
      <c r="X2715">
        <f t="shared" si="290"/>
        <v>0.34915971725475559</v>
      </c>
    </row>
    <row r="2716" spans="1:24" x14ac:dyDescent="0.35">
      <c r="A2716" t="s">
        <v>203</v>
      </c>
      <c r="B2716" t="s">
        <v>665</v>
      </c>
      <c r="C2716" t="s">
        <v>684</v>
      </c>
      <c r="D2716" t="s">
        <v>677</v>
      </c>
      <c r="E2716">
        <v>0.28271958774142197</v>
      </c>
      <c r="F2716">
        <v>9</v>
      </c>
      <c r="G2716">
        <v>0</v>
      </c>
      <c r="H2716">
        <v>0</v>
      </c>
      <c r="I2716">
        <f t="shared" si="291"/>
        <v>0</v>
      </c>
      <c r="J2716">
        <v>0</v>
      </c>
      <c r="K2716">
        <v>0</v>
      </c>
      <c r="M2716" t="s">
        <v>650</v>
      </c>
      <c r="N2716" t="str">
        <f t="shared" si="292"/>
        <v>middle</v>
      </c>
      <c r="P2716">
        <v>0</v>
      </c>
      <c r="Q2716">
        <v>0.48678273</v>
      </c>
      <c r="R2716">
        <v>0</v>
      </c>
      <c r="S2716">
        <v>0</v>
      </c>
      <c r="T2716">
        <f t="shared" si="293"/>
        <v>0</v>
      </c>
      <c r="U2716">
        <f t="shared" si="294"/>
        <v>0</v>
      </c>
      <c r="V2716">
        <f t="shared" si="295"/>
        <v>0</v>
      </c>
      <c r="X2716">
        <f t="shared" si="290"/>
        <v>0.13762301274524391</v>
      </c>
    </row>
    <row r="2717" spans="1:24" x14ac:dyDescent="0.35">
      <c r="A2717" t="s">
        <v>554</v>
      </c>
      <c r="B2717" t="s">
        <v>667</v>
      </c>
      <c r="C2717" t="s">
        <v>684</v>
      </c>
      <c r="D2717" t="s">
        <v>677</v>
      </c>
      <c r="E2717">
        <v>1</v>
      </c>
      <c r="F2717">
        <v>9</v>
      </c>
      <c r="G2717">
        <v>0</v>
      </c>
      <c r="H2717">
        <v>0</v>
      </c>
      <c r="I2717">
        <f t="shared" si="291"/>
        <v>0</v>
      </c>
      <c r="J2717">
        <v>0</v>
      </c>
      <c r="K2717">
        <v>0</v>
      </c>
      <c r="L2717" t="s">
        <v>3</v>
      </c>
      <c r="M2717" t="s">
        <v>652</v>
      </c>
      <c r="N2717" t="str">
        <f t="shared" si="292"/>
        <v>left tackle</v>
      </c>
      <c r="P2717">
        <v>0</v>
      </c>
      <c r="Q2717">
        <v>-0.34531683000000002</v>
      </c>
      <c r="R2717">
        <v>1</v>
      </c>
      <c r="S2717">
        <v>1</v>
      </c>
      <c r="T2717">
        <f t="shared" si="293"/>
        <v>0</v>
      </c>
      <c r="U2717">
        <f t="shared" si="294"/>
        <v>0</v>
      </c>
      <c r="V2717">
        <f t="shared" si="295"/>
        <v>0</v>
      </c>
      <c r="X2717">
        <f t="shared" si="290"/>
        <v>-0.34531683000000002</v>
      </c>
    </row>
    <row r="2718" spans="1:24" x14ac:dyDescent="0.35">
      <c r="A2718" t="s">
        <v>554</v>
      </c>
      <c r="B2718" t="s">
        <v>667</v>
      </c>
      <c r="C2718" t="s">
        <v>684</v>
      </c>
      <c r="D2718" t="s">
        <v>677</v>
      </c>
      <c r="E2718">
        <v>0.206277349763234</v>
      </c>
      <c r="F2718">
        <v>9</v>
      </c>
      <c r="G2718">
        <v>0</v>
      </c>
      <c r="H2718">
        <v>0</v>
      </c>
      <c r="I2718">
        <f t="shared" si="291"/>
        <v>0</v>
      </c>
      <c r="J2718">
        <v>0</v>
      </c>
      <c r="K2718">
        <v>0</v>
      </c>
      <c r="L2718" t="s">
        <v>3</v>
      </c>
      <c r="M2718" t="s">
        <v>652</v>
      </c>
      <c r="N2718" t="str">
        <f t="shared" si="292"/>
        <v>left tackle</v>
      </c>
      <c r="P2718">
        <v>0</v>
      </c>
      <c r="Q2718">
        <v>-0.70295249999999998</v>
      </c>
      <c r="R2718">
        <v>1</v>
      </c>
      <c r="S2718">
        <v>0.206277349763234</v>
      </c>
      <c r="T2718">
        <f t="shared" si="293"/>
        <v>0</v>
      </c>
      <c r="U2718">
        <f t="shared" si="294"/>
        <v>0</v>
      </c>
      <c r="V2718">
        <f t="shared" si="295"/>
        <v>0</v>
      </c>
      <c r="X2718">
        <f t="shared" si="290"/>
        <v>-0.14500317870943974</v>
      </c>
    </row>
    <row r="2719" spans="1:24" x14ac:dyDescent="0.35">
      <c r="A2719" t="s">
        <v>202</v>
      </c>
      <c r="B2719" t="s">
        <v>666</v>
      </c>
      <c r="C2719" t="s">
        <v>684</v>
      </c>
      <c r="D2719" t="s">
        <v>677</v>
      </c>
      <c r="E2719">
        <v>0.26221751671015903</v>
      </c>
      <c r="F2719">
        <v>9</v>
      </c>
      <c r="G2719">
        <v>0</v>
      </c>
      <c r="H2719">
        <v>0</v>
      </c>
      <c r="I2719">
        <f t="shared" si="291"/>
        <v>0</v>
      </c>
      <c r="J2719">
        <v>0</v>
      </c>
      <c r="K2719">
        <v>0</v>
      </c>
      <c r="L2719" t="s">
        <v>3</v>
      </c>
      <c r="M2719" t="s">
        <v>652</v>
      </c>
      <c r="N2719" t="str">
        <f t="shared" si="292"/>
        <v>left tackle</v>
      </c>
      <c r="P2719">
        <v>0</v>
      </c>
      <c r="Q2719">
        <v>-0.70295249999999998</v>
      </c>
      <c r="R2719">
        <v>1</v>
      </c>
      <c r="S2719">
        <v>0.26221751671015903</v>
      </c>
      <c r="T2719">
        <f t="shared" si="293"/>
        <v>0</v>
      </c>
      <c r="U2719">
        <f t="shared" si="294"/>
        <v>0</v>
      </c>
      <c r="V2719">
        <f t="shared" si="295"/>
        <v>0</v>
      </c>
      <c r="X2719">
        <f t="shared" si="290"/>
        <v>-0.18432645891519805</v>
      </c>
    </row>
    <row r="2720" spans="1:24" x14ac:dyDescent="0.35">
      <c r="A2720" t="s">
        <v>515</v>
      </c>
      <c r="B2720" t="s">
        <v>667</v>
      </c>
      <c r="C2720" t="s">
        <v>684</v>
      </c>
      <c r="D2720" t="s">
        <v>677</v>
      </c>
      <c r="E2720">
        <v>0.185970064949393</v>
      </c>
      <c r="F2720">
        <v>9</v>
      </c>
      <c r="G2720">
        <v>0</v>
      </c>
      <c r="H2720">
        <v>0</v>
      </c>
      <c r="I2720">
        <f t="shared" si="291"/>
        <v>0</v>
      </c>
      <c r="J2720">
        <v>0</v>
      </c>
      <c r="K2720">
        <v>0</v>
      </c>
      <c r="L2720" t="s">
        <v>3</v>
      </c>
      <c r="M2720" t="s">
        <v>652</v>
      </c>
      <c r="N2720" t="str">
        <f t="shared" si="292"/>
        <v>left tackle</v>
      </c>
      <c r="P2720">
        <v>0</v>
      </c>
      <c r="Q2720">
        <v>-0.70295249999999998</v>
      </c>
      <c r="R2720">
        <v>1</v>
      </c>
      <c r="S2720">
        <v>0.185970064949393</v>
      </c>
      <c r="T2720">
        <f t="shared" si="293"/>
        <v>0</v>
      </c>
      <c r="U2720">
        <f t="shared" si="294"/>
        <v>0</v>
      </c>
      <c r="V2720">
        <f t="shared" si="295"/>
        <v>0</v>
      </c>
      <c r="X2720">
        <f t="shared" si="290"/>
        <v>-0.13072812208133819</v>
      </c>
    </row>
    <row r="2721" spans="1:24" x14ac:dyDescent="0.35">
      <c r="A2721" t="s">
        <v>215</v>
      </c>
      <c r="B2721" t="s">
        <v>666</v>
      </c>
      <c r="C2721" t="s">
        <v>684</v>
      </c>
      <c r="D2721" t="s">
        <v>677</v>
      </c>
      <c r="E2721">
        <v>0.345535068577212</v>
      </c>
      <c r="F2721">
        <v>9</v>
      </c>
      <c r="G2721">
        <v>0</v>
      </c>
      <c r="H2721">
        <v>0</v>
      </c>
      <c r="I2721">
        <f t="shared" si="291"/>
        <v>0</v>
      </c>
      <c r="J2721">
        <v>0</v>
      </c>
      <c r="K2721">
        <v>0</v>
      </c>
      <c r="L2721" t="s">
        <v>3</v>
      </c>
      <c r="M2721" t="s">
        <v>652</v>
      </c>
      <c r="N2721" t="str">
        <f t="shared" si="292"/>
        <v>left tackle</v>
      </c>
      <c r="P2721">
        <v>0</v>
      </c>
      <c r="Q2721">
        <v>-0.70295249999999998</v>
      </c>
      <c r="R2721">
        <v>1</v>
      </c>
      <c r="S2721">
        <v>0.345535068577212</v>
      </c>
      <c r="T2721">
        <f t="shared" si="293"/>
        <v>0</v>
      </c>
      <c r="U2721">
        <f t="shared" si="294"/>
        <v>0</v>
      </c>
      <c r="V2721">
        <f t="shared" si="295"/>
        <v>0</v>
      </c>
      <c r="X2721">
        <f t="shared" si="290"/>
        <v>-0.24289474029402261</v>
      </c>
    </row>
    <row r="2722" spans="1:24" x14ac:dyDescent="0.35">
      <c r="A2722" t="s">
        <v>207</v>
      </c>
      <c r="B2722" t="s">
        <v>665</v>
      </c>
      <c r="C2722" t="s">
        <v>684</v>
      </c>
      <c r="D2722" t="s">
        <v>677</v>
      </c>
      <c r="E2722">
        <v>0.88472643233547998</v>
      </c>
      <c r="F2722">
        <v>9</v>
      </c>
      <c r="G2722">
        <v>0</v>
      </c>
      <c r="H2722">
        <v>0</v>
      </c>
      <c r="I2722">
        <f t="shared" si="291"/>
        <v>0</v>
      </c>
      <c r="J2722">
        <v>0</v>
      </c>
      <c r="K2722">
        <v>0</v>
      </c>
      <c r="L2722" t="s">
        <v>3</v>
      </c>
      <c r="M2722" t="s">
        <v>651</v>
      </c>
      <c r="N2722" t="str">
        <f t="shared" si="292"/>
        <v>right tackle</v>
      </c>
      <c r="P2722">
        <v>0</v>
      </c>
      <c r="Q2722">
        <v>0.8071353</v>
      </c>
      <c r="R2722">
        <v>0</v>
      </c>
      <c r="S2722">
        <v>0</v>
      </c>
      <c r="T2722">
        <f t="shared" si="293"/>
        <v>0</v>
      </c>
      <c r="U2722">
        <f t="shared" si="294"/>
        <v>0</v>
      </c>
      <c r="V2722">
        <f t="shared" si="295"/>
        <v>0</v>
      </c>
      <c r="X2722">
        <f t="shared" si="290"/>
        <v>0.71409393438102731</v>
      </c>
    </row>
    <row r="2723" spans="1:24" x14ac:dyDescent="0.35">
      <c r="A2723" t="s">
        <v>194</v>
      </c>
      <c r="B2723" t="s">
        <v>667</v>
      </c>
      <c r="C2723" t="s">
        <v>684</v>
      </c>
      <c r="D2723" t="s">
        <v>677</v>
      </c>
      <c r="E2723">
        <v>0.115273567664519</v>
      </c>
      <c r="F2723">
        <v>9</v>
      </c>
      <c r="G2723">
        <v>0</v>
      </c>
      <c r="H2723">
        <v>0</v>
      </c>
      <c r="I2723">
        <f t="shared" si="291"/>
        <v>0</v>
      </c>
      <c r="J2723">
        <v>0</v>
      </c>
      <c r="K2723">
        <v>0</v>
      </c>
      <c r="L2723" t="s">
        <v>3</v>
      </c>
      <c r="M2723" t="s">
        <v>651</v>
      </c>
      <c r="N2723" t="str">
        <f t="shared" si="292"/>
        <v>right tackle</v>
      </c>
      <c r="P2723">
        <v>0</v>
      </c>
      <c r="Q2723">
        <v>0.8071353</v>
      </c>
      <c r="R2723">
        <v>0</v>
      </c>
      <c r="S2723">
        <v>0</v>
      </c>
      <c r="T2723">
        <f t="shared" si="293"/>
        <v>0</v>
      </c>
      <c r="U2723">
        <f t="shared" si="294"/>
        <v>0</v>
      </c>
      <c r="V2723">
        <f t="shared" si="295"/>
        <v>0</v>
      </c>
      <c r="X2723">
        <f t="shared" si="290"/>
        <v>9.3041365618971847E-2</v>
      </c>
    </row>
    <row r="2724" spans="1:24" x14ac:dyDescent="0.35">
      <c r="A2724" t="s">
        <v>210</v>
      </c>
      <c r="B2724" t="s">
        <v>667</v>
      </c>
      <c r="C2724" t="s">
        <v>684</v>
      </c>
      <c r="D2724" t="s">
        <v>677</v>
      </c>
      <c r="E2724">
        <v>0.54995983544415505</v>
      </c>
      <c r="F2724">
        <v>9</v>
      </c>
      <c r="G2724">
        <v>0</v>
      </c>
      <c r="H2724">
        <v>0</v>
      </c>
      <c r="I2724">
        <f t="shared" si="291"/>
        <v>0</v>
      </c>
      <c r="J2724">
        <v>1</v>
      </c>
      <c r="K2724">
        <v>0</v>
      </c>
      <c r="M2724" t="s">
        <v>650</v>
      </c>
      <c r="N2724" t="str">
        <f t="shared" si="292"/>
        <v>middle</v>
      </c>
      <c r="P2724">
        <v>0</v>
      </c>
      <c r="Q2724">
        <v>-7.9150129999999999E-2</v>
      </c>
      <c r="R2724">
        <v>1</v>
      </c>
      <c r="S2724">
        <v>0.54995983544415505</v>
      </c>
      <c r="T2724">
        <f t="shared" si="293"/>
        <v>0</v>
      </c>
      <c r="U2724">
        <f t="shared" si="294"/>
        <v>0.54995983544415505</v>
      </c>
      <c r="V2724">
        <f t="shared" si="295"/>
        <v>0</v>
      </c>
      <c r="X2724">
        <f t="shared" si="290"/>
        <v>-4.3529392470183483E-2</v>
      </c>
    </row>
    <row r="2725" spans="1:24" x14ac:dyDescent="0.35">
      <c r="A2725" t="s">
        <v>213</v>
      </c>
      <c r="B2725" t="s">
        <v>666</v>
      </c>
      <c r="C2725" t="s">
        <v>684</v>
      </c>
      <c r="D2725" t="s">
        <v>677</v>
      </c>
      <c r="E2725">
        <v>0.29950544710963201</v>
      </c>
      <c r="F2725">
        <v>9</v>
      </c>
      <c r="G2725">
        <v>0</v>
      </c>
      <c r="H2725">
        <v>0</v>
      </c>
      <c r="I2725">
        <f t="shared" si="291"/>
        <v>0</v>
      </c>
      <c r="J2725">
        <v>1</v>
      </c>
      <c r="K2725">
        <v>0</v>
      </c>
      <c r="M2725" t="s">
        <v>650</v>
      </c>
      <c r="N2725" t="str">
        <f t="shared" si="292"/>
        <v>middle</v>
      </c>
      <c r="P2725">
        <v>0</v>
      </c>
      <c r="Q2725">
        <v>-7.9150129999999999E-2</v>
      </c>
      <c r="R2725">
        <v>1</v>
      </c>
      <c r="S2725">
        <v>0.29950544710963201</v>
      </c>
      <c r="T2725">
        <f t="shared" si="293"/>
        <v>0</v>
      </c>
      <c r="U2725">
        <f t="shared" si="294"/>
        <v>0.29950544710963201</v>
      </c>
      <c r="V2725">
        <f t="shared" si="295"/>
        <v>0</v>
      </c>
      <c r="X2725">
        <f t="shared" si="290"/>
        <v>-2.3705895074435497E-2</v>
      </c>
    </row>
    <row r="2726" spans="1:24" x14ac:dyDescent="0.35">
      <c r="A2726" t="s">
        <v>515</v>
      </c>
      <c r="B2726" t="s">
        <v>667</v>
      </c>
      <c r="C2726" t="s">
        <v>684</v>
      </c>
      <c r="D2726" t="s">
        <v>677</v>
      </c>
      <c r="E2726">
        <v>0.150534717446211</v>
      </c>
      <c r="F2726">
        <v>9</v>
      </c>
      <c r="G2726">
        <v>0</v>
      </c>
      <c r="H2726">
        <v>0</v>
      </c>
      <c r="I2726">
        <f t="shared" si="291"/>
        <v>0</v>
      </c>
      <c r="J2726">
        <v>1</v>
      </c>
      <c r="K2726">
        <v>0</v>
      </c>
      <c r="M2726" t="s">
        <v>650</v>
      </c>
      <c r="N2726" t="str">
        <f t="shared" si="292"/>
        <v>middle</v>
      </c>
      <c r="P2726">
        <v>0</v>
      </c>
      <c r="Q2726">
        <v>-7.9150129999999999E-2</v>
      </c>
      <c r="R2726">
        <v>1</v>
      </c>
      <c r="S2726">
        <v>0.150534717446211</v>
      </c>
      <c r="T2726">
        <f t="shared" si="293"/>
        <v>0</v>
      </c>
      <c r="U2726">
        <f t="shared" si="294"/>
        <v>0.150534717446211</v>
      </c>
      <c r="V2726">
        <f t="shared" si="295"/>
        <v>0</v>
      </c>
      <c r="X2726">
        <f t="shared" si="290"/>
        <v>-1.1914842455380869E-2</v>
      </c>
    </row>
    <row r="2727" spans="1:24" x14ac:dyDescent="0.35">
      <c r="A2727" t="s">
        <v>128</v>
      </c>
      <c r="B2727" t="s">
        <v>667</v>
      </c>
      <c r="C2727" t="s">
        <v>677</v>
      </c>
      <c r="D2727" t="s">
        <v>684</v>
      </c>
      <c r="E2727">
        <v>0.56356720265326399</v>
      </c>
      <c r="F2727">
        <v>9</v>
      </c>
      <c r="G2727">
        <v>0</v>
      </c>
      <c r="H2727">
        <v>0</v>
      </c>
      <c r="I2727">
        <f t="shared" si="291"/>
        <v>0</v>
      </c>
      <c r="J2727">
        <v>0</v>
      </c>
      <c r="K2727">
        <v>0</v>
      </c>
      <c r="M2727" t="s">
        <v>650</v>
      </c>
      <c r="N2727" t="str">
        <f t="shared" si="292"/>
        <v>middle</v>
      </c>
      <c r="P2727">
        <v>0</v>
      </c>
      <c r="Q2727">
        <v>-0.61836999999999998</v>
      </c>
      <c r="R2727">
        <v>1</v>
      </c>
      <c r="S2727">
        <v>0.56356720265326399</v>
      </c>
      <c r="T2727">
        <f t="shared" si="293"/>
        <v>0</v>
      </c>
      <c r="U2727">
        <f t="shared" si="294"/>
        <v>0</v>
      </c>
      <c r="V2727">
        <f t="shared" si="295"/>
        <v>0</v>
      </c>
      <c r="X2727">
        <f t="shared" si="290"/>
        <v>-0.34849305110469886</v>
      </c>
    </row>
    <row r="2728" spans="1:24" x14ac:dyDescent="0.35">
      <c r="A2728" t="s">
        <v>404</v>
      </c>
      <c r="B2728" t="s">
        <v>667</v>
      </c>
      <c r="C2728" t="s">
        <v>677</v>
      </c>
      <c r="D2728" t="s">
        <v>684</v>
      </c>
      <c r="E2728">
        <v>0.43643279734673501</v>
      </c>
      <c r="F2728">
        <v>9</v>
      </c>
      <c r="G2728">
        <v>0</v>
      </c>
      <c r="H2728">
        <v>0</v>
      </c>
      <c r="I2728">
        <f t="shared" si="291"/>
        <v>0</v>
      </c>
      <c r="J2728">
        <v>0</v>
      </c>
      <c r="K2728">
        <v>0</v>
      </c>
      <c r="M2728" t="s">
        <v>650</v>
      </c>
      <c r="N2728" t="str">
        <f t="shared" si="292"/>
        <v>middle</v>
      </c>
      <c r="P2728">
        <v>0</v>
      </c>
      <c r="Q2728">
        <v>-0.61836999999999998</v>
      </c>
      <c r="R2728">
        <v>1</v>
      </c>
      <c r="S2728">
        <v>0.43643279734673501</v>
      </c>
      <c r="T2728">
        <f t="shared" si="293"/>
        <v>0</v>
      </c>
      <c r="U2728">
        <f t="shared" si="294"/>
        <v>0</v>
      </c>
      <c r="V2728">
        <f t="shared" si="295"/>
        <v>0</v>
      </c>
      <c r="X2728">
        <f t="shared" si="290"/>
        <v>-0.26987694889530051</v>
      </c>
    </row>
    <row r="2729" spans="1:24" x14ac:dyDescent="0.35">
      <c r="A2729" t="s">
        <v>133</v>
      </c>
      <c r="B2729" t="s">
        <v>667</v>
      </c>
      <c r="C2729" t="s">
        <v>677</v>
      </c>
      <c r="D2729" t="s">
        <v>684</v>
      </c>
      <c r="E2729">
        <v>0.66315486875924101</v>
      </c>
      <c r="F2729">
        <v>9</v>
      </c>
      <c r="G2729">
        <v>0</v>
      </c>
      <c r="H2729">
        <v>0</v>
      </c>
      <c r="I2729">
        <f t="shared" si="291"/>
        <v>0</v>
      </c>
      <c r="J2729">
        <v>0</v>
      </c>
      <c r="K2729">
        <v>0</v>
      </c>
      <c r="L2729" t="s">
        <v>653</v>
      </c>
      <c r="M2729" t="s">
        <v>651</v>
      </c>
      <c r="N2729" t="str">
        <f t="shared" si="292"/>
        <v>right end</v>
      </c>
      <c r="P2729">
        <v>0</v>
      </c>
      <c r="Q2729">
        <v>-0.37524069999999998</v>
      </c>
      <c r="R2729">
        <v>1</v>
      </c>
      <c r="S2729">
        <v>0.66315486875924101</v>
      </c>
      <c r="T2729">
        <f t="shared" si="293"/>
        <v>0</v>
      </c>
      <c r="U2729">
        <f t="shared" si="294"/>
        <v>0</v>
      </c>
      <c r="V2729">
        <f t="shared" si="295"/>
        <v>0</v>
      </c>
      <c r="X2729">
        <f t="shared" si="290"/>
        <v>-0.24884269716162571</v>
      </c>
    </row>
    <row r="2730" spans="1:24" x14ac:dyDescent="0.35">
      <c r="A2730" t="s">
        <v>116</v>
      </c>
      <c r="B2730" t="s">
        <v>666</v>
      </c>
      <c r="C2730" t="s">
        <v>677</v>
      </c>
      <c r="D2730" t="s">
        <v>684</v>
      </c>
      <c r="E2730">
        <v>0.33684513124075799</v>
      </c>
      <c r="F2730">
        <v>9</v>
      </c>
      <c r="G2730">
        <v>0</v>
      </c>
      <c r="H2730">
        <v>0</v>
      </c>
      <c r="I2730">
        <f t="shared" si="291"/>
        <v>0</v>
      </c>
      <c r="J2730">
        <v>0</v>
      </c>
      <c r="K2730">
        <v>0</v>
      </c>
      <c r="L2730" t="s">
        <v>653</v>
      </c>
      <c r="M2730" t="s">
        <v>651</v>
      </c>
      <c r="N2730" t="str">
        <f t="shared" si="292"/>
        <v>right end</v>
      </c>
      <c r="P2730">
        <v>0</v>
      </c>
      <c r="Q2730">
        <v>-0.37524069999999998</v>
      </c>
      <c r="R2730">
        <v>1</v>
      </c>
      <c r="S2730">
        <v>0.33684513124075799</v>
      </c>
      <c r="T2730">
        <f t="shared" si="293"/>
        <v>0</v>
      </c>
      <c r="U2730">
        <f t="shared" si="294"/>
        <v>0</v>
      </c>
      <c r="V2730">
        <f t="shared" si="295"/>
        <v>0</v>
      </c>
      <c r="X2730">
        <f t="shared" si="290"/>
        <v>-0.12639800283837388</v>
      </c>
    </row>
    <row r="2731" spans="1:24" x14ac:dyDescent="0.35">
      <c r="A2731" t="s">
        <v>111</v>
      </c>
      <c r="B2731" t="s">
        <v>665</v>
      </c>
      <c r="C2731" t="s">
        <v>677</v>
      </c>
      <c r="D2731" t="s">
        <v>684</v>
      </c>
      <c r="E2731">
        <v>0.50237126752405503</v>
      </c>
      <c r="F2731">
        <v>9</v>
      </c>
      <c r="G2731">
        <v>0</v>
      </c>
      <c r="H2731">
        <v>0</v>
      </c>
      <c r="I2731">
        <f t="shared" si="291"/>
        <v>0</v>
      </c>
      <c r="J2731">
        <v>0</v>
      </c>
      <c r="K2731">
        <v>0</v>
      </c>
      <c r="L2731" t="s">
        <v>3</v>
      </c>
      <c r="M2731" t="s">
        <v>651</v>
      </c>
      <c r="N2731" t="str">
        <f t="shared" si="292"/>
        <v>right tackle</v>
      </c>
      <c r="P2731">
        <v>0</v>
      </c>
      <c r="Q2731">
        <v>1.1064404999999999</v>
      </c>
      <c r="R2731">
        <v>0</v>
      </c>
      <c r="S2731">
        <v>0</v>
      </c>
      <c r="T2731">
        <f t="shared" si="293"/>
        <v>0</v>
      </c>
      <c r="U2731">
        <f t="shared" si="294"/>
        <v>0</v>
      </c>
      <c r="V2731">
        <f t="shared" si="295"/>
        <v>0</v>
      </c>
      <c r="X2731">
        <f t="shared" si="290"/>
        <v>0.55584391642494912</v>
      </c>
    </row>
    <row r="2732" spans="1:24" x14ac:dyDescent="0.35">
      <c r="A2732" t="s">
        <v>404</v>
      </c>
      <c r="B2732" t="s">
        <v>667</v>
      </c>
      <c r="C2732" t="s">
        <v>677</v>
      </c>
      <c r="D2732" t="s">
        <v>684</v>
      </c>
      <c r="E2732">
        <v>0.49762873247594402</v>
      </c>
      <c r="F2732">
        <v>9</v>
      </c>
      <c r="G2732">
        <v>0</v>
      </c>
      <c r="H2732">
        <v>0</v>
      </c>
      <c r="I2732">
        <f t="shared" si="291"/>
        <v>0</v>
      </c>
      <c r="J2732">
        <v>0</v>
      </c>
      <c r="K2732">
        <v>0</v>
      </c>
      <c r="L2732" t="s">
        <v>3</v>
      </c>
      <c r="M2732" t="s">
        <v>651</v>
      </c>
      <c r="N2732" t="str">
        <f t="shared" si="292"/>
        <v>right tackle</v>
      </c>
      <c r="P2732">
        <v>0</v>
      </c>
      <c r="Q2732">
        <v>1.1064404999999999</v>
      </c>
      <c r="R2732">
        <v>0</v>
      </c>
      <c r="S2732">
        <v>0</v>
      </c>
      <c r="T2732">
        <f t="shared" si="293"/>
        <v>0</v>
      </c>
      <c r="U2732">
        <f t="shared" si="294"/>
        <v>0</v>
      </c>
      <c r="V2732">
        <f t="shared" si="295"/>
        <v>0</v>
      </c>
      <c r="X2732">
        <f t="shared" si="290"/>
        <v>0.5505965835750497</v>
      </c>
    </row>
    <row r="2733" spans="1:24" x14ac:dyDescent="0.35">
      <c r="A2733" t="s">
        <v>630</v>
      </c>
      <c r="B2733" t="s">
        <v>665</v>
      </c>
      <c r="C2733" t="s">
        <v>677</v>
      </c>
      <c r="D2733" t="s">
        <v>684</v>
      </c>
      <c r="E2733">
        <v>0.63014324609357097</v>
      </c>
      <c r="F2733">
        <v>9</v>
      </c>
      <c r="G2733">
        <v>0</v>
      </c>
      <c r="H2733">
        <v>0</v>
      </c>
      <c r="I2733">
        <f t="shared" si="291"/>
        <v>0</v>
      </c>
      <c r="J2733">
        <v>0</v>
      </c>
      <c r="K2733">
        <v>0</v>
      </c>
      <c r="L2733" t="s">
        <v>3</v>
      </c>
      <c r="M2733" t="s">
        <v>652</v>
      </c>
      <c r="N2733" t="str">
        <f t="shared" si="292"/>
        <v>left tackle</v>
      </c>
      <c r="P2733">
        <v>0</v>
      </c>
      <c r="Q2733">
        <v>0.54607119999999998</v>
      </c>
      <c r="R2733">
        <v>0</v>
      </c>
      <c r="S2733">
        <v>0</v>
      </c>
      <c r="T2733">
        <f t="shared" si="293"/>
        <v>0</v>
      </c>
      <c r="U2733">
        <f t="shared" si="294"/>
        <v>0</v>
      </c>
      <c r="V2733">
        <f t="shared" si="295"/>
        <v>0</v>
      </c>
      <c r="X2733">
        <f t="shared" si="290"/>
        <v>0.34410307856621158</v>
      </c>
    </row>
    <row r="2734" spans="1:24" x14ac:dyDescent="0.35">
      <c r="A2734" t="s">
        <v>408</v>
      </c>
      <c r="B2734" t="s">
        <v>666</v>
      </c>
      <c r="C2734" t="s">
        <v>677</v>
      </c>
      <c r="D2734" t="s">
        <v>684</v>
      </c>
      <c r="E2734">
        <v>0.192737380774678</v>
      </c>
      <c r="F2734">
        <v>9</v>
      </c>
      <c r="G2734">
        <v>0</v>
      </c>
      <c r="H2734">
        <v>0</v>
      </c>
      <c r="I2734">
        <f t="shared" si="291"/>
        <v>0</v>
      </c>
      <c r="J2734">
        <v>0</v>
      </c>
      <c r="K2734">
        <v>0</v>
      </c>
      <c r="L2734" t="s">
        <v>3</v>
      </c>
      <c r="M2734" t="s">
        <v>652</v>
      </c>
      <c r="N2734" t="str">
        <f t="shared" si="292"/>
        <v>left tackle</v>
      </c>
      <c r="P2734">
        <v>0</v>
      </c>
      <c r="Q2734">
        <v>0.54607119999999998</v>
      </c>
      <c r="R2734">
        <v>0</v>
      </c>
      <c r="S2734">
        <v>0</v>
      </c>
      <c r="T2734">
        <f t="shared" si="293"/>
        <v>0</v>
      </c>
      <c r="U2734">
        <f t="shared" si="294"/>
        <v>0</v>
      </c>
      <c r="V2734">
        <f t="shared" si="295"/>
        <v>0</v>
      </c>
      <c r="X2734">
        <f t="shared" si="290"/>
        <v>0.10524833280448534</v>
      </c>
    </row>
    <row r="2735" spans="1:24" x14ac:dyDescent="0.35">
      <c r="A2735" t="s">
        <v>404</v>
      </c>
      <c r="B2735" t="s">
        <v>667</v>
      </c>
      <c r="C2735" t="s">
        <v>677</v>
      </c>
      <c r="D2735" t="s">
        <v>684</v>
      </c>
      <c r="E2735">
        <v>0.177119373131749</v>
      </c>
      <c r="F2735">
        <v>9</v>
      </c>
      <c r="G2735">
        <v>0</v>
      </c>
      <c r="H2735">
        <v>0</v>
      </c>
      <c r="I2735">
        <f t="shared" si="291"/>
        <v>0</v>
      </c>
      <c r="J2735">
        <v>0</v>
      </c>
      <c r="K2735">
        <v>0</v>
      </c>
      <c r="L2735" t="s">
        <v>3</v>
      </c>
      <c r="M2735" t="s">
        <v>652</v>
      </c>
      <c r="N2735" t="str">
        <f t="shared" si="292"/>
        <v>left tackle</v>
      </c>
      <c r="P2735">
        <v>0</v>
      </c>
      <c r="Q2735">
        <v>0.54607119999999998</v>
      </c>
      <c r="R2735">
        <v>0</v>
      </c>
      <c r="S2735">
        <v>0</v>
      </c>
      <c r="T2735">
        <f t="shared" si="293"/>
        <v>0</v>
      </c>
      <c r="U2735">
        <f t="shared" si="294"/>
        <v>0</v>
      </c>
      <c r="V2735">
        <f t="shared" si="295"/>
        <v>0</v>
      </c>
      <c r="X2735">
        <f t="shared" si="290"/>
        <v>9.6719788629301931E-2</v>
      </c>
    </row>
    <row r="2736" spans="1:24" x14ac:dyDescent="0.35">
      <c r="A2736" t="s">
        <v>209</v>
      </c>
      <c r="B2736" t="s">
        <v>666</v>
      </c>
      <c r="C2736" t="s">
        <v>684</v>
      </c>
      <c r="D2736" t="s">
        <v>677</v>
      </c>
      <c r="E2736">
        <v>0.20781768810250301</v>
      </c>
      <c r="F2736">
        <v>9</v>
      </c>
      <c r="G2736">
        <v>0</v>
      </c>
      <c r="H2736">
        <v>0</v>
      </c>
      <c r="I2736">
        <f t="shared" si="291"/>
        <v>0</v>
      </c>
      <c r="J2736">
        <v>0</v>
      </c>
      <c r="K2736">
        <v>0</v>
      </c>
      <c r="L2736" t="s">
        <v>3</v>
      </c>
      <c r="M2736" t="s">
        <v>651</v>
      </c>
      <c r="N2736" t="str">
        <f t="shared" si="292"/>
        <v>right tackle</v>
      </c>
      <c r="P2736">
        <v>0</v>
      </c>
      <c r="Q2736">
        <v>-0.62902400000000003</v>
      </c>
      <c r="R2736">
        <v>1</v>
      </c>
      <c r="S2736">
        <v>0.20781768810250301</v>
      </c>
      <c r="T2736">
        <f t="shared" si="293"/>
        <v>0</v>
      </c>
      <c r="U2736">
        <f t="shared" si="294"/>
        <v>0</v>
      </c>
      <c r="V2736">
        <f t="shared" si="295"/>
        <v>0</v>
      </c>
      <c r="X2736">
        <f t="shared" si="290"/>
        <v>-0.13072231344098886</v>
      </c>
    </row>
    <row r="2737" spans="1:24" x14ac:dyDescent="0.35">
      <c r="A2737" t="s">
        <v>515</v>
      </c>
      <c r="B2737" t="s">
        <v>667</v>
      </c>
      <c r="C2737" t="s">
        <v>684</v>
      </c>
      <c r="D2737" t="s">
        <v>677</v>
      </c>
      <c r="E2737">
        <v>0.79218231189749599</v>
      </c>
      <c r="F2737">
        <v>9</v>
      </c>
      <c r="G2737">
        <v>0</v>
      </c>
      <c r="H2737">
        <v>0</v>
      </c>
      <c r="I2737">
        <f t="shared" si="291"/>
        <v>0</v>
      </c>
      <c r="J2737">
        <v>0</v>
      </c>
      <c r="K2737">
        <v>0</v>
      </c>
      <c r="L2737" t="s">
        <v>3</v>
      </c>
      <c r="M2737" t="s">
        <v>651</v>
      </c>
      <c r="N2737" t="str">
        <f t="shared" si="292"/>
        <v>right tackle</v>
      </c>
      <c r="P2737">
        <v>0</v>
      </c>
      <c r="Q2737">
        <v>-0.62902400000000003</v>
      </c>
      <c r="R2737">
        <v>1</v>
      </c>
      <c r="S2737">
        <v>0.79218231189749599</v>
      </c>
      <c r="T2737">
        <f t="shared" si="293"/>
        <v>0</v>
      </c>
      <c r="U2737">
        <f t="shared" si="294"/>
        <v>0</v>
      </c>
      <c r="V2737">
        <f t="shared" si="295"/>
        <v>0</v>
      </c>
      <c r="X2737">
        <f t="shared" si="290"/>
        <v>-0.49830168655901053</v>
      </c>
    </row>
    <row r="2738" spans="1:24" x14ac:dyDescent="0.35">
      <c r="A2738" t="s">
        <v>210</v>
      </c>
      <c r="B2738" t="s">
        <v>667</v>
      </c>
      <c r="C2738" t="s">
        <v>684</v>
      </c>
      <c r="D2738" t="s">
        <v>677</v>
      </c>
      <c r="E2738">
        <v>0.41069801783361998</v>
      </c>
      <c r="F2738">
        <v>9</v>
      </c>
      <c r="G2738">
        <v>0</v>
      </c>
      <c r="H2738">
        <v>0</v>
      </c>
      <c r="I2738">
        <f t="shared" si="291"/>
        <v>0</v>
      </c>
      <c r="J2738">
        <v>0</v>
      </c>
      <c r="K2738">
        <v>0</v>
      </c>
      <c r="M2738" t="s">
        <v>650</v>
      </c>
      <c r="N2738" t="str">
        <f t="shared" si="292"/>
        <v>middle</v>
      </c>
      <c r="P2738">
        <v>0</v>
      </c>
      <c r="Q2738">
        <v>0.13171330000000001</v>
      </c>
      <c r="R2738">
        <v>0</v>
      </c>
      <c r="S2738">
        <v>0</v>
      </c>
      <c r="T2738">
        <f t="shared" si="293"/>
        <v>0</v>
      </c>
      <c r="U2738">
        <f t="shared" si="294"/>
        <v>0</v>
      </c>
      <c r="V2738">
        <f t="shared" si="295"/>
        <v>0</v>
      </c>
      <c r="X2738">
        <f t="shared" si="290"/>
        <v>5.4094391232324943E-2</v>
      </c>
    </row>
    <row r="2739" spans="1:24" x14ac:dyDescent="0.35">
      <c r="A2739" t="s">
        <v>215</v>
      </c>
      <c r="B2739" t="s">
        <v>666</v>
      </c>
      <c r="C2739" t="s">
        <v>684</v>
      </c>
      <c r="D2739" t="s">
        <v>677</v>
      </c>
      <c r="E2739">
        <v>0.58930198216637997</v>
      </c>
      <c r="F2739">
        <v>9</v>
      </c>
      <c r="G2739">
        <v>0</v>
      </c>
      <c r="H2739">
        <v>0</v>
      </c>
      <c r="I2739">
        <f t="shared" si="291"/>
        <v>0</v>
      </c>
      <c r="J2739">
        <v>0</v>
      </c>
      <c r="K2739">
        <v>0</v>
      </c>
      <c r="M2739" t="s">
        <v>650</v>
      </c>
      <c r="N2739" t="str">
        <f t="shared" si="292"/>
        <v>middle</v>
      </c>
      <c r="P2739">
        <v>0</v>
      </c>
      <c r="Q2739">
        <v>0.13171330000000001</v>
      </c>
      <c r="R2739">
        <v>0</v>
      </c>
      <c r="S2739">
        <v>0</v>
      </c>
      <c r="T2739">
        <f t="shared" si="293"/>
        <v>0</v>
      </c>
      <c r="U2739">
        <f t="shared" si="294"/>
        <v>0</v>
      </c>
      <c r="V2739">
        <f t="shared" si="295"/>
        <v>0</v>
      </c>
      <c r="X2739">
        <f t="shared" si="290"/>
        <v>7.7618908767675063E-2</v>
      </c>
    </row>
    <row r="2740" spans="1:24" x14ac:dyDescent="0.35">
      <c r="A2740" t="s">
        <v>203</v>
      </c>
      <c r="B2740" t="s">
        <v>665</v>
      </c>
      <c r="C2740" t="s">
        <v>684</v>
      </c>
      <c r="D2740" t="s">
        <v>677</v>
      </c>
      <c r="E2740">
        <v>0.34714500850074098</v>
      </c>
      <c r="F2740">
        <v>9</v>
      </c>
      <c r="G2740">
        <v>0</v>
      </c>
      <c r="H2740">
        <v>0</v>
      </c>
      <c r="I2740">
        <f t="shared" si="291"/>
        <v>0</v>
      </c>
      <c r="J2740">
        <v>0</v>
      </c>
      <c r="K2740">
        <v>0</v>
      </c>
      <c r="L2740" t="s">
        <v>3</v>
      </c>
      <c r="M2740" t="s">
        <v>651</v>
      </c>
      <c r="N2740" t="str">
        <f t="shared" si="292"/>
        <v>right tackle</v>
      </c>
      <c r="P2740">
        <v>0</v>
      </c>
      <c r="Q2740">
        <v>-0.11619486</v>
      </c>
      <c r="R2740">
        <v>1</v>
      </c>
      <c r="S2740">
        <v>0.34714500850074098</v>
      </c>
      <c r="T2740">
        <f t="shared" si="293"/>
        <v>0</v>
      </c>
      <c r="U2740">
        <f t="shared" si="294"/>
        <v>0</v>
      </c>
      <c r="V2740">
        <f t="shared" si="295"/>
        <v>0</v>
      </c>
      <c r="X2740">
        <f t="shared" si="290"/>
        <v>-4.0336465662442408E-2</v>
      </c>
    </row>
    <row r="2741" spans="1:24" x14ac:dyDescent="0.35">
      <c r="A2741" t="s">
        <v>515</v>
      </c>
      <c r="B2741" t="s">
        <v>667</v>
      </c>
      <c r="C2741" t="s">
        <v>684</v>
      </c>
      <c r="D2741" t="s">
        <v>677</v>
      </c>
      <c r="E2741">
        <v>0.65285499149925796</v>
      </c>
      <c r="F2741">
        <v>9</v>
      </c>
      <c r="G2741">
        <v>0</v>
      </c>
      <c r="H2741">
        <v>0</v>
      </c>
      <c r="I2741">
        <f t="shared" si="291"/>
        <v>0</v>
      </c>
      <c r="J2741">
        <v>0</v>
      </c>
      <c r="K2741">
        <v>0</v>
      </c>
      <c r="L2741" t="s">
        <v>3</v>
      </c>
      <c r="M2741" t="s">
        <v>651</v>
      </c>
      <c r="N2741" t="str">
        <f t="shared" si="292"/>
        <v>right tackle</v>
      </c>
      <c r="P2741">
        <v>0</v>
      </c>
      <c r="Q2741">
        <v>-0.11619486</v>
      </c>
      <c r="R2741">
        <v>1</v>
      </c>
      <c r="S2741">
        <v>0.65285499149925796</v>
      </c>
      <c r="T2741">
        <f t="shared" si="293"/>
        <v>0</v>
      </c>
      <c r="U2741">
        <f t="shared" si="294"/>
        <v>0</v>
      </c>
      <c r="V2741">
        <f t="shared" si="295"/>
        <v>0</v>
      </c>
      <c r="X2741">
        <f t="shared" si="290"/>
        <v>-7.5858394337557464E-2</v>
      </c>
    </row>
    <row r="2742" spans="1:24" x14ac:dyDescent="0.35">
      <c r="A2742" t="s">
        <v>210</v>
      </c>
      <c r="B2742" t="s">
        <v>667</v>
      </c>
      <c r="C2742" t="s">
        <v>684</v>
      </c>
      <c r="D2742" t="s">
        <v>677</v>
      </c>
      <c r="E2742">
        <v>0.13695918876046501</v>
      </c>
      <c r="F2742">
        <v>9</v>
      </c>
      <c r="G2742">
        <v>1</v>
      </c>
      <c r="H2742">
        <v>0</v>
      </c>
      <c r="I2742">
        <f t="shared" si="291"/>
        <v>1</v>
      </c>
      <c r="J2742">
        <v>0</v>
      </c>
      <c r="K2742">
        <v>1</v>
      </c>
      <c r="M2742" t="s">
        <v>650</v>
      </c>
      <c r="N2742" t="str">
        <f t="shared" si="292"/>
        <v>middle</v>
      </c>
      <c r="P2742">
        <v>1</v>
      </c>
      <c r="Q2742">
        <v>-2.1306522000000001</v>
      </c>
      <c r="R2742">
        <v>1</v>
      </c>
      <c r="S2742">
        <v>0.13695918876046501</v>
      </c>
      <c r="T2742">
        <f t="shared" si="293"/>
        <v>0.13695918876046501</v>
      </c>
      <c r="U2742">
        <f t="shared" si="294"/>
        <v>0</v>
      </c>
      <c r="V2742">
        <f t="shared" si="295"/>
        <v>0.13695918876046501</v>
      </c>
      <c r="X2742">
        <f t="shared" si="290"/>
        <v>-0.29181239684270005</v>
      </c>
    </row>
    <row r="2743" spans="1:24" x14ac:dyDescent="0.35">
      <c r="A2743" t="s">
        <v>208</v>
      </c>
      <c r="B2743" t="s">
        <v>665</v>
      </c>
      <c r="C2743" t="s">
        <v>684</v>
      </c>
      <c r="D2743" t="s">
        <v>677</v>
      </c>
      <c r="E2743">
        <v>0.26259231197036598</v>
      </c>
      <c r="F2743">
        <v>9</v>
      </c>
      <c r="G2743">
        <v>1</v>
      </c>
      <c r="H2743">
        <v>0</v>
      </c>
      <c r="I2743">
        <f t="shared" si="291"/>
        <v>1</v>
      </c>
      <c r="J2743">
        <v>0</v>
      </c>
      <c r="K2743">
        <v>1</v>
      </c>
      <c r="M2743" t="s">
        <v>650</v>
      </c>
      <c r="N2743" t="str">
        <f t="shared" si="292"/>
        <v>middle</v>
      </c>
      <c r="P2743">
        <v>1</v>
      </c>
      <c r="Q2743">
        <v>-2.1306522000000001</v>
      </c>
      <c r="R2743">
        <v>1</v>
      </c>
      <c r="S2743">
        <v>0.26259231197036598</v>
      </c>
      <c r="T2743">
        <f t="shared" si="293"/>
        <v>0.26259231197036598</v>
      </c>
      <c r="U2743">
        <f t="shared" si="294"/>
        <v>0</v>
      </c>
      <c r="V2743">
        <f t="shared" si="295"/>
        <v>0.26259231197036598</v>
      </c>
      <c r="X2743">
        <f t="shared" si="290"/>
        <v>-0.55949288720274659</v>
      </c>
    </row>
    <row r="2744" spans="1:24" x14ac:dyDescent="0.35">
      <c r="A2744" t="s">
        <v>194</v>
      </c>
      <c r="B2744" t="s">
        <v>667</v>
      </c>
      <c r="C2744" t="s">
        <v>684</v>
      </c>
      <c r="D2744" t="s">
        <v>677</v>
      </c>
      <c r="E2744">
        <v>0.60044849926916699</v>
      </c>
      <c r="F2744">
        <v>9</v>
      </c>
      <c r="G2744">
        <v>1</v>
      </c>
      <c r="H2744">
        <v>0</v>
      </c>
      <c r="I2744">
        <f t="shared" si="291"/>
        <v>1</v>
      </c>
      <c r="J2744">
        <v>0</v>
      </c>
      <c r="K2744">
        <v>1</v>
      </c>
      <c r="M2744" t="s">
        <v>650</v>
      </c>
      <c r="N2744" t="str">
        <f t="shared" si="292"/>
        <v>middle</v>
      </c>
      <c r="P2744">
        <v>1</v>
      </c>
      <c r="Q2744">
        <v>-2.1306522000000001</v>
      </c>
      <c r="R2744">
        <v>1</v>
      </c>
      <c r="S2744">
        <v>0.60044849926916699</v>
      </c>
      <c r="T2744">
        <f t="shared" si="293"/>
        <v>0.60044849926916699</v>
      </c>
      <c r="U2744">
        <f t="shared" si="294"/>
        <v>0</v>
      </c>
      <c r="V2744">
        <f t="shared" si="295"/>
        <v>0.60044849926916699</v>
      </c>
      <c r="X2744">
        <f t="shared" si="290"/>
        <v>-1.2793469159545492</v>
      </c>
    </row>
    <row r="2745" spans="1:24" x14ac:dyDescent="0.35">
      <c r="A2745" t="s">
        <v>254</v>
      </c>
      <c r="B2745" t="s">
        <v>667</v>
      </c>
      <c r="C2745" t="s">
        <v>688</v>
      </c>
      <c r="D2745" t="s">
        <v>679</v>
      </c>
      <c r="E2745">
        <v>0.46688169119154999</v>
      </c>
      <c r="F2745">
        <v>9</v>
      </c>
      <c r="G2745">
        <v>0</v>
      </c>
      <c r="H2745">
        <v>0</v>
      </c>
      <c r="I2745">
        <f t="shared" si="291"/>
        <v>0</v>
      </c>
      <c r="J2745">
        <v>0</v>
      </c>
      <c r="K2745">
        <v>0</v>
      </c>
      <c r="L2745" t="s">
        <v>653</v>
      </c>
      <c r="M2745" t="s">
        <v>652</v>
      </c>
      <c r="N2745" t="str">
        <f t="shared" si="292"/>
        <v>left end</v>
      </c>
      <c r="P2745">
        <v>0</v>
      </c>
      <c r="Q2745">
        <v>9.18519E-2</v>
      </c>
      <c r="R2745">
        <v>0</v>
      </c>
      <c r="S2745">
        <v>0</v>
      </c>
      <c r="T2745">
        <f t="shared" si="293"/>
        <v>0</v>
      </c>
      <c r="U2745">
        <f t="shared" si="294"/>
        <v>0</v>
      </c>
      <c r="V2745">
        <f t="shared" si="295"/>
        <v>0</v>
      </c>
      <c r="X2745">
        <f t="shared" si="290"/>
        <v>4.288397041115713E-2</v>
      </c>
    </row>
    <row r="2746" spans="1:24" x14ac:dyDescent="0.35">
      <c r="A2746" t="s">
        <v>259</v>
      </c>
      <c r="B2746" t="s">
        <v>667</v>
      </c>
      <c r="C2746" t="s">
        <v>688</v>
      </c>
      <c r="D2746" t="s">
        <v>679</v>
      </c>
      <c r="E2746">
        <v>0.53311830880844902</v>
      </c>
      <c r="F2746">
        <v>9</v>
      </c>
      <c r="G2746">
        <v>0</v>
      </c>
      <c r="H2746">
        <v>0</v>
      </c>
      <c r="I2746">
        <f t="shared" si="291"/>
        <v>0</v>
      </c>
      <c r="J2746">
        <v>0</v>
      </c>
      <c r="K2746">
        <v>0</v>
      </c>
      <c r="L2746" t="s">
        <v>653</v>
      </c>
      <c r="M2746" t="s">
        <v>652</v>
      </c>
      <c r="N2746" t="str">
        <f t="shared" si="292"/>
        <v>left end</v>
      </c>
      <c r="P2746">
        <v>0</v>
      </c>
      <c r="Q2746">
        <v>9.18519E-2</v>
      </c>
      <c r="R2746">
        <v>0</v>
      </c>
      <c r="S2746">
        <v>0</v>
      </c>
      <c r="T2746">
        <f t="shared" si="293"/>
        <v>0</v>
      </c>
      <c r="U2746">
        <f t="shared" si="294"/>
        <v>0</v>
      </c>
      <c r="V2746">
        <f t="shared" si="295"/>
        <v>0</v>
      </c>
      <c r="X2746">
        <f t="shared" si="290"/>
        <v>4.896792958884278E-2</v>
      </c>
    </row>
    <row r="2747" spans="1:24" x14ac:dyDescent="0.35">
      <c r="A2747" t="s">
        <v>258</v>
      </c>
      <c r="B2747" t="s">
        <v>666</v>
      </c>
      <c r="C2747" t="s">
        <v>688</v>
      </c>
      <c r="D2747" t="s">
        <v>679</v>
      </c>
      <c r="E2747">
        <v>0.62477611646457099</v>
      </c>
      <c r="F2747">
        <v>9</v>
      </c>
      <c r="G2747">
        <v>0</v>
      </c>
      <c r="H2747">
        <v>0</v>
      </c>
      <c r="I2747">
        <f t="shared" si="291"/>
        <v>0</v>
      </c>
      <c r="J2747">
        <v>0</v>
      </c>
      <c r="K2747">
        <v>0</v>
      </c>
      <c r="L2747" t="s">
        <v>653</v>
      </c>
      <c r="M2747" t="s">
        <v>652</v>
      </c>
      <c r="N2747" t="str">
        <f t="shared" si="292"/>
        <v>left end</v>
      </c>
      <c r="P2747">
        <v>0</v>
      </c>
      <c r="Q2747">
        <v>-0.37215116999999998</v>
      </c>
      <c r="R2747">
        <v>1</v>
      </c>
      <c r="S2747">
        <v>0.62477611646457099</v>
      </c>
      <c r="T2747">
        <f t="shared" si="293"/>
        <v>0</v>
      </c>
      <c r="U2747">
        <f t="shared" si="294"/>
        <v>0</v>
      </c>
      <c r="V2747">
        <f t="shared" si="295"/>
        <v>0</v>
      </c>
      <c r="X2747">
        <f t="shared" si="290"/>
        <v>-0.23251116273034633</v>
      </c>
    </row>
    <row r="2748" spans="1:24" x14ac:dyDescent="0.35">
      <c r="A2748" t="s">
        <v>262</v>
      </c>
      <c r="B2748" t="s">
        <v>665</v>
      </c>
      <c r="C2748" t="s">
        <v>688</v>
      </c>
      <c r="D2748" t="s">
        <v>679</v>
      </c>
      <c r="E2748">
        <v>0.37522388353542802</v>
      </c>
      <c r="F2748">
        <v>9</v>
      </c>
      <c r="G2748">
        <v>0</v>
      </c>
      <c r="H2748">
        <v>0</v>
      </c>
      <c r="I2748">
        <f t="shared" si="291"/>
        <v>0</v>
      </c>
      <c r="J2748">
        <v>0</v>
      </c>
      <c r="K2748">
        <v>0</v>
      </c>
      <c r="L2748" t="s">
        <v>653</v>
      </c>
      <c r="M2748" t="s">
        <v>652</v>
      </c>
      <c r="N2748" t="str">
        <f t="shared" si="292"/>
        <v>left end</v>
      </c>
      <c r="P2748">
        <v>0</v>
      </c>
      <c r="Q2748">
        <v>-0.37215116999999998</v>
      </c>
      <c r="R2748">
        <v>1</v>
      </c>
      <c r="S2748">
        <v>0.37522388353542802</v>
      </c>
      <c r="T2748">
        <f t="shared" si="293"/>
        <v>0</v>
      </c>
      <c r="U2748">
        <f t="shared" si="294"/>
        <v>0</v>
      </c>
      <c r="V2748">
        <f t="shared" si="295"/>
        <v>0</v>
      </c>
      <c r="X2748">
        <f t="shared" si="290"/>
        <v>-0.13964000726965325</v>
      </c>
    </row>
    <row r="2749" spans="1:24" x14ac:dyDescent="0.35">
      <c r="A2749" t="s">
        <v>251</v>
      </c>
      <c r="B2749" t="s">
        <v>666</v>
      </c>
      <c r="C2749" t="s">
        <v>688</v>
      </c>
      <c r="D2749" t="s">
        <v>679</v>
      </c>
      <c r="E2749">
        <v>1</v>
      </c>
      <c r="F2749">
        <v>9</v>
      </c>
      <c r="G2749">
        <v>0</v>
      </c>
      <c r="H2749">
        <v>0</v>
      </c>
      <c r="I2749">
        <f t="shared" si="291"/>
        <v>0</v>
      </c>
      <c r="J2749">
        <v>0</v>
      </c>
      <c r="K2749">
        <v>0</v>
      </c>
      <c r="L2749" t="s">
        <v>653</v>
      </c>
      <c r="M2749" t="s">
        <v>652</v>
      </c>
      <c r="N2749" t="str">
        <f t="shared" si="292"/>
        <v>left end</v>
      </c>
      <c r="P2749">
        <v>0</v>
      </c>
      <c r="Q2749">
        <v>-0.21040764000000001</v>
      </c>
      <c r="R2749">
        <v>1</v>
      </c>
      <c r="S2749">
        <v>1</v>
      </c>
      <c r="T2749">
        <f t="shared" si="293"/>
        <v>0</v>
      </c>
      <c r="U2749">
        <f t="shared" si="294"/>
        <v>0</v>
      </c>
      <c r="V2749">
        <f t="shared" si="295"/>
        <v>0</v>
      </c>
      <c r="X2749">
        <f t="shared" si="290"/>
        <v>-0.21040764000000001</v>
      </c>
    </row>
    <row r="2750" spans="1:24" x14ac:dyDescent="0.35">
      <c r="A2750" t="s">
        <v>136</v>
      </c>
      <c r="B2750" t="s">
        <v>666</v>
      </c>
      <c r="C2750" t="s">
        <v>679</v>
      </c>
      <c r="D2750" t="s">
        <v>688</v>
      </c>
      <c r="E2750">
        <v>0.40245535361510598</v>
      </c>
      <c r="F2750">
        <v>9</v>
      </c>
      <c r="G2750">
        <v>0</v>
      </c>
      <c r="H2750">
        <v>0</v>
      </c>
      <c r="I2750">
        <f t="shared" si="291"/>
        <v>0</v>
      </c>
      <c r="J2750">
        <v>0</v>
      </c>
      <c r="K2750">
        <v>1</v>
      </c>
      <c r="M2750" t="s">
        <v>650</v>
      </c>
      <c r="N2750" t="str">
        <f t="shared" si="292"/>
        <v>middle</v>
      </c>
      <c r="P2750">
        <v>0</v>
      </c>
      <c r="Q2750">
        <v>-1.1498778000000001</v>
      </c>
      <c r="R2750">
        <v>1</v>
      </c>
      <c r="S2750">
        <v>0.40245535361510598</v>
      </c>
      <c r="T2750">
        <f t="shared" si="293"/>
        <v>0</v>
      </c>
      <c r="U2750">
        <f t="shared" si="294"/>
        <v>0</v>
      </c>
      <c r="V2750">
        <f t="shared" si="295"/>
        <v>0.40245535361510598</v>
      </c>
      <c r="X2750">
        <f t="shared" si="290"/>
        <v>-0.46277447661316012</v>
      </c>
    </row>
    <row r="2751" spans="1:24" x14ac:dyDescent="0.35">
      <c r="A2751" t="s">
        <v>142</v>
      </c>
      <c r="B2751" t="s">
        <v>667</v>
      </c>
      <c r="C2751" t="s">
        <v>679</v>
      </c>
      <c r="D2751" t="s">
        <v>688</v>
      </c>
      <c r="E2751">
        <v>0.59754464638489302</v>
      </c>
      <c r="F2751">
        <v>9</v>
      </c>
      <c r="G2751">
        <v>0</v>
      </c>
      <c r="H2751">
        <v>0</v>
      </c>
      <c r="I2751">
        <f t="shared" si="291"/>
        <v>0</v>
      </c>
      <c r="J2751">
        <v>0</v>
      </c>
      <c r="K2751">
        <v>1</v>
      </c>
      <c r="M2751" t="s">
        <v>650</v>
      </c>
      <c r="N2751" t="str">
        <f t="shared" si="292"/>
        <v>middle</v>
      </c>
      <c r="P2751">
        <v>0</v>
      </c>
      <c r="Q2751">
        <v>-1.1498778000000001</v>
      </c>
      <c r="R2751">
        <v>1</v>
      </c>
      <c r="S2751">
        <v>0.59754464638489302</v>
      </c>
      <c r="T2751">
        <f t="shared" si="293"/>
        <v>0</v>
      </c>
      <c r="U2751">
        <f t="shared" si="294"/>
        <v>0</v>
      </c>
      <c r="V2751">
        <f t="shared" si="295"/>
        <v>0.59754464638489302</v>
      </c>
      <c r="X2751">
        <f t="shared" si="290"/>
        <v>-0.68710332338683877</v>
      </c>
    </row>
    <row r="2752" spans="1:24" x14ac:dyDescent="0.35">
      <c r="A2752" t="s">
        <v>151</v>
      </c>
      <c r="B2752" t="s">
        <v>666</v>
      </c>
      <c r="C2752" t="s">
        <v>679</v>
      </c>
      <c r="D2752" t="s">
        <v>688</v>
      </c>
      <c r="E2752">
        <v>0.24204855306647999</v>
      </c>
      <c r="F2752">
        <v>9</v>
      </c>
      <c r="G2752">
        <v>0</v>
      </c>
      <c r="H2752">
        <v>0</v>
      </c>
      <c r="I2752">
        <f t="shared" si="291"/>
        <v>0</v>
      </c>
      <c r="J2752">
        <v>0</v>
      </c>
      <c r="K2752">
        <v>0</v>
      </c>
      <c r="L2752" t="s">
        <v>653</v>
      </c>
      <c r="M2752" t="s">
        <v>652</v>
      </c>
      <c r="N2752" t="str">
        <f t="shared" si="292"/>
        <v>left end</v>
      </c>
      <c r="P2752">
        <v>0</v>
      </c>
      <c r="Q2752">
        <v>0.29314374999999998</v>
      </c>
      <c r="R2752">
        <v>0</v>
      </c>
      <c r="S2752">
        <v>0</v>
      </c>
      <c r="T2752">
        <f t="shared" si="293"/>
        <v>0</v>
      </c>
      <c r="U2752">
        <f t="shared" si="294"/>
        <v>0</v>
      </c>
      <c r="V2752">
        <f t="shared" si="295"/>
        <v>0</v>
      </c>
      <c r="X2752">
        <f t="shared" si="290"/>
        <v>7.0955020527981943E-2</v>
      </c>
    </row>
    <row r="2753" spans="1:24" x14ac:dyDescent="0.35">
      <c r="A2753" t="s">
        <v>152</v>
      </c>
      <c r="B2753" t="s">
        <v>665</v>
      </c>
      <c r="C2753" t="s">
        <v>679</v>
      </c>
      <c r="D2753" t="s">
        <v>688</v>
      </c>
      <c r="E2753">
        <v>0.75795144693351901</v>
      </c>
      <c r="F2753">
        <v>9</v>
      </c>
      <c r="G2753">
        <v>0</v>
      </c>
      <c r="H2753">
        <v>0</v>
      </c>
      <c r="I2753">
        <f t="shared" si="291"/>
        <v>0</v>
      </c>
      <c r="J2753">
        <v>0</v>
      </c>
      <c r="K2753">
        <v>0</v>
      </c>
      <c r="L2753" t="s">
        <v>653</v>
      </c>
      <c r="M2753" t="s">
        <v>652</v>
      </c>
      <c r="N2753" t="str">
        <f t="shared" si="292"/>
        <v>left end</v>
      </c>
      <c r="P2753">
        <v>0</v>
      </c>
      <c r="Q2753">
        <v>0.29314374999999998</v>
      </c>
      <c r="R2753">
        <v>0</v>
      </c>
      <c r="S2753">
        <v>0</v>
      </c>
      <c r="T2753">
        <f t="shared" si="293"/>
        <v>0</v>
      </c>
      <c r="U2753">
        <f t="shared" si="294"/>
        <v>0</v>
      </c>
      <c r="V2753">
        <f t="shared" si="295"/>
        <v>0</v>
      </c>
      <c r="X2753">
        <f t="shared" si="290"/>
        <v>0.22218872947201776</v>
      </c>
    </row>
    <row r="2754" spans="1:24" x14ac:dyDescent="0.35">
      <c r="A2754" t="s">
        <v>258</v>
      </c>
      <c r="B2754" t="s">
        <v>666</v>
      </c>
      <c r="C2754" t="s">
        <v>688</v>
      </c>
      <c r="D2754" t="s">
        <v>679</v>
      </c>
      <c r="E2754">
        <v>0.26841709883292503</v>
      </c>
      <c r="F2754">
        <v>9</v>
      </c>
      <c r="G2754">
        <v>1</v>
      </c>
      <c r="H2754">
        <v>0</v>
      </c>
      <c r="I2754">
        <f t="shared" si="291"/>
        <v>1</v>
      </c>
      <c r="J2754">
        <v>0</v>
      </c>
      <c r="K2754">
        <v>1</v>
      </c>
      <c r="L2754" t="s">
        <v>653</v>
      </c>
      <c r="M2754" t="s">
        <v>651</v>
      </c>
      <c r="N2754" t="str">
        <f t="shared" si="292"/>
        <v>right end</v>
      </c>
      <c r="P2754">
        <v>1</v>
      </c>
      <c r="Q2754">
        <v>-2.4944510000000002</v>
      </c>
      <c r="R2754">
        <v>1</v>
      </c>
      <c r="S2754">
        <v>0.26841709883292503</v>
      </c>
      <c r="T2754">
        <f t="shared" si="293"/>
        <v>0.26841709883292503</v>
      </c>
      <c r="U2754">
        <f t="shared" si="294"/>
        <v>0</v>
      </c>
      <c r="V2754">
        <f t="shared" si="295"/>
        <v>0.26841709883292503</v>
      </c>
      <c r="X2754">
        <f t="shared" ref="X2754:X2817" si="296">Q2754*E2754</f>
        <v>-0.66955330060088869</v>
      </c>
    </row>
    <row r="2755" spans="1:24" x14ac:dyDescent="0.35">
      <c r="A2755" t="s">
        <v>267</v>
      </c>
      <c r="B2755" t="s">
        <v>666</v>
      </c>
      <c r="C2755" t="s">
        <v>688</v>
      </c>
      <c r="D2755" t="s">
        <v>679</v>
      </c>
      <c r="E2755">
        <v>0.73158290116707403</v>
      </c>
      <c r="F2755">
        <v>9</v>
      </c>
      <c r="G2755">
        <v>1</v>
      </c>
      <c r="H2755">
        <v>0</v>
      </c>
      <c r="I2755">
        <f t="shared" ref="I2755:I2818" si="297">SUM(G2755:H2755)</f>
        <v>1</v>
      </c>
      <c r="J2755">
        <v>0</v>
      </c>
      <c r="K2755">
        <v>1</v>
      </c>
      <c r="L2755" t="s">
        <v>653</v>
      </c>
      <c r="M2755" t="s">
        <v>651</v>
      </c>
      <c r="N2755" t="str">
        <f t="shared" ref="N2755:N2818" si="298">IF(M2755="middle",M2755,_xlfn.CONCAT(M2755," ",L2755))</f>
        <v>right end</v>
      </c>
      <c r="P2755">
        <v>1</v>
      </c>
      <c r="Q2755">
        <v>-2.4944510000000002</v>
      </c>
      <c r="R2755">
        <v>1</v>
      </c>
      <c r="S2755">
        <v>0.73158290116707403</v>
      </c>
      <c r="T2755">
        <f t="shared" ref="T2755:T2818" si="299">P2755*E2755</f>
        <v>0.73158290116707403</v>
      </c>
      <c r="U2755">
        <f t="shared" ref="U2755:U2818" si="300">J2755*E2755</f>
        <v>0</v>
      </c>
      <c r="V2755">
        <f t="shared" ref="V2755:V2818" si="301">K2755*E2755</f>
        <v>0.73158290116707403</v>
      </c>
      <c r="X2755">
        <f t="shared" si="296"/>
        <v>-1.8248976993991091</v>
      </c>
    </row>
    <row r="2756" spans="1:24" x14ac:dyDescent="0.35">
      <c r="A2756" t="s">
        <v>148</v>
      </c>
      <c r="B2756" t="s">
        <v>665</v>
      </c>
      <c r="C2756" t="s">
        <v>679</v>
      </c>
      <c r="D2756" t="s">
        <v>688</v>
      </c>
      <c r="E2756">
        <v>1</v>
      </c>
      <c r="F2756">
        <v>9</v>
      </c>
      <c r="G2756">
        <v>0</v>
      </c>
      <c r="H2756">
        <v>0</v>
      </c>
      <c r="I2756">
        <f t="shared" si="297"/>
        <v>0</v>
      </c>
      <c r="J2756">
        <v>0</v>
      </c>
      <c r="K2756">
        <v>1</v>
      </c>
      <c r="M2756" t="s">
        <v>650</v>
      </c>
      <c r="N2756" t="str">
        <f t="shared" si="298"/>
        <v>middle</v>
      </c>
      <c r="P2756">
        <v>0</v>
      </c>
      <c r="Q2756">
        <v>-1.1629026</v>
      </c>
      <c r="R2756">
        <v>1</v>
      </c>
      <c r="S2756">
        <v>1</v>
      </c>
      <c r="T2756">
        <f t="shared" si="299"/>
        <v>0</v>
      </c>
      <c r="U2756">
        <f t="shared" si="300"/>
        <v>0</v>
      </c>
      <c r="V2756">
        <f t="shared" si="301"/>
        <v>1</v>
      </c>
      <c r="X2756">
        <f t="shared" si="296"/>
        <v>-1.1629026</v>
      </c>
    </row>
    <row r="2757" spans="1:24" x14ac:dyDescent="0.35">
      <c r="A2757" t="s">
        <v>252</v>
      </c>
      <c r="B2757" t="s">
        <v>665</v>
      </c>
      <c r="C2757" t="s">
        <v>688</v>
      </c>
      <c r="D2757" t="s">
        <v>679</v>
      </c>
      <c r="E2757">
        <v>0.68252575213807598</v>
      </c>
      <c r="F2757">
        <v>9</v>
      </c>
      <c r="G2757">
        <v>0</v>
      </c>
      <c r="H2757">
        <v>0</v>
      </c>
      <c r="I2757">
        <f t="shared" si="297"/>
        <v>0</v>
      </c>
      <c r="J2757">
        <v>0</v>
      </c>
      <c r="K2757">
        <v>0</v>
      </c>
      <c r="M2757" t="s">
        <v>650</v>
      </c>
      <c r="N2757" t="str">
        <f t="shared" si="298"/>
        <v>middle</v>
      </c>
      <c r="P2757">
        <v>0</v>
      </c>
      <c r="Q2757">
        <v>-0.7687254</v>
      </c>
      <c r="R2757">
        <v>1</v>
      </c>
      <c r="S2757">
        <v>0.68252575213807598</v>
      </c>
      <c r="T2757">
        <f t="shared" si="299"/>
        <v>0</v>
      </c>
      <c r="U2757">
        <f t="shared" si="300"/>
        <v>0</v>
      </c>
      <c r="V2757">
        <f t="shared" si="301"/>
        <v>0</v>
      </c>
      <c r="X2757">
        <f t="shared" si="296"/>
        <v>-0.52467488182264332</v>
      </c>
    </row>
    <row r="2758" spans="1:24" x14ac:dyDescent="0.35">
      <c r="A2758" t="s">
        <v>254</v>
      </c>
      <c r="B2758" t="s">
        <v>667</v>
      </c>
      <c r="C2758" t="s">
        <v>688</v>
      </c>
      <c r="D2758" t="s">
        <v>679</v>
      </c>
      <c r="E2758">
        <v>0.31747424786192302</v>
      </c>
      <c r="F2758">
        <v>9</v>
      </c>
      <c r="G2758">
        <v>0</v>
      </c>
      <c r="H2758">
        <v>0</v>
      </c>
      <c r="I2758">
        <f t="shared" si="297"/>
        <v>0</v>
      </c>
      <c r="J2758">
        <v>0</v>
      </c>
      <c r="K2758">
        <v>0</v>
      </c>
      <c r="M2758" t="s">
        <v>650</v>
      </c>
      <c r="N2758" t="str">
        <f t="shared" si="298"/>
        <v>middle</v>
      </c>
      <c r="P2758">
        <v>0</v>
      </c>
      <c r="Q2758">
        <v>-0.7687254</v>
      </c>
      <c r="R2758">
        <v>1</v>
      </c>
      <c r="S2758">
        <v>0.31747424786192302</v>
      </c>
      <c r="T2758">
        <f t="shared" si="299"/>
        <v>0</v>
      </c>
      <c r="U2758">
        <f t="shared" si="300"/>
        <v>0</v>
      </c>
      <c r="V2758">
        <f t="shared" si="301"/>
        <v>0</v>
      </c>
      <c r="X2758">
        <f t="shared" si="296"/>
        <v>-0.24405051817735593</v>
      </c>
    </row>
    <row r="2759" spans="1:24" x14ac:dyDescent="0.35">
      <c r="A2759" t="s">
        <v>136</v>
      </c>
      <c r="B2759" t="s">
        <v>666</v>
      </c>
      <c r="C2759" t="s">
        <v>679</v>
      </c>
      <c r="D2759" t="s">
        <v>688</v>
      </c>
      <c r="E2759">
        <v>0.47730711975517098</v>
      </c>
      <c r="F2759">
        <v>9</v>
      </c>
      <c r="G2759">
        <v>0</v>
      </c>
      <c r="H2759">
        <v>0</v>
      </c>
      <c r="I2759">
        <f t="shared" si="297"/>
        <v>0</v>
      </c>
      <c r="J2759">
        <v>0</v>
      </c>
      <c r="K2759">
        <v>0</v>
      </c>
      <c r="L2759" t="s">
        <v>654</v>
      </c>
      <c r="M2759" t="s">
        <v>652</v>
      </c>
      <c r="N2759" t="str">
        <f t="shared" si="298"/>
        <v>left guard</v>
      </c>
      <c r="P2759">
        <v>0</v>
      </c>
      <c r="Q2759">
        <v>-0.31944934000000003</v>
      </c>
      <c r="R2759">
        <v>1</v>
      </c>
      <c r="S2759">
        <v>0.47730711975517098</v>
      </c>
      <c r="T2759">
        <f t="shared" si="299"/>
        <v>0</v>
      </c>
      <c r="U2759">
        <f t="shared" si="300"/>
        <v>0</v>
      </c>
      <c r="V2759">
        <f t="shared" si="301"/>
        <v>0</v>
      </c>
      <c r="X2759">
        <f t="shared" si="296"/>
        <v>-0.15247544438309035</v>
      </c>
    </row>
    <row r="2760" spans="1:24" x14ac:dyDescent="0.35">
      <c r="A2760" t="s">
        <v>146</v>
      </c>
      <c r="B2760" t="s">
        <v>666</v>
      </c>
      <c r="C2760" t="s">
        <v>679</v>
      </c>
      <c r="D2760" t="s">
        <v>688</v>
      </c>
      <c r="E2760">
        <v>0.17019969328162601</v>
      </c>
      <c r="F2760">
        <v>9</v>
      </c>
      <c r="G2760">
        <v>0</v>
      </c>
      <c r="H2760">
        <v>0</v>
      </c>
      <c r="I2760">
        <f t="shared" si="297"/>
        <v>0</v>
      </c>
      <c r="J2760">
        <v>0</v>
      </c>
      <c r="K2760">
        <v>0</v>
      </c>
      <c r="L2760" t="s">
        <v>654</v>
      </c>
      <c r="M2760" t="s">
        <v>652</v>
      </c>
      <c r="N2760" t="str">
        <f t="shared" si="298"/>
        <v>left guard</v>
      </c>
      <c r="P2760">
        <v>0</v>
      </c>
      <c r="Q2760">
        <v>-0.31944934000000003</v>
      </c>
      <c r="R2760">
        <v>1</v>
      </c>
      <c r="S2760">
        <v>0.17019969328162601</v>
      </c>
      <c r="T2760">
        <f t="shared" si="299"/>
        <v>0</v>
      </c>
      <c r="U2760">
        <f t="shared" si="300"/>
        <v>0</v>
      </c>
      <c r="V2760">
        <f t="shared" si="301"/>
        <v>0</v>
      </c>
      <c r="X2760">
        <f t="shared" si="296"/>
        <v>-5.4370179687017871E-2</v>
      </c>
    </row>
    <row r="2761" spans="1:24" x14ac:dyDescent="0.35">
      <c r="A2761" t="s">
        <v>137</v>
      </c>
      <c r="B2761" t="s">
        <v>667</v>
      </c>
      <c r="C2761" t="s">
        <v>679</v>
      </c>
      <c r="D2761" t="s">
        <v>688</v>
      </c>
      <c r="E2761">
        <v>0.35249318696320198</v>
      </c>
      <c r="F2761">
        <v>9</v>
      </c>
      <c r="G2761">
        <v>0</v>
      </c>
      <c r="H2761">
        <v>0</v>
      </c>
      <c r="I2761">
        <f t="shared" si="297"/>
        <v>0</v>
      </c>
      <c r="J2761">
        <v>0</v>
      </c>
      <c r="K2761">
        <v>0</v>
      </c>
      <c r="L2761" t="s">
        <v>654</v>
      </c>
      <c r="M2761" t="s">
        <v>652</v>
      </c>
      <c r="N2761" t="str">
        <f t="shared" si="298"/>
        <v>left guard</v>
      </c>
      <c r="P2761">
        <v>0</v>
      </c>
      <c r="Q2761">
        <v>-0.31944934000000003</v>
      </c>
      <c r="R2761">
        <v>1</v>
      </c>
      <c r="S2761">
        <v>0.35249318696320198</v>
      </c>
      <c r="T2761">
        <f t="shared" si="299"/>
        <v>0</v>
      </c>
      <c r="U2761">
        <f t="shared" si="300"/>
        <v>0</v>
      </c>
      <c r="V2761">
        <f t="shared" si="301"/>
        <v>0</v>
      </c>
      <c r="X2761">
        <f t="shared" si="296"/>
        <v>-0.11260371592989149</v>
      </c>
    </row>
    <row r="2762" spans="1:24" x14ac:dyDescent="0.35">
      <c r="A2762" t="s">
        <v>250</v>
      </c>
      <c r="B2762" t="s">
        <v>667</v>
      </c>
      <c r="C2762" t="s">
        <v>688</v>
      </c>
      <c r="D2762" t="s">
        <v>679</v>
      </c>
      <c r="E2762">
        <v>0.73778097767775797</v>
      </c>
      <c r="F2762">
        <v>9</v>
      </c>
      <c r="G2762">
        <v>0</v>
      </c>
      <c r="H2762">
        <v>0</v>
      </c>
      <c r="I2762">
        <f t="shared" si="297"/>
        <v>0</v>
      </c>
      <c r="J2762">
        <v>0</v>
      </c>
      <c r="K2762">
        <v>0</v>
      </c>
      <c r="L2762" t="s">
        <v>653</v>
      </c>
      <c r="M2762" t="s">
        <v>652</v>
      </c>
      <c r="N2762" t="str">
        <f t="shared" si="298"/>
        <v>left end</v>
      </c>
      <c r="P2762">
        <v>0</v>
      </c>
      <c r="Q2762">
        <v>0.64419764000000002</v>
      </c>
      <c r="R2762">
        <v>0</v>
      </c>
      <c r="S2762">
        <v>0</v>
      </c>
      <c r="T2762">
        <f t="shared" si="299"/>
        <v>0</v>
      </c>
      <c r="U2762">
        <f t="shared" si="300"/>
        <v>0</v>
      </c>
      <c r="V2762">
        <f t="shared" si="301"/>
        <v>0</v>
      </c>
      <c r="X2762">
        <f t="shared" si="296"/>
        <v>0.47527676465690438</v>
      </c>
    </row>
    <row r="2763" spans="1:24" x14ac:dyDescent="0.35">
      <c r="A2763" t="s">
        <v>631</v>
      </c>
      <c r="B2763" t="s">
        <v>665</v>
      </c>
      <c r="C2763" t="s">
        <v>688</v>
      </c>
      <c r="D2763" t="s">
        <v>679</v>
      </c>
      <c r="E2763">
        <v>0.26221902232224098</v>
      </c>
      <c r="F2763">
        <v>9</v>
      </c>
      <c r="G2763">
        <v>0</v>
      </c>
      <c r="H2763">
        <v>0</v>
      </c>
      <c r="I2763">
        <f t="shared" si="297"/>
        <v>0</v>
      </c>
      <c r="J2763">
        <v>0</v>
      </c>
      <c r="K2763">
        <v>0</v>
      </c>
      <c r="L2763" t="s">
        <v>653</v>
      </c>
      <c r="M2763" t="s">
        <v>652</v>
      </c>
      <c r="N2763" t="str">
        <f t="shared" si="298"/>
        <v>left end</v>
      </c>
      <c r="P2763">
        <v>0</v>
      </c>
      <c r="Q2763">
        <v>0.64419764000000002</v>
      </c>
      <c r="R2763">
        <v>0</v>
      </c>
      <c r="S2763">
        <v>0</v>
      </c>
      <c r="T2763">
        <f t="shared" si="299"/>
        <v>0</v>
      </c>
      <c r="U2763">
        <f t="shared" si="300"/>
        <v>0</v>
      </c>
      <c r="V2763">
        <f t="shared" si="301"/>
        <v>0</v>
      </c>
      <c r="X2763">
        <f t="shared" si="296"/>
        <v>0.16892087534309497</v>
      </c>
    </row>
    <row r="2764" spans="1:24" x14ac:dyDescent="0.35">
      <c r="A2764" t="s">
        <v>447</v>
      </c>
      <c r="B2764" t="s">
        <v>666</v>
      </c>
      <c r="C2764" t="s">
        <v>688</v>
      </c>
      <c r="D2764" t="s">
        <v>679</v>
      </c>
      <c r="E2764">
        <v>1</v>
      </c>
      <c r="F2764">
        <v>9</v>
      </c>
      <c r="G2764">
        <v>0</v>
      </c>
      <c r="H2764">
        <v>0</v>
      </c>
      <c r="I2764">
        <f t="shared" si="297"/>
        <v>0</v>
      </c>
      <c r="J2764">
        <v>0</v>
      </c>
      <c r="K2764">
        <v>0</v>
      </c>
      <c r="L2764" t="s">
        <v>653</v>
      </c>
      <c r="M2764" t="s">
        <v>652</v>
      </c>
      <c r="N2764" t="str">
        <f t="shared" si="298"/>
        <v>left end</v>
      </c>
      <c r="P2764">
        <v>0</v>
      </c>
      <c r="Q2764">
        <v>-8.653342E-2</v>
      </c>
      <c r="R2764">
        <v>1</v>
      </c>
      <c r="S2764">
        <v>1</v>
      </c>
      <c r="T2764">
        <f t="shared" si="299"/>
        <v>0</v>
      </c>
      <c r="U2764">
        <f t="shared" si="300"/>
        <v>0</v>
      </c>
      <c r="V2764">
        <f t="shared" si="301"/>
        <v>0</v>
      </c>
      <c r="X2764">
        <f t="shared" si="296"/>
        <v>-8.653342E-2</v>
      </c>
    </row>
    <row r="2765" spans="1:24" x14ac:dyDescent="0.35">
      <c r="A2765" t="s">
        <v>262</v>
      </c>
      <c r="B2765" t="s">
        <v>665</v>
      </c>
      <c r="C2765" t="s">
        <v>688</v>
      </c>
      <c r="D2765" t="s">
        <v>679</v>
      </c>
      <c r="E2765">
        <v>0.22006905169462901</v>
      </c>
      <c r="F2765">
        <v>9</v>
      </c>
      <c r="G2765">
        <v>0</v>
      </c>
      <c r="H2765">
        <v>0</v>
      </c>
      <c r="I2765">
        <f t="shared" si="297"/>
        <v>0</v>
      </c>
      <c r="J2765">
        <v>0</v>
      </c>
      <c r="K2765">
        <v>1</v>
      </c>
      <c r="L2765" t="s">
        <v>653</v>
      </c>
      <c r="M2765" t="s">
        <v>652</v>
      </c>
      <c r="N2765" t="str">
        <f t="shared" si="298"/>
        <v>left end</v>
      </c>
      <c r="P2765">
        <v>0</v>
      </c>
      <c r="Q2765">
        <v>-1.2062980999999999</v>
      </c>
      <c r="R2765">
        <v>1</v>
      </c>
      <c r="S2765">
        <v>0.22006905169462901</v>
      </c>
      <c r="T2765">
        <f t="shared" si="299"/>
        <v>0</v>
      </c>
      <c r="U2765">
        <f t="shared" si="300"/>
        <v>0</v>
      </c>
      <c r="V2765">
        <f t="shared" si="301"/>
        <v>0.22006905169462901</v>
      </c>
      <c r="X2765">
        <f t="shared" si="296"/>
        <v>-0.26546887892803273</v>
      </c>
    </row>
    <row r="2766" spans="1:24" x14ac:dyDescent="0.35">
      <c r="A2766" t="s">
        <v>267</v>
      </c>
      <c r="B2766" t="s">
        <v>666</v>
      </c>
      <c r="C2766" t="s">
        <v>688</v>
      </c>
      <c r="D2766" t="s">
        <v>679</v>
      </c>
      <c r="E2766">
        <v>0.28513927537961797</v>
      </c>
      <c r="F2766">
        <v>9</v>
      </c>
      <c r="G2766">
        <v>0</v>
      </c>
      <c r="H2766">
        <v>0</v>
      </c>
      <c r="I2766">
        <f t="shared" si="297"/>
        <v>0</v>
      </c>
      <c r="J2766">
        <v>0</v>
      </c>
      <c r="K2766">
        <v>1</v>
      </c>
      <c r="L2766" t="s">
        <v>653</v>
      </c>
      <c r="M2766" t="s">
        <v>652</v>
      </c>
      <c r="N2766" t="str">
        <f t="shared" si="298"/>
        <v>left end</v>
      </c>
      <c r="P2766">
        <v>0</v>
      </c>
      <c r="Q2766">
        <v>-1.2062980999999999</v>
      </c>
      <c r="R2766">
        <v>1</v>
      </c>
      <c r="S2766">
        <v>0.28513927537961797</v>
      </c>
      <c r="T2766">
        <f t="shared" si="299"/>
        <v>0</v>
      </c>
      <c r="U2766">
        <f t="shared" si="300"/>
        <v>0</v>
      </c>
      <c r="V2766">
        <f t="shared" si="301"/>
        <v>0.28513927537961797</v>
      </c>
      <c r="X2766">
        <f t="shared" si="296"/>
        <v>-0.3439629661258099</v>
      </c>
    </row>
    <row r="2767" spans="1:24" x14ac:dyDescent="0.35">
      <c r="A2767" t="s">
        <v>445</v>
      </c>
      <c r="B2767" t="s">
        <v>666</v>
      </c>
      <c r="C2767" t="s">
        <v>688</v>
      </c>
      <c r="D2767" t="s">
        <v>679</v>
      </c>
      <c r="E2767">
        <v>0.49479167292575199</v>
      </c>
      <c r="F2767">
        <v>9</v>
      </c>
      <c r="G2767">
        <v>0</v>
      </c>
      <c r="H2767">
        <v>0</v>
      </c>
      <c r="I2767">
        <f t="shared" si="297"/>
        <v>0</v>
      </c>
      <c r="J2767">
        <v>0</v>
      </c>
      <c r="K2767">
        <v>1</v>
      </c>
      <c r="L2767" t="s">
        <v>653</v>
      </c>
      <c r="M2767" t="s">
        <v>652</v>
      </c>
      <c r="N2767" t="str">
        <f t="shared" si="298"/>
        <v>left end</v>
      </c>
      <c r="P2767">
        <v>0</v>
      </c>
      <c r="Q2767">
        <v>-1.2062980999999999</v>
      </c>
      <c r="R2767">
        <v>1</v>
      </c>
      <c r="S2767">
        <v>0.49479167292575199</v>
      </c>
      <c r="T2767">
        <f t="shared" si="299"/>
        <v>0</v>
      </c>
      <c r="U2767">
        <f t="shared" si="300"/>
        <v>0</v>
      </c>
      <c r="V2767">
        <f t="shared" si="301"/>
        <v>0.49479167292575199</v>
      </c>
      <c r="X2767">
        <f t="shared" si="296"/>
        <v>-0.59686625494615608</v>
      </c>
    </row>
    <row r="2768" spans="1:24" x14ac:dyDescent="0.35">
      <c r="A2768" t="s">
        <v>257</v>
      </c>
      <c r="B2768" t="s">
        <v>666</v>
      </c>
      <c r="C2768" t="s">
        <v>688</v>
      </c>
      <c r="D2768" t="s">
        <v>679</v>
      </c>
      <c r="E2768">
        <v>0.48263384965438699</v>
      </c>
      <c r="F2768">
        <v>9</v>
      </c>
      <c r="G2768">
        <v>0</v>
      </c>
      <c r="H2768">
        <v>0</v>
      </c>
      <c r="I2768">
        <f t="shared" si="297"/>
        <v>0</v>
      </c>
      <c r="J2768">
        <v>0</v>
      </c>
      <c r="K2768">
        <v>0</v>
      </c>
      <c r="L2768" t="s">
        <v>654</v>
      </c>
      <c r="M2768" t="s">
        <v>651</v>
      </c>
      <c r="N2768" t="str">
        <f t="shared" si="298"/>
        <v>right guard</v>
      </c>
      <c r="P2768">
        <v>0</v>
      </c>
      <c r="Q2768">
        <v>-0.42905330000000003</v>
      </c>
      <c r="R2768">
        <v>1</v>
      </c>
      <c r="S2768">
        <v>0.48263384965438699</v>
      </c>
      <c r="T2768">
        <f t="shared" si="299"/>
        <v>0</v>
      </c>
      <c r="U2768">
        <f t="shared" si="300"/>
        <v>0</v>
      </c>
      <c r="V2768">
        <f t="shared" si="301"/>
        <v>0</v>
      </c>
      <c r="X2768">
        <f t="shared" si="296"/>
        <v>-0.20707564588591862</v>
      </c>
    </row>
    <row r="2769" spans="1:24" x14ac:dyDescent="0.35">
      <c r="A2769" t="s">
        <v>250</v>
      </c>
      <c r="B2769" t="s">
        <v>667</v>
      </c>
      <c r="C2769" t="s">
        <v>688</v>
      </c>
      <c r="D2769" t="s">
        <v>679</v>
      </c>
      <c r="E2769">
        <v>0.22040057973035901</v>
      </c>
      <c r="F2769">
        <v>9</v>
      </c>
      <c r="G2769">
        <v>0</v>
      </c>
      <c r="H2769">
        <v>0</v>
      </c>
      <c r="I2769">
        <f t="shared" si="297"/>
        <v>0</v>
      </c>
      <c r="J2769">
        <v>0</v>
      </c>
      <c r="K2769">
        <v>0</v>
      </c>
      <c r="L2769" t="s">
        <v>654</v>
      </c>
      <c r="M2769" t="s">
        <v>651</v>
      </c>
      <c r="N2769" t="str">
        <f t="shared" si="298"/>
        <v>right guard</v>
      </c>
      <c r="P2769">
        <v>0</v>
      </c>
      <c r="Q2769">
        <v>-0.42905330000000003</v>
      </c>
      <c r="R2769">
        <v>1</v>
      </c>
      <c r="S2769">
        <v>0.22040057973035901</v>
      </c>
      <c r="T2769">
        <f t="shared" si="299"/>
        <v>0</v>
      </c>
      <c r="U2769">
        <f t="shared" si="300"/>
        <v>0</v>
      </c>
      <c r="V2769">
        <f t="shared" si="301"/>
        <v>0</v>
      </c>
      <c r="X2769">
        <f t="shared" si="296"/>
        <v>-9.4563596055223645E-2</v>
      </c>
    </row>
    <row r="2770" spans="1:24" x14ac:dyDescent="0.35">
      <c r="A2770" t="s">
        <v>267</v>
      </c>
      <c r="B2770" t="s">
        <v>666</v>
      </c>
      <c r="C2770" t="s">
        <v>688</v>
      </c>
      <c r="D2770" t="s">
        <v>679</v>
      </c>
      <c r="E2770">
        <v>0.29696557061525303</v>
      </c>
      <c r="F2770">
        <v>9</v>
      </c>
      <c r="G2770">
        <v>0</v>
      </c>
      <c r="H2770">
        <v>0</v>
      </c>
      <c r="I2770">
        <f t="shared" si="297"/>
        <v>0</v>
      </c>
      <c r="J2770">
        <v>0</v>
      </c>
      <c r="K2770">
        <v>0</v>
      </c>
      <c r="L2770" t="s">
        <v>654</v>
      </c>
      <c r="M2770" t="s">
        <v>651</v>
      </c>
      <c r="N2770" t="str">
        <f t="shared" si="298"/>
        <v>right guard</v>
      </c>
      <c r="P2770">
        <v>0</v>
      </c>
      <c r="Q2770">
        <v>-0.42905330000000003</v>
      </c>
      <c r="R2770">
        <v>1</v>
      </c>
      <c r="S2770">
        <v>0.29696557061525303</v>
      </c>
      <c r="T2770">
        <f t="shared" si="299"/>
        <v>0</v>
      </c>
      <c r="U2770">
        <f t="shared" si="300"/>
        <v>0</v>
      </c>
      <c r="V2770">
        <f t="shared" si="301"/>
        <v>0</v>
      </c>
      <c r="X2770">
        <f t="shared" si="296"/>
        <v>-0.12741405805885736</v>
      </c>
    </row>
    <row r="2771" spans="1:24" x14ac:dyDescent="0.35">
      <c r="A2771" t="s">
        <v>252</v>
      </c>
      <c r="B2771" t="s">
        <v>665</v>
      </c>
      <c r="C2771" t="s">
        <v>688</v>
      </c>
      <c r="D2771" t="s">
        <v>679</v>
      </c>
      <c r="E2771">
        <v>0.52873070870332095</v>
      </c>
      <c r="F2771">
        <v>9</v>
      </c>
      <c r="G2771">
        <v>0</v>
      </c>
      <c r="H2771">
        <v>0</v>
      </c>
      <c r="I2771">
        <f t="shared" si="297"/>
        <v>0</v>
      </c>
      <c r="J2771">
        <v>0</v>
      </c>
      <c r="K2771">
        <v>0</v>
      </c>
      <c r="M2771" t="s">
        <v>650</v>
      </c>
      <c r="N2771" t="str">
        <f t="shared" si="298"/>
        <v>middle</v>
      </c>
      <c r="P2771">
        <v>0</v>
      </c>
      <c r="Q2771">
        <v>1.7734555000000001</v>
      </c>
      <c r="R2771">
        <v>0</v>
      </c>
      <c r="S2771">
        <v>0</v>
      </c>
      <c r="T2771">
        <f t="shared" si="299"/>
        <v>0</v>
      </c>
      <c r="U2771">
        <f t="shared" si="300"/>
        <v>0</v>
      </c>
      <c r="V2771">
        <f t="shared" si="301"/>
        <v>0</v>
      </c>
      <c r="X2771">
        <f t="shared" si="296"/>
        <v>0.93768038336880244</v>
      </c>
    </row>
    <row r="2772" spans="1:24" x14ac:dyDescent="0.35">
      <c r="A2772" t="s">
        <v>555</v>
      </c>
      <c r="B2772" t="s">
        <v>665</v>
      </c>
      <c r="C2772" t="s">
        <v>688</v>
      </c>
      <c r="D2772" t="s">
        <v>679</v>
      </c>
      <c r="E2772">
        <v>0.47126929129667799</v>
      </c>
      <c r="F2772">
        <v>9</v>
      </c>
      <c r="G2772">
        <v>0</v>
      </c>
      <c r="H2772">
        <v>0</v>
      </c>
      <c r="I2772">
        <f t="shared" si="297"/>
        <v>0</v>
      </c>
      <c r="J2772">
        <v>0</v>
      </c>
      <c r="K2772">
        <v>0</v>
      </c>
      <c r="M2772" t="s">
        <v>650</v>
      </c>
      <c r="N2772" t="str">
        <f t="shared" si="298"/>
        <v>middle</v>
      </c>
      <c r="P2772">
        <v>0</v>
      </c>
      <c r="Q2772">
        <v>1.7734555000000001</v>
      </c>
      <c r="R2772">
        <v>0</v>
      </c>
      <c r="S2772">
        <v>0</v>
      </c>
      <c r="T2772">
        <f t="shared" si="299"/>
        <v>0</v>
      </c>
      <c r="U2772">
        <f t="shared" si="300"/>
        <v>0</v>
      </c>
      <c r="V2772">
        <f t="shared" si="301"/>
        <v>0</v>
      </c>
      <c r="X2772">
        <f t="shared" si="296"/>
        <v>0.83577511663119575</v>
      </c>
    </row>
    <row r="2773" spans="1:24" x14ac:dyDescent="0.35">
      <c r="A2773" t="s">
        <v>147</v>
      </c>
      <c r="B2773" t="s">
        <v>666</v>
      </c>
      <c r="C2773" t="s">
        <v>679</v>
      </c>
      <c r="D2773" t="s">
        <v>688</v>
      </c>
      <c r="E2773">
        <v>0.18548548759168701</v>
      </c>
      <c r="F2773">
        <v>9</v>
      </c>
      <c r="G2773">
        <v>0</v>
      </c>
      <c r="H2773">
        <v>0</v>
      </c>
      <c r="I2773">
        <f t="shared" si="297"/>
        <v>0</v>
      </c>
      <c r="J2773">
        <v>0</v>
      </c>
      <c r="K2773">
        <v>0</v>
      </c>
      <c r="L2773" t="s">
        <v>654</v>
      </c>
      <c r="M2773" t="s">
        <v>651</v>
      </c>
      <c r="N2773" t="str">
        <f t="shared" si="298"/>
        <v>right guard</v>
      </c>
      <c r="P2773">
        <v>0</v>
      </c>
      <c r="Q2773">
        <v>-2.8241280000000001E-2</v>
      </c>
      <c r="R2773">
        <v>1</v>
      </c>
      <c r="S2773">
        <v>0.18548548759168701</v>
      </c>
      <c r="T2773">
        <f t="shared" si="299"/>
        <v>0</v>
      </c>
      <c r="U2773">
        <f t="shared" si="300"/>
        <v>0</v>
      </c>
      <c r="V2773">
        <f t="shared" si="301"/>
        <v>0</v>
      </c>
      <c r="X2773">
        <f t="shared" si="296"/>
        <v>-5.2383475910133589E-3</v>
      </c>
    </row>
    <row r="2774" spans="1:24" x14ac:dyDescent="0.35">
      <c r="A2774" t="s">
        <v>146</v>
      </c>
      <c r="B2774" t="s">
        <v>666</v>
      </c>
      <c r="C2774" t="s">
        <v>679</v>
      </c>
      <c r="D2774" t="s">
        <v>688</v>
      </c>
      <c r="E2774">
        <v>0.81451451240831196</v>
      </c>
      <c r="F2774">
        <v>9</v>
      </c>
      <c r="G2774">
        <v>0</v>
      </c>
      <c r="H2774">
        <v>0</v>
      </c>
      <c r="I2774">
        <f t="shared" si="297"/>
        <v>0</v>
      </c>
      <c r="J2774">
        <v>0</v>
      </c>
      <c r="K2774">
        <v>0</v>
      </c>
      <c r="L2774" t="s">
        <v>654</v>
      </c>
      <c r="M2774" t="s">
        <v>651</v>
      </c>
      <c r="N2774" t="str">
        <f t="shared" si="298"/>
        <v>right guard</v>
      </c>
      <c r="P2774">
        <v>0</v>
      </c>
      <c r="Q2774">
        <v>-2.8241280000000001E-2</v>
      </c>
      <c r="R2774">
        <v>1</v>
      </c>
      <c r="S2774">
        <v>0.81451451240831196</v>
      </c>
      <c r="T2774">
        <f t="shared" si="299"/>
        <v>0</v>
      </c>
      <c r="U2774">
        <f t="shared" si="300"/>
        <v>0</v>
      </c>
      <c r="V2774">
        <f t="shared" si="301"/>
        <v>0</v>
      </c>
      <c r="X2774">
        <f t="shared" si="296"/>
        <v>-2.3002932408986612E-2</v>
      </c>
    </row>
    <row r="2775" spans="1:24" x14ac:dyDescent="0.35">
      <c r="A2775" t="s">
        <v>136</v>
      </c>
      <c r="B2775" t="s">
        <v>666</v>
      </c>
      <c r="C2775" t="s">
        <v>679</v>
      </c>
      <c r="D2775" t="s">
        <v>688</v>
      </c>
      <c r="E2775">
        <v>0.71852098581158697</v>
      </c>
      <c r="F2775">
        <v>9</v>
      </c>
      <c r="G2775">
        <v>0</v>
      </c>
      <c r="H2775">
        <v>0</v>
      </c>
      <c r="I2775">
        <f t="shared" si="297"/>
        <v>0</v>
      </c>
      <c r="J2775">
        <v>0</v>
      </c>
      <c r="K2775">
        <v>0</v>
      </c>
      <c r="M2775" t="s">
        <v>650</v>
      </c>
      <c r="N2775" t="str">
        <f t="shared" si="298"/>
        <v>middle</v>
      </c>
      <c r="P2775">
        <v>0</v>
      </c>
      <c r="Q2775">
        <v>0.70459320000000003</v>
      </c>
      <c r="R2775">
        <v>0</v>
      </c>
      <c r="S2775">
        <v>0</v>
      </c>
      <c r="T2775">
        <f t="shared" si="299"/>
        <v>0</v>
      </c>
      <c r="U2775">
        <f t="shared" si="300"/>
        <v>0</v>
      </c>
      <c r="V2775">
        <f t="shared" si="301"/>
        <v>0</v>
      </c>
      <c r="X2775">
        <f t="shared" si="296"/>
        <v>0.50626500066014068</v>
      </c>
    </row>
    <row r="2776" spans="1:24" x14ac:dyDescent="0.35">
      <c r="A2776" t="s">
        <v>153</v>
      </c>
      <c r="B2776" t="s">
        <v>665</v>
      </c>
      <c r="C2776" t="s">
        <v>679</v>
      </c>
      <c r="D2776" t="s">
        <v>688</v>
      </c>
      <c r="E2776">
        <v>0.28147901418841198</v>
      </c>
      <c r="F2776">
        <v>9</v>
      </c>
      <c r="G2776">
        <v>0</v>
      </c>
      <c r="H2776">
        <v>0</v>
      </c>
      <c r="I2776">
        <f t="shared" si="297"/>
        <v>0</v>
      </c>
      <c r="J2776">
        <v>0</v>
      </c>
      <c r="K2776">
        <v>0</v>
      </c>
      <c r="M2776" t="s">
        <v>650</v>
      </c>
      <c r="N2776" t="str">
        <f t="shared" si="298"/>
        <v>middle</v>
      </c>
      <c r="P2776">
        <v>0</v>
      </c>
      <c r="Q2776">
        <v>0.70459320000000003</v>
      </c>
      <c r="R2776">
        <v>0</v>
      </c>
      <c r="S2776">
        <v>0</v>
      </c>
      <c r="T2776">
        <f t="shared" si="299"/>
        <v>0</v>
      </c>
      <c r="U2776">
        <f t="shared" si="300"/>
        <v>0</v>
      </c>
      <c r="V2776">
        <f t="shared" si="301"/>
        <v>0</v>
      </c>
      <c r="X2776">
        <f t="shared" si="296"/>
        <v>0.1983281993398586</v>
      </c>
    </row>
    <row r="2777" spans="1:24" x14ac:dyDescent="0.35">
      <c r="A2777" t="s">
        <v>158</v>
      </c>
      <c r="B2777" t="s">
        <v>665</v>
      </c>
      <c r="C2777" t="s">
        <v>679</v>
      </c>
      <c r="D2777" t="s">
        <v>688</v>
      </c>
      <c r="E2777">
        <v>0.67226166853811498</v>
      </c>
      <c r="F2777">
        <v>9</v>
      </c>
      <c r="G2777">
        <v>0</v>
      </c>
      <c r="H2777">
        <v>0</v>
      </c>
      <c r="I2777">
        <f t="shared" si="297"/>
        <v>0</v>
      </c>
      <c r="J2777">
        <v>0</v>
      </c>
      <c r="K2777">
        <v>0</v>
      </c>
      <c r="L2777" t="s">
        <v>654</v>
      </c>
      <c r="M2777" t="s">
        <v>652</v>
      </c>
      <c r="N2777" t="str">
        <f t="shared" si="298"/>
        <v>left guard</v>
      </c>
      <c r="P2777">
        <v>0</v>
      </c>
      <c r="Q2777">
        <v>-0.13623387000000001</v>
      </c>
      <c r="R2777">
        <v>1</v>
      </c>
      <c r="S2777">
        <v>0.67226166853811498</v>
      </c>
      <c r="T2777">
        <f t="shared" si="299"/>
        <v>0</v>
      </c>
      <c r="U2777">
        <f t="shared" si="300"/>
        <v>0</v>
      </c>
      <c r="V2777">
        <f t="shared" si="301"/>
        <v>0</v>
      </c>
      <c r="X2777">
        <f t="shared" si="296"/>
        <v>-9.1584808757604649E-2</v>
      </c>
    </row>
    <row r="2778" spans="1:24" x14ac:dyDescent="0.35">
      <c r="A2778" t="s">
        <v>151</v>
      </c>
      <c r="B2778" t="s">
        <v>666</v>
      </c>
      <c r="C2778" t="s">
        <v>679</v>
      </c>
      <c r="D2778" t="s">
        <v>688</v>
      </c>
      <c r="E2778">
        <v>0.32773833146188402</v>
      </c>
      <c r="F2778">
        <v>9</v>
      </c>
      <c r="G2778">
        <v>0</v>
      </c>
      <c r="H2778">
        <v>0</v>
      </c>
      <c r="I2778">
        <f t="shared" si="297"/>
        <v>0</v>
      </c>
      <c r="J2778">
        <v>0</v>
      </c>
      <c r="K2778">
        <v>0</v>
      </c>
      <c r="L2778" t="s">
        <v>654</v>
      </c>
      <c r="M2778" t="s">
        <v>652</v>
      </c>
      <c r="N2778" t="str">
        <f t="shared" si="298"/>
        <v>left guard</v>
      </c>
      <c r="P2778">
        <v>0</v>
      </c>
      <c r="Q2778">
        <v>-0.13623387000000001</v>
      </c>
      <c r="R2778">
        <v>1</v>
      </c>
      <c r="S2778">
        <v>0.32773833146188402</v>
      </c>
      <c r="T2778">
        <f t="shared" si="299"/>
        <v>0</v>
      </c>
      <c r="U2778">
        <f t="shared" si="300"/>
        <v>0</v>
      </c>
      <c r="V2778">
        <f t="shared" si="301"/>
        <v>0</v>
      </c>
      <c r="X2778">
        <f t="shared" si="296"/>
        <v>-4.4649061242395219E-2</v>
      </c>
    </row>
    <row r="2779" spans="1:24" x14ac:dyDescent="0.35">
      <c r="A2779" t="s">
        <v>378</v>
      </c>
      <c r="B2779" t="s">
        <v>665</v>
      </c>
      <c r="C2779" t="s">
        <v>679</v>
      </c>
      <c r="D2779" t="s">
        <v>688</v>
      </c>
      <c r="E2779">
        <v>1</v>
      </c>
      <c r="F2779">
        <v>9</v>
      </c>
      <c r="G2779">
        <v>0</v>
      </c>
      <c r="H2779">
        <v>0</v>
      </c>
      <c r="I2779">
        <f t="shared" si="297"/>
        <v>0</v>
      </c>
      <c r="J2779">
        <v>0</v>
      </c>
      <c r="K2779">
        <v>0</v>
      </c>
      <c r="M2779" t="s">
        <v>650</v>
      </c>
      <c r="N2779" t="str">
        <f t="shared" si="298"/>
        <v>middle</v>
      </c>
      <c r="P2779">
        <v>0</v>
      </c>
      <c r="Q2779">
        <v>0.71694690000000005</v>
      </c>
      <c r="R2779">
        <v>0</v>
      </c>
      <c r="S2779">
        <v>0</v>
      </c>
      <c r="T2779">
        <f t="shared" si="299"/>
        <v>0</v>
      </c>
      <c r="U2779">
        <f t="shared" si="300"/>
        <v>0</v>
      </c>
      <c r="V2779">
        <f t="shared" si="301"/>
        <v>0</v>
      </c>
      <c r="X2779">
        <f t="shared" si="296"/>
        <v>0.71694690000000005</v>
      </c>
    </row>
    <row r="2780" spans="1:24" x14ac:dyDescent="0.35">
      <c r="A2780" t="s">
        <v>148</v>
      </c>
      <c r="B2780" t="s">
        <v>665</v>
      </c>
      <c r="C2780" t="s">
        <v>679</v>
      </c>
      <c r="D2780" t="s">
        <v>688</v>
      </c>
      <c r="E2780">
        <v>0.29039826681768399</v>
      </c>
      <c r="F2780">
        <v>9</v>
      </c>
      <c r="G2780">
        <v>0</v>
      </c>
      <c r="H2780">
        <v>0</v>
      </c>
      <c r="I2780">
        <f t="shared" si="297"/>
        <v>0</v>
      </c>
      <c r="J2780">
        <v>0</v>
      </c>
      <c r="K2780">
        <v>0</v>
      </c>
      <c r="L2780" t="s">
        <v>654</v>
      </c>
      <c r="M2780" t="s">
        <v>652</v>
      </c>
      <c r="N2780" t="str">
        <f t="shared" si="298"/>
        <v>left guard</v>
      </c>
      <c r="P2780">
        <v>0</v>
      </c>
      <c r="Q2780">
        <v>0.16145681000000001</v>
      </c>
      <c r="R2780">
        <v>0</v>
      </c>
      <c r="S2780">
        <v>0</v>
      </c>
      <c r="T2780">
        <f t="shared" si="299"/>
        <v>0</v>
      </c>
      <c r="U2780">
        <f t="shared" si="300"/>
        <v>0</v>
      </c>
      <c r="V2780">
        <f t="shared" si="301"/>
        <v>0</v>
      </c>
      <c r="X2780">
        <f t="shared" si="296"/>
        <v>4.6886777789912112E-2</v>
      </c>
    </row>
    <row r="2781" spans="1:24" x14ac:dyDescent="0.35">
      <c r="A2781" t="s">
        <v>150</v>
      </c>
      <c r="B2781" t="s">
        <v>667</v>
      </c>
      <c r="C2781" t="s">
        <v>679</v>
      </c>
      <c r="D2781" t="s">
        <v>688</v>
      </c>
      <c r="E2781">
        <v>0.70960173318231501</v>
      </c>
      <c r="F2781">
        <v>9</v>
      </c>
      <c r="G2781">
        <v>0</v>
      </c>
      <c r="H2781">
        <v>0</v>
      </c>
      <c r="I2781">
        <f t="shared" si="297"/>
        <v>0</v>
      </c>
      <c r="J2781">
        <v>0</v>
      </c>
      <c r="K2781">
        <v>0</v>
      </c>
      <c r="L2781" t="s">
        <v>654</v>
      </c>
      <c r="M2781" t="s">
        <v>652</v>
      </c>
      <c r="N2781" t="str">
        <f t="shared" si="298"/>
        <v>left guard</v>
      </c>
      <c r="P2781">
        <v>0</v>
      </c>
      <c r="Q2781">
        <v>0.16145681000000001</v>
      </c>
      <c r="R2781">
        <v>0</v>
      </c>
      <c r="S2781">
        <v>0</v>
      </c>
      <c r="T2781">
        <f t="shared" si="299"/>
        <v>0</v>
      </c>
      <c r="U2781">
        <f t="shared" si="300"/>
        <v>0</v>
      </c>
      <c r="V2781">
        <f t="shared" si="301"/>
        <v>0</v>
      </c>
      <c r="X2781">
        <f t="shared" si="296"/>
        <v>0.11457003221008773</v>
      </c>
    </row>
    <row r="2782" spans="1:24" x14ac:dyDescent="0.35">
      <c r="A2782" t="s">
        <v>258</v>
      </c>
      <c r="B2782" t="s">
        <v>666</v>
      </c>
      <c r="C2782" t="s">
        <v>688</v>
      </c>
      <c r="D2782" t="s">
        <v>679</v>
      </c>
      <c r="E2782">
        <v>1</v>
      </c>
      <c r="F2782">
        <v>9</v>
      </c>
      <c r="G2782">
        <v>0</v>
      </c>
      <c r="H2782">
        <v>0</v>
      </c>
      <c r="I2782">
        <f t="shared" si="297"/>
        <v>0</v>
      </c>
      <c r="J2782">
        <v>0</v>
      </c>
      <c r="K2782">
        <v>0</v>
      </c>
      <c r="M2782" t="s">
        <v>650</v>
      </c>
      <c r="N2782" t="str">
        <f t="shared" si="298"/>
        <v>middle</v>
      </c>
      <c r="P2782">
        <v>0</v>
      </c>
      <c r="Q2782">
        <v>-0.23769580000000001</v>
      </c>
      <c r="R2782">
        <v>1</v>
      </c>
      <c r="S2782">
        <v>1</v>
      </c>
      <c r="T2782">
        <f t="shared" si="299"/>
        <v>0</v>
      </c>
      <c r="U2782">
        <f t="shared" si="300"/>
        <v>0</v>
      </c>
      <c r="V2782">
        <f t="shared" si="301"/>
        <v>0</v>
      </c>
      <c r="X2782">
        <f t="shared" si="296"/>
        <v>-0.23769580000000001</v>
      </c>
    </row>
    <row r="2783" spans="1:24" x14ac:dyDescent="0.35">
      <c r="A2783" t="s">
        <v>252</v>
      </c>
      <c r="B2783" t="s">
        <v>665</v>
      </c>
      <c r="C2783" t="s">
        <v>688</v>
      </c>
      <c r="D2783" t="s">
        <v>679</v>
      </c>
      <c r="E2783">
        <v>0.58201368034600798</v>
      </c>
      <c r="F2783">
        <v>9</v>
      </c>
      <c r="G2783">
        <v>0</v>
      </c>
      <c r="H2783">
        <v>0</v>
      </c>
      <c r="I2783">
        <f t="shared" si="297"/>
        <v>0</v>
      </c>
      <c r="J2783">
        <v>0</v>
      </c>
      <c r="K2783">
        <v>0</v>
      </c>
      <c r="M2783" t="s">
        <v>650</v>
      </c>
      <c r="N2783" t="str">
        <f t="shared" si="298"/>
        <v>middle</v>
      </c>
      <c r="P2783">
        <v>0</v>
      </c>
      <c r="Q2783">
        <v>0.764984</v>
      </c>
      <c r="R2783">
        <v>0</v>
      </c>
      <c r="S2783">
        <v>0</v>
      </c>
      <c r="T2783">
        <f t="shared" si="299"/>
        <v>0</v>
      </c>
      <c r="U2783">
        <f t="shared" si="300"/>
        <v>0</v>
      </c>
      <c r="V2783">
        <f t="shared" si="301"/>
        <v>0</v>
      </c>
      <c r="X2783">
        <f t="shared" si="296"/>
        <v>0.44523115324581058</v>
      </c>
    </row>
    <row r="2784" spans="1:24" x14ac:dyDescent="0.35">
      <c r="A2784" t="s">
        <v>558</v>
      </c>
      <c r="B2784" t="s">
        <v>666</v>
      </c>
      <c r="C2784" t="s">
        <v>688</v>
      </c>
      <c r="D2784" t="s">
        <v>679</v>
      </c>
      <c r="E2784">
        <v>0.170065612156304</v>
      </c>
      <c r="F2784">
        <v>9</v>
      </c>
      <c r="G2784">
        <v>0</v>
      </c>
      <c r="H2784">
        <v>0</v>
      </c>
      <c r="I2784">
        <f t="shared" si="297"/>
        <v>0</v>
      </c>
      <c r="J2784">
        <v>0</v>
      </c>
      <c r="K2784">
        <v>0</v>
      </c>
      <c r="M2784" t="s">
        <v>650</v>
      </c>
      <c r="N2784" t="str">
        <f t="shared" si="298"/>
        <v>middle</v>
      </c>
      <c r="P2784">
        <v>0</v>
      </c>
      <c r="Q2784">
        <v>0.764984</v>
      </c>
      <c r="R2784">
        <v>0</v>
      </c>
      <c r="S2784">
        <v>0</v>
      </c>
      <c r="T2784">
        <f t="shared" si="299"/>
        <v>0</v>
      </c>
      <c r="U2784">
        <f t="shared" si="300"/>
        <v>0</v>
      </c>
      <c r="V2784">
        <f t="shared" si="301"/>
        <v>0</v>
      </c>
      <c r="X2784">
        <f t="shared" si="296"/>
        <v>0.13009747224977805</v>
      </c>
    </row>
    <row r="2785" spans="1:24" x14ac:dyDescent="0.35">
      <c r="A2785" t="s">
        <v>557</v>
      </c>
      <c r="B2785" t="s">
        <v>667</v>
      </c>
      <c r="C2785" t="s">
        <v>688</v>
      </c>
      <c r="D2785" t="s">
        <v>679</v>
      </c>
      <c r="E2785">
        <v>0.24792070749768599</v>
      </c>
      <c r="F2785">
        <v>9</v>
      </c>
      <c r="G2785">
        <v>0</v>
      </c>
      <c r="H2785">
        <v>0</v>
      </c>
      <c r="I2785">
        <f t="shared" si="297"/>
        <v>0</v>
      </c>
      <c r="J2785">
        <v>0</v>
      </c>
      <c r="K2785">
        <v>0</v>
      </c>
      <c r="M2785" t="s">
        <v>650</v>
      </c>
      <c r="N2785" t="str">
        <f t="shared" si="298"/>
        <v>middle</v>
      </c>
      <c r="P2785">
        <v>0</v>
      </c>
      <c r="Q2785">
        <v>0.764984</v>
      </c>
      <c r="R2785">
        <v>0</v>
      </c>
      <c r="S2785">
        <v>0</v>
      </c>
      <c r="T2785">
        <f t="shared" si="299"/>
        <v>0</v>
      </c>
      <c r="U2785">
        <f t="shared" si="300"/>
        <v>0</v>
      </c>
      <c r="V2785">
        <f t="shared" si="301"/>
        <v>0</v>
      </c>
      <c r="X2785">
        <f t="shared" si="296"/>
        <v>0.18965537450440983</v>
      </c>
    </row>
    <row r="2786" spans="1:24" x14ac:dyDescent="0.35">
      <c r="A2786" t="s">
        <v>141</v>
      </c>
      <c r="B2786" t="s">
        <v>667</v>
      </c>
      <c r="C2786" t="s">
        <v>679</v>
      </c>
      <c r="D2786" t="s">
        <v>688</v>
      </c>
      <c r="E2786">
        <v>0.472054723012925</v>
      </c>
      <c r="F2786">
        <v>9</v>
      </c>
      <c r="G2786">
        <v>0</v>
      </c>
      <c r="H2786">
        <v>0</v>
      </c>
      <c r="I2786">
        <f t="shared" si="297"/>
        <v>0</v>
      </c>
      <c r="J2786">
        <v>0</v>
      </c>
      <c r="K2786">
        <v>0</v>
      </c>
      <c r="L2786" t="s">
        <v>654</v>
      </c>
      <c r="M2786" t="s">
        <v>652</v>
      </c>
      <c r="N2786" t="str">
        <f t="shared" si="298"/>
        <v>left guard</v>
      </c>
      <c r="P2786">
        <v>0</v>
      </c>
      <c r="Q2786">
        <v>0.66092264999999994</v>
      </c>
      <c r="R2786">
        <v>0</v>
      </c>
      <c r="S2786">
        <v>0</v>
      </c>
      <c r="T2786">
        <f t="shared" si="299"/>
        <v>0</v>
      </c>
      <c r="U2786">
        <f t="shared" si="300"/>
        <v>0</v>
      </c>
      <c r="V2786">
        <f t="shared" si="301"/>
        <v>0</v>
      </c>
      <c r="X2786">
        <f t="shared" si="296"/>
        <v>0.31199165847871835</v>
      </c>
    </row>
    <row r="2787" spans="1:24" x14ac:dyDescent="0.35">
      <c r="A2787" t="s">
        <v>153</v>
      </c>
      <c r="B2787" t="s">
        <v>665</v>
      </c>
      <c r="C2787" t="s">
        <v>679</v>
      </c>
      <c r="D2787" t="s">
        <v>688</v>
      </c>
      <c r="E2787">
        <v>0.39072073940656399</v>
      </c>
      <c r="F2787">
        <v>9</v>
      </c>
      <c r="G2787">
        <v>0</v>
      </c>
      <c r="H2787">
        <v>0</v>
      </c>
      <c r="I2787">
        <f t="shared" si="297"/>
        <v>0</v>
      </c>
      <c r="J2787">
        <v>0</v>
      </c>
      <c r="K2787">
        <v>0</v>
      </c>
      <c r="L2787" t="s">
        <v>654</v>
      </c>
      <c r="M2787" t="s">
        <v>652</v>
      </c>
      <c r="N2787" t="str">
        <f t="shared" si="298"/>
        <v>left guard</v>
      </c>
      <c r="P2787">
        <v>0</v>
      </c>
      <c r="Q2787">
        <v>0.66092264999999994</v>
      </c>
      <c r="R2787">
        <v>0</v>
      </c>
      <c r="S2787">
        <v>0</v>
      </c>
      <c r="T2787">
        <f t="shared" si="299"/>
        <v>0</v>
      </c>
      <c r="U2787">
        <f t="shared" si="300"/>
        <v>0</v>
      </c>
      <c r="V2787">
        <f t="shared" si="301"/>
        <v>0</v>
      </c>
      <c r="X2787">
        <f t="shared" si="296"/>
        <v>0.25823618649854568</v>
      </c>
    </row>
    <row r="2788" spans="1:24" x14ac:dyDescent="0.35">
      <c r="A2788" t="s">
        <v>150</v>
      </c>
      <c r="B2788" t="s">
        <v>667</v>
      </c>
      <c r="C2788" t="s">
        <v>679</v>
      </c>
      <c r="D2788" t="s">
        <v>688</v>
      </c>
      <c r="E2788">
        <v>0.13722453758050901</v>
      </c>
      <c r="F2788">
        <v>9</v>
      </c>
      <c r="G2788">
        <v>0</v>
      </c>
      <c r="H2788">
        <v>0</v>
      </c>
      <c r="I2788">
        <f t="shared" si="297"/>
        <v>0</v>
      </c>
      <c r="J2788">
        <v>0</v>
      </c>
      <c r="K2788">
        <v>0</v>
      </c>
      <c r="L2788" t="s">
        <v>654</v>
      </c>
      <c r="M2788" t="s">
        <v>652</v>
      </c>
      <c r="N2788" t="str">
        <f t="shared" si="298"/>
        <v>left guard</v>
      </c>
      <c r="P2788">
        <v>0</v>
      </c>
      <c r="Q2788">
        <v>0.66092264999999994</v>
      </c>
      <c r="R2788">
        <v>0</v>
      </c>
      <c r="S2788">
        <v>0</v>
      </c>
      <c r="T2788">
        <f t="shared" si="299"/>
        <v>0</v>
      </c>
      <c r="U2788">
        <f t="shared" si="300"/>
        <v>0</v>
      </c>
      <c r="V2788">
        <f t="shared" si="301"/>
        <v>0</v>
      </c>
      <c r="X2788">
        <f t="shared" si="296"/>
        <v>9.0694805022734595E-2</v>
      </c>
    </row>
    <row r="2789" spans="1:24" x14ac:dyDescent="0.35">
      <c r="A2789" t="s">
        <v>158</v>
      </c>
      <c r="B2789" t="s">
        <v>665</v>
      </c>
      <c r="C2789" t="s">
        <v>679</v>
      </c>
      <c r="D2789" t="s">
        <v>688</v>
      </c>
      <c r="E2789">
        <v>1</v>
      </c>
      <c r="F2789">
        <v>9</v>
      </c>
      <c r="G2789">
        <v>0</v>
      </c>
      <c r="H2789">
        <v>0</v>
      </c>
      <c r="I2789">
        <f t="shared" si="297"/>
        <v>0</v>
      </c>
      <c r="J2789">
        <v>0</v>
      </c>
      <c r="K2789">
        <v>0</v>
      </c>
      <c r="L2789" t="s">
        <v>654</v>
      </c>
      <c r="M2789" t="s">
        <v>652</v>
      </c>
      <c r="N2789" t="str">
        <f t="shared" si="298"/>
        <v>left guard</v>
      </c>
      <c r="P2789">
        <v>0</v>
      </c>
      <c r="Q2789">
        <v>0.92580739999999995</v>
      </c>
      <c r="R2789">
        <v>0</v>
      </c>
      <c r="S2789">
        <v>0</v>
      </c>
      <c r="T2789">
        <f t="shared" si="299"/>
        <v>0</v>
      </c>
      <c r="U2789">
        <f t="shared" si="300"/>
        <v>0</v>
      </c>
      <c r="V2789">
        <f t="shared" si="301"/>
        <v>0</v>
      </c>
      <c r="X2789">
        <f t="shared" si="296"/>
        <v>0.92580739999999995</v>
      </c>
    </row>
    <row r="2790" spans="1:24" x14ac:dyDescent="0.35">
      <c r="A2790" t="s">
        <v>254</v>
      </c>
      <c r="B2790" t="s">
        <v>667</v>
      </c>
      <c r="C2790" t="s">
        <v>688</v>
      </c>
      <c r="D2790" t="s">
        <v>679</v>
      </c>
      <c r="E2790">
        <v>0.24552017165034501</v>
      </c>
      <c r="F2790">
        <v>9</v>
      </c>
      <c r="G2790">
        <v>0</v>
      </c>
      <c r="H2790">
        <v>0</v>
      </c>
      <c r="I2790">
        <f t="shared" si="297"/>
        <v>0</v>
      </c>
      <c r="J2790">
        <v>0</v>
      </c>
      <c r="K2790">
        <v>0</v>
      </c>
      <c r="L2790" t="s">
        <v>653</v>
      </c>
      <c r="M2790" t="s">
        <v>651</v>
      </c>
      <c r="N2790" t="str">
        <f t="shared" si="298"/>
        <v>right end</v>
      </c>
      <c r="P2790">
        <v>0</v>
      </c>
      <c r="Q2790">
        <v>-0.21411458999999999</v>
      </c>
      <c r="R2790">
        <v>1</v>
      </c>
      <c r="S2790">
        <v>0.24552017165034501</v>
      </c>
      <c r="T2790">
        <f t="shared" si="299"/>
        <v>0</v>
      </c>
      <c r="U2790">
        <f t="shared" si="300"/>
        <v>0</v>
      </c>
      <c r="V2790">
        <f t="shared" si="301"/>
        <v>0</v>
      </c>
      <c r="X2790">
        <f t="shared" si="296"/>
        <v>-5.2569450889643245E-2</v>
      </c>
    </row>
    <row r="2791" spans="1:24" x14ac:dyDescent="0.35">
      <c r="A2791" t="s">
        <v>267</v>
      </c>
      <c r="B2791" t="s">
        <v>666</v>
      </c>
      <c r="C2791" t="s">
        <v>688</v>
      </c>
      <c r="D2791" t="s">
        <v>679</v>
      </c>
      <c r="E2791">
        <v>0.75447982834965399</v>
      </c>
      <c r="F2791">
        <v>9</v>
      </c>
      <c r="G2791">
        <v>0</v>
      </c>
      <c r="H2791">
        <v>0</v>
      </c>
      <c r="I2791">
        <f t="shared" si="297"/>
        <v>0</v>
      </c>
      <c r="J2791">
        <v>0</v>
      </c>
      <c r="K2791">
        <v>0</v>
      </c>
      <c r="L2791" t="s">
        <v>653</v>
      </c>
      <c r="M2791" t="s">
        <v>651</v>
      </c>
      <c r="N2791" t="str">
        <f t="shared" si="298"/>
        <v>right end</v>
      </c>
      <c r="P2791">
        <v>0</v>
      </c>
      <c r="Q2791">
        <v>-0.21411458999999999</v>
      </c>
      <c r="R2791">
        <v>1</v>
      </c>
      <c r="S2791">
        <v>0.75447982834965399</v>
      </c>
      <c r="T2791">
        <f t="shared" si="299"/>
        <v>0</v>
      </c>
      <c r="U2791">
        <f t="shared" si="300"/>
        <v>0</v>
      </c>
      <c r="V2791">
        <f t="shared" si="301"/>
        <v>0</v>
      </c>
      <c r="X2791">
        <f t="shared" si="296"/>
        <v>-0.16154513911035653</v>
      </c>
    </row>
    <row r="2792" spans="1:24" x14ac:dyDescent="0.35">
      <c r="A2792" t="s">
        <v>257</v>
      </c>
      <c r="B2792" t="s">
        <v>666</v>
      </c>
      <c r="C2792" t="s">
        <v>688</v>
      </c>
      <c r="D2792" t="s">
        <v>679</v>
      </c>
      <c r="E2792">
        <v>1</v>
      </c>
      <c r="F2792">
        <v>9</v>
      </c>
      <c r="G2792">
        <v>0</v>
      </c>
      <c r="H2792">
        <v>0</v>
      </c>
      <c r="I2792">
        <f t="shared" si="297"/>
        <v>0</v>
      </c>
      <c r="J2792">
        <v>0</v>
      </c>
      <c r="K2792">
        <v>0</v>
      </c>
      <c r="L2792" t="s">
        <v>653</v>
      </c>
      <c r="M2792" t="s">
        <v>651</v>
      </c>
      <c r="N2792" t="str">
        <f t="shared" si="298"/>
        <v>right end</v>
      </c>
      <c r="P2792">
        <v>0</v>
      </c>
      <c r="Q2792">
        <v>-0.40779346</v>
      </c>
      <c r="R2792">
        <v>1</v>
      </c>
      <c r="S2792">
        <v>1</v>
      </c>
      <c r="T2792">
        <f t="shared" si="299"/>
        <v>0</v>
      </c>
      <c r="U2792">
        <f t="shared" si="300"/>
        <v>0</v>
      </c>
      <c r="V2792">
        <f t="shared" si="301"/>
        <v>0</v>
      </c>
      <c r="X2792">
        <f t="shared" si="296"/>
        <v>-0.40779346</v>
      </c>
    </row>
    <row r="2793" spans="1:24" x14ac:dyDescent="0.35">
      <c r="A2793" t="s">
        <v>262</v>
      </c>
      <c r="B2793" t="s">
        <v>665</v>
      </c>
      <c r="C2793" t="s">
        <v>688</v>
      </c>
      <c r="D2793" t="s">
        <v>679</v>
      </c>
      <c r="E2793">
        <v>0.22580444895403101</v>
      </c>
      <c r="F2793">
        <v>9</v>
      </c>
      <c r="G2793">
        <v>0</v>
      </c>
      <c r="H2793">
        <v>0</v>
      </c>
      <c r="I2793">
        <f t="shared" si="297"/>
        <v>0</v>
      </c>
      <c r="J2793">
        <v>0</v>
      </c>
      <c r="K2793">
        <v>0</v>
      </c>
      <c r="M2793" t="s">
        <v>650</v>
      </c>
      <c r="N2793" t="str">
        <f t="shared" si="298"/>
        <v>middle</v>
      </c>
      <c r="P2793">
        <v>0</v>
      </c>
      <c r="Q2793">
        <v>-2.1894658000000001E-2</v>
      </c>
      <c r="R2793">
        <v>1</v>
      </c>
      <c r="S2793">
        <v>0.22580444895403101</v>
      </c>
      <c r="T2793">
        <f t="shared" si="299"/>
        <v>0</v>
      </c>
      <c r="U2793">
        <f t="shared" si="300"/>
        <v>0</v>
      </c>
      <c r="V2793">
        <f t="shared" si="301"/>
        <v>0</v>
      </c>
      <c r="X2793">
        <f t="shared" si="296"/>
        <v>-4.9439111847269668E-3</v>
      </c>
    </row>
    <row r="2794" spans="1:24" x14ac:dyDescent="0.35">
      <c r="A2794" t="s">
        <v>558</v>
      </c>
      <c r="B2794" t="s">
        <v>666</v>
      </c>
      <c r="C2794" t="s">
        <v>688</v>
      </c>
      <c r="D2794" t="s">
        <v>679</v>
      </c>
      <c r="E2794">
        <v>0.23873584666061201</v>
      </c>
      <c r="F2794">
        <v>9</v>
      </c>
      <c r="G2794">
        <v>0</v>
      </c>
      <c r="H2794">
        <v>0</v>
      </c>
      <c r="I2794">
        <f t="shared" si="297"/>
        <v>0</v>
      </c>
      <c r="J2794">
        <v>0</v>
      </c>
      <c r="K2794">
        <v>0</v>
      </c>
      <c r="M2794" t="s">
        <v>650</v>
      </c>
      <c r="N2794" t="str">
        <f t="shared" si="298"/>
        <v>middle</v>
      </c>
      <c r="P2794">
        <v>0</v>
      </c>
      <c r="Q2794">
        <v>-2.1894658000000001E-2</v>
      </c>
      <c r="R2794">
        <v>1</v>
      </c>
      <c r="S2794">
        <v>0.23873584666061201</v>
      </c>
      <c r="T2794">
        <f t="shared" si="299"/>
        <v>0</v>
      </c>
      <c r="U2794">
        <f t="shared" si="300"/>
        <v>0</v>
      </c>
      <c r="V2794">
        <f t="shared" si="301"/>
        <v>0</v>
      </c>
      <c r="X2794">
        <f t="shared" si="296"/>
        <v>-5.2270397149745424E-3</v>
      </c>
    </row>
    <row r="2795" spans="1:24" x14ac:dyDescent="0.35">
      <c r="A2795" t="s">
        <v>557</v>
      </c>
      <c r="B2795" t="s">
        <v>667</v>
      </c>
      <c r="C2795" t="s">
        <v>688</v>
      </c>
      <c r="D2795" t="s">
        <v>679</v>
      </c>
      <c r="E2795">
        <v>0.53545970438535495</v>
      </c>
      <c r="F2795">
        <v>9</v>
      </c>
      <c r="G2795">
        <v>0</v>
      </c>
      <c r="H2795">
        <v>0</v>
      </c>
      <c r="I2795">
        <f t="shared" si="297"/>
        <v>0</v>
      </c>
      <c r="J2795">
        <v>0</v>
      </c>
      <c r="K2795">
        <v>0</v>
      </c>
      <c r="M2795" t="s">
        <v>650</v>
      </c>
      <c r="N2795" t="str">
        <f t="shared" si="298"/>
        <v>middle</v>
      </c>
      <c r="P2795">
        <v>0</v>
      </c>
      <c r="Q2795">
        <v>-2.1894658000000001E-2</v>
      </c>
      <c r="R2795">
        <v>1</v>
      </c>
      <c r="S2795">
        <v>0.53545970438535495</v>
      </c>
      <c r="T2795">
        <f t="shared" si="299"/>
        <v>0</v>
      </c>
      <c r="U2795">
        <f t="shared" si="300"/>
        <v>0</v>
      </c>
      <c r="V2795">
        <f t="shared" si="301"/>
        <v>0</v>
      </c>
      <c r="X2795">
        <f t="shared" si="296"/>
        <v>-1.1723707100298447E-2</v>
      </c>
    </row>
    <row r="2796" spans="1:24" x14ac:dyDescent="0.35">
      <c r="A2796" t="s">
        <v>250</v>
      </c>
      <c r="B2796" t="s">
        <v>667</v>
      </c>
      <c r="C2796" t="s">
        <v>688</v>
      </c>
      <c r="D2796" t="s">
        <v>679</v>
      </c>
      <c r="E2796">
        <v>0.37713852767779499</v>
      </c>
      <c r="F2796">
        <v>9</v>
      </c>
      <c r="G2796">
        <v>0</v>
      </c>
      <c r="H2796">
        <v>0</v>
      </c>
      <c r="I2796">
        <f t="shared" si="297"/>
        <v>0</v>
      </c>
      <c r="J2796">
        <v>0</v>
      </c>
      <c r="K2796">
        <v>0</v>
      </c>
      <c r="L2796" t="s">
        <v>653</v>
      </c>
      <c r="M2796" t="s">
        <v>651</v>
      </c>
      <c r="N2796" t="str">
        <f t="shared" si="298"/>
        <v>right end</v>
      </c>
      <c r="P2796">
        <v>0</v>
      </c>
      <c r="Q2796">
        <v>0.51449350000000005</v>
      </c>
      <c r="R2796">
        <v>0</v>
      </c>
      <c r="S2796">
        <v>0</v>
      </c>
      <c r="T2796">
        <f t="shared" si="299"/>
        <v>0</v>
      </c>
      <c r="U2796">
        <f t="shared" si="300"/>
        <v>0</v>
      </c>
      <c r="V2796">
        <f t="shared" si="301"/>
        <v>0</v>
      </c>
      <c r="X2796">
        <f t="shared" si="296"/>
        <v>0.19403532108979563</v>
      </c>
    </row>
    <row r="2797" spans="1:24" x14ac:dyDescent="0.35">
      <c r="A2797" t="s">
        <v>262</v>
      </c>
      <c r="B2797" t="s">
        <v>665</v>
      </c>
      <c r="C2797" t="s">
        <v>688</v>
      </c>
      <c r="D2797" t="s">
        <v>679</v>
      </c>
      <c r="E2797">
        <v>0.62286147232220401</v>
      </c>
      <c r="F2797">
        <v>9</v>
      </c>
      <c r="G2797">
        <v>0</v>
      </c>
      <c r="H2797">
        <v>0</v>
      </c>
      <c r="I2797">
        <f t="shared" si="297"/>
        <v>0</v>
      </c>
      <c r="J2797">
        <v>0</v>
      </c>
      <c r="K2797">
        <v>0</v>
      </c>
      <c r="L2797" t="s">
        <v>653</v>
      </c>
      <c r="M2797" t="s">
        <v>651</v>
      </c>
      <c r="N2797" t="str">
        <f t="shared" si="298"/>
        <v>right end</v>
      </c>
      <c r="P2797">
        <v>0</v>
      </c>
      <c r="Q2797">
        <v>0.51449350000000005</v>
      </c>
      <c r="R2797">
        <v>0</v>
      </c>
      <c r="S2797">
        <v>0</v>
      </c>
      <c r="T2797">
        <f t="shared" si="299"/>
        <v>0</v>
      </c>
      <c r="U2797">
        <f t="shared" si="300"/>
        <v>0</v>
      </c>
      <c r="V2797">
        <f t="shared" si="301"/>
        <v>0</v>
      </c>
      <c r="X2797">
        <f t="shared" si="296"/>
        <v>0.32045817891020389</v>
      </c>
    </row>
    <row r="2798" spans="1:24" x14ac:dyDescent="0.35">
      <c r="A2798" t="s">
        <v>254</v>
      </c>
      <c r="B2798" t="s">
        <v>667</v>
      </c>
      <c r="C2798" t="s">
        <v>688</v>
      </c>
      <c r="D2798" t="s">
        <v>679</v>
      </c>
      <c r="E2798">
        <v>0.60176505830865501</v>
      </c>
      <c r="F2798">
        <v>9</v>
      </c>
      <c r="G2798">
        <v>0</v>
      </c>
      <c r="H2798">
        <v>0</v>
      </c>
      <c r="I2798">
        <f t="shared" si="297"/>
        <v>0</v>
      </c>
      <c r="J2798">
        <v>0</v>
      </c>
      <c r="K2798">
        <v>0</v>
      </c>
      <c r="M2798" t="s">
        <v>650</v>
      </c>
      <c r="N2798" t="str">
        <f t="shared" si="298"/>
        <v>middle</v>
      </c>
      <c r="P2798">
        <v>0</v>
      </c>
      <c r="Q2798">
        <v>-0.33635429999999999</v>
      </c>
      <c r="R2798">
        <v>1</v>
      </c>
      <c r="S2798">
        <v>0.60176505830865501</v>
      </c>
      <c r="T2798">
        <f t="shared" si="299"/>
        <v>0</v>
      </c>
      <c r="U2798">
        <f t="shared" si="300"/>
        <v>0</v>
      </c>
      <c r="V2798">
        <f t="shared" si="301"/>
        <v>0</v>
      </c>
      <c r="X2798">
        <f t="shared" si="296"/>
        <v>-0.20240626495186684</v>
      </c>
    </row>
    <row r="2799" spans="1:24" x14ac:dyDescent="0.35">
      <c r="A2799" t="s">
        <v>257</v>
      </c>
      <c r="B2799" t="s">
        <v>666</v>
      </c>
      <c r="C2799" t="s">
        <v>688</v>
      </c>
      <c r="D2799" t="s">
        <v>679</v>
      </c>
      <c r="E2799">
        <v>0.39823494169134399</v>
      </c>
      <c r="F2799">
        <v>9</v>
      </c>
      <c r="G2799">
        <v>0</v>
      </c>
      <c r="H2799">
        <v>0</v>
      </c>
      <c r="I2799">
        <f t="shared" si="297"/>
        <v>0</v>
      </c>
      <c r="J2799">
        <v>0</v>
      </c>
      <c r="K2799">
        <v>0</v>
      </c>
      <c r="M2799" t="s">
        <v>650</v>
      </c>
      <c r="N2799" t="str">
        <f t="shared" si="298"/>
        <v>middle</v>
      </c>
      <c r="P2799">
        <v>0</v>
      </c>
      <c r="Q2799">
        <v>-0.33635429999999999</v>
      </c>
      <c r="R2799">
        <v>1</v>
      </c>
      <c r="S2799">
        <v>0.39823494169134399</v>
      </c>
      <c r="T2799">
        <f t="shared" si="299"/>
        <v>0</v>
      </c>
      <c r="U2799">
        <f t="shared" si="300"/>
        <v>0</v>
      </c>
      <c r="V2799">
        <f t="shared" si="301"/>
        <v>0</v>
      </c>
      <c r="X2799">
        <f t="shared" si="296"/>
        <v>-0.13394803504813282</v>
      </c>
    </row>
    <row r="2800" spans="1:24" x14ac:dyDescent="0.35">
      <c r="A2800" t="s">
        <v>373</v>
      </c>
      <c r="B2800" t="s">
        <v>667</v>
      </c>
      <c r="C2800" t="s">
        <v>679</v>
      </c>
      <c r="D2800" t="s">
        <v>688</v>
      </c>
      <c r="E2800">
        <v>0.44713853160925299</v>
      </c>
      <c r="F2800">
        <v>9</v>
      </c>
      <c r="G2800">
        <v>0</v>
      </c>
      <c r="H2800">
        <v>0</v>
      </c>
      <c r="I2800">
        <f t="shared" si="297"/>
        <v>0</v>
      </c>
      <c r="J2800">
        <v>0</v>
      </c>
      <c r="K2800">
        <v>0</v>
      </c>
      <c r="M2800" t="s">
        <v>650</v>
      </c>
      <c r="N2800" t="str">
        <f t="shared" si="298"/>
        <v>middle</v>
      </c>
      <c r="P2800">
        <v>0</v>
      </c>
      <c r="Q2800">
        <v>-0.58657705999999998</v>
      </c>
      <c r="R2800">
        <v>1</v>
      </c>
      <c r="S2800">
        <v>0.44713853160925299</v>
      </c>
      <c r="T2800">
        <f t="shared" si="299"/>
        <v>0</v>
      </c>
      <c r="U2800">
        <f t="shared" si="300"/>
        <v>0</v>
      </c>
      <c r="V2800">
        <f t="shared" si="301"/>
        <v>0</v>
      </c>
      <c r="X2800">
        <f t="shared" si="296"/>
        <v>-0.26228120528407267</v>
      </c>
    </row>
    <row r="2801" spans="1:24" x14ac:dyDescent="0.35">
      <c r="A2801" t="s">
        <v>146</v>
      </c>
      <c r="B2801" t="s">
        <v>666</v>
      </c>
      <c r="C2801" t="s">
        <v>679</v>
      </c>
      <c r="D2801" t="s">
        <v>688</v>
      </c>
      <c r="E2801">
        <v>0.55286146839074601</v>
      </c>
      <c r="F2801">
        <v>9</v>
      </c>
      <c r="G2801">
        <v>0</v>
      </c>
      <c r="H2801">
        <v>0</v>
      </c>
      <c r="I2801">
        <f t="shared" si="297"/>
        <v>0</v>
      </c>
      <c r="J2801">
        <v>0</v>
      </c>
      <c r="K2801">
        <v>0</v>
      </c>
      <c r="M2801" t="s">
        <v>650</v>
      </c>
      <c r="N2801" t="str">
        <f t="shared" si="298"/>
        <v>middle</v>
      </c>
      <c r="P2801">
        <v>0</v>
      </c>
      <c r="Q2801">
        <v>-0.58657705999999998</v>
      </c>
      <c r="R2801">
        <v>1</v>
      </c>
      <c r="S2801">
        <v>0.55286146839074601</v>
      </c>
      <c r="T2801">
        <f t="shared" si="299"/>
        <v>0</v>
      </c>
      <c r="U2801">
        <f t="shared" si="300"/>
        <v>0</v>
      </c>
      <c r="V2801">
        <f t="shared" si="301"/>
        <v>0</v>
      </c>
      <c r="X2801">
        <f t="shared" si="296"/>
        <v>-0.3242958547159267</v>
      </c>
    </row>
    <row r="2802" spans="1:24" x14ac:dyDescent="0.35">
      <c r="A2802" t="s">
        <v>137</v>
      </c>
      <c r="B2802" t="s">
        <v>667</v>
      </c>
      <c r="C2802" t="s">
        <v>679</v>
      </c>
      <c r="D2802" t="s">
        <v>688</v>
      </c>
      <c r="E2802">
        <v>0.28001218569425101</v>
      </c>
      <c r="F2802">
        <v>9</v>
      </c>
      <c r="G2802">
        <v>0</v>
      </c>
      <c r="H2802">
        <v>0</v>
      </c>
      <c r="I2802">
        <f t="shared" si="297"/>
        <v>0</v>
      </c>
      <c r="J2802">
        <v>0</v>
      </c>
      <c r="K2802">
        <v>0</v>
      </c>
      <c r="L2802" t="s">
        <v>653</v>
      </c>
      <c r="M2802" t="s">
        <v>651</v>
      </c>
      <c r="N2802" t="str">
        <f t="shared" si="298"/>
        <v>right end</v>
      </c>
      <c r="P2802">
        <v>0</v>
      </c>
      <c r="Q2802">
        <v>0.56515459999999995</v>
      </c>
      <c r="R2802">
        <v>0</v>
      </c>
      <c r="S2802">
        <v>0</v>
      </c>
      <c r="T2802">
        <f t="shared" si="299"/>
        <v>0</v>
      </c>
      <c r="U2802">
        <f t="shared" si="300"/>
        <v>0</v>
      </c>
      <c r="V2802">
        <f t="shared" si="301"/>
        <v>0</v>
      </c>
      <c r="X2802">
        <f t="shared" si="296"/>
        <v>0.15825017480116013</v>
      </c>
    </row>
    <row r="2803" spans="1:24" x14ac:dyDescent="0.35">
      <c r="A2803" t="s">
        <v>153</v>
      </c>
      <c r="B2803" t="s">
        <v>665</v>
      </c>
      <c r="C2803" t="s">
        <v>679</v>
      </c>
      <c r="D2803" t="s">
        <v>688</v>
      </c>
      <c r="E2803">
        <v>0.71998781430574799</v>
      </c>
      <c r="F2803">
        <v>9</v>
      </c>
      <c r="G2803">
        <v>0</v>
      </c>
      <c r="H2803">
        <v>0</v>
      </c>
      <c r="I2803">
        <f t="shared" si="297"/>
        <v>0</v>
      </c>
      <c r="J2803">
        <v>0</v>
      </c>
      <c r="K2803">
        <v>0</v>
      </c>
      <c r="L2803" t="s">
        <v>653</v>
      </c>
      <c r="M2803" t="s">
        <v>651</v>
      </c>
      <c r="N2803" t="str">
        <f t="shared" si="298"/>
        <v>right end</v>
      </c>
      <c r="P2803">
        <v>0</v>
      </c>
      <c r="Q2803">
        <v>0.56515459999999995</v>
      </c>
      <c r="R2803">
        <v>0</v>
      </c>
      <c r="S2803">
        <v>0</v>
      </c>
      <c r="T2803">
        <f t="shared" si="299"/>
        <v>0</v>
      </c>
      <c r="U2803">
        <f t="shared" si="300"/>
        <v>0</v>
      </c>
      <c r="V2803">
        <f t="shared" si="301"/>
        <v>0</v>
      </c>
      <c r="X2803">
        <f t="shared" si="296"/>
        <v>0.40690442519883924</v>
      </c>
    </row>
    <row r="2804" spans="1:24" x14ac:dyDescent="0.35">
      <c r="A2804" t="s">
        <v>159</v>
      </c>
      <c r="B2804" t="s">
        <v>666</v>
      </c>
      <c r="C2804" t="s">
        <v>679</v>
      </c>
      <c r="D2804" t="s">
        <v>688</v>
      </c>
      <c r="E2804">
        <v>0.681677417038829</v>
      </c>
      <c r="F2804">
        <v>9</v>
      </c>
      <c r="G2804">
        <v>0</v>
      </c>
      <c r="H2804">
        <v>0</v>
      </c>
      <c r="I2804">
        <f t="shared" si="297"/>
        <v>0</v>
      </c>
      <c r="J2804">
        <v>0</v>
      </c>
      <c r="K2804">
        <v>0</v>
      </c>
      <c r="M2804" t="s">
        <v>650</v>
      </c>
      <c r="N2804" t="str">
        <f t="shared" si="298"/>
        <v>middle</v>
      </c>
      <c r="P2804">
        <v>0</v>
      </c>
      <c r="Q2804">
        <v>0.17903589</v>
      </c>
      <c r="R2804">
        <v>0</v>
      </c>
      <c r="S2804">
        <v>0</v>
      </c>
      <c r="T2804">
        <f t="shared" si="299"/>
        <v>0</v>
      </c>
      <c r="U2804">
        <f t="shared" si="300"/>
        <v>0</v>
      </c>
      <c r="V2804">
        <f t="shared" si="301"/>
        <v>0</v>
      </c>
      <c r="X2804">
        <f t="shared" si="296"/>
        <v>0.12204472305244791</v>
      </c>
    </row>
    <row r="2805" spans="1:24" x14ac:dyDescent="0.35">
      <c r="A2805" t="s">
        <v>148</v>
      </c>
      <c r="B2805" t="s">
        <v>665</v>
      </c>
      <c r="C2805" t="s">
        <v>679</v>
      </c>
      <c r="D2805" t="s">
        <v>688</v>
      </c>
      <c r="E2805">
        <v>0.318322582961171</v>
      </c>
      <c r="F2805">
        <v>9</v>
      </c>
      <c r="G2805">
        <v>0</v>
      </c>
      <c r="H2805">
        <v>0</v>
      </c>
      <c r="I2805">
        <f t="shared" si="297"/>
        <v>0</v>
      </c>
      <c r="J2805">
        <v>0</v>
      </c>
      <c r="K2805">
        <v>0</v>
      </c>
      <c r="M2805" t="s">
        <v>650</v>
      </c>
      <c r="N2805" t="str">
        <f t="shared" si="298"/>
        <v>middle</v>
      </c>
      <c r="P2805">
        <v>0</v>
      </c>
      <c r="Q2805">
        <v>0.17903589</v>
      </c>
      <c r="R2805">
        <v>0</v>
      </c>
      <c r="S2805">
        <v>0</v>
      </c>
      <c r="T2805">
        <f t="shared" si="299"/>
        <v>0</v>
      </c>
      <c r="U2805">
        <f t="shared" si="300"/>
        <v>0</v>
      </c>
      <c r="V2805">
        <f t="shared" si="301"/>
        <v>0</v>
      </c>
      <c r="X2805">
        <f t="shared" si="296"/>
        <v>5.6991166947552088E-2</v>
      </c>
    </row>
    <row r="2806" spans="1:24" x14ac:dyDescent="0.35">
      <c r="A2806" t="s">
        <v>148</v>
      </c>
      <c r="B2806" t="s">
        <v>665</v>
      </c>
      <c r="C2806" t="s">
        <v>679</v>
      </c>
      <c r="D2806" t="s">
        <v>688</v>
      </c>
      <c r="E2806">
        <v>0.12628173231171999</v>
      </c>
      <c r="F2806">
        <v>9</v>
      </c>
      <c r="G2806">
        <v>0</v>
      </c>
      <c r="H2806">
        <v>0</v>
      </c>
      <c r="I2806">
        <f t="shared" si="297"/>
        <v>0</v>
      </c>
      <c r="J2806">
        <v>0</v>
      </c>
      <c r="K2806">
        <v>1</v>
      </c>
      <c r="L2806" t="s">
        <v>654</v>
      </c>
      <c r="M2806" t="s">
        <v>651</v>
      </c>
      <c r="N2806" t="str">
        <f t="shared" si="298"/>
        <v>right guard</v>
      </c>
      <c r="P2806">
        <v>0</v>
      </c>
      <c r="Q2806">
        <v>-0.86845530000000004</v>
      </c>
      <c r="R2806">
        <v>1</v>
      </c>
      <c r="S2806">
        <v>0.12628173231171999</v>
      </c>
      <c r="T2806">
        <f t="shared" si="299"/>
        <v>0</v>
      </c>
      <c r="U2806">
        <f t="shared" si="300"/>
        <v>0</v>
      </c>
      <c r="V2806">
        <f t="shared" si="301"/>
        <v>0.12628173231171999</v>
      </c>
      <c r="X2806">
        <f t="shared" si="296"/>
        <v>-0.10967003971929448</v>
      </c>
    </row>
    <row r="2807" spans="1:24" x14ac:dyDescent="0.35">
      <c r="A2807" t="s">
        <v>137</v>
      </c>
      <c r="B2807" t="s">
        <v>667</v>
      </c>
      <c r="C2807" t="s">
        <v>679</v>
      </c>
      <c r="D2807" t="s">
        <v>688</v>
      </c>
      <c r="E2807">
        <v>0.41764413341429901</v>
      </c>
      <c r="F2807">
        <v>9</v>
      </c>
      <c r="G2807">
        <v>0</v>
      </c>
      <c r="H2807">
        <v>0</v>
      </c>
      <c r="I2807">
        <f t="shared" si="297"/>
        <v>0</v>
      </c>
      <c r="J2807">
        <v>0</v>
      </c>
      <c r="K2807">
        <v>1</v>
      </c>
      <c r="L2807" t="s">
        <v>654</v>
      </c>
      <c r="M2807" t="s">
        <v>651</v>
      </c>
      <c r="N2807" t="str">
        <f t="shared" si="298"/>
        <v>right guard</v>
      </c>
      <c r="P2807">
        <v>0</v>
      </c>
      <c r="Q2807">
        <v>-0.86845530000000004</v>
      </c>
      <c r="R2807">
        <v>1</v>
      </c>
      <c r="S2807">
        <v>0.41764413341429901</v>
      </c>
      <c r="T2807">
        <f t="shared" si="299"/>
        <v>0</v>
      </c>
      <c r="U2807">
        <f t="shared" si="300"/>
        <v>0</v>
      </c>
      <c r="V2807">
        <f t="shared" si="301"/>
        <v>0.41764413341429901</v>
      </c>
      <c r="X2807">
        <f t="shared" si="296"/>
        <v>-0.36270526117755508</v>
      </c>
    </row>
    <row r="2808" spans="1:24" x14ac:dyDescent="0.35">
      <c r="A2808" t="s">
        <v>151</v>
      </c>
      <c r="B2808" t="s">
        <v>666</v>
      </c>
      <c r="C2808" t="s">
        <v>679</v>
      </c>
      <c r="D2808" t="s">
        <v>688</v>
      </c>
      <c r="E2808">
        <v>0.45607413427397903</v>
      </c>
      <c r="F2808">
        <v>9</v>
      </c>
      <c r="G2808">
        <v>0</v>
      </c>
      <c r="H2808">
        <v>0</v>
      </c>
      <c r="I2808">
        <f t="shared" si="297"/>
        <v>0</v>
      </c>
      <c r="J2808">
        <v>0</v>
      </c>
      <c r="K2808">
        <v>1</v>
      </c>
      <c r="L2808" t="s">
        <v>654</v>
      </c>
      <c r="M2808" t="s">
        <v>651</v>
      </c>
      <c r="N2808" t="str">
        <f t="shared" si="298"/>
        <v>right guard</v>
      </c>
      <c r="P2808">
        <v>0</v>
      </c>
      <c r="Q2808">
        <v>-0.86845530000000004</v>
      </c>
      <c r="R2808">
        <v>1</v>
      </c>
      <c r="S2808">
        <v>0.45607413427397903</v>
      </c>
      <c r="T2808">
        <f t="shared" si="299"/>
        <v>0</v>
      </c>
      <c r="U2808">
        <f t="shared" si="300"/>
        <v>0</v>
      </c>
      <c r="V2808">
        <f t="shared" si="301"/>
        <v>0.45607413427397903</v>
      </c>
      <c r="X2808">
        <f t="shared" si="296"/>
        <v>-0.39607999910314878</v>
      </c>
    </row>
    <row r="2809" spans="1:24" x14ac:dyDescent="0.35">
      <c r="A2809" t="s">
        <v>146</v>
      </c>
      <c r="B2809" t="s">
        <v>666</v>
      </c>
      <c r="C2809" t="s">
        <v>679</v>
      </c>
      <c r="D2809" t="s">
        <v>688</v>
      </c>
      <c r="E2809">
        <v>0.38354889618542498</v>
      </c>
      <c r="F2809">
        <v>9</v>
      </c>
      <c r="G2809">
        <v>0</v>
      </c>
      <c r="H2809">
        <v>0</v>
      </c>
      <c r="I2809">
        <f t="shared" si="297"/>
        <v>0</v>
      </c>
      <c r="J2809">
        <v>0</v>
      </c>
      <c r="K2809">
        <v>0</v>
      </c>
      <c r="L2809" t="s">
        <v>654</v>
      </c>
      <c r="M2809" t="s">
        <v>651</v>
      </c>
      <c r="N2809" t="str">
        <f t="shared" si="298"/>
        <v>right guard</v>
      </c>
      <c r="P2809">
        <v>0</v>
      </c>
      <c r="Q2809">
        <v>-0.3759845</v>
      </c>
      <c r="R2809">
        <v>1</v>
      </c>
      <c r="S2809">
        <v>0.38354889618542498</v>
      </c>
      <c r="T2809">
        <f t="shared" si="299"/>
        <v>0</v>
      </c>
      <c r="U2809">
        <f t="shared" si="300"/>
        <v>0</v>
      </c>
      <c r="V2809">
        <f t="shared" si="301"/>
        <v>0</v>
      </c>
      <c r="X2809">
        <f t="shared" si="296"/>
        <v>-0.14420843995782892</v>
      </c>
    </row>
    <row r="2810" spans="1:24" x14ac:dyDescent="0.35">
      <c r="A2810" t="s">
        <v>142</v>
      </c>
      <c r="B2810" t="s">
        <v>667</v>
      </c>
      <c r="C2810" t="s">
        <v>679</v>
      </c>
      <c r="D2810" t="s">
        <v>688</v>
      </c>
      <c r="E2810">
        <v>0.61645110381457402</v>
      </c>
      <c r="F2810">
        <v>9</v>
      </c>
      <c r="G2810">
        <v>0</v>
      </c>
      <c r="H2810">
        <v>0</v>
      </c>
      <c r="I2810">
        <f t="shared" si="297"/>
        <v>0</v>
      </c>
      <c r="J2810">
        <v>0</v>
      </c>
      <c r="K2810">
        <v>0</v>
      </c>
      <c r="L2810" t="s">
        <v>654</v>
      </c>
      <c r="M2810" t="s">
        <v>651</v>
      </c>
      <c r="N2810" t="str">
        <f t="shared" si="298"/>
        <v>right guard</v>
      </c>
      <c r="P2810">
        <v>0</v>
      </c>
      <c r="Q2810">
        <v>-0.3759845</v>
      </c>
      <c r="R2810">
        <v>1</v>
      </c>
      <c r="S2810">
        <v>0.61645110381457402</v>
      </c>
      <c r="T2810">
        <f t="shared" si="299"/>
        <v>0</v>
      </c>
      <c r="U2810">
        <f t="shared" si="300"/>
        <v>0</v>
      </c>
      <c r="V2810">
        <f t="shared" si="301"/>
        <v>0</v>
      </c>
      <c r="X2810">
        <f t="shared" si="296"/>
        <v>-0.23177606004217072</v>
      </c>
    </row>
    <row r="2811" spans="1:24" x14ac:dyDescent="0.35">
      <c r="A2811" t="s">
        <v>257</v>
      </c>
      <c r="B2811" t="s">
        <v>666</v>
      </c>
      <c r="C2811" t="s">
        <v>688</v>
      </c>
      <c r="D2811" t="s">
        <v>679</v>
      </c>
      <c r="E2811">
        <v>1</v>
      </c>
      <c r="F2811">
        <v>9</v>
      </c>
      <c r="G2811">
        <v>0</v>
      </c>
      <c r="H2811">
        <v>0</v>
      </c>
      <c r="I2811">
        <f t="shared" si="297"/>
        <v>0</v>
      </c>
      <c r="J2811">
        <v>0</v>
      </c>
      <c r="K2811">
        <v>1</v>
      </c>
      <c r="M2811" t="s">
        <v>650</v>
      </c>
      <c r="N2811" t="str">
        <f t="shared" si="298"/>
        <v>middle</v>
      </c>
      <c r="P2811">
        <v>0</v>
      </c>
      <c r="Q2811">
        <v>-0.99783239999999995</v>
      </c>
      <c r="R2811">
        <v>1</v>
      </c>
      <c r="S2811">
        <v>1</v>
      </c>
      <c r="T2811">
        <f t="shared" si="299"/>
        <v>0</v>
      </c>
      <c r="U2811">
        <f t="shared" si="300"/>
        <v>0</v>
      </c>
      <c r="V2811">
        <f t="shared" si="301"/>
        <v>1</v>
      </c>
      <c r="X2811">
        <f t="shared" si="296"/>
        <v>-0.99783239999999995</v>
      </c>
    </row>
    <row r="2812" spans="1:24" x14ac:dyDescent="0.35">
      <c r="A2812" t="s">
        <v>254</v>
      </c>
      <c r="B2812" t="s">
        <v>667</v>
      </c>
      <c r="C2812" t="s">
        <v>688</v>
      </c>
      <c r="D2812" t="s">
        <v>679</v>
      </c>
      <c r="E2812">
        <v>1</v>
      </c>
      <c r="F2812">
        <v>9</v>
      </c>
      <c r="G2812">
        <v>0</v>
      </c>
      <c r="H2812">
        <v>0</v>
      </c>
      <c r="I2812">
        <f t="shared" si="297"/>
        <v>0</v>
      </c>
      <c r="J2812">
        <v>0</v>
      </c>
      <c r="K2812">
        <v>0</v>
      </c>
      <c r="M2812" t="s">
        <v>650</v>
      </c>
      <c r="N2812" t="str">
        <f t="shared" si="298"/>
        <v>middle</v>
      </c>
      <c r="P2812">
        <v>0</v>
      </c>
      <c r="Q2812">
        <v>-0.48888694999999999</v>
      </c>
      <c r="R2812">
        <v>1</v>
      </c>
      <c r="S2812">
        <v>1</v>
      </c>
      <c r="T2812">
        <f t="shared" si="299"/>
        <v>0</v>
      </c>
      <c r="U2812">
        <f t="shared" si="300"/>
        <v>0</v>
      </c>
      <c r="V2812">
        <f t="shared" si="301"/>
        <v>0</v>
      </c>
      <c r="X2812">
        <f t="shared" si="296"/>
        <v>-0.48888694999999999</v>
      </c>
    </row>
    <row r="2813" spans="1:24" x14ac:dyDescent="0.35">
      <c r="A2813" t="s">
        <v>254</v>
      </c>
      <c r="B2813" t="s">
        <v>667</v>
      </c>
      <c r="C2813" t="s">
        <v>688</v>
      </c>
      <c r="D2813" t="s">
        <v>679</v>
      </c>
      <c r="E2813">
        <v>1</v>
      </c>
      <c r="F2813">
        <v>9</v>
      </c>
      <c r="G2813">
        <v>0</v>
      </c>
      <c r="H2813">
        <v>0</v>
      </c>
      <c r="I2813">
        <f t="shared" si="297"/>
        <v>0</v>
      </c>
      <c r="J2813">
        <v>0</v>
      </c>
      <c r="K2813">
        <v>0</v>
      </c>
      <c r="L2813" t="s">
        <v>653</v>
      </c>
      <c r="M2813" t="s">
        <v>652</v>
      </c>
      <c r="N2813" t="str">
        <f t="shared" si="298"/>
        <v>left end</v>
      </c>
      <c r="P2813">
        <v>0</v>
      </c>
      <c r="Q2813">
        <v>1.0055213000000001</v>
      </c>
      <c r="R2813">
        <v>0</v>
      </c>
      <c r="S2813">
        <v>0</v>
      </c>
      <c r="T2813">
        <f t="shared" si="299"/>
        <v>0</v>
      </c>
      <c r="U2813">
        <f t="shared" si="300"/>
        <v>0</v>
      </c>
      <c r="V2813">
        <f t="shared" si="301"/>
        <v>0</v>
      </c>
      <c r="X2813">
        <f t="shared" si="296"/>
        <v>1.0055213000000001</v>
      </c>
    </row>
    <row r="2814" spans="1:24" x14ac:dyDescent="0.35">
      <c r="A2814" t="s">
        <v>250</v>
      </c>
      <c r="B2814" t="s">
        <v>667</v>
      </c>
      <c r="C2814" t="s">
        <v>688</v>
      </c>
      <c r="D2814" t="s">
        <v>679</v>
      </c>
      <c r="E2814">
        <v>1</v>
      </c>
      <c r="F2814">
        <v>9</v>
      </c>
      <c r="G2814">
        <v>0</v>
      </c>
      <c r="H2814">
        <v>0</v>
      </c>
      <c r="I2814">
        <f t="shared" si="297"/>
        <v>0</v>
      </c>
      <c r="J2814">
        <v>0</v>
      </c>
      <c r="K2814">
        <v>0</v>
      </c>
      <c r="M2814" t="s">
        <v>650</v>
      </c>
      <c r="N2814" t="str">
        <f t="shared" si="298"/>
        <v>middle</v>
      </c>
      <c r="P2814">
        <v>0</v>
      </c>
      <c r="Q2814">
        <v>1.1174754</v>
      </c>
      <c r="R2814">
        <v>0</v>
      </c>
      <c r="S2814">
        <v>0</v>
      </c>
      <c r="T2814">
        <f t="shared" si="299"/>
        <v>0</v>
      </c>
      <c r="U2814">
        <f t="shared" si="300"/>
        <v>0</v>
      </c>
      <c r="V2814">
        <f t="shared" si="301"/>
        <v>0</v>
      </c>
      <c r="X2814">
        <f t="shared" si="296"/>
        <v>1.1174754</v>
      </c>
    </row>
    <row r="2815" spans="1:24" x14ac:dyDescent="0.35">
      <c r="A2815" t="s">
        <v>252</v>
      </c>
      <c r="B2815" t="s">
        <v>665</v>
      </c>
      <c r="C2815" t="s">
        <v>688</v>
      </c>
      <c r="D2815" t="s">
        <v>679</v>
      </c>
      <c r="E2815">
        <v>0.22911104748071001</v>
      </c>
      <c r="F2815">
        <v>9</v>
      </c>
      <c r="G2815">
        <v>0</v>
      </c>
      <c r="H2815">
        <v>0</v>
      </c>
      <c r="I2815">
        <f t="shared" si="297"/>
        <v>0</v>
      </c>
      <c r="J2815">
        <v>0</v>
      </c>
      <c r="K2815">
        <v>0</v>
      </c>
      <c r="L2815" t="s">
        <v>654</v>
      </c>
      <c r="M2815" t="s">
        <v>651</v>
      </c>
      <c r="N2815" t="str">
        <f t="shared" si="298"/>
        <v>right guard</v>
      </c>
      <c r="P2815">
        <v>0</v>
      </c>
      <c r="Q2815">
        <v>0.32947244999999997</v>
      </c>
      <c r="R2815">
        <v>0</v>
      </c>
      <c r="S2815">
        <v>0</v>
      </c>
      <c r="T2815">
        <f t="shared" si="299"/>
        <v>0</v>
      </c>
      <c r="U2815">
        <f t="shared" si="300"/>
        <v>0</v>
      </c>
      <c r="V2815">
        <f t="shared" si="301"/>
        <v>0</v>
      </c>
      <c r="X2815">
        <f t="shared" si="296"/>
        <v>7.548577813553585E-2</v>
      </c>
    </row>
    <row r="2816" spans="1:24" x14ac:dyDescent="0.35">
      <c r="A2816" t="s">
        <v>257</v>
      </c>
      <c r="B2816" t="s">
        <v>666</v>
      </c>
      <c r="C2816" t="s">
        <v>688</v>
      </c>
      <c r="D2816" t="s">
        <v>679</v>
      </c>
      <c r="E2816">
        <v>0.58516044378908705</v>
      </c>
      <c r="F2816">
        <v>9</v>
      </c>
      <c r="G2816">
        <v>0</v>
      </c>
      <c r="H2816">
        <v>0</v>
      </c>
      <c r="I2816">
        <f t="shared" si="297"/>
        <v>0</v>
      </c>
      <c r="J2816">
        <v>0</v>
      </c>
      <c r="K2816">
        <v>0</v>
      </c>
      <c r="L2816" t="s">
        <v>654</v>
      </c>
      <c r="M2816" t="s">
        <v>651</v>
      </c>
      <c r="N2816" t="str">
        <f t="shared" si="298"/>
        <v>right guard</v>
      </c>
      <c r="P2816">
        <v>0</v>
      </c>
      <c r="Q2816">
        <v>0.32947244999999997</v>
      </c>
      <c r="R2816">
        <v>0</v>
      </c>
      <c r="S2816">
        <v>0</v>
      </c>
      <c r="T2816">
        <f t="shared" si="299"/>
        <v>0</v>
      </c>
      <c r="U2816">
        <f t="shared" si="300"/>
        <v>0</v>
      </c>
      <c r="V2816">
        <f t="shared" si="301"/>
        <v>0</v>
      </c>
      <c r="X2816">
        <f t="shared" si="296"/>
        <v>0.19279424505827777</v>
      </c>
    </row>
    <row r="2817" spans="1:24" x14ac:dyDescent="0.35">
      <c r="A2817" t="s">
        <v>250</v>
      </c>
      <c r="B2817" t="s">
        <v>667</v>
      </c>
      <c r="C2817" t="s">
        <v>688</v>
      </c>
      <c r="D2817" t="s">
        <v>679</v>
      </c>
      <c r="E2817">
        <v>0.185728508730201</v>
      </c>
      <c r="F2817">
        <v>9</v>
      </c>
      <c r="G2817">
        <v>0</v>
      </c>
      <c r="H2817">
        <v>0</v>
      </c>
      <c r="I2817">
        <f t="shared" si="297"/>
        <v>0</v>
      </c>
      <c r="J2817">
        <v>0</v>
      </c>
      <c r="K2817">
        <v>0</v>
      </c>
      <c r="L2817" t="s">
        <v>654</v>
      </c>
      <c r="M2817" t="s">
        <v>651</v>
      </c>
      <c r="N2817" t="str">
        <f t="shared" si="298"/>
        <v>right guard</v>
      </c>
      <c r="P2817">
        <v>0</v>
      </c>
      <c r="Q2817">
        <v>0.32947244999999997</v>
      </c>
      <c r="R2817">
        <v>0</v>
      </c>
      <c r="S2817">
        <v>0</v>
      </c>
      <c r="T2817">
        <f t="shared" si="299"/>
        <v>0</v>
      </c>
      <c r="U2817">
        <f t="shared" si="300"/>
        <v>0</v>
      </c>
      <c r="V2817">
        <f t="shared" si="301"/>
        <v>0</v>
      </c>
      <c r="X2817">
        <f t="shared" si="296"/>
        <v>6.119242680618571E-2</v>
      </c>
    </row>
    <row r="2818" spans="1:24" x14ac:dyDescent="0.35">
      <c r="A2818" t="s">
        <v>257</v>
      </c>
      <c r="B2818" t="s">
        <v>666</v>
      </c>
      <c r="C2818" t="s">
        <v>688</v>
      </c>
      <c r="D2818" t="s">
        <v>679</v>
      </c>
      <c r="E2818">
        <v>0.14740780676037901</v>
      </c>
      <c r="F2818">
        <v>9</v>
      </c>
      <c r="G2818">
        <v>0</v>
      </c>
      <c r="H2818">
        <v>0</v>
      </c>
      <c r="I2818">
        <f t="shared" si="297"/>
        <v>0</v>
      </c>
      <c r="J2818">
        <v>0</v>
      </c>
      <c r="K2818">
        <v>0</v>
      </c>
      <c r="M2818" t="s">
        <v>650</v>
      </c>
      <c r="N2818" t="str">
        <f t="shared" si="298"/>
        <v>middle</v>
      </c>
      <c r="P2818">
        <v>0</v>
      </c>
      <c r="Q2818">
        <v>-0.33648213999999999</v>
      </c>
      <c r="R2818">
        <v>1</v>
      </c>
      <c r="S2818">
        <v>0.14740780676037901</v>
      </c>
      <c r="T2818">
        <f t="shared" si="299"/>
        <v>0</v>
      </c>
      <c r="U2818">
        <f t="shared" si="300"/>
        <v>0</v>
      </c>
      <c r="V2818">
        <f t="shared" si="301"/>
        <v>0</v>
      </c>
      <c r="X2818">
        <f t="shared" ref="X2818:X2881" si="302">Q2818*E2818</f>
        <v>-4.9600094271438792E-2</v>
      </c>
    </row>
    <row r="2819" spans="1:24" x14ac:dyDescent="0.35">
      <c r="A2819" t="s">
        <v>445</v>
      </c>
      <c r="B2819" t="s">
        <v>666</v>
      </c>
      <c r="C2819" t="s">
        <v>688</v>
      </c>
      <c r="D2819" t="s">
        <v>679</v>
      </c>
      <c r="E2819">
        <v>0.36374458519420699</v>
      </c>
      <c r="F2819">
        <v>9</v>
      </c>
      <c r="G2819">
        <v>0</v>
      </c>
      <c r="H2819">
        <v>0</v>
      </c>
      <c r="I2819">
        <f t="shared" ref="I2819:I2882" si="303">SUM(G2819:H2819)</f>
        <v>0</v>
      </c>
      <c r="J2819">
        <v>0</v>
      </c>
      <c r="K2819">
        <v>0</v>
      </c>
      <c r="M2819" t="s">
        <v>650</v>
      </c>
      <c r="N2819" t="str">
        <f t="shared" ref="N2819:N2882" si="304">IF(M2819="middle",M2819,_xlfn.CONCAT(M2819," ",L2819))</f>
        <v>middle</v>
      </c>
      <c r="P2819">
        <v>0</v>
      </c>
      <c r="Q2819">
        <v>-0.33648213999999999</v>
      </c>
      <c r="R2819">
        <v>1</v>
      </c>
      <c r="S2819">
        <v>0.36374458519420699</v>
      </c>
      <c r="T2819">
        <f t="shared" ref="T2819:T2882" si="305">P2819*E2819</f>
        <v>0</v>
      </c>
      <c r="U2819">
        <f t="shared" ref="U2819:U2882" si="306">J2819*E2819</f>
        <v>0</v>
      </c>
      <c r="V2819">
        <f t="shared" ref="V2819:V2882" si="307">K2819*E2819</f>
        <v>0</v>
      </c>
      <c r="X2819">
        <f t="shared" si="302"/>
        <v>-0.12239355643955908</v>
      </c>
    </row>
    <row r="2820" spans="1:24" x14ac:dyDescent="0.35">
      <c r="A2820" t="s">
        <v>557</v>
      </c>
      <c r="B2820" t="s">
        <v>667</v>
      </c>
      <c r="C2820" t="s">
        <v>688</v>
      </c>
      <c r="D2820" t="s">
        <v>679</v>
      </c>
      <c r="E2820">
        <v>0.488847608045413</v>
      </c>
      <c r="F2820">
        <v>9</v>
      </c>
      <c r="G2820">
        <v>0</v>
      </c>
      <c r="H2820">
        <v>0</v>
      </c>
      <c r="I2820">
        <f t="shared" si="303"/>
        <v>0</v>
      </c>
      <c r="J2820">
        <v>0</v>
      </c>
      <c r="K2820">
        <v>0</v>
      </c>
      <c r="M2820" t="s">
        <v>650</v>
      </c>
      <c r="N2820" t="str">
        <f t="shared" si="304"/>
        <v>middle</v>
      </c>
      <c r="P2820">
        <v>0</v>
      </c>
      <c r="Q2820">
        <v>-0.33648213999999999</v>
      </c>
      <c r="R2820">
        <v>1</v>
      </c>
      <c r="S2820">
        <v>0.488847608045413</v>
      </c>
      <c r="T2820">
        <f t="shared" si="305"/>
        <v>0</v>
      </c>
      <c r="U2820">
        <f t="shared" si="306"/>
        <v>0</v>
      </c>
      <c r="V2820">
        <f t="shared" si="307"/>
        <v>0</v>
      </c>
      <c r="X2820">
        <f t="shared" si="302"/>
        <v>-0.16448848928900178</v>
      </c>
    </row>
    <row r="2821" spans="1:24" x14ac:dyDescent="0.35">
      <c r="A2821" t="s">
        <v>250</v>
      </c>
      <c r="B2821" t="s">
        <v>667</v>
      </c>
      <c r="C2821" t="s">
        <v>688</v>
      </c>
      <c r="D2821" t="s">
        <v>679</v>
      </c>
      <c r="E2821">
        <v>1</v>
      </c>
      <c r="F2821">
        <v>9</v>
      </c>
      <c r="G2821">
        <v>1</v>
      </c>
      <c r="H2821">
        <v>0</v>
      </c>
      <c r="I2821">
        <f t="shared" si="303"/>
        <v>1</v>
      </c>
      <c r="J2821">
        <v>0</v>
      </c>
      <c r="K2821">
        <v>0</v>
      </c>
      <c r="L2821" t="s">
        <v>654</v>
      </c>
      <c r="M2821" t="s">
        <v>652</v>
      </c>
      <c r="N2821" t="str">
        <f t="shared" si="304"/>
        <v>left guard</v>
      </c>
      <c r="P2821">
        <v>1</v>
      </c>
      <c r="Q2821">
        <v>-1.0235156999999999</v>
      </c>
      <c r="R2821">
        <v>1</v>
      </c>
      <c r="S2821">
        <v>1</v>
      </c>
      <c r="T2821">
        <f t="shared" si="305"/>
        <v>1</v>
      </c>
      <c r="U2821">
        <f t="shared" si="306"/>
        <v>0</v>
      </c>
      <c r="V2821">
        <f t="shared" si="307"/>
        <v>0</v>
      </c>
      <c r="X2821">
        <f t="shared" si="302"/>
        <v>-1.0235156999999999</v>
      </c>
    </row>
    <row r="2822" spans="1:24" x14ac:dyDescent="0.35">
      <c r="A2822" t="s">
        <v>253</v>
      </c>
      <c r="B2822" t="s">
        <v>666</v>
      </c>
      <c r="C2822" t="s">
        <v>688</v>
      </c>
      <c r="D2822" t="s">
        <v>679</v>
      </c>
      <c r="E2822">
        <v>1</v>
      </c>
      <c r="F2822">
        <v>9</v>
      </c>
      <c r="G2822">
        <v>0</v>
      </c>
      <c r="H2822">
        <v>0</v>
      </c>
      <c r="I2822">
        <f t="shared" si="303"/>
        <v>0</v>
      </c>
      <c r="J2822">
        <v>0</v>
      </c>
      <c r="K2822">
        <v>0</v>
      </c>
      <c r="L2822" t="s">
        <v>654</v>
      </c>
      <c r="M2822" t="s">
        <v>652</v>
      </c>
      <c r="N2822" t="str">
        <f t="shared" si="304"/>
        <v>left guard</v>
      </c>
      <c r="P2822">
        <v>0</v>
      </c>
      <c r="Q2822">
        <v>-0.39721444</v>
      </c>
      <c r="R2822">
        <v>1</v>
      </c>
      <c r="S2822">
        <v>1</v>
      </c>
      <c r="T2822">
        <f t="shared" si="305"/>
        <v>0</v>
      </c>
      <c r="U2822">
        <f t="shared" si="306"/>
        <v>0</v>
      </c>
      <c r="V2822">
        <f t="shared" si="307"/>
        <v>0</v>
      </c>
      <c r="X2822">
        <f t="shared" si="302"/>
        <v>-0.39721444</v>
      </c>
    </row>
    <row r="2823" spans="1:24" x14ac:dyDescent="0.35">
      <c r="A2823" t="s">
        <v>267</v>
      </c>
      <c r="B2823" t="s">
        <v>666</v>
      </c>
      <c r="C2823" t="s">
        <v>688</v>
      </c>
      <c r="D2823" t="s">
        <v>679</v>
      </c>
      <c r="E2823">
        <v>0.50515273416279605</v>
      </c>
      <c r="F2823">
        <v>9</v>
      </c>
      <c r="G2823">
        <v>0</v>
      </c>
      <c r="H2823">
        <v>0</v>
      </c>
      <c r="I2823">
        <f t="shared" si="303"/>
        <v>0</v>
      </c>
      <c r="J2823">
        <v>0</v>
      </c>
      <c r="K2823">
        <v>0</v>
      </c>
      <c r="M2823" t="s">
        <v>650</v>
      </c>
      <c r="N2823" t="str">
        <f t="shared" si="304"/>
        <v>middle</v>
      </c>
      <c r="P2823">
        <v>0</v>
      </c>
      <c r="Q2823">
        <v>-0.12388352</v>
      </c>
      <c r="R2823">
        <v>1</v>
      </c>
      <c r="S2823">
        <v>0.50515273416279605</v>
      </c>
      <c r="T2823">
        <f t="shared" si="305"/>
        <v>0</v>
      </c>
      <c r="U2823">
        <f t="shared" si="306"/>
        <v>0</v>
      </c>
      <c r="V2823">
        <f t="shared" si="307"/>
        <v>0</v>
      </c>
      <c r="X2823">
        <f t="shared" si="302"/>
        <v>-6.2580098845711432E-2</v>
      </c>
    </row>
    <row r="2824" spans="1:24" x14ac:dyDescent="0.35">
      <c r="A2824" t="s">
        <v>445</v>
      </c>
      <c r="B2824" t="s">
        <v>666</v>
      </c>
      <c r="C2824" t="s">
        <v>688</v>
      </c>
      <c r="D2824" t="s">
        <v>679</v>
      </c>
      <c r="E2824">
        <v>0.49484726583720301</v>
      </c>
      <c r="F2824">
        <v>9</v>
      </c>
      <c r="G2824">
        <v>0</v>
      </c>
      <c r="H2824">
        <v>0</v>
      </c>
      <c r="I2824">
        <f t="shared" si="303"/>
        <v>0</v>
      </c>
      <c r="J2824">
        <v>0</v>
      </c>
      <c r="K2824">
        <v>0</v>
      </c>
      <c r="M2824" t="s">
        <v>650</v>
      </c>
      <c r="N2824" t="str">
        <f t="shared" si="304"/>
        <v>middle</v>
      </c>
      <c r="P2824">
        <v>0</v>
      </c>
      <c r="Q2824">
        <v>-0.12388352</v>
      </c>
      <c r="R2824">
        <v>1</v>
      </c>
      <c r="S2824">
        <v>0.49484726583720301</v>
      </c>
      <c r="T2824">
        <f t="shared" si="305"/>
        <v>0</v>
      </c>
      <c r="U2824">
        <f t="shared" si="306"/>
        <v>0</v>
      </c>
      <c r="V2824">
        <f t="shared" si="307"/>
        <v>0</v>
      </c>
      <c r="X2824">
        <f t="shared" si="302"/>
        <v>-6.1303421154288454E-2</v>
      </c>
    </row>
    <row r="2825" spans="1:24" x14ac:dyDescent="0.35">
      <c r="A2825" t="s">
        <v>250</v>
      </c>
      <c r="B2825" t="s">
        <v>667</v>
      </c>
      <c r="C2825" t="s">
        <v>688</v>
      </c>
      <c r="D2825" t="s">
        <v>679</v>
      </c>
      <c r="E2825">
        <v>0.13543872128676701</v>
      </c>
      <c r="F2825">
        <v>9</v>
      </c>
      <c r="G2825">
        <v>1</v>
      </c>
      <c r="H2825">
        <v>0</v>
      </c>
      <c r="I2825">
        <f t="shared" si="303"/>
        <v>1</v>
      </c>
      <c r="J2825">
        <v>0</v>
      </c>
      <c r="K2825">
        <v>0</v>
      </c>
      <c r="L2825" t="s">
        <v>653</v>
      </c>
      <c r="M2825" t="s">
        <v>652</v>
      </c>
      <c r="N2825" t="str">
        <f t="shared" si="304"/>
        <v>left end</v>
      </c>
      <c r="P2825">
        <v>1</v>
      </c>
      <c r="Q2825">
        <v>0.78779840000000001</v>
      </c>
      <c r="R2825">
        <v>0</v>
      </c>
      <c r="S2825">
        <v>0</v>
      </c>
      <c r="T2825">
        <f t="shared" si="305"/>
        <v>0.13543872128676701</v>
      </c>
      <c r="U2825">
        <f t="shared" si="306"/>
        <v>0</v>
      </c>
      <c r="V2825">
        <f t="shared" si="307"/>
        <v>0</v>
      </c>
      <c r="X2825">
        <f t="shared" si="302"/>
        <v>0.10669840792776099</v>
      </c>
    </row>
    <row r="2826" spans="1:24" x14ac:dyDescent="0.35">
      <c r="A2826" t="s">
        <v>262</v>
      </c>
      <c r="B2826" t="s">
        <v>665</v>
      </c>
      <c r="C2826" t="s">
        <v>688</v>
      </c>
      <c r="D2826" t="s">
        <v>679</v>
      </c>
      <c r="E2826">
        <v>0.86456127871323196</v>
      </c>
      <c r="F2826">
        <v>9</v>
      </c>
      <c r="G2826">
        <v>1</v>
      </c>
      <c r="H2826">
        <v>0</v>
      </c>
      <c r="I2826">
        <f t="shared" si="303"/>
        <v>1</v>
      </c>
      <c r="J2826">
        <v>0</v>
      </c>
      <c r="K2826">
        <v>0</v>
      </c>
      <c r="L2826" t="s">
        <v>653</v>
      </c>
      <c r="M2826" t="s">
        <v>652</v>
      </c>
      <c r="N2826" t="str">
        <f t="shared" si="304"/>
        <v>left end</v>
      </c>
      <c r="P2826">
        <v>1</v>
      </c>
      <c r="Q2826">
        <v>0.78779840000000001</v>
      </c>
      <c r="R2826">
        <v>0</v>
      </c>
      <c r="S2826">
        <v>0</v>
      </c>
      <c r="T2826">
        <f t="shared" si="305"/>
        <v>0.86456127871323196</v>
      </c>
      <c r="U2826">
        <f t="shared" si="306"/>
        <v>0</v>
      </c>
      <c r="V2826">
        <f t="shared" si="307"/>
        <v>0</v>
      </c>
      <c r="X2826">
        <f t="shared" si="302"/>
        <v>0.68109999207223826</v>
      </c>
    </row>
    <row r="2827" spans="1:24" x14ac:dyDescent="0.35">
      <c r="A2827" t="s">
        <v>179</v>
      </c>
      <c r="B2827" t="s">
        <v>666</v>
      </c>
      <c r="C2827" t="s">
        <v>681</v>
      </c>
      <c r="D2827" t="s">
        <v>696</v>
      </c>
      <c r="E2827">
        <v>1</v>
      </c>
      <c r="F2827">
        <v>9</v>
      </c>
      <c r="G2827">
        <v>0</v>
      </c>
      <c r="H2827">
        <v>0</v>
      </c>
      <c r="I2827">
        <f t="shared" si="303"/>
        <v>0</v>
      </c>
      <c r="J2827">
        <v>0</v>
      </c>
      <c r="K2827">
        <v>1</v>
      </c>
      <c r="L2827" t="s">
        <v>3</v>
      </c>
      <c r="M2827" t="s">
        <v>652</v>
      </c>
      <c r="N2827" t="str">
        <f t="shared" si="304"/>
        <v>left tackle</v>
      </c>
      <c r="P2827">
        <v>0</v>
      </c>
      <c r="Q2827">
        <v>-1.2412126999999999</v>
      </c>
      <c r="R2827">
        <v>1</v>
      </c>
      <c r="S2827">
        <v>1</v>
      </c>
      <c r="T2827">
        <f t="shared" si="305"/>
        <v>0</v>
      </c>
      <c r="U2827">
        <f t="shared" si="306"/>
        <v>0</v>
      </c>
      <c r="V2827">
        <f t="shared" si="307"/>
        <v>1</v>
      </c>
      <c r="X2827">
        <f t="shared" si="302"/>
        <v>-1.2412126999999999</v>
      </c>
    </row>
    <row r="2828" spans="1:24" x14ac:dyDescent="0.35">
      <c r="A2828" t="s">
        <v>448</v>
      </c>
      <c r="B2828" t="s">
        <v>667</v>
      </c>
      <c r="C2828" t="s">
        <v>696</v>
      </c>
      <c r="D2828" t="s">
        <v>681</v>
      </c>
      <c r="E2828">
        <v>0.32561697950463198</v>
      </c>
      <c r="F2828">
        <v>9</v>
      </c>
      <c r="G2828">
        <v>0</v>
      </c>
      <c r="H2828">
        <v>0</v>
      </c>
      <c r="I2828">
        <f t="shared" si="303"/>
        <v>0</v>
      </c>
      <c r="J2828">
        <v>0</v>
      </c>
      <c r="K2828">
        <v>0</v>
      </c>
      <c r="L2828" t="s">
        <v>653</v>
      </c>
      <c r="M2828" t="s">
        <v>652</v>
      </c>
      <c r="N2828" t="str">
        <f t="shared" si="304"/>
        <v>left end</v>
      </c>
      <c r="P2828">
        <v>0</v>
      </c>
      <c r="Q2828">
        <v>-0.42566280000000001</v>
      </c>
      <c r="R2828">
        <v>1</v>
      </c>
      <c r="S2828">
        <v>0.32561697950463198</v>
      </c>
      <c r="T2828">
        <f t="shared" si="305"/>
        <v>0</v>
      </c>
      <c r="U2828">
        <f t="shared" si="306"/>
        <v>0</v>
      </c>
      <c r="V2828">
        <f t="shared" si="307"/>
        <v>0</v>
      </c>
      <c r="X2828">
        <f t="shared" si="302"/>
        <v>-0.13860303522348427</v>
      </c>
    </row>
    <row r="2829" spans="1:24" x14ac:dyDescent="0.35">
      <c r="A2829" t="s">
        <v>357</v>
      </c>
      <c r="B2829" t="s">
        <v>665</v>
      </c>
      <c r="C2829" t="s">
        <v>696</v>
      </c>
      <c r="D2829" t="s">
        <v>681</v>
      </c>
      <c r="E2829">
        <v>0.67438302049536702</v>
      </c>
      <c r="F2829">
        <v>9</v>
      </c>
      <c r="G2829">
        <v>0</v>
      </c>
      <c r="H2829">
        <v>0</v>
      </c>
      <c r="I2829">
        <f t="shared" si="303"/>
        <v>0</v>
      </c>
      <c r="J2829">
        <v>0</v>
      </c>
      <c r="K2829">
        <v>0</v>
      </c>
      <c r="L2829" t="s">
        <v>653</v>
      </c>
      <c r="M2829" t="s">
        <v>652</v>
      </c>
      <c r="N2829" t="str">
        <f t="shared" si="304"/>
        <v>left end</v>
      </c>
      <c r="P2829">
        <v>0</v>
      </c>
      <c r="Q2829">
        <v>-0.42566280000000001</v>
      </c>
      <c r="R2829">
        <v>1</v>
      </c>
      <c r="S2829">
        <v>0.67438302049536702</v>
      </c>
      <c r="T2829">
        <f t="shared" si="305"/>
        <v>0</v>
      </c>
      <c r="U2829">
        <f t="shared" si="306"/>
        <v>0</v>
      </c>
      <c r="V2829">
        <f t="shared" si="307"/>
        <v>0</v>
      </c>
      <c r="X2829">
        <f t="shared" si="302"/>
        <v>-0.28705976477651535</v>
      </c>
    </row>
    <row r="2830" spans="1:24" x14ac:dyDescent="0.35">
      <c r="A2830" t="s">
        <v>367</v>
      </c>
      <c r="B2830" t="s">
        <v>666</v>
      </c>
      <c r="C2830" t="s">
        <v>696</v>
      </c>
      <c r="D2830" t="s">
        <v>681</v>
      </c>
      <c r="E2830">
        <v>0.59751605863501001</v>
      </c>
      <c r="F2830">
        <v>9</v>
      </c>
      <c r="G2830">
        <v>0</v>
      </c>
      <c r="H2830">
        <v>0</v>
      </c>
      <c r="I2830">
        <f t="shared" si="303"/>
        <v>0</v>
      </c>
      <c r="J2830">
        <v>0</v>
      </c>
      <c r="K2830">
        <v>0</v>
      </c>
      <c r="L2830" t="s">
        <v>654</v>
      </c>
      <c r="M2830" t="s">
        <v>651</v>
      </c>
      <c r="N2830" t="str">
        <f t="shared" si="304"/>
        <v>right guard</v>
      </c>
      <c r="P2830">
        <v>0</v>
      </c>
      <c r="Q2830">
        <v>-0.28394989999999998</v>
      </c>
      <c r="R2830">
        <v>1</v>
      </c>
      <c r="S2830">
        <v>0.59751605863501001</v>
      </c>
      <c r="T2830">
        <f t="shared" si="305"/>
        <v>0</v>
      </c>
      <c r="U2830">
        <f t="shared" si="306"/>
        <v>0</v>
      </c>
      <c r="V2830">
        <f t="shared" si="307"/>
        <v>0</v>
      </c>
      <c r="X2830">
        <f t="shared" si="302"/>
        <v>-0.16966462509780522</v>
      </c>
    </row>
    <row r="2831" spans="1:24" x14ac:dyDescent="0.35">
      <c r="A2831" t="s">
        <v>361</v>
      </c>
      <c r="B2831" t="s">
        <v>667</v>
      </c>
      <c r="C2831" t="s">
        <v>696</v>
      </c>
      <c r="D2831" t="s">
        <v>681</v>
      </c>
      <c r="E2831">
        <v>0.402483941364989</v>
      </c>
      <c r="F2831">
        <v>9</v>
      </c>
      <c r="G2831">
        <v>0</v>
      </c>
      <c r="H2831">
        <v>0</v>
      </c>
      <c r="I2831">
        <f t="shared" si="303"/>
        <v>0</v>
      </c>
      <c r="J2831">
        <v>0</v>
      </c>
      <c r="K2831">
        <v>0</v>
      </c>
      <c r="L2831" t="s">
        <v>654</v>
      </c>
      <c r="M2831" t="s">
        <v>651</v>
      </c>
      <c r="N2831" t="str">
        <f t="shared" si="304"/>
        <v>right guard</v>
      </c>
      <c r="P2831">
        <v>0</v>
      </c>
      <c r="Q2831">
        <v>-0.28394989999999998</v>
      </c>
      <c r="R2831">
        <v>1</v>
      </c>
      <c r="S2831">
        <v>0.402483941364989</v>
      </c>
      <c r="T2831">
        <f t="shared" si="305"/>
        <v>0</v>
      </c>
      <c r="U2831">
        <f t="shared" si="306"/>
        <v>0</v>
      </c>
      <c r="V2831">
        <f t="shared" si="307"/>
        <v>0</v>
      </c>
      <c r="X2831">
        <f t="shared" si="302"/>
        <v>-0.11428527490219448</v>
      </c>
    </row>
    <row r="2832" spans="1:24" x14ac:dyDescent="0.35">
      <c r="A2832" t="s">
        <v>171</v>
      </c>
      <c r="B2832" t="s">
        <v>667</v>
      </c>
      <c r="C2832" t="s">
        <v>681</v>
      </c>
      <c r="D2832" t="s">
        <v>696</v>
      </c>
      <c r="E2832">
        <v>0.81274413233207599</v>
      </c>
      <c r="F2832">
        <v>9</v>
      </c>
      <c r="G2832">
        <v>0</v>
      </c>
      <c r="H2832">
        <v>0</v>
      </c>
      <c r="I2832">
        <f t="shared" si="303"/>
        <v>0</v>
      </c>
      <c r="J2832">
        <v>0</v>
      </c>
      <c r="K2832">
        <v>1</v>
      </c>
      <c r="M2832" t="s">
        <v>650</v>
      </c>
      <c r="N2832" t="str">
        <f t="shared" si="304"/>
        <v>middle</v>
      </c>
      <c r="P2832">
        <v>0</v>
      </c>
      <c r="Q2832">
        <v>-1.5434775000000001</v>
      </c>
      <c r="R2832">
        <v>1</v>
      </c>
      <c r="S2832">
        <v>0.81274413233207599</v>
      </c>
      <c r="T2832">
        <f t="shared" si="305"/>
        <v>0</v>
      </c>
      <c r="U2832">
        <f t="shared" si="306"/>
        <v>0</v>
      </c>
      <c r="V2832">
        <f t="shared" si="307"/>
        <v>0.81274413233207599</v>
      </c>
      <c r="X2832">
        <f t="shared" si="302"/>
        <v>-1.2544522815115819</v>
      </c>
    </row>
    <row r="2833" spans="1:24" x14ac:dyDescent="0.35">
      <c r="A2833" t="s">
        <v>559</v>
      </c>
      <c r="B2833" t="s">
        <v>666</v>
      </c>
      <c r="C2833" t="s">
        <v>681</v>
      </c>
      <c r="D2833" t="s">
        <v>696</v>
      </c>
      <c r="E2833">
        <v>0.18725586766792299</v>
      </c>
      <c r="F2833">
        <v>9</v>
      </c>
      <c r="G2833">
        <v>0</v>
      </c>
      <c r="H2833">
        <v>0</v>
      </c>
      <c r="I2833">
        <f t="shared" si="303"/>
        <v>0</v>
      </c>
      <c r="J2833">
        <v>0</v>
      </c>
      <c r="K2833">
        <v>1</v>
      </c>
      <c r="M2833" t="s">
        <v>650</v>
      </c>
      <c r="N2833" t="str">
        <f t="shared" si="304"/>
        <v>middle</v>
      </c>
      <c r="P2833">
        <v>0</v>
      </c>
      <c r="Q2833">
        <v>-1.5434775000000001</v>
      </c>
      <c r="R2833">
        <v>1</v>
      </c>
      <c r="S2833">
        <v>0.18725586766792299</v>
      </c>
      <c r="T2833">
        <f t="shared" si="305"/>
        <v>0</v>
      </c>
      <c r="U2833">
        <f t="shared" si="306"/>
        <v>0</v>
      </c>
      <c r="V2833">
        <f t="shared" si="307"/>
        <v>0.18725586766792299</v>
      </c>
      <c r="X2833">
        <f t="shared" si="302"/>
        <v>-0.28902521848841661</v>
      </c>
    </row>
    <row r="2834" spans="1:24" x14ac:dyDescent="0.35">
      <c r="A2834" t="s">
        <v>163</v>
      </c>
      <c r="B2834" t="s">
        <v>665</v>
      </c>
      <c r="C2834" t="s">
        <v>681</v>
      </c>
      <c r="D2834" t="s">
        <v>696</v>
      </c>
      <c r="E2834">
        <v>0.54109001237757004</v>
      </c>
      <c r="F2834">
        <v>9</v>
      </c>
      <c r="G2834">
        <v>0</v>
      </c>
      <c r="H2834">
        <v>0</v>
      </c>
      <c r="I2834">
        <f t="shared" si="303"/>
        <v>0</v>
      </c>
      <c r="J2834">
        <v>0</v>
      </c>
      <c r="K2834">
        <v>0</v>
      </c>
      <c r="M2834" t="s">
        <v>650</v>
      </c>
      <c r="N2834" t="str">
        <f t="shared" si="304"/>
        <v>middle</v>
      </c>
      <c r="P2834">
        <v>0</v>
      </c>
      <c r="Q2834">
        <v>0.23722689</v>
      </c>
      <c r="R2834">
        <v>0</v>
      </c>
      <c r="S2834">
        <v>0</v>
      </c>
      <c r="T2834">
        <f t="shared" si="305"/>
        <v>0</v>
      </c>
      <c r="U2834">
        <f t="shared" si="306"/>
        <v>0</v>
      </c>
      <c r="V2834">
        <f t="shared" si="307"/>
        <v>0</v>
      </c>
      <c r="X2834">
        <f t="shared" si="302"/>
        <v>0.12836110084639243</v>
      </c>
    </row>
    <row r="2835" spans="1:24" x14ac:dyDescent="0.35">
      <c r="A2835" t="s">
        <v>559</v>
      </c>
      <c r="B2835" t="s">
        <v>666</v>
      </c>
      <c r="C2835" t="s">
        <v>681</v>
      </c>
      <c r="D2835" t="s">
        <v>696</v>
      </c>
      <c r="E2835">
        <v>0.45890998762242902</v>
      </c>
      <c r="F2835">
        <v>9</v>
      </c>
      <c r="G2835">
        <v>0</v>
      </c>
      <c r="H2835">
        <v>0</v>
      </c>
      <c r="I2835">
        <f t="shared" si="303"/>
        <v>0</v>
      </c>
      <c r="J2835">
        <v>0</v>
      </c>
      <c r="K2835">
        <v>0</v>
      </c>
      <c r="M2835" t="s">
        <v>650</v>
      </c>
      <c r="N2835" t="str">
        <f t="shared" si="304"/>
        <v>middle</v>
      </c>
      <c r="P2835">
        <v>0</v>
      </c>
      <c r="Q2835">
        <v>0.23722689</v>
      </c>
      <c r="R2835">
        <v>0</v>
      </c>
      <c r="S2835">
        <v>0</v>
      </c>
      <c r="T2835">
        <f t="shared" si="305"/>
        <v>0</v>
      </c>
      <c r="U2835">
        <f t="shared" si="306"/>
        <v>0</v>
      </c>
      <c r="V2835">
        <f t="shared" si="307"/>
        <v>0</v>
      </c>
      <c r="X2835">
        <f t="shared" si="302"/>
        <v>0.10886578915360733</v>
      </c>
    </row>
    <row r="2836" spans="1:24" x14ac:dyDescent="0.35">
      <c r="A2836" t="s">
        <v>352</v>
      </c>
      <c r="B2836" t="s">
        <v>665</v>
      </c>
      <c r="C2836" t="s">
        <v>696</v>
      </c>
      <c r="D2836" t="s">
        <v>681</v>
      </c>
      <c r="E2836">
        <v>0.40604185125505199</v>
      </c>
      <c r="F2836">
        <v>9</v>
      </c>
      <c r="G2836">
        <v>0</v>
      </c>
      <c r="H2836">
        <v>0</v>
      </c>
      <c r="I2836">
        <f t="shared" si="303"/>
        <v>0</v>
      </c>
      <c r="J2836">
        <v>0</v>
      </c>
      <c r="K2836">
        <v>0</v>
      </c>
      <c r="M2836" t="s">
        <v>650</v>
      </c>
      <c r="N2836" t="str">
        <f t="shared" si="304"/>
        <v>middle</v>
      </c>
      <c r="P2836">
        <v>0</v>
      </c>
      <c r="Q2836">
        <v>-0.55413840000000003</v>
      </c>
      <c r="R2836">
        <v>1</v>
      </c>
      <c r="S2836">
        <v>0.40604185125505199</v>
      </c>
      <c r="T2836">
        <f t="shared" si="305"/>
        <v>0</v>
      </c>
      <c r="U2836">
        <f t="shared" si="306"/>
        <v>0</v>
      </c>
      <c r="V2836">
        <f t="shared" si="307"/>
        <v>0</v>
      </c>
      <c r="X2836">
        <f t="shared" si="302"/>
        <v>-0.2250033817875125</v>
      </c>
    </row>
    <row r="2837" spans="1:24" x14ac:dyDescent="0.35">
      <c r="A2837" t="s">
        <v>361</v>
      </c>
      <c r="B2837" t="s">
        <v>667</v>
      </c>
      <c r="C2837" t="s">
        <v>696</v>
      </c>
      <c r="D2837" t="s">
        <v>681</v>
      </c>
      <c r="E2837">
        <v>0.59395814874494701</v>
      </c>
      <c r="F2837">
        <v>9</v>
      </c>
      <c r="G2837">
        <v>0</v>
      </c>
      <c r="H2837">
        <v>0</v>
      </c>
      <c r="I2837">
        <f t="shared" si="303"/>
        <v>0</v>
      </c>
      <c r="J2837">
        <v>0</v>
      </c>
      <c r="K2837">
        <v>0</v>
      </c>
      <c r="M2837" t="s">
        <v>650</v>
      </c>
      <c r="N2837" t="str">
        <f t="shared" si="304"/>
        <v>middle</v>
      </c>
      <c r="P2837">
        <v>0</v>
      </c>
      <c r="Q2837">
        <v>-0.55413840000000003</v>
      </c>
      <c r="R2837">
        <v>1</v>
      </c>
      <c r="S2837">
        <v>0.59395814874494701</v>
      </c>
      <c r="T2837">
        <f t="shared" si="305"/>
        <v>0</v>
      </c>
      <c r="U2837">
        <f t="shared" si="306"/>
        <v>0</v>
      </c>
      <c r="V2837">
        <f t="shared" si="307"/>
        <v>0</v>
      </c>
      <c r="X2837">
        <f t="shared" si="302"/>
        <v>-0.32913501821248697</v>
      </c>
    </row>
    <row r="2838" spans="1:24" x14ac:dyDescent="0.35">
      <c r="A2838" t="s">
        <v>473</v>
      </c>
      <c r="B2838" t="s">
        <v>667</v>
      </c>
      <c r="C2838" t="s">
        <v>681</v>
      </c>
      <c r="D2838" t="s">
        <v>696</v>
      </c>
      <c r="E2838">
        <v>0.64037886608412098</v>
      </c>
      <c r="F2838">
        <v>9</v>
      </c>
      <c r="G2838">
        <v>0</v>
      </c>
      <c r="H2838">
        <v>0</v>
      </c>
      <c r="I2838">
        <f t="shared" si="303"/>
        <v>0</v>
      </c>
      <c r="J2838">
        <v>0</v>
      </c>
      <c r="K2838">
        <v>0</v>
      </c>
      <c r="L2838" t="s">
        <v>653</v>
      </c>
      <c r="M2838" t="s">
        <v>652</v>
      </c>
      <c r="N2838" t="str">
        <f t="shared" si="304"/>
        <v>left end</v>
      </c>
      <c r="P2838">
        <v>0</v>
      </c>
      <c r="Q2838">
        <v>-0.50254140000000003</v>
      </c>
      <c r="R2838">
        <v>1</v>
      </c>
      <c r="S2838">
        <v>0.64037886608412098</v>
      </c>
      <c r="T2838">
        <f t="shared" si="305"/>
        <v>0</v>
      </c>
      <c r="U2838">
        <f t="shared" si="306"/>
        <v>0</v>
      </c>
      <c r="V2838">
        <f t="shared" si="307"/>
        <v>0</v>
      </c>
      <c r="X2838">
        <f t="shared" si="302"/>
        <v>-0.32181689189232671</v>
      </c>
    </row>
    <row r="2839" spans="1:24" x14ac:dyDescent="0.35">
      <c r="A2839" t="s">
        <v>162</v>
      </c>
      <c r="B2839" t="s">
        <v>666</v>
      </c>
      <c r="C2839" t="s">
        <v>681</v>
      </c>
      <c r="D2839" t="s">
        <v>696</v>
      </c>
      <c r="E2839">
        <v>0.35962113391587902</v>
      </c>
      <c r="F2839">
        <v>9</v>
      </c>
      <c r="G2839">
        <v>0</v>
      </c>
      <c r="H2839">
        <v>0</v>
      </c>
      <c r="I2839">
        <f t="shared" si="303"/>
        <v>0</v>
      </c>
      <c r="J2839">
        <v>0</v>
      </c>
      <c r="K2839">
        <v>0</v>
      </c>
      <c r="L2839" t="s">
        <v>653</v>
      </c>
      <c r="M2839" t="s">
        <v>652</v>
      </c>
      <c r="N2839" t="str">
        <f t="shared" si="304"/>
        <v>left end</v>
      </c>
      <c r="P2839">
        <v>0</v>
      </c>
      <c r="Q2839">
        <v>-0.50254140000000003</v>
      </c>
      <c r="R2839">
        <v>1</v>
      </c>
      <c r="S2839">
        <v>0.35962113391587902</v>
      </c>
      <c r="T2839">
        <f t="shared" si="305"/>
        <v>0</v>
      </c>
      <c r="U2839">
        <f t="shared" si="306"/>
        <v>0</v>
      </c>
      <c r="V2839">
        <f t="shared" si="307"/>
        <v>0</v>
      </c>
      <c r="X2839">
        <f t="shared" si="302"/>
        <v>-0.18072450810767335</v>
      </c>
    </row>
    <row r="2840" spans="1:24" x14ac:dyDescent="0.35">
      <c r="A2840" t="s">
        <v>632</v>
      </c>
      <c r="B2840" t="s">
        <v>665</v>
      </c>
      <c r="C2840" t="s">
        <v>681</v>
      </c>
      <c r="D2840" t="s">
        <v>696</v>
      </c>
      <c r="E2840">
        <v>0.452814423023707</v>
      </c>
      <c r="F2840">
        <v>9</v>
      </c>
      <c r="G2840">
        <v>0</v>
      </c>
      <c r="H2840">
        <v>0</v>
      </c>
      <c r="I2840">
        <f t="shared" si="303"/>
        <v>0</v>
      </c>
      <c r="J2840">
        <v>0</v>
      </c>
      <c r="K2840">
        <v>0</v>
      </c>
      <c r="M2840" t="s">
        <v>650</v>
      </c>
      <c r="N2840" t="str">
        <f t="shared" si="304"/>
        <v>middle</v>
      </c>
      <c r="P2840">
        <v>0</v>
      </c>
      <c r="Q2840">
        <v>-0.50505405999999997</v>
      </c>
      <c r="R2840">
        <v>1</v>
      </c>
      <c r="S2840">
        <v>0.452814423023707</v>
      </c>
      <c r="T2840">
        <f t="shared" si="305"/>
        <v>0</v>
      </c>
      <c r="U2840">
        <f t="shared" si="306"/>
        <v>0</v>
      </c>
      <c r="V2840">
        <f t="shared" si="307"/>
        <v>0</v>
      </c>
      <c r="X2840">
        <f t="shared" si="302"/>
        <v>-0.22869576277468068</v>
      </c>
    </row>
    <row r="2841" spans="1:24" x14ac:dyDescent="0.35">
      <c r="A2841" t="s">
        <v>559</v>
      </c>
      <c r="B2841" t="s">
        <v>666</v>
      </c>
      <c r="C2841" t="s">
        <v>681</v>
      </c>
      <c r="D2841" t="s">
        <v>696</v>
      </c>
      <c r="E2841">
        <v>0.547185576976292</v>
      </c>
      <c r="F2841">
        <v>9</v>
      </c>
      <c r="G2841">
        <v>0</v>
      </c>
      <c r="H2841">
        <v>0</v>
      </c>
      <c r="I2841">
        <f t="shared" si="303"/>
        <v>0</v>
      </c>
      <c r="J2841">
        <v>0</v>
      </c>
      <c r="K2841">
        <v>0</v>
      </c>
      <c r="M2841" t="s">
        <v>650</v>
      </c>
      <c r="N2841" t="str">
        <f t="shared" si="304"/>
        <v>middle</v>
      </c>
      <c r="P2841">
        <v>0</v>
      </c>
      <c r="Q2841">
        <v>-0.50505405999999997</v>
      </c>
      <c r="R2841">
        <v>1</v>
      </c>
      <c r="S2841">
        <v>0.547185576976292</v>
      </c>
      <c r="T2841">
        <f t="shared" si="305"/>
        <v>0</v>
      </c>
      <c r="U2841">
        <f t="shared" si="306"/>
        <v>0</v>
      </c>
      <c r="V2841">
        <f t="shared" si="307"/>
        <v>0</v>
      </c>
      <c r="X2841">
        <f t="shared" si="302"/>
        <v>-0.27635829722531879</v>
      </c>
    </row>
    <row r="2842" spans="1:24" x14ac:dyDescent="0.35">
      <c r="A2842" t="s">
        <v>449</v>
      </c>
      <c r="B2842" t="s">
        <v>665</v>
      </c>
      <c r="C2842" t="s">
        <v>696</v>
      </c>
      <c r="D2842" t="s">
        <v>681</v>
      </c>
      <c r="E2842">
        <v>0.41909837524648402</v>
      </c>
      <c r="F2842">
        <v>9</v>
      </c>
      <c r="G2842">
        <v>0</v>
      </c>
      <c r="H2842">
        <v>0</v>
      </c>
      <c r="I2842">
        <f t="shared" si="303"/>
        <v>0</v>
      </c>
      <c r="J2842">
        <v>0</v>
      </c>
      <c r="K2842">
        <v>0</v>
      </c>
      <c r="L2842" t="s">
        <v>654</v>
      </c>
      <c r="M2842" t="s">
        <v>651</v>
      </c>
      <c r="N2842" t="str">
        <f t="shared" si="304"/>
        <v>right guard</v>
      </c>
      <c r="P2842">
        <v>0</v>
      </c>
      <c r="Q2842">
        <v>-0.15189997999999999</v>
      </c>
      <c r="R2842">
        <v>1</v>
      </c>
      <c r="S2842">
        <v>0.41909837524648402</v>
      </c>
      <c r="T2842">
        <f t="shared" si="305"/>
        <v>0</v>
      </c>
      <c r="U2842">
        <f t="shared" si="306"/>
        <v>0</v>
      </c>
      <c r="V2842">
        <f t="shared" si="307"/>
        <v>0</v>
      </c>
      <c r="X2842">
        <f t="shared" si="302"/>
        <v>-6.3661034817973416E-2</v>
      </c>
    </row>
    <row r="2843" spans="1:24" x14ac:dyDescent="0.35">
      <c r="A2843" t="s">
        <v>361</v>
      </c>
      <c r="B2843" t="s">
        <v>667</v>
      </c>
      <c r="C2843" t="s">
        <v>696</v>
      </c>
      <c r="D2843" t="s">
        <v>681</v>
      </c>
      <c r="E2843">
        <v>0.58090162475351503</v>
      </c>
      <c r="F2843">
        <v>9</v>
      </c>
      <c r="G2843">
        <v>0</v>
      </c>
      <c r="H2843">
        <v>0</v>
      </c>
      <c r="I2843">
        <f t="shared" si="303"/>
        <v>0</v>
      </c>
      <c r="J2843">
        <v>0</v>
      </c>
      <c r="K2843">
        <v>0</v>
      </c>
      <c r="L2843" t="s">
        <v>654</v>
      </c>
      <c r="M2843" t="s">
        <v>651</v>
      </c>
      <c r="N2843" t="str">
        <f t="shared" si="304"/>
        <v>right guard</v>
      </c>
      <c r="P2843">
        <v>0</v>
      </c>
      <c r="Q2843">
        <v>-0.15189997999999999</v>
      </c>
      <c r="R2843">
        <v>1</v>
      </c>
      <c r="S2843">
        <v>0.58090162475351503</v>
      </c>
      <c r="T2843">
        <f t="shared" si="305"/>
        <v>0</v>
      </c>
      <c r="U2843">
        <f t="shared" si="306"/>
        <v>0</v>
      </c>
      <c r="V2843">
        <f t="shared" si="307"/>
        <v>0</v>
      </c>
      <c r="X2843">
        <f t="shared" si="302"/>
        <v>-8.8238945182026435E-2</v>
      </c>
    </row>
    <row r="2844" spans="1:24" x14ac:dyDescent="0.35">
      <c r="A2844" t="s">
        <v>348</v>
      </c>
      <c r="B2844" t="s">
        <v>667</v>
      </c>
      <c r="C2844" t="s">
        <v>696</v>
      </c>
      <c r="D2844" t="s">
        <v>681</v>
      </c>
      <c r="E2844">
        <v>1</v>
      </c>
      <c r="F2844">
        <v>9</v>
      </c>
      <c r="G2844">
        <v>0</v>
      </c>
      <c r="H2844">
        <v>0</v>
      </c>
      <c r="I2844">
        <f t="shared" si="303"/>
        <v>0</v>
      </c>
      <c r="J2844">
        <v>0</v>
      </c>
      <c r="K2844">
        <v>0</v>
      </c>
      <c r="M2844" t="s">
        <v>650</v>
      </c>
      <c r="N2844" t="str">
        <f t="shared" si="304"/>
        <v>middle</v>
      </c>
      <c r="P2844">
        <v>0</v>
      </c>
      <c r="Q2844">
        <v>-0.34557060000000001</v>
      </c>
      <c r="R2844">
        <v>1</v>
      </c>
      <c r="S2844">
        <v>1</v>
      </c>
      <c r="T2844">
        <f t="shared" si="305"/>
        <v>0</v>
      </c>
      <c r="U2844">
        <f t="shared" si="306"/>
        <v>0</v>
      </c>
      <c r="V2844">
        <f t="shared" si="307"/>
        <v>0</v>
      </c>
      <c r="X2844">
        <f t="shared" si="302"/>
        <v>-0.34557060000000001</v>
      </c>
    </row>
    <row r="2845" spans="1:24" x14ac:dyDescent="0.35">
      <c r="A2845" t="s">
        <v>178</v>
      </c>
      <c r="B2845" t="s">
        <v>665</v>
      </c>
      <c r="C2845" t="s">
        <v>681</v>
      </c>
      <c r="D2845" t="s">
        <v>696</v>
      </c>
      <c r="E2845">
        <v>1</v>
      </c>
      <c r="F2845">
        <v>9</v>
      </c>
      <c r="G2845">
        <v>0</v>
      </c>
      <c r="H2845">
        <v>0</v>
      </c>
      <c r="I2845">
        <f t="shared" si="303"/>
        <v>0</v>
      </c>
      <c r="J2845">
        <v>0</v>
      </c>
      <c r="K2845">
        <v>0</v>
      </c>
      <c r="L2845" t="s">
        <v>653</v>
      </c>
      <c r="M2845" t="s">
        <v>651</v>
      </c>
      <c r="N2845" t="str">
        <f t="shared" si="304"/>
        <v>right end</v>
      </c>
      <c r="P2845">
        <v>0</v>
      </c>
      <c r="Q2845">
        <v>0.66050624999999996</v>
      </c>
      <c r="R2845">
        <v>0</v>
      </c>
      <c r="S2845">
        <v>0</v>
      </c>
      <c r="T2845">
        <f t="shared" si="305"/>
        <v>0</v>
      </c>
      <c r="U2845">
        <f t="shared" si="306"/>
        <v>0</v>
      </c>
      <c r="V2845">
        <f t="shared" si="307"/>
        <v>0</v>
      </c>
      <c r="X2845">
        <f t="shared" si="302"/>
        <v>0.66050624999999996</v>
      </c>
    </row>
    <row r="2846" spans="1:24" x14ac:dyDescent="0.35">
      <c r="A2846" t="s">
        <v>163</v>
      </c>
      <c r="B2846" t="s">
        <v>665</v>
      </c>
      <c r="C2846" t="s">
        <v>681</v>
      </c>
      <c r="D2846" t="s">
        <v>696</v>
      </c>
      <c r="E2846">
        <v>0.60386392716352699</v>
      </c>
      <c r="F2846">
        <v>9</v>
      </c>
      <c r="G2846">
        <v>0</v>
      </c>
      <c r="H2846">
        <v>0</v>
      </c>
      <c r="I2846">
        <f t="shared" si="303"/>
        <v>0</v>
      </c>
      <c r="J2846">
        <v>0</v>
      </c>
      <c r="K2846">
        <v>0</v>
      </c>
      <c r="L2846" t="s">
        <v>653</v>
      </c>
      <c r="M2846" t="s">
        <v>651</v>
      </c>
      <c r="N2846" t="str">
        <f t="shared" si="304"/>
        <v>right end</v>
      </c>
      <c r="P2846">
        <v>0</v>
      </c>
      <c r="Q2846">
        <v>-0.53969692999999996</v>
      </c>
      <c r="R2846">
        <v>1</v>
      </c>
      <c r="S2846">
        <v>0.60386392716352699</v>
      </c>
      <c r="T2846">
        <f t="shared" si="305"/>
        <v>0</v>
      </c>
      <c r="U2846">
        <f t="shared" si="306"/>
        <v>0</v>
      </c>
      <c r="V2846">
        <f t="shared" si="307"/>
        <v>0</v>
      </c>
      <c r="X2846">
        <f t="shared" si="302"/>
        <v>-0.3259035076278991</v>
      </c>
    </row>
    <row r="2847" spans="1:24" x14ac:dyDescent="0.35">
      <c r="A2847" t="s">
        <v>473</v>
      </c>
      <c r="B2847" t="s">
        <v>667</v>
      </c>
      <c r="C2847" t="s">
        <v>681</v>
      </c>
      <c r="D2847" t="s">
        <v>696</v>
      </c>
      <c r="E2847">
        <v>0.39613607283647201</v>
      </c>
      <c r="F2847">
        <v>9</v>
      </c>
      <c r="G2847">
        <v>0</v>
      </c>
      <c r="H2847">
        <v>0</v>
      </c>
      <c r="I2847">
        <f t="shared" si="303"/>
        <v>0</v>
      </c>
      <c r="J2847">
        <v>0</v>
      </c>
      <c r="K2847">
        <v>0</v>
      </c>
      <c r="L2847" t="s">
        <v>653</v>
      </c>
      <c r="M2847" t="s">
        <v>651</v>
      </c>
      <c r="N2847" t="str">
        <f t="shared" si="304"/>
        <v>right end</v>
      </c>
      <c r="P2847">
        <v>0</v>
      </c>
      <c r="Q2847">
        <v>-0.53969692999999996</v>
      </c>
      <c r="R2847">
        <v>1</v>
      </c>
      <c r="S2847">
        <v>0.39613607283647201</v>
      </c>
      <c r="T2847">
        <f t="shared" si="305"/>
        <v>0</v>
      </c>
      <c r="U2847">
        <f t="shared" si="306"/>
        <v>0</v>
      </c>
      <c r="V2847">
        <f t="shared" si="307"/>
        <v>0</v>
      </c>
      <c r="X2847">
        <f t="shared" si="302"/>
        <v>-0.21379342237210033</v>
      </c>
    </row>
    <row r="2848" spans="1:24" x14ac:dyDescent="0.35">
      <c r="A2848" t="s">
        <v>351</v>
      </c>
      <c r="B2848" t="s">
        <v>666</v>
      </c>
      <c r="C2848" t="s">
        <v>696</v>
      </c>
      <c r="D2848" t="s">
        <v>681</v>
      </c>
      <c r="E2848">
        <v>1</v>
      </c>
      <c r="F2848">
        <v>9</v>
      </c>
      <c r="G2848">
        <v>0</v>
      </c>
      <c r="H2848">
        <v>0</v>
      </c>
      <c r="I2848">
        <f t="shared" si="303"/>
        <v>0</v>
      </c>
      <c r="J2848">
        <v>0</v>
      </c>
      <c r="K2848">
        <v>0</v>
      </c>
      <c r="M2848" t="s">
        <v>650</v>
      </c>
      <c r="N2848" t="str">
        <f t="shared" si="304"/>
        <v>middle</v>
      </c>
      <c r="P2848">
        <v>0</v>
      </c>
      <c r="Q2848">
        <v>-0.43381130000000001</v>
      </c>
      <c r="R2848">
        <v>1</v>
      </c>
      <c r="S2848">
        <v>1</v>
      </c>
      <c r="T2848">
        <f t="shared" si="305"/>
        <v>0</v>
      </c>
      <c r="U2848">
        <f t="shared" si="306"/>
        <v>0</v>
      </c>
      <c r="V2848">
        <f t="shared" si="307"/>
        <v>0</v>
      </c>
      <c r="X2848">
        <f t="shared" si="302"/>
        <v>-0.43381130000000001</v>
      </c>
    </row>
    <row r="2849" spans="1:24" x14ac:dyDescent="0.35">
      <c r="A2849" t="s">
        <v>362</v>
      </c>
      <c r="B2849" t="s">
        <v>667</v>
      </c>
      <c r="C2849" t="s">
        <v>696</v>
      </c>
      <c r="D2849" t="s">
        <v>681</v>
      </c>
      <c r="E2849">
        <v>1</v>
      </c>
      <c r="F2849">
        <v>9</v>
      </c>
      <c r="G2849">
        <v>0</v>
      </c>
      <c r="H2849">
        <v>0</v>
      </c>
      <c r="I2849">
        <f t="shared" si="303"/>
        <v>0</v>
      </c>
      <c r="J2849">
        <v>0</v>
      </c>
      <c r="K2849">
        <v>0</v>
      </c>
      <c r="L2849" t="s">
        <v>3</v>
      </c>
      <c r="M2849" t="s">
        <v>652</v>
      </c>
      <c r="N2849" t="str">
        <f t="shared" si="304"/>
        <v>left tackle</v>
      </c>
      <c r="P2849">
        <v>0</v>
      </c>
      <c r="Q2849">
        <v>-0.58845186000000005</v>
      </c>
      <c r="R2849">
        <v>1</v>
      </c>
      <c r="S2849">
        <v>1</v>
      </c>
      <c r="T2849">
        <f t="shared" si="305"/>
        <v>0</v>
      </c>
      <c r="U2849">
        <f t="shared" si="306"/>
        <v>0</v>
      </c>
      <c r="V2849">
        <f t="shared" si="307"/>
        <v>0</v>
      </c>
      <c r="X2849">
        <f t="shared" si="302"/>
        <v>-0.58845186000000005</v>
      </c>
    </row>
    <row r="2850" spans="1:24" x14ac:dyDescent="0.35">
      <c r="A2850" t="s">
        <v>179</v>
      </c>
      <c r="B2850" t="s">
        <v>666</v>
      </c>
      <c r="C2850" t="s">
        <v>681</v>
      </c>
      <c r="D2850" t="s">
        <v>696</v>
      </c>
      <c r="E2850">
        <v>0.19400830399379301</v>
      </c>
      <c r="F2850">
        <v>9</v>
      </c>
      <c r="G2850">
        <v>0</v>
      </c>
      <c r="H2850">
        <v>0</v>
      </c>
      <c r="I2850">
        <f t="shared" si="303"/>
        <v>0</v>
      </c>
      <c r="J2850">
        <v>0</v>
      </c>
      <c r="K2850">
        <v>0</v>
      </c>
      <c r="M2850" t="s">
        <v>650</v>
      </c>
      <c r="N2850" t="str">
        <f t="shared" si="304"/>
        <v>middle</v>
      </c>
      <c r="P2850">
        <v>0</v>
      </c>
      <c r="Q2850">
        <v>0.63020193999999996</v>
      </c>
      <c r="R2850">
        <v>0</v>
      </c>
      <c r="S2850">
        <v>0</v>
      </c>
      <c r="T2850">
        <f t="shared" si="305"/>
        <v>0</v>
      </c>
      <c r="U2850">
        <f t="shared" si="306"/>
        <v>0</v>
      </c>
      <c r="V2850">
        <f t="shared" si="307"/>
        <v>0</v>
      </c>
      <c r="X2850">
        <f t="shared" si="302"/>
        <v>0.1222644095529981</v>
      </c>
    </row>
    <row r="2851" spans="1:24" x14ac:dyDescent="0.35">
      <c r="A2851" t="s">
        <v>165</v>
      </c>
      <c r="B2851" t="s">
        <v>666</v>
      </c>
      <c r="C2851" t="s">
        <v>681</v>
      </c>
      <c r="D2851" t="s">
        <v>696</v>
      </c>
      <c r="E2851">
        <v>0.152811762987351</v>
      </c>
      <c r="F2851">
        <v>9</v>
      </c>
      <c r="G2851">
        <v>0</v>
      </c>
      <c r="H2851">
        <v>0</v>
      </c>
      <c r="I2851">
        <f t="shared" si="303"/>
        <v>0</v>
      </c>
      <c r="J2851">
        <v>0</v>
      </c>
      <c r="K2851">
        <v>0</v>
      </c>
      <c r="M2851" t="s">
        <v>650</v>
      </c>
      <c r="N2851" t="str">
        <f t="shared" si="304"/>
        <v>middle</v>
      </c>
      <c r="P2851">
        <v>0</v>
      </c>
      <c r="Q2851">
        <v>0.63020193999999996</v>
      </c>
      <c r="R2851">
        <v>0</v>
      </c>
      <c r="S2851">
        <v>0</v>
      </c>
      <c r="T2851">
        <f t="shared" si="305"/>
        <v>0</v>
      </c>
      <c r="U2851">
        <f t="shared" si="306"/>
        <v>0</v>
      </c>
      <c r="V2851">
        <f t="shared" si="307"/>
        <v>0</v>
      </c>
      <c r="X2851">
        <f t="shared" si="302"/>
        <v>9.6302269489448783E-2</v>
      </c>
    </row>
    <row r="2852" spans="1:24" x14ac:dyDescent="0.35">
      <c r="A2852" t="s">
        <v>164</v>
      </c>
      <c r="B2852" t="s">
        <v>665</v>
      </c>
      <c r="C2852" t="s">
        <v>681</v>
      </c>
      <c r="D2852" t="s">
        <v>696</v>
      </c>
      <c r="E2852">
        <v>0.65317993301885502</v>
      </c>
      <c r="F2852">
        <v>9</v>
      </c>
      <c r="G2852">
        <v>0</v>
      </c>
      <c r="H2852">
        <v>0</v>
      </c>
      <c r="I2852">
        <f t="shared" si="303"/>
        <v>0</v>
      </c>
      <c r="J2852">
        <v>0</v>
      </c>
      <c r="K2852">
        <v>0</v>
      </c>
      <c r="M2852" t="s">
        <v>650</v>
      </c>
      <c r="N2852" t="str">
        <f t="shared" si="304"/>
        <v>middle</v>
      </c>
      <c r="P2852">
        <v>0</v>
      </c>
      <c r="Q2852">
        <v>0.63020193999999996</v>
      </c>
      <c r="R2852">
        <v>0</v>
      </c>
      <c r="S2852">
        <v>0</v>
      </c>
      <c r="T2852">
        <f t="shared" si="305"/>
        <v>0</v>
      </c>
      <c r="U2852">
        <f t="shared" si="306"/>
        <v>0</v>
      </c>
      <c r="V2852">
        <f t="shared" si="307"/>
        <v>0</v>
      </c>
      <c r="X2852">
        <f t="shared" si="302"/>
        <v>0.41163526095755248</v>
      </c>
    </row>
    <row r="2853" spans="1:24" x14ac:dyDescent="0.35">
      <c r="A2853" t="s">
        <v>475</v>
      </c>
      <c r="B2853" t="s">
        <v>665</v>
      </c>
      <c r="C2853" t="s">
        <v>681</v>
      </c>
      <c r="D2853" t="s">
        <v>696</v>
      </c>
      <c r="E2853">
        <v>1</v>
      </c>
      <c r="F2853">
        <v>9</v>
      </c>
      <c r="G2853">
        <v>0</v>
      </c>
      <c r="H2853">
        <v>0</v>
      </c>
      <c r="I2853">
        <f t="shared" si="303"/>
        <v>0</v>
      </c>
      <c r="J2853">
        <v>0</v>
      </c>
      <c r="K2853">
        <v>0</v>
      </c>
      <c r="M2853" t="s">
        <v>650</v>
      </c>
      <c r="N2853" t="str">
        <f t="shared" si="304"/>
        <v>middle</v>
      </c>
      <c r="P2853">
        <v>0</v>
      </c>
      <c r="Q2853">
        <v>1.4205570999999999</v>
      </c>
      <c r="R2853">
        <v>0</v>
      </c>
      <c r="S2853">
        <v>0</v>
      </c>
      <c r="T2853">
        <f t="shared" si="305"/>
        <v>0</v>
      </c>
      <c r="U2853">
        <f t="shared" si="306"/>
        <v>0</v>
      </c>
      <c r="V2853">
        <f t="shared" si="307"/>
        <v>0</v>
      </c>
      <c r="X2853">
        <f t="shared" si="302"/>
        <v>1.4205570999999999</v>
      </c>
    </row>
    <row r="2854" spans="1:24" x14ac:dyDescent="0.35">
      <c r="A2854" t="s">
        <v>179</v>
      </c>
      <c r="B2854" t="s">
        <v>666</v>
      </c>
      <c r="C2854" t="s">
        <v>681</v>
      </c>
      <c r="D2854" t="s">
        <v>696</v>
      </c>
      <c r="E2854">
        <v>1</v>
      </c>
      <c r="F2854">
        <v>9</v>
      </c>
      <c r="G2854">
        <v>0</v>
      </c>
      <c r="H2854">
        <v>0</v>
      </c>
      <c r="I2854">
        <f t="shared" si="303"/>
        <v>0</v>
      </c>
      <c r="J2854">
        <v>0</v>
      </c>
      <c r="K2854">
        <v>0</v>
      </c>
      <c r="L2854" t="s">
        <v>654</v>
      </c>
      <c r="M2854" t="s">
        <v>652</v>
      </c>
      <c r="N2854" t="str">
        <f t="shared" si="304"/>
        <v>left guard</v>
      </c>
      <c r="P2854">
        <v>0</v>
      </c>
      <c r="Q2854">
        <v>-0.15920071</v>
      </c>
      <c r="R2854">
        <v>1</v>
      </c>
      <c r="S2854">
        <v>1</v>
      </c>
      <c r="T2854">
        <f t="shared" si="305"/>
        <v>0</v>
      </c>
      <c r="U2854">
        <f t="shared" si="306"/>
        <v>0</v>
      </c>
      <c r="V2854">
        <f t="shared" si="307"/>
        <v>0</v>
      </c>
      <c r="X2854">
        <f t="shared" si="302"/>
        <v>-0.15920071</v>
      </c>
    </row>
    <row r="2855" spans="1:24" x14ac:dyDescent="0.35">
      <c r="A2855" t="s">
        <v>351</v>
      </c>
      <c r="B2855" t="s">
        <v>666</v>
      </c>
      <c r="C2855" t="s">
        <v>696</v>
      </c>
      <c r="D2855" t="s">
        <v>681</v>
      </c>
      <c r="E2855">
        <v>0.24313379294242299</v>
      </c>
      <c r="F2855">
        <v>9</v>
      </c>
      <c r="G2855">
        <v>0</v>
      </c>
      <c r="H2855">
        <v>0</v>
      </c>
      <c r="I2855">
        <f t="shared" si="303"/>
        <v>0</v>
      </c>
      <c r="J2855">
        <v>0</v>
      </c>
      <c r="K2855">
        <v>0</v>
      </c>
      <c r="M2855" t="s">
        <v>650</v>
      </c>
      <c r="N2855" t="str">
        <f t="shared" si="304"/>
        <v>middle</v>
      </c>
      <c r="P2855">
        <v>0</v>
      </c>
      <c r="Q2855">
        <v>-0.49994734000000002</v>
      </c>
      <c r="R2855">
        <v>1</v>
      </c>
      <c r="S2855">
        <v>0.24313379294242299</v>
      </c>
      <c r="T2855">
        <f t="shared" si="305"/>
        <v>0</v>
      </c>
      <c r="U2855">
        <f t="shared" si="306"/>
        <v>0</v>
      </c>
      <c r="V2855">
        <f t="shared" si="307"/>
        <v>0</v>
      </c>
      <c r="X2855">
        <f t="shared" si="302"/>
        <v>-0.12155409304567515</v>
      </c>
    </row>
    <row r="2856" spans="1:24" x14ac:dyDescent="0.35">
      <c r="A2856" t="s">
        <v>361</v>
      </c>
      <c r="B2856" t="s">
        <v>667</v>
      </c>
      <c r="C2856" t="s">
        <v>696</v>
      </c>
      <c r="D2856" t="s">
        <v>681</v>
      </c>
      <c r="E2856">
        <v>0.75686620705757601</v>
      </c>
      <c r="F2856">
        <v>9</v>
      </c>
      <c r="G2856">
        <v>0</v>
      </c>
      <c r="H2856">
        <v>0</v>
      </c>
      <c r="I2856">
        <f t="shared" si="303"/>
        <v>0</v>
      </c>
      <c r="J2856">
        <v>0</v>
      </c>
      <c r="K2856">
        <v>0</v>
      </c>
      <c r="M2856" t="s">
        <v>650</v>
      </c>
      <c r="N2856" t="str">
        <f t="shared" si="304"/>
        <v>middle</v>
      </c>
      <c r="P2856">
        <v>0</v>
      </c>
      <c r="Q2856">
        <v>-0.49994734000000002</v>
      </c>
      <c r="R2856">
        <v>1</v>
      </c>
      <c r="S2856">
        <v>0.75686620705757601</v>
      </c>
      <c r="T2856">
        <f t="shared" si="305"/>
        <v>0</v>
      </c>
      <c r="U2856">
        <f t="shared" si="306"/>
        <v>0</v>
      </c>
      <c r="V2856">
        <f t="shared" si="307"/>
        <v>0</v>
      </c>
      <c r="X2856">
        <f t="shared" si="302"/>
        <v>-0.37839324695432436</v>
      </c>
    </row>
    <row r="2857" spans="1:24" x14ac:dyDescent="0.35">
      <c r="A2857" t="s">
        <v>179</v>
      </c>
      <c r="B2857" t="s">
        <v>666</v>
      </c>
      <c r="C2857" t="s">
        <v>681</v>
      </c>
      <c r="D2857" t="s">
        <v>696</v>
      </c>
      <c r="E2857">
        <v>0.27321591722362598</v>
      </c>
      <c r="F2857">
        <v>9</v>
      </c>
      <c r="G2857">
        <v>0</v>
      </c>
      <c r="H2857">
        <v>0</v>
      </c>
      <c r="I2857">
        <f t="shared" si="303"/>
        <v>0</v>
      </c>
      <c r="J2857">
        <v>1</v>
      </c>
      <c r="K2857">
        <v>1</v>
      </c>
      <c r="M2857" t="s">
        <v>650</v>
      </c>
      <c r="N2857" t="str">
        <f t="shared" si="304"/>
        <v>middle</v>
      </c>
      <c r="P2857">
        <v>0</v>
      </c>
      <c r="Q2857">
        <v>-0.59358180000000005</v>
      </c>
      <c r="R2857">
        <v>1</v>
      </c>
      <c r="S2857">
        <v>0.27321591722362598</v>
      </c>
      <c r="T2857">
        <f t="shared" si="305"/>
        <v>0</v>
      </c>
      <c r="U2857">
        <f t="shared" si="306"/>
        <v>0.27321591722362598</v>
      </c>
      <c r="V2857">
        <f t="shared" si="307"/>
        <v>0.27321591722362598</v>
      </c>
      <c r="X2857">
        <f t="shared" si="302"/>
        <v>-0.16217599593425092</v>
      </c>
    </row>
    <row r="2858" spans="1:24" x14ac:dyDescent="0.35">
      <c r="A2858" t="s">
        <v>189</v>
      </c>
      <c r="B2858" t="s">
        <v>667</v>
      </c>
      <c r="C2858" t="s">
        <v>681</v>
      </c>
      <c r="D2858" t="s">
        <v>696</v>
      </c>
      <c r="E2858">
        <v>0.72678408277637396</v>
      </c>
      <c r="F2858">
        <v>9</v>
      </c>
      <c r="G2858">
        <v>0</v>
      </c>
      <c r="H2858">
        <v>0</v>
      </c>
      <c r="I2858">
        <f t="shared" si="303"/>
        <v>0</v>
      </c>
      <c r="J2858">
        <v>1</v>
      </c>
      <c r="K2858">
        <v>1</v>
      </c>
      <c r="M2858" t="s">
        <v>650</v>
      </c>
      <c r="N2858" t="str">
        <f t="shared" si="304"/>
        <v>middle</v>
      </c>
      <c r="P2858">
        <v>0</v>
      </c>
      <c r="Q2858">
        <v>-0.59358180000000005</v>
      </c>
      <c r="R2858">
        <v>1</v>
      </c>
      <c r="S2858">
        <v>0.72678408277637396</v>
      </c>
      <c r="T2858">
        <f t="shared" si="305"/>
        <v>0</v>
      </c>
      <c r="U2858">
        <f t="shared" si="306"/>
        <v>0.72678408277637396</v>
      </c>
      <c r="V2858">
        <f t="shared" si="307"/>
        <v>0.72678408277637396</v>
      </c>
      <c r="X2858">
        <f t="shared" si="302"/>
        <v>-0.43140580406574908</v>
      </c>
    </row>
    <row r="2859" spans="1:24" x14ac:dyDescent="0.35">
      <c r="A2859" t="s">
        <v>367</v>
      </c>
      <c r="B2859" t="s">
        <v>666</v>
      </c>
      <c r="C2859" t="s">
        <v>696</v>
      </c>
      <c r="D2859" t="s">
        <v>681</v>
      </c>
      <c r="E2859">
        <v>0.67733779962374296</v>
      </c>
      <c r="F2859">
        <v>9</v>
      </c>
      <c r="G2859">
        <v>0</v>
      </c>
      <c r="H2859">
        <v>0</v>
      </c>
      <c r="I2859">
        <f t="shared" si="303"/>
        <v>0</v>
      </c>
      <c r="J2859">
        <v>0</v>
      </c>
      <c r="K2859">
        <v>0</v>
      </c>
      <c r="L2859" t="s">
        <v>3</v>
      </c>
      <c r="M2859" t="s">
        <v>651</v>
      </c>
      <c r="N2859" t="str">
        <f t="shared" si="304"/>
        <v>right tackle</v>
      </c>
      <c r="P2859">
        <v>0</v>
      </c>
      <c r="Q2859">
        <v>-0.15861375999999999</v>
      </c>
      <c r="R2859">
        <v>1</v>
      </c>
      <c r="S2859">
        <v>0.67733779962374296</v>
      </c>
      <c r="T2859">
        <f t="shared" si="305"/>
        <v>0</v>
      </c>
      <c r="U2859">
        <f t="shared" si="306"/>
        <v>0</v>
      </c>
      <c r="V2859">
        <f t="shared" si="307"/>
        <v>0</v>
      </c>
      <c r="X2859">
        <f t="shared" si="302"/>
        <v>-0.10743509518844845</v>
      </c>
    </row>
    <row r="2860" spans="1:24" x14ac:dyDescent="0.35">
      <c r="A2860" t="s">
        <v>361</v>
      </c>
      <c r="B2860" t="s">
        <v>667</v>
      </c>
      <c r="C2860" t="s">
        <v>696</v>
      </c>
      <c r="D2860" t="s">
        <v>681</v>
      </c>
      <c r="E2860">
        <v>0.32266220037625598</v>
      </c>
      <c r="F2860">
        <v>9</v>
      </c>
      <c r="G2860">
        <v>0</v>
      </c>
      <c r="H2860">
        <v>0</v>
      </c>
      <c r="I2860">
        <f t="shared" si="303"/>
        <v>0</v>
      </c>
      <c r="J2860">
        <v>0</v>
      </c>
      <c r="K2860">
        <v>0</v>
      </c>
      <c r="L2860" t="s">
        <v>3</v>
      </c>
      <c r="M2860" t="s">
        <v>651</v>
      </c>
      <c r="N2860" t="str">
        <f t="shared" si="304"/>
        <v>right tackle</v>
      </c>
      <c r="P2860">
        <v>0</v>
      </c>
      <c r="Q2860">
        <v>-0.15861375999999999</v>
      </c>
      <c r="R2860">
        <v>1</v>
      </c>
      <c r="S2860">
        <v>0.32266220037625598</v>
      </c>
      <c r="T2860">
        <f t="shared" si="305"/>
        <v>0</v>
      </c>
      <c r="U2860">
        <f t="shared" si="306"/>
        <v>0</v>
      </c>
      <c r="V2860">
        <f t="shared" si="307"/>
        <v>0</v>
      </c>
      <c r="X2860">
        <f t="shared" si="302"/>
        <v>-5.1178664811551373E-2</v>
      </c>
    </row>
    <row r="2861" spans="1:24" x14ac:dyDescent="0.35">
      <c r="A2861" t="s">
        <v>449</v>
      </c>
      <c r="B2861" t="s">
        <v>665</v>
      </c>
      <c r="C2861" t="s">
        <v>696</v>
      </c>
      <c r="D2861" t="s">
        <v>681</v>
      </c>
      <c r="E2861">
        <v>0.24012081976431501</v>
      </c>
      <c r="F2861">
        <v>9</v>
      </c>
      <c r="G2861">
        <v>0</v>
      </c>
      <c r="H2861">
        <v>0</v>
      </c>
      <c r="I2861">
        <f t="shared" si="303"/>
        <v>0</v>
      </c>
      <c r="J2861">
        <v>0</v>
      </c>
      <c r="K2861">
        <v>0</v>
      </c>
      <c r="L2861" t="s">
        <v>3</v>
      </c>
      <c r="M2861" t="s">
        <v>652</v>
      </c>
      <c r="N2861" t="str">
        <f t="shared" si="304"/>
        <v>left tackle</v>
      </c>
      <c r="P2861">
        <v>0</v>
      </c>
      <c r="Q2861">
        <v>-0.59021634000000001</v>
      </c>
      <c r="R2861">
        <v>1</v>
      </c>
      <c r="S2861">
        <v>0.24012081976431501</v>
      </c>
      <c r="T2861">
        <f t="shared" si="305"/>
        <v>0</v>
      </c>
      <c r="U2861">
        <f t="shared" si="306"/>
        <v>0</v>
      </c>
      <c r="V2861">
        <f t="shared" si="307"/>
        <v>0</v>
      </c>
      <c r="X2861">
        <f t="shared" si="302"/>
        <v>-0.14172323139909368</v>
      </c>
    </row>
    <row r="2862" spans="1:24" x14ac:dyDescent="0.35">
      <c r="A2862" t="s">
        <v>366</v>
      </c>
      <c r="B2862" t="s">
        <v>666</v>
      </c>
      <c r="C2862" t="s">
        <v>696</v>
      </c>
      <c r="D2862" t="s">
        <v>681</v>
      </c>
      <c r="E2862">
        <v>0.15288705185109799</v>
      </c>
      <c r="F2862">
        <v>9</v>
      </c>
      <c r="G2862">
        <v>0</v>
      </c>
      <c r="H2862">
        <v>0</v>
      </c>
      <c r="I2862">
        <f t="shared" si="303"/>
        <v>0</v>
      </c>
      <c r="J2862">
        <v>0</v>
      </c>
      <c r="K2862">
        <v>0</v>
      </c>
      <c r="L2862" t="s">
        <v>3</v>
      </c>
      <c r="M2862" t="s">
        <v>652</v>
      </c>
      <c r="N2862" t="str">
        <f t="shared" si="304"/>
        <v>left tackle</v>
      </c>
      <c r="P2862">
        <v>0</v>
      </c>
      <c r="Q2862">
        <v>-0.59021634000000001</v>
      </c>
      <c r="R2862">
        <v>1</v>
      </c>
      <c r="S2862">
        <v>0.15288705185109799</v>
      </c>
      <c r="T2862">
        <f t="shared" si="305"/>
        <v>0</v>
      </c>
      <c r="U2862">
        <f t="shared" si="306"/>
        <v>0</v>
      </c>
      <c r="V2862">
        <f t="shared" si="307"/>
        <v>0</v>
      </c>
      <c r="X2862">
        <f t="shared" si="302"/>
        <v>-9.0236436176945281E-2</v>
      </c>
    </row>
    <row r="2863" spans="1:24" x14ac:dyDescent="0.35">
      <c r="A2863" t="s">
        <v>349</v>
      </c>
      <c r="B2863" t="s">
        <v>667</v>
      </c>
      <c r="C2863" t="s">
        <v>696</v>
      </c>
      <c r="D2863" t="s">
        <v>681</v>
      </c>
      <c r="E2863">
        <v>0.60699212838458505</v>
      </c>
      <c r="F2863">
        <v>9</v>
      </c>
      <c r="G2863">
        <v>0</v>
      </c>
      <c r="H2863">
        <v>0</v>
      </c>
      <c r="I2863">
        <f t="shared" si="303"/>
        <v>0</v>
      </c>
      <c r="J2863">
        <v>0</v>
      </c>
      <c r="K2863">
        <v>0</v>
      </c>
      <c r="L2863" t="s">
        <v>3</v>
      </c>
      <c r="M2863" t="s">
        <v>652</v>
      </c>
      <c r="N2863" t="str">
        <f t="shared" si="304"/>
        <v>left tackle</v>
      </c>
      <c r="P2863">
        <v>0</v>
      </c>
      <c r="Q2863">
        <v>-0.59021634000000001</v>
      </c>
      <c r="R2863">
        <v>1</v>
      </c>
      <c r="S2863">
        <v>0.60699212838458505</v>
      </c>
      <c r="T2863">
        <f t="shared" si="305"/>
        <v>0</v>
      </c>
      <c r="U2863">
        <f t="shared" si="306"/>
        <v>0</v>
      </c>
      <c r="V2863">
        <f t="shared" si="307"/>
        <v>0</v>
      </c>
      <c r="X2863">
        <f t="shared" si="302"/>
        <v>-0.35825667242395992</v>
      </c>
    </row>
    <row r="2864" spans="1:24" x14ac:dyDescent="0.35">
      <c r="A2864" t="s">
        <v>163</v>
      </c>
      <c r="B2864" t="s">
        <v>665</v>
      </c>
      <c r="C2864" t="s">
        <v>681</v>
      </c>
      <c r="D2864" t="s">
        <v>696</v>
      </c>
      <c r="E2864">
        <v>1</v>
      </c>
      <c r="F2864">
        <v>9</v>
      </c>
      <c r="G2864">
        <v>0</v>
      </c>
      <c r="H2864">
        <v>0</v>
      </c>
      <c r="I2864">
        <f t="shared" si="303"/>
        <v>0</v>
      </c>
      <c r="J2864">
        <v>0</v>
      </c>
      <c r="K2864">
        <v>0</v>
      </c>
      <c r="L2864" t="s">
        <v>653</v>
      </c>
      <c r="M2864" t="s">
        <v>652</v>
      </c>
      <c r="N2864" t="str">
        <f t="shared" si="304"/>
        <v>left end</v>
      </c>
      <c r="P2864">
        <v>0</v>
      </c>
      <c r="Q2864">
        <v>1.1190921</v>
      </c>
      <c r="R2864">
        <v>0</v>
      </c>
      <c r="S2864">
        <v>0</v>
      </c>
      <c r="T2864">
        <f t="shared" si="305"/>
        <v>0</v>
      </c>
      <c r="U2864">
        <f t="shared" si="306"/>
        <v>0</v>
      </c>
      <c r="V2864">
        <f t="shared" si="307"/>
        <v>0</v>
      </c>
      <c r="X2864">
        <f t="shared" si="302"/>
        <v>1.1190921</v>
      </c>
    </row>
    <row r="2865" spans="1:24" x14ac:dyDescent="0.35">
      <c r="A2865" t="s">
        <v>161</v>
      </c>
      <c r="B2865" t="s">
        <v>666</v>
      </c>
      <c r="C2865" t="s">
        <v>681</v>
      </c>
      <c r="D2865" t="s">
        <v>696</v>
      </c>
      <c r="E2865">
        <v>0.58499051216307296</v>
      </c>
      <c r="F2865">
        <v>9</v>
      </c>
      <c r="G2865">
        <v>0</v>
      </c>
      <c r="H2865">
        <v>0</v>
      </c>
      <c r="I2865">
        <f t="shared" si="303"/>
        <v>0</v>
      </c>
      <c r="J2865">
        <v>0</v>
      </c>
      <c r="K2865">
        <v>0</v>
      </c>
      <c r="M2865" t="s">
        <v>650</v>
      </c>
      <c r="N2865" t="str">
        <f t="shared" si="304"/>
        <v>middle</v>
      </c>
      <c r="P2865">
        <v>0</v>
      </c>
      <c r="Q2865">
        <v>-0.48970150000000001</v>
      </c>
      <c r="R2865">
        <v>1</v>
      </c>
      <c r="S2865">
        <v>0.58499051216307296</v>
      </c>
      <c r="T2865">
        <f t="shared" si="305"/>
        <v>0</v>
      </c>
      <c r="U2865">
        <f t="shared" si="306"/>
        <v>0</v>
      </c>
      <c r="V2865">
        <f t="shared" si="307"/>
        <v>0</v>
      </c>
      <c r="X2865">
        <f t="shared" si="302"/>
        <v>-0.2864707312920251</v>
      </c>
    </row>
    <row r="2866" spans="1:24" x14ac:dyDescent="0.35">
      <c r="A2866" t="s">
        <v>559</v>
      </c>
      <c r="B2866" t="s">
        <v>666</v>
      </c>
      <c r="C2866" t="s">
        <v>681</v>
      </c>
      <c r="D2866" t="s">
        <v>696</v>
      </c>
      <c r="E2866">
        <v>0.41500948783692598</v>
      </c>
      <c r="F2866">
        <v>9</v>
      </c>
      <c r="G2866">
        <v>0</v>
      </c>
      <c r="H2866">
        <v>0</v>
      </c>
      <c r="I2866">
        <f t="shared" si="303"/>
        <v>0</v>
      </c>
      <c r="J2866">
        <v>0</v>
      </c>
      <c r="K2866">
        <v>0</v>
      </c>
      <c r="M2866" t="s">
        <v>650</v>
      </c>
      <c r="N2866" t="str">
        <f t="shared" si="304"/>
        <v>middle</v>
      </c>
      <c r="P2866">
        <v>0</v>
      </c>
      <c r="Q2866">
        <v>-0.48970150000000001</v>
      </c>
      <c r="R2866">
        <v>1</v>
      </c>
      <c r="S2866">
        <v>0.41500948783692598</v>
      </c>
      <c r="T2866">
        <f t="shared" si="305"/>
        <v>0</v>
      </c>
      <c r="U2866">
        <f t="shared" si="306"/>
        <v>0</v>
      </c>
      <c r="V2866">
        <f t="shared" si="307"/>
        <v>0</v>
      </c>
      <c r="X2866">
        <f t="shared" si="302"/>
        <v>-0.20323076870797441</v>
      </c>
    </row>
    <row r="2867" spans="1:24" x14ac:dyDescent="0.35">
      <c r="A2867" t="s">
        <v>367</v>
      </c>
      <c r="B2867" t="s">
        <v>666</v>
      </c>
      <c r="C2867" t="s">
        <v>696</v>
      </c>
      <c r="D2867" t="s">
        <v>681</v>
      </c>
      <c r="E2867">
        <v>0.81266838327245405</v>
      </c>
      <c r="F2867">
        <v>9</v>
      </c>
      <c r="G2867">
        <v>0</v>
      </c>
      <c r="H2867">
        <v>0</v>
      </c>
      <c r="I2867">
        <f t="shared" si="303"/>
        <v>0</v>
      </c>
      <c r="J2867">
        <v>0</v>
      </c>
      <c r="K2867">
        <v>0</v>
      </c>
      <c r="L2867" t="s">
        <v>3</v>
      </c>
      <c r="M2867" t="s">
        <v>652</v>
      </c>
      <c r="N2867" t="str">
        <f t="shared" si="304"/>
        <v>left tackle</v>
      </c>
      <c r="P2867">
        <v>0</v>
      </c>
      <c r="Q2867">
        <v>-0.46422397999999998</v>
      </c>
      <c r="R2867">
        <v>1</v>
      </c>
      <c r="S2867">
        <v>0.81266838327245405</v>
      </c>
      <c r="T2867">
        <f t="shared" si="305"/>
        <v>0</v>
      </c>
      <c r="U2867">
        <f t="shared" si="306"/>
        <v>0</v>
      </c>
      <c r="V2867">
        <f t="shared" si="307"/>
        <v>0</v>
      </c>
      <c r="X2867">
        <f t="shared" si="302"/>
        <v>-0.37726015130290402</v>
      </c>
    </row>
    <row r="2868" spans="1:24" x14ac:dyDescent="0.35">
      <c r="A2868" t="s">
        <v>348</v>
      </c>
      <c r="B2868" t="s">
        <v>667</v>
      </c>
      <c r="C2868" t="s">
        <v>696</v>
      </c>
      <c r="D2868" t="s">
        <v>681</v>
      </c>
      <c r="E2868">
        <v>0.187331616727545</v>
      </c>
      <c r="F2868">
        <v>9</v>
      </c>
      <c r="G2868">
        <v>0</v>
      </c>
      <c r="H2868">
        <v>0</v>
      </c>
      <c r="I2868">
        <f t="shared" si="303"/>
        <v>0</v>
      </c>
      <c r="J2868">
        <v>0</v>
      </c>
      <c r="K2868">
        <v>0</v>
      </c>
      <c r="L2868" t="s">
        <v>3</v>
      </c>
      <c r="M2868" t="s">
        <v>652</v>
      </c>
      <c r="N2868" t="str">
        <f t="shared" si="304"/>
        <v>left tackle</v>
      </c>
      <c r="P2868">
        <v>0</v>
      </c>
      <c r="Q2868">
        <v>-0.46422397999999998</v>
      </c>
      <c r="R2868">
        <v>1</v>
      </c>
      <c r="S2868">
        <v>0.187331616727545</v>
      </c>
      <c r="T2868">
        <f t="shared" si="305"/>
        <v>0</v>
      </c>
      <c r="U2868">
        <f t="shared" si="306"/>
        <v>0</v>
      </c>
      <c r="V2868">
        <f t="shared" si="307"/>
        <v>0</v>
      </c>
      <c r="X2868">
        <f t="shared" si="302"/>
        <v>-8.6963828697095513E-2</v>
      </c>
    </row>
    <row r="2869" spans="1:24" x14ac:dyDescent="0.35">
      <c r="A2869" t="s">
        <v>351</v>
      </c>
      <c r="B2869" t="s">
        <v>666</v>
      </c>
      <c r="C2869" t="s">
        <v>696</v>
      </c>
      <c r="D2869" t="s">
        <v>681</v>
      </c>
      <c r="E2869">
        <v>1</v>
      </c>
      <c r="F2869">
        <v>9</v>
      </c>
      <c r="G2869">
        <v>0</v>
      </c>
      <c r="H2869">
        <v>0</v>
      </c>
      <c r="I2869">
        <f t="shared" si="303"/>
        <v>0</v>
      </c>
      <c r="J2869">
        <v>0</v>
      </c>
      <c r="K2869">
        <v>0</v>
      </c>
      <c r="M2869" t="s">
        <v>650</v>
      </c>
      <c r="N2869" t="str">
        <f t="shared" si="304"/>
        <v>middle</v>
      </c>
      <c r="P2869">
        <v>0</v>
      </c>
      <c r="Q2869">
        <v>0.3769284</v>
      </c>
      <c r="R2869">
        <v>0</v>
      </c>
      <c r="S2869">
        <v>0</v>
      </c>
      <c r="T2869">
        <f t="shared" si="305"/>
        <v>0</v>
      </c>
      <c r="U2869">
        <f t="shared" si="306"/>
        <v>0</v>
      </c>
      <c r="V2869">
        <f t="shared" si="307"/>
        <v>0</v>
      </c>
      <c r="X2869">
        <f t="shared" si="302"/>
        <v>0.3769284</v>
      </c>
    </row>
    <row r="2870" spans="1:24" x14ac:dyDescent="0.35">
      <c r="A2870" t="s">
        <v>449</v>
      </c>
      <c r="B2870" t="s">
        <v>665</v>
      </c>
      <c r="C2870" t="s">
        <v>696</v>
      </c>
      <c r="D2870" t="s">
        <v>681</v>
      </c>
      <c r="E2870">
        <v>1</v>
      </c>
      <c r="F2870">
        <v>9</v>
      </c>
      <c r="G2870">
        <v>0</v>
      </c>
      <c r="H2870">
        <v>0</v>
      </c>
      <c r="I2870">
        <f t="shared" si="303"/>
        <v>0</v>
      </c>
      <c r="J2870">
        <v>0</v>
      </c>
      <c r="K2870">
        <v>0</v>
      </c>
      <c r="L2870" t="s">
        <v>654</v>
      </c>
      <c r="M2870" t="s">
        <v>651</v>
      </c>
      <c r="N2870" t="str">
        <f t="shared" si="304"/>
        <v>right guard</v>
      </c>
      <c r="P2870">
        <v>0</v>
      </c>
      <c r="Q2870">
        <v>0.23891133000000001</v>
      </c>
      <c r="R2870">
        <v>0</v>
      </c>
      <c r="S2870">
        <v>0</v>
      </c>
      <c r="T2870">
        <f t="shared" si="305"/>
        <v>0</v>
      </c>
      <c r="U2870">
        <f t="shared" si="306"/>
        <v>0</v>
      </c>
      <c r="V2870">
        <f t="shared" si="307"/>
        <v>0</v>
      </c>
      <c r="X2870">
        <f t="shared" si="302"/>
        <v>0.23891133000000001</v>
      </c>
    </row>
    <row r="2871" spans="1:24" x14ac:dyDescent="0.35">
      <c r="A2871" t="s">
        <v>361</v>
      </c>
      <c r="B2871" t="s">
        <v>667</v>
      </c>
      <c r="C2871" t="s">
        <v>696</v>
      </c>
      <c r="D2871" t="s">
        <v>681</v>
      </c>
      <c r="E2871">
        <v>1</v>
      </c>
      <c r="F2871">
        <v>9</v>
      </c>
      <c r="G2871">
        <v>0</v>
      </c>
      <c r="H2871">
        <v>0</v>
      </c>
      <c r="I2871">
        <f t="shared" si="303"/>
        <v>0</v>
      </c>
      <c r="J2871">
        <v>0</v>
      </c>
      <c r="K2871">
        <v>0</v>
      </c>
      <c r="L2871" t="s">
        <v>3</v>
      </c>
      <c r="M2871" t="s">
        <v>652</v>
      </c>
      <c r="N2871" t="str">
        <f t="shared" si="304"/>
        <v>left tackle</v>
      </c>
      <c r="P2871">
        <v>0</v>
      </c>
      <c r="Q2871">
        <v>-0.39534274000000003</v>
      </c>
      <c r="R2871">
        <v>1</v>
      </c>
      <c r="S2871">
        <v>1</v>
      </c>
      <c r="T2871">
        <f t="shared" si="305"/>
        <v>0</v>
      </c>
      <c r="U2871">
        <f t="shared" si="306"/>
        <v>0</v>
      </c>
      <c r="V2871">
        <f t="shared" si="307"/>
        <v>0</v>
      </c>
      <c r="X2871">
        <f t="shared" si="302"/>
        <v>-0.39534274000000003</v>
      </c>
    </row>
    <row r="2872" spans="1:24" x14ac:dyDescent="0.35">
      <c r="A2872" t="s">
        <v>162</v>
      </c>
      <c r="B2872" t="s">
        <v>666</v>
      </c>
      <c r="C2872" t="s">
        <v>681</v>
      </c>
      <c r="D2872" t="s">
        <v>696</v>
      </c>
      <c r="E2872">
        <v>0.228467245039154</v>
      </c>
      <c r="F2872">
        <v>9</v>
      </c>
      <c r="G2872">
        <v>0</v>
      </c>
      <c r="H2872">
        <v>0</v>
      </c>
      <c r="I2872">
        <f t="shared" si="303"/>
        <v>0</v>
      </c>
      <c r="J2872">
        <v>0</v>
      </c>
      <c r="K2872">
        <v>0</v>
      </c>
      <c r="L2872" t="s">
        <v>654</v>
      </c>
      <c r="M2872" t="s">
        <v>651</v>
      </c>
      <c r="N2872" t="str">
        <f t="shared" si="304"/>
        <v>right guard</v>
      </c>
      <c r="P2872">
        <v>0</v>
      </c>
      <c r="Q2872">
        <v>0.69873499999999999</v>
      </c>
      <c r="R2872">
        <v>0</v>
      </c>
      <c r="S2872">
        <v>0</v>
      </c>
      <c r="T2872">
        <f t="shared" si="305"/>
        <v>0</v>
      </c>
      <c r="U2872">
        <f t="shared" si="306"/>
        <v>0</v>
      </c>
      <c r="V2872">
        <f t="shared" si="307"/>
        <v>0</v>
      </c>
      <c r="X2872">
        <f t="shared" si="302"/>
        <v>0.15963806046243326</v>
      </c>
    </row>
    <row r="2873" spans="1:24" x14ac:dyDescent="0.35">
      <c r="A2873" t="s">
        <v>559</v>
      </c>
      <c r="B2873" t="s">
        <v>666</v>
      </c>
      <c r="C2873" t="s">
        <v>681</v>
      </c>
      <c r="D2873" t="s">
        <v>696</v>
      </c>
      <c r="E2873">
        <v>0.34183877174854899</v>
      </c>
      <c r="F2873">
        <v>9</v>
      </c>
      <c r="G2873">
        <v>0</v>
      </c>
      <c r="H2873">
        <v>0</v>
      </c>
      <c r="I2873">
        <f t="shared" si="303"/>
        <v>0</v>
      </c>
      <c r="J2873">
        <v>0</v>
      </c>
      <c r="K2873">
        <v>0</v>
      </c>
      <c r="L2873" t="s">
        <v>654</v>
      </c>
      <c r="M2873" t="s">
        <v>651</v>
      </c>
      <c r="N2873" t="str">
        <f t="shared" si="304"/>
        <v>right guard</v>
      </c>
      <c r="P2873">
        <v>0</v>
      </c>
      <c r="Q2873">
        <v>0.69873499999999999</v>
      </c>
      <c r="R2873">
        <v>0</v>
      </c>
      <c r="S2873">
        <v>0</v>
      </c>
      <c r="T2873">
        <f t="shared" si="305"/>
        <v>0</v>
      </c>
      <c r="U2873">
        <f t="shared" si="306"/>
        <v>0</v>
      </c>
      <c r="V2873">
        <f t="shared" si="307"/>
        <v>0</v>
      </c>
      <c r="X2873">
        <f t="shared" si="302"/>
        <v>0.23885471417772236</v>
      </c>
    </row>
    <row r="2874" spans="1:24" x14ac:dyDescent="0.35">
      <c r="A2874" t="s">
        <v>178</v>
      </c>
      <c r="B2874" t="s">
        <v>665</v>
      </c>
      <c r="C2874" t="s">
        <v>681</v>
      </c>
      <c r="D2874" t="s">
        <v>696</v>
      </c>
      <c r="E2874">
        <v>0.42969398321229602</v>
      </c>
      <c r="F2874">
        <v>9</v>
      </c>
      <c r="G2874">
        <v>0</v>
      </c>
      <c r="H2874">
        <v>0</v>
      </c>
      <c r="I2874">
        <f t="shared" si="303"/>
        <v>0</v>
      </c>
      <c r="J2874">
        <v>0</v>
      </c>
      <c r="K2874">
        <v>0</v>
      </c>
      <c r="L2874" t="s">
        <v>654</v>
      </c>
      <c r="M2874" t="s">
        <v>651</v>
      </c>
      <c r="N2874" t="str">
        <f t="shared" si="304"/>
        <v>right guard</v>
      </c>
      <c r="P2874">
        <v>0</v>
      </c>
      <c r="Q2874">
        <v>0.69873499999999999</v>
      </c>
      <c r="R2874">
        <v>0</v>
      </c>
      <c r="S2874">
        <v>0</v>
      </c>
      <c r="T2874">
        <f t="shared" si="305"/>
        <v>0</v>
      </c>
      <c r="U2874">
        <f t="shared" si="306"/>
        <v>0</v>
      </c>
      <c r="V2874">
        <f t="shared" si="307"/>
        <v>0</v>
      </c>
      <c r="X2874">
        <f t="shared" si="302"/>
        <v>0.30024222535984363</v>
      </c>
    </row>
    <row r="2875" spans="1:24" x14ac:dyDescent="0.35">
      <c r="A2875" t="s">
        <v>163</v>
      </c>
      <c r="B2875" t="s">
        <v>665</v>
      </c>
      <c r="C2875" t="s">
        <v>681</v>
      </c>
      <c r="D2875" t="s">
        <v>696</v>
      </c>
      <c r="E2875">
        <v>0.20867086789033801</v>
      </c>
      <c r="F2875">
        <v>9</v>
      </c>
      <c r="G2875">
        <v>0</v>
      </c>
      <c r="H2875">
        <v>0</v>
      </c>
      <c r="I2875">
        <f t="shared" si="303"/>
        <v>0</v>
      </c>
      <c r="J2875">
        <v>0</v>
      </c>
      <c r="K2875">
        <v>0</v>
      </c>
      <c r="L2875" t="s">
        <v>654</v>
      </c>
      <c r="M2875" t="s">
        <v>652</v>
      </c>
      <c r="N2875" t="str">
        <f t="shared" si="304"/>
        <v>left guard</v>
      </c>
      <c r="P2875">
        <v>0</v>
      </c>
      <c r="Q2875">
        <v>0.24313356</v>
      </c>
      <c r="R2875">
        <v>0</v>
      </c>
      <c r="S2875">
        <v>0</v>
      </c>
      <c r="T2875">
        <f t="shared" si="305"/>
        <v>0</v>
      </c>
      <c r="U2875">
        <f t="shared" si="306"/>
        <v>0</v>
      </c>
      <c r="V2875">
        <f t="shared" si="307"/>
        <v>0</v>
      </c>
      <c r="X2875">
        <f t="shared" si="302"/>
        <v>5.0734890978467569E-2</v>
      </c>
    </row>
    <row r="2876" spans="1:24" x14ac:dyDescent="0.35">
      <c r="A2876" t="s">
        <v>179</v>
      </c>
      <c r="B2876" t="s">
        <v>666</v>
      </c>
      <c r="C2876" t="s">
        <v>681</v>
      </c>
      <c r="D2876" t="s">
        <v>696</v>
      </c>
      <c r="E2876">
        <v>0.18342327632952601</v>
      </c>
      <c r="F2876">
        <v>9</v>
      </c>
      <c r="G2876">
        <v>0</v>
      </c>
      <c r="H2876">
        <v>0</v>
      </c>
      <c r="I2876">
        <f t="shared" si="303"/>
        <v>0</v>
      </c>
      <c r="J2876">
        <v>0</v>
      </c>
      <c r="K2876">
        <v>0</v>
      </c>
      <c r="L2876" t="s">
        <v>654</v>
      </c>
      <c r="M2876" t="s">
        <v>652</v>
      </c>
      <c r="N2876" t="str">
        <f t="shared" si="304"/>
        <v>left guard</v>
      </c>
      <c r="P2876">
        <v>0</v>
      </c>
      <c r="Q2876">
        <v>0.24313356</v>
      </c>
      <c r="R2876">
        <v>0</v>
      </c>
      <c r="S2876">
        <v>0</v>
      </c>
      <c r="T2876">
        <f t="shared" si="305"/>
        <v>0</v>
      </c>
      <c r="U2876">
        <f t="shared" si="306"/>
        <v>0</v>
      </c>
      <c r="V2876">
        <f t="shared" si="307"/>
        <v>0</v>
      </c>
      <c r="X2876">
        <f t="shared" si="302"/>
        <v>4.4596354160861391E-2</v>
      </c>
    </row>
    <row r="2877" spans="1:24" x14ac:dyDescent="0.35">
      <c r="A2877" t="s">
        <v>164</v>
      </c>
      <c r="B2877" t="s">
        <v>665</v>
      </c>
      <c r="C2877" t="s">
        <v>681</v>
      </c>
      <c r="D2877" t="s">
        <v>696</v>
      </c>
      <c r="E2877">
        <v>0.60790585578013401</v>
      </c>
      <c r="F2877">
        <v>9</v>
      </c>
      <c r="G2877">
        <v>0</v>
      </c>
      <c r="H2877">
        <v>0</v>
      </c>
      <c r="I2877">
        <f t="shared" si="303"/>
        <v>0</v>
      </c>
      <c r="J2877">
        <v>0</v>
      </c>
      <c r="K2877">
        <v>0</v>
      </c>
      <c r="L2877" t="s">
        <v>654</v>
      </c>
      <c r="M2877" t="s">
        <v>652</v>
      </c>
      <c r="N2877" t="str">
        <f t="shared" si="304"/>
        <v>left guard</v>
      </c>
      <c r="P2877">
        <v>0</v>
      </c>
      <c r="Q2877">
        <v>0.24313356</v>
      </c>
      <c r="R2877">
        <v>0</v>
      </c>
      <c r="S2877">
        <v>0</v>
      </c>
      <c r="T2877">
        <f t="shared" si="305"/>
        <v>0</v>
      </c>
      <c r="U2877">
        <f t="shared" si="306"/>
        <v>0</v>
      </c>
      <c r="V2877">
        <f t="shared" si="307"/>
        <v>0</v>
      </c>
      <c r="X2877">
        <f t="shared" si="302"/>
        <v>0.14780231486067055</v>
      </c>
    </row>
    <row r="2878" spans="1:24" x14ac:dyDescent="0.35">
      <c r="A2878" t="s">
        <v>473</v>
      </c>
      <c r="B2878" t="s">
        <v>667</v>
      </c>
      <c r="C2878" t="s">
        <v>681</v>
      </c>
      <c r="D2878" t="s">
        <v>696</v>
      </c>
      <c r="E2878">
        <v>1</v>
      </c>
      <c r="F2878">
        <v>9</v>
      </c>
      <c r="G2878">
        <v>0</v>
      </c>
      <c r="H2878">
        <v>0</v>
      </c>
      <c r="I2878">
        <f t="shared" si="303"/>
        <v>0</v>
      </c>
      <c r="J2878">
        <v>0</v>
      </c>
      <c r="K2878">
        <v>0</v>
      </c>
      <c r="L2878" t="s">
        <v>654</v>
      </c>
      <c r="M2878" t="s">
        <v>651</v>
      </c>
      <c r="N2878" t="str">
        <f t="shared" si="304"/>
        <v>right guard</v>
      </c>
      <c r="P2878">
        <v>0</v>
      </c>
      <c r="Q2878">
        <v>-0.24280122000000001</v>
      </c>
      <c r="R2878">
        <v>1</v>
      </c>
      <c r="S2878">
        <v>1</v>
      </c>
      <c r="T2878">
        <f t="shared" si="305"/>
        <v>0</v>
      </c>
      <c r="U2878">
        <f t="shared" si="306"/>
        <v>0</v>
      </c>
      <c r="V2878">
        <f t="shared" si="307"/>
        <v>0</v>
      </c>
      <c r="X2878">
        <f t="shared" si="302"/>
        <v>-0.24280122000000001</v>
      </c>
    </row>
    <row r="2879" spans="1:24" x14ac:dyDescent="0.35">
      <c r="A2879" t="s">
        <v>448</v>
      </c>
      <c r="B2879" t="s">
        <v>667</v>
      </c>
      <c r="C2879" t="s">
        <v>696</v>
      </c>
      <c r="D2879" t="s">
        <v>681</v>
      </c>
      <c r="E2879">
        <v>0.335728950327569</v>
      </c>
      <c r="F2879">
        <v>9</v>
      </c>
      <c r="G2879">
        <v>0</v>
      </c>
      <c r="H2879">
        <v>1</v>
      </c>
      <c r="I2879">
        <f t="shared" si="303"/>
        <v>1</v>
      </c>
      <c r="J2879">
        <v>0</v>
      </c>
      <c r="K2879">
        <v>0</v>
      </c>
      <c r="L2879" t="s">
        <v>653</v>
      </c>
      <c r="M2879" t="s">
        <v>651</v>
      </c>
      <c r="N2879" t="str">
        <f t="shared" si="304"/>
        <v>right end</v>
      </c>
      <c r="P2879">
        <v>1</v>
      </c>
      <c r="Q2879">
        <v>-3.0891592999999999</v>
      </c>
      <c r="R2879">
        <v>1</v>
      </c>
      <c r="S2879">
        <v>0.335728950327569</v>
      </c>
      <c r="T2879">
        <f t="shared" si="305"/>
        <v>0.335728950327569</v>
      </c>
      <c r="U2879">
        <f t="shared" si="306"/>
        <v>0</v>
      </c>
      <c r="V2879">
        <f t="shared" si="307"/>
        <v>0</v>
      </c>
      <c r="X2879">
        <f t="shared" si="302"/>
        <v>-1.0371202091836478</v>
      </c>
    </row>
    <row r="2880" spans="1:24" x14ac:dyDescent="0.35">
      <c r="A2880" t="s">
        <v>352</v>
      </c>
      <c r="B2880" t="s">
        <v>665</v>
      </c>
      <c r="C2880" t="s">
        <v>696</v>
      </c>
      <c r="D2880" t="s">
        <v>681</v>
      </c>
      <c r="E2880">
        <v>0.66427104967243</v>
      </c>
      <c r="F2880">
        <v>9</v>
      </c>
      <c r="G2880">
        <v>0</v>
      </c>
      <c r="H2880">
        <v>1</v>
      </c>
      <c r="I2880">
        <f t="shared" si="303"/>
        <v>1</v>
      </c>
      <c r="J2880">
        <v>0</v>
      </c>
      <c r="K2880">
        <v>0</v>
      </c>
      <c r="L2880" t="s">
        <v>653</v>
      </c>
      <c r="M2880" t="s">
        <v>651</v>
      </c>
      <c r="N2880" t="str">
        <f t="shared" si="304"/>
        <v>right end</v>
      </c>
      <c r="P2880">
        <v>1</v>
      </c>
      <c r="Q2880">
        <v>-3.0891592999999999</v>
      </c>
      <c r="R2880">
        <v>1</v>
      </c>
      <c r="S2880">
        <v>0.66427104967243</v>
      </c>
      <c r="T2880">
        <f t="shared" si="305"/>
        <v>0.66427104967243</v>
      </c>
      <c r="U2880">
        <f t="shared" si="306"/>
        <v>0</v>
      </c>
      <c r="V2880">
        <f t="shared" si="307"/>
        <v>0</v>
      </c>
      <c r="X2880">
        <f t="shared" si="302"/>
        <v>-2.0520390908163493</v>
      </c>
    </row>
    <row r="2881" spans="1:24" x14ac:dyDescent="0.35">
      <c r="A2881" t="s">
        <v>179</v>
      </c>
      <c r="B2881" t="s">
        <v>666</v>
      </c>
      <c r="C2881" t="s">
        <v>681</v>
      </c>
      <c r="D2881" t="s">
        <v>696</v>
      </c>
      <c r="E2881">
        <v>1</v>
      </c>
      <c r="F2881">
        <v>9</v>
      </c>
      <c r="G2881">
        <v>0</v>
      </c>
      <c r="H2881">
        <v>0</v>
      </c>
      <c r="I2881">
        <f t="shared" si="303"/>
        <v>0</v>
      </c>
      <c r="J2881">
        <v>0</v>
      </c>
      <c r="K2881">
        <v>0</v>
      </c>
      <c r="L2881" t="s">
        <v>3</v>
      </c>
      <c r="M2881" t="s">
        <v>652</v>
      </c>
      <c r="N2881" t="str">
        <f t="shared" si="304"/>
        <v>left tackle</v>
      </c>
      <c r="P2881">
        <v>0</v>
      </c>
      <c r="Q2881">
        <v>-0.45416883000000002</v>
      </c>
      <c r="R2881">
        <v>1</v>
      </c>
      <c r="S2881">
        <v>1</v>
      </c>
      <c r="T2881">
        <f t="shared" si="305"/>
        <v>0</v>
      </c>
      <c r="U2881">
        <f t="shared" si="306"/>
        <v>0</v>
      </c>
      <c r="V2881">
        <f t="shared" si="307"/>
        <v>0</v>
      </c>
      <c r="X2881">
        <f t="shared" si="302"/>
        <v>-0.45416883000000002</v>
      </c>
    </row>
    <row r="2882" spans="1:24" x14ac:dyDescent="0.35">
      <c r="A2882" t="s">
        <v>189</v>
      </c>
      <c r="B2882" t="s">
        <v>667</v>
      </c>
      <c r="C2882" t="s">
        <v>681</v>
      </c>
      <c r="D2882" t="s">
        <v>696</v>
      </c>
      <c r="E2882">
        <v>0.33822041393534003</v>
      </c>
      <c r="F2882">
        <v>9</v>
      </c>
      <c r="G2882">
        <v>0</v>
      </c>
      <c r="H2882">
        <v>0</v>
      </c>
      <c r="I2882">
        <f t="shared" si="303"/>
        <v>0</v>
      </c>
      <c r="J2882">
        <v>1</v>
      </c>
      <c r="K2882">
        <v>0</v>
      </c>
      <c r="M2882" t="s">
        <v>650</v>
      </c>
      <c r="N2882" t="str">
        <f t="shared" si="304"/>
        <v>middle</v>
      </c>
      <c r="P2882">
        <v>0</v>
      </c>
      <c r="Q2882">
        <v>-1.0075405</v>
      </c>
      <c r="R2882">
        <v>1</v>
      </c>
      <c r="S2882">
        <v>0.33822041393534003</v>
      </c>
      <c r="T2882">
        <f t="shared" si="305"/>
        <v>0</v>
      </c>
      <c r="U2882">
        <f t="shared" si="306"/>
        <v>0.33822041393534003</v>
      </c>
      <c r="V2882">
        <f t="shared" si="307"/>
        <v>0</v>
      </c>
      <c r="X2882">
        <f t="shared" ref="X2882:X2945" si="308">Q2882*E2882</f>
        <v>-0.34077076496661945</v>
      </c>
    </row>
    <row r="2883" spans="1:24" x14ac:dyDescent="0.35">
      <c r="A2883" t="s">
        <v>559</v>
      </c>
      <c r="B2883" t="s">
        <v>666</v>
      </c>
      <c r="C2883" t="s">
        <v>681</v>
      </c>
      <c r="D2883" t="s">
        <v>696</v>
      </c>
      <c r="E2883">
        <v>0.66177958606465903</v>
      </c>
      <c r="F2883">
        <v>9</v>
      </c>
      <c r="G2883">
        <v>0</v>
      </c>
      <c r="H2883">
        <v>0</v>
      </c>
      <c r="I2883">
        <f t="shared" ref="I2883:I2946" si="309">SUM(G2883:H2883)</f>
        <v>0</v>
      </c>
      <c r="J2883">
        <v>1</v>
      </c>
      <c r="K2883">
        <v>0</v>
      </c>
      <c r="M2883" t="s">
        <v>650</v>
      </c>
      <c r="N2883" t="str">
        <f t="shared" ref="N2883:N2946" si="310">IF(M2883="middle",M2883,_xlfn.CONCAT(M2883," ",L2883))</f>
        <v>middle</v>
      </c>
      <c r="P2883">
        <v>0</v>
      </c>
      <c r="Q2883">
        <v>-1.0075405</v>
      </c>
      <c r="R2883">
        <v>1</v>
      </c>
      <c r="S2883">
        <v>0.66177958606465903</v>
      </c>
      <c r="T2883">
        <f t="shared" ref="T2883:T2946" si="311">P2883*E2883</f>
        <v>0</v>
      </c>
      <c r="U2883">
        <f t="shared" ref="U2883:U2946" si="312">J2883*E2883</f>
        <v>0.66177958606465903</v>
      </c>
      <c r="V2883">
        <f t="shared" ref="V2883:V2946" si="313">K2883*E2883</f>
        <v>0</v>
      </c>
      <c r="X2883">
        <f t="shared" si="308"/>
        <v>-0.66676973503337955</v>
      </c>
    </row>
    <row r="2884" spans="1:24" x14ac:dyDescent="0.35">
      <c r="A2884" t="s">
        <v>161</v>
      </c>
      <c r="B2884" t="s">
        <v>666</v>
      </c>
      <c r="C2884" t="s">
        <v>681</v>
      </c>
      <c r="D2884" t="s">
        <v>696</v>
      </c>
      <c r="E2884">
        <v>0.78990530364137901</v>
      </c>
      <c r="F2884">
        <v>9</v>
      </c>
      <c r="G2884">
        <v>0</v>
      </c>
      <c r="H2884">
        <v>0</v>
      </c>
      <c r="I2884">
        <f t="shared" si="309"/>
        <v>0</v>
      </c>
      <c r="J2884">
        <v>0</v>
      </c>
      <c r="K2884">
        <v>1</v>
      </c>
      <c r="L2884" t="s">
        <v>3</v>
      </c>
      <c r="M2884" t="s">
        <v>652</v>
      </c>
      <c r="N2884" t="str">
        <f t="shared" si="310"/>
        <v>left tackle</v>
      </c>
      <c r="P2884">
        <v>0</v>
      </c>
      <c r="Q2884">
        <v>-0.78953576000000003</v>
      </c>
      <c r="R2884">
        <v>1</v>
      </c>
      <c r="S2884">
        <v>0.78990530364137901</v>
      </c>
      <c r="T2884">
        <f t="shared" si="311"/>
        <v>0</v>
      </c>
      <c r="U2884">
        <f t="shared" si="312"/>
        <v>0</v>
      </c>
      <c r="V2884">
        <f t="shared" si="313"/>
        <v>0.78990530364137901</v>
      </c>
      <c r="X2884">
        <f t="shared" si="308"/>
        <v>-0.62365848423852699</v>
      </c>
    </row>
    <row r="2885" spans="1:24" x14ac:dyDescent="0.35">
      <c r="A2885" t="s">
        <v>473</v>
      </c>
      <c r="B2885" t="s">
        <v>667</v>
      </c>
      <c r="C2885" t="s">
        <v>681</v>
      </c>
      <c r="D2885" t="s">
        <v>696</v>
      </c>
      <c r="E2885">
        <v>0.21009469635861999</v>
      </c>
      <c r="F2885">
        <v>9</v>
      </c>
      <c r="G2885">
        <v>0</v>
      </c>
      <c r="H2885">
        <v>0</v>
      </c>
      <c r="I2885">
        <f t="shared" si="309"/>
        <v>0</v>
      </c>
      <c r="J2885">
        <v>0</v>
      </c>
      <c r="K2885">
        <v>1</v>
      </c>
      <c r="L2885" t="s">
        <v>3</v>
      </c>
      <c r="M2885" t="s">
        <v>652</v>
      </c>
      <c r="N2885" t="str">
        <f t="shared" si="310"/>
        <v>left tackle</v>
      </c>
      <c r="P2885">
        <v>0</v>
      </c>
      <c r="Q2885">
        <v>-0.78953576000000003</v>
      </c>
      <c r="R2885">
        <v>1</v>
      </c>
      <c r="S2885">
        <v>0.21009469635861999</v>
      </c>
      <c r="T2885">
        <f t="shared" si="311"/>
        <v>0</v>
      </c>
      <c r="U2885">
        <f t="shared" si="312"/>
        <v>0</v>
      </c>
      <c r="V2885">
        <f t="shared" si="313"/>
        <v>0.21009469635861999</v>
      </c>
      <c r="X2885">
        <f t="shared" si="308"/>
        <v>-0.16587727576147226</v>
      </c>
    </row>
    <row r="2886" spans="1:24" x14ac:dyDescent="0.35">
      <c r="A2886" t="s">
        <v>161</v>
      </c>
      <c r="B2886" t="s">
        <v>666</v>
      </c>
      <c r="C2886" t="s">
        <v>681</v>
      </c>
      <c r="D2886" t="s">
        <v>696</v>
      </c>
      <c r="E2886">
        <v>0.140865803052942</v>
      </c>
      <c r="F2886">
        <v>9</v>
      </c>
      <c r="G2886">
        <v>0</v>
      </c>
      <c r="H2886">
        <v>0</v>
      </c>
      <c r="I2886">
        <f t="shared" si="309"/>
        <v>0</v>
      </c>
      <c r="J2886">
        <v>0</v>
      </c>
      <c r="K2886">
        <v>0</v>
      </c>
      <c r="L2886" t="s">
        <v>654</v>
      </c>
      <c r="M2886" t="s">
        <v>652</v>
      </c>
      <c r="N2886" t="str">
        <f t="shared" si="310"/>
        <v>left guard</v>
      </c>
      <c r="P2886">
        <v>0</v>
      </c>
      <c r="Q2886">
        <v>-0.10848787</v>
      </c>
      <c r="R2886">
        <v>1</v>
      </c>
      <c r="S2886">
        <v>0.140865803052942</v>
      </c>
      <c r="T2886">
        <f t="shared" si="311"/>
        <v>0</v>
      </c>
      <c r="U2886">
        <f t="shared" si="312"/>
        <v>0</v>
      </c>
      <c r="V2886">
        <f t="shared" si="313"/>
        <v>0</v>
      </c>
      <c r="X2886">
        <f t="shared" si="308"/>
        <v>-1.5282230929053174E-2</v>
      </c>
    </row>
    <row r="2887" spans="1:24" x14ac:dyDescent="0.35">
      <c r="A2887" t="s">
        <v>164</v>
      </c>
      <c r="B2887" t="s">
        <v>665</v>
      </c>
      <c r="C2887" t="s">
        <v>681</v>
      </c>
      <c r="D2887" t="s">
        <v>696</v>
      </c>
      <c r="E2887">
        <v>0.85913419694705695</v>
      </c>
      <c r="F2887">
        <v>9</v>
      </c>
      <c r="G2887">
        <v>0</v>
      </c>
      <c r="H2887">
        <v>0</v>
      </c>
      <c r="I2887">
        <f t="shared" si="309"/>
        <v>0</v>
      </c>
      <c r="J2887">
        <v>0</v>
      </c>
      <c r="K2887">
        <v>0</v>
      </c>
      <c r="L2887" t="s">
        <v>654</v>
      </c>
      <c r="M2887" t="s">
        <v>652</v>
      </c>
      <c r="N2887" t="str">
        <f t="shared" si="310"/>
        <v>left guard</v>
      </c>
      <c r="P2887">
        <v>0</v>
      </c>
      <c r="Q2887">
        <v>-0.10848787</v>
      </c>
      <c r="R2887">
        <v>1</v>
      </c>
      <c r="S2887">
        <v>0.85913419694705695</v>
      </c>
      <c r="T2887">
        <f t="shared" si="311"/>
        <v>0</v>
      </c>
      <c r="U2887">
        <f t="shared" si="312"/>
        <v>0</v>
      </c>
      <c r="V2887">
        <f t="shared" si="313"/>
        <v>0</v>
      </c>
      <c r="X2887">
        <f t="shared" si="308"/>
        <v>-9.3205639070946714E-2</v>
      </c>
    </row>
    <row r="2888" spans="1:24" x14ac:dyDescent="0.35">
      <c r="A2888" t="s">
        <v>177</v>
      </c>
      <c r="B2888" t="s">
        <v>665</v>
      </c>
      <c r="C2888" t="s">
        <v>681</v>
      </c>
      <c r="D2888" t="s">
        <v>696</v>
      </c>
      <c r="E2888">
        <v>0.157515600407269</v>
      </c>
      <c r="F2888">
        <v>9</v>
      </c>
      <c r="G2888">
        <v>1</v>
      </c>
      <c r="H2888">
        <v>0</v>
      </c>
      <c r="I2888">
        <f t="shared" si="309"/>
        <v>1</v>
      </c>
      <c r="J2888">
        <v>0</v>
      </c>
      <c r="K2888">
        <v>0</v>
      </c>
      <c r="L2888" t="s">
        <v>653</v>
      </c>
      <c r="M2888" t="s">
        <v>652</v>
      </c>
      <c r="N2888" t="str">
        <f t="shared" si="310"/>
        <v>left end</v>
      </c>
      <c r="P2888">
        <v>1</v>
      </c>
      <c r="Q2888">
        <v>-0.44998707999999998</v>
      </c>
      <c r="R2888">
        <v>1</v>
      </c>
      <c r="S2888">
        <v>0.157515600407269</v>
      </c>
      <c r="T2888">
        <f t="shared" si="311"/>
        <v>0.157515600407269</v>
      </c>
      <c r="U2888">
        <f t="shared" si="312"/>
        <v>0</v>
      </c>
      <c r="V2888">
        <f t="shared" si="313"/>
        <v>0</v>
      </c>
      <c r="X2888">
        <f t="shared" si="308"/>
        <v>-7.0879985081713781E-2</v>
      </c>
    </row>
    <row r="2889" spans="1:24" x14ac:dyDescent="0.35">
      <c r="A2889" t="s">
        <v>164</v>
      </c>
      <c r="B2889" t="s">
        <v>665</v>
      </c>
      <c r="C2889" t="s">
        <v>681</v>
      </c>
      <c r="D2889" t="s">
        <v>696</v>
      </c>
      <c r="E2889">
        <v>0.16088918704910599</v>
      </c>
      <c r="F2889">
        <v>9</v>
      </c>
      <c r="G2889">
        <v>1</v>
      </c>
      <c r="H2889">
        <v>0</v>
      </c>
      <c r="I2889">
        <f t="shared" si="309"/>
        <v>1</v>
      </c>
      <c r="J2889">
        <v>0</v>
      </c>
      <c r="K2889">
        <v>0</v>
      </c>
      <c r="L2889" t="s">
        <v>653</v>
      </c>
      <c r="M2889" t="s">
        <v>652</v>
      </c>
      <c r="N2889" t="str">
        <f t="shared" si="310"/>
        <v>left end</v>
      </c>
      <c r="P2889">
        <v>1</v>
      </c>
      <c r="Q2889">
        <v>-0.44998707999999998</v>
      </c>
      <c r="R2889">
        <v>1</v>
      </c>
      <c r="S2889">
        <v>0.16088918704910599</v>
      </c>
      <c r="T2889">
        <f t="shared" si="311"/>
        <v>0.16088918704910599</v>
      </c>
      <c r="U2889">
        <f t="shared" si="312"/>
        <v>0</v>
      </c>
      <c r="V2889">
        <f t="shared" si="313"/>
        <v>0</v>
      </c>
      <c r="X2889">
        <f t="shared" si="308"/>
        <v>-7.2398055483801016E-2</v>
      </c>
    </row>
    <row r="2890" spans="1:24" x14ac:dyDescent="0.35">
      <c r="A2890" t="s">
        <v>189</v>
      </c>
      <c r="B2890" t="s">
        <v>667</v>
      </c>
      <c r="C2890" t="s">
        <v>681</v>
      </c>
      <c r="D2890" t="s">
        <v>696</v>
      </c>
      <c r="E2890">
        <v>0.68159521254362399</v>
      </c>
      <c r="F2890">
        <v>9</v>
      </c>
      <c r="G2890">
        <v>1</v>
      </c>
      <c r="H2890">
        <v>0</v>
      </c>
      <c r="I2890">
        <f t="shared" si="309"/>
        <v>1</v>
      </c>
      <c r="J2890">
        <v>0</v>
      </c>
      <c r="K2890">
        <v>0</v>
      </c>
      <c r="L2890" t="s">
        <v>653</v>
      </c>
      <c r="M2890" t="s">
        <v>652</v>
      </c>
      <c r="N2890" t="str">
        <f t="shared" si="310"/>
        <v>left end</v>
      </c>
      <c r="P2890">
        <v>1</v>
      </c>
      <c r="Q2890">
        <v>-0.44998707999999998</v>
      </c>
      <c r="R2890">
        <v>1</v>
      </c>
      <c r="S2890">
        <v>0.68159521254362399</v>
      </c>
      <c r="T2890">
        <f t="shared" si="311"/>
        <v>0.68159521254362399</v>
      </c>
      <c r="U2890">
        <f t="shared" si="312"/>
        <v>0</v>
      </c>
      <c r="V2890">
        <f t="shared" si="313"/>
        <v>0</v>
      </c>
      <c r="X2890">
        <f t="shared" si="308"/>
        <v>-0.30670903943448474</v>
      </c>
    </row>
    <row r="2891" spans="1:24" x14ac:dyDescent="0.35">
      <c r="A2891" t="s">
        <v>161</v>
      </c>
      <c r="B2891" t="s">
        <v>666</v>
      </c>
      <c r="C2891" t="s">
        <v>681</v>
      </c>
      <c r="D2891" t="s">
        <v>696</v>
      </c>
      <c r="E2891">
        <v>0.199091164689842</v>
      </c>
      <c r="F2891">
        <v>9</v>
      </c>
      <c r="G2891">
        <v>0</v>
      </c>
      <c r="H2891">
        <v>0</v>
      </c>
      <c r="I2891">
        <f t="shared" si="309"/>
        <v>0</v>
      </c>
      <c r="J2891">
        <v>0</v>
      </c>
      <c r="K2891">
        <v>0</v>
      </c>
      <c r="M2891" t="s">
        <v>650</v>
      </c>
      <c r="N2891" t="str">
        <f t="shared" si="310"/>
        <v>middle</v>
      </c>
      <c r="P2891">
        <v>0</v>
      </c>
      <c r="Q2891">
        <v>-0.21535599</v>
      </c>
      <c r="R2891">
        <v>1</v>
      </c>
      <c r="S2891">
        <v>0.199091164689842</v>
      </c>
      <c r="T2891">
        <f t="shared" si="311"/>
        <v>0</v>
      </c>
      <c r="U2891">
        <f t="shared" si="312"/>
        <v>0</v>
      </c>
      <c r="V2891">
        <f t="shared" si="313"/>
        <v>0</v>
      </c>
      <c r="X2891">
        <f t="shared" si="308"/>
        <v>-4.287547487203397E-2</v>
      </c>
    </row>
    <row r="2892" spans="1:24" x14ac:dyDescent="0.35">
      <c r="A2892" t="s">
        <v>171</v>
      </c>
      <c r="B2892" t="s">
        <v>667</v>
      </c>
      <c r="C2892" t="s">
        <v>681</v>
      </c>
      <c r="D2892" t="s">
        <v>696</v>
      </c>
      <c r="E2892">
        <v>0.800908835310157</v>
      </c>
      <c r="F2892">
        <v>9</v>
      </c>
      <c r="G2892">
        <v>0</v>
      </c>
      <c r="H2892">
        <v>0</v>
      </c>
      <c r="I2892">
        <f t="shared" si="309"/>
        <v>0</v>
      </c>
      <c r="J2892">
        <v>0</v>
      </c>
      <c r="K2892">
        <v>0</v>
      </c>
      <c r="M2892" t="s">
        <v>650</v>
      </c>
      <c r="N2892" t="str">
        <f t="shared" si="310"/>
        <v>middle</v>
      </c>
      <c r="P2892">
        <v>0</v>
      </c>
      <c r="Q2892">
        <v>-0.21535599</v>
      </c>
      <c r="R2892">
        <v>1</v>
      </c>
      <c r="S2892">
        <v>0.800908835310157</v>
      </c>
      <c r="T2892">
        <f t="shared" si="311"/>
        <v>0</v>
      </c>
      <c r="U2892">
        <f t="shared" si="312"/>
        <v>0</v>
      </c>
      <c r="V2892">
        <f t="shared" si="313"/>
        <v>0</v>
      </c>
      <c r="X2892">
        <f t="shared" si="308"/>
        <v>-0.17248051512796581</v>
      </c>
    </row>
    <row r="2893" spans="1:24" x14ac:dyDescent="0.35">
      <c r="A2893" t="s">
        <v>171</v>
      </c>
      <c r="B2893" t="s">
        <v>667</v>
      </c>
      <c r="C2893" t="s">
        <v>681</v>
      </c>
      <c r="D2893" t="s">
        <v>696</v>
      </c>
      <c r="E2893">
        <v>0.21313022262749701</v>
      </c>
      <c r="F2893">
        <v>9</v>
      </c>
      <c r="G2893">
        <v>0</v>
      </c>
      <c r="H2893">
        <v>0</v>
      </c>
      <c r="I2893">
        <f t="shared" si="309"/>
        <v>0</v>
      </c>
      <c r="J2893">
        <v>0</v>
      </c>
      <c r="K2893">
        <v>0</v>
      </c>
      <c r="M2893" t="s">
        <v>650</v>
      </c>
      <c r="N2893" t="str">
        <f t="shared" si="310"/>
        <v>middle</v>
      </c>
      <c r="P2893">
        <v>0</v>
      </c>
      <c r="Q2893">
        <v>-0.418852</v>
      </c>
      <c r="R2893">
        <v>1</v>
      </c>
      <c r="S2893">
        <v>0.21313022262749701</v>
      </c>
      <c r="T2893">
        <f t="shared" si="311"/>
        <v>0</v>
      </c>
      <c r="U2893">
        <f t="shared" si="312"/>
        <v>0</v>
      </c>
      <c r="V2893">
        <f t="shared" si="313"/>
        <v>0</v>
      </c>
      <c r="X2893">
        <f t="shared" si="308"/>
        <v>-8.9270020007972378E-2</v>
      </c>
    </row>
    <row r="2894" spans="1:24" x14ac:dyDescent="0.35">
      <c r="A2894" t="s">
        <v>559</v>
      </c>
      <c r="B2894" t="s">
        <v>666</v>
      </c>
      <c r="C2894" t="s">
        <v>681</v>
      </c>
      <c r="D2894" t="s">
        <v>696</v>
      </c>
      <c r="E2894">
        <v>0.54230921209357796</v>
      </c>
      <c r="F2894">
        <v>9</v>
      </c>
      <c r="G2894">
        <v>0</v>
      </c>
      <c r="H2894">
        <v>0</v>
      </c>
      <c r="I2894">
        <f t="shared" si="309"/>
        <v>0</v>
      </c>
      <c r="J2894">
        <v>0</v>
      </c>
      <c r="K2894">
        <v>0</v>
      </c>
      <c r="M2894" t="s">
        <v>650</v>
      </c>
      <c r="N2894" t="str">
        <f t="shared" si="310"/>
        <v>middle</v>
      </c>
      <c r="P2894">
        <v>0</v>
      </c>
      <c r="Q2894">
        <v>-0.418852</v>
      </c>
      <c r="R2894">
        <v>1</v>
      </c>
      <c r="S2894">
        <v>0.54230921209357796</v>
      </c>
      <c r="T2894">
        <f t="shared" si="311"/>
        <v>0</v>
      </c>
      <c r="U2894">
        <f t="shared" si="312"/>
        <v>0</v>
      </c>
      <c r="V2894">
        <f t="shared" si="313"/>
        <v>0</v>
      </c>
      <c r="X2894">
        <f t="shared" si="308"/>
        <v>-0.22714729810381931</v>
      </c>
    </row>
    <row r="2895" spans="1:24" x14ac:dyDescent="0.35">
      <c r="A2895" t="s">
        <v>626</v>
      </c>
      <c r="B2895" t="s">
        <v>666</v>
      </c>
      <c r="C2895" t="s">
        <v>681</v>
      </c>
      <c r="D2895" t="s">
        <v>696</v>
      </c>
      <c r="E2895">
        <v>0.244560565278924</v>
      </c>
      <c r="F2895">
        <v>9</v>
      </c>
      <c r="G2895">
        <v>0</v>
      </c>
      <c r="H2895">
        <v>0</v>
      </c>
      <c r="I2895">
        <f t="shared" si="309"/>
        <v>0</v>
      </c>
      <c r="J2895">
        <v>0</v>
      </c>
      <c r="K2895">
        <v>0</v>
      </c>
      <c r="M2895" t="s">
        <v>650</v>
      </c>
      <c r="N2895" t="str">
        <f t="shared" si="310"/>
        <v>middle</v>
      </c>
      <c r="P2895">
        <v>0</v>
      </c>
      <c r="Q2895">
        <v>-0.418852</v>
      </c>
      <c r="R2895">
        <v>1</v>
      </c>
      <c r="S2895">
        <v>0.244560565278924</v>
      </c>
      <c r="T2895">
        <f t="shared" si="311"/>
        <v>0</v>
      </c>
      <c r="U2895">
        <f t="shared" si="312"/>
        <v>0</v>
      </c>
      <c r="V2895">
        <f t="shared" si="313"/>
        <v>0</v>
      </c>
      <c r="X2895">
        <f t="shared" si="308"/>
        <v>-0.10243468188820788</v>
      </c>
    </row>
    <row r="2896" spans="1:24" x14ac:dyDescent="0.35">
      <c r="A2896" t="s">
        <v>177</v>
      </c>
      <c r="B2896" t="s">
        <v>665</v>
      </c>
      <c r="C2896" t="s">
        <v>681</v>
      </c>
      <c r="D2896" t="s">
        <v>696</v>
      </c>
      <c r="E2896">
        <v>0.30117236813373199</v>
      </c>
      <c r="F2896">
        <v>9</v>
      </c>
      <c r="G2896">
        <v>1</v>
      </c>
      <c r="H2896">
        <v>0</v>
      </c>
      <c r="I2896">
        <f t="shared" si="309"/>
        <v>1</v>
      </c>
      <c r="J2896">
        <v>0</v>
      </c>
      <c r="K2896">
        <v>0</v>
      </c>
      <c r="L2896" t="s">
        <v>3</v>
      </c>
      <c r="M2896" t="s">
        <v>651</v>
      </c>
      <c r="N2896" t="str">
        <f t="shared" si="310"/>
        <v>right tackle</v>
      </c>
      <c r="P2896">
        <v>1</v>
      </c>
      <c r="Q2896">
        <v>-1.0524001000000001</v>
      </c>
      <c r="R2896">
        <v>1</v>
      </c>
      <c r="S2896">
        <v>0.30117236813373199</v>
      </c>
      <c r="T2896">
        <f t="shared" si="311"/>
        <v>0.30117236813373199</v>
      </c>
      <c r="U2896">
        <f t="shared" si="312"/>
        <v>0</v>
      </c>
      <c r="V2896">
        <f t="shared" si="313"/>
        <v>0</v>
      </c>
      <c r="X2896">
        <f t="shared" si="308"/>
        <v>-0.31695383034117636</v>
      </c>
    </row>
    <row r="2897" spans="1:24" x14ac:dyDescent="0.35">
      <c r="A2897" t="s">
        <v>189</v>
      </c>
      <c r="B2897" t="s">
        <v>667</v>
      </c>
      <c r="C2897" t="s">
        <v>681</v>
      </c>
      <c r="D2897" t="s">
        <v>696</v>
      </c>
      <c r="E2897">
        <v>0.211446629132267</v>
      </c>
      <c r="F2897">
        <v>9</v>
      </c>
      <c r="G2897">
        <v>1</v>
      </c>
      <c r="H2897">
        <v>0</v>
      </c>
      <c r="I2897">
        <f t="shared" si="309"/>
        <v>1</v>
      </c>
      <c r="J2897">
        <v>0</v>
      </c>
      <c r="K2897">
        <v>0</v>
      </c>
      <c r="L2897" t="s">
        <v>3</v>
      </c>
      <c r="M2897" t="s">
        <v>651</v>
      </c>
      <c r="N2897" t="str">
        <f t="shared" si="310"/>
        <v>right tackle</v>
      </c>
      <c r="P2897">
        <v>1</v>
      </c>
      <c r="Q2897">
        <v>-1.0524001000000001</v>
      </c>
      <c r="R2897">
        <v>1</v>
      </c>
      <c r="S2897">
        <v>0.211446629132267</v>
      </c>
      <c r="T2897">
        <f t="shared" si="311"/>
        <v>0.211446629132267</v>
      </c>
      <c r="U2897">
        <f t="shared" si="312"/>
        <v>0</v>
      </c>
      <c r="V2897">
        <f t="shared" si="313"/>
        <v>0</v>
      </c>
      <c r="X2897">
        <f t="shared" si="308"/>
        <v>-0.22252645364346071</v>
      </c>
    </row>
    <row r="2898" spans="1:24" x14ac:dyDescent="0.35">
      <c r="A2898" t="s">
        <v>559</v>
      </c>
      <c r="B2898" t="s">
        <v>666</v>
      </c>
      <c r="C2898" t="s">
        <v>681</v>
      </c>
      <c r="D2898" t="s">
        <v>696</v>
      </c>
      <c r="E2898">
        <v>0.48738100273399998</v>
      </c>
      <c r="F2898">
        <v>9</v>
      </c>
      <c r="G2898">
        <v>1</v>
      </c>
      <c r="H2898">
        <v>0</v>
      </c>
      <c r="I2898">
        <f t="shared" si="309"/>
        <v>1</v>
      </c>
      <c r="J2898">
        <v>0</v>
      </c>
      <c r="K2898">
        <v>0</v>
      </c>
      <c r="L2898" t="s">
        <v>3</v>
      </c>
      <c r="M2898" t="s">
        <v>651</v>
      </c>
      <c r="N2898" t="str">
        <f t="shared" si="310"/>
        <v>right tackle</v>
      </c>
      <c r="P2898">
        <v>1</v>
      </c>
      <c r="Q2898">
        <v>-1.0524001000000001</v>
      </c>
      <c r="R2898">
        <v>1</v>
      </c>
      <c r="S2898">
        <v>0.48738100273399998</v>
      </c>
      <c r="T2898">
        <f t="shared" si="311"/>
        <v>0.48738100273399998</v>
      </c>
      <c r="U2898">
        <f t="shared" si="312"/>
        <v>0</v>
      </c>
      <c r="V2898">
        <f t="shared" si="313"/>
        <v>0</v>
      </c>
      <c r="X2898">
        <f t="shared" si="308"/>
        <v>-0.51291981601536185</v>
      </c>
    </row>
    <row r="2899" spans="1:24" x14ac:dyDescent="0.35">
      <c r="A2899" t="s">
        <v>366</v>
      </c>
      <c r="B2899" t="s">
        <v>666</v>
      </c>
      <c r="C2899" t="s">
        <v>696</v>
      </c>
      <c r="D2899" t="s">
        <v>681</v>
      </c>
      <c r="E2899">
        <v>1</v>
      </c>
      <c r="F2899">
        <v>9</v>
      </c>
      <c r="G2899">
        <v>0</v>
      </c>
      <c r="H2899">
        <v>0</v>
      </c>
      <c r="I2899">
        <f t="shared" si="309"/>
        <v>0</v>
      </c>
      <c r="J2899">
        <v>0</v>
      </c>
      <c r="K2899">
        <v>0</v>
      </c>
      <c r="M2899" t="s">
        <v>650</v>
      </c>
      <c r="N2899" t="str">
        <f t="shared" si="310"/>
        <v>middle</v>
      </c>
      <c r="P2899">
        <v>0</v>
      </c>
      <c r="Q2899">
        <v>-0.77215767000000002</v>
      </c>
      <c r="R2899">
        <v>1</v>
      </c>
      <c r="S2899">
        <v>1</v>
      </c>
      <c r="T2899">
        <f t="shared" si="311"/>
        <v>0</v>
      </c>
      <c r="U2899">
        <f t="shared" si="312"/>
        <v>0</v>
      </c>
      <c r="V2899">
        <f t="shared" si="313"/>
        <v>0</v>
      </c>
      <c r="X2899">
        <f t="shared" si="308"/>
        <v>-0.77215767000000002</v>
      </c>
    </row>
    <row r="2900" spans="1:24" x14ac:dyDescent="0.35">
      <c r="A2900" t="s">
        <v>508</v>
      </c>
      <c r="B2900" t="s">
        <v>666</v>
      </c>
      <c r="C2900" t="s">
        <v>700</v>
      </c>
      <c r="D2900" t="s">
        <v>685</v>
      </c>
      <c r="E2900">
        <v>1</v>
      </c>
      <c r="F2900">
        <v>9</v>
      </c>
      <c r="G2900">
        <v>0</v>
      </c>
      <c r="H2900">
        <v>0</v>
      </c>
      <c r="I2900">
        <f t="shared" si="309"/>
        <v>0</v>
      </c>
      <c r="J2900">
        <v>0</v>
      </c>
      <c r="K2900">
        <v>1</v>
      </c>
      <c r="L2900" t="s">
        <v>653</v>
      </c>
      <c r="M2900" t="s">
        <v>652</v>
      </c>
      <c r="N2900" t="str">
        <f t="shared" si="310"/>
        <v>left end</v>
      </c>
      <c r="P2900">
        <v>0</v>
      </c>
      <c r="Q2900">
        <v>-1.1968516</v>
      </c>
      <c r="R2900">
        <v>1</v>
      </c>
      <c r="S2900">
        <v>1</v>
      </c>
      <c r="T2900">
        <f t="shared" si="311"/>
        <v>0</v>
      </c>
      <c r="U2900">
        <f t="shared" si="312"/>
        <v>0</v>
      </c>
      <c r="V2900">
        <f t="shared" si="313"/>
        <v>1</v>
      </c>
      <c r="X2900">
        <f t="shared" si="308"/>
        <v>-1.1968516</v>
      </c>
    </row>
    <row r="2901" spans="1:24" x14ac:dyDescent="0.35">
      <c r="A2901" t="s">
        <v>509</v>
      </c>
      <c r="B2901" t="s">
        <v>665</v>
      </c>
      <c r="C2901" t="s">
        <v>700</v>
      </c>
      <c r="D2901" t="s">
        <v>685</v>
      </c>
      <c r="E2901">
        <v>0.47939024791526302</v>
      </c>
      <c r="F2901">
        <v>9</v>
      </c>
      <c r="G2901">
        <v>1</v>
      </c>
      <c r="H2901">
        <v>0</v>
      </c>
      <c r="I2901">
        <f t="shared" si="309"/>
        <v>1</v>
      </c>
      <c r="J2901">
        <v>0</v>
      </c>
      <c r="K2901">
        <v>0</v>
      </c>
      <c r="M2901" t="s">
        <v>650</v>
      </c>
      <c r="N2901" t="str">
        <f t="shared" si="310"/>
        <v>middle</v>
      </c>
      <c r="P2901">
        <v>1</v>
      </c>
      <c r="Q2901">
        <v>6.6275544999999996E-3</v>
      </c>
      <c r="R2901">
        <v>0</v>
      </c>
      <c r="S2901">
        <v>0</v>
      </c>
      <c r="T2901">
        <f t="shared" si="311"/>
        <v>0.47939024791526302</v>
      </c>
      <c r="U2901">
        <f t="shared" si="312"/>
        <v>0</v>
      </c>
      <c r="V2901">
        <f t="shared" si="313"/>
        <v>0</v>
      </c>
      <c r="X2901">
        <f t="shared" si="308"/>
        <v>3.177184994826917E-3</v>
      </c>
    </row>
    <row r="2902" spans="1:24" x14ac:dyDescent="0.35">
      <c r="A2902" t="s">
        <v>499</v>
      </c>
      <c r="B2902" t="s">
        <v>665</v>
      </c>
      <c r="C2902" t="s">
        <v>700</v>
      </c>
      <c r="D2902" t="s">
        <v>685</v>
      </c>
      <c r="E2902">
        <v>0.52060975208473603</v>
      </c>
      <c r="F2902">
        <v>9</v>
      </c>
      <c r="G2902">
        <v>1</v>
      </c>
      <c r="H2902">
        <v>0</v>
      </c>
      <c r="I2902">
        <f t="shared" si="309"/>
        <v>1</v>
      </c>
      <c r="J2902">
        <v>0</v>
      </c>
      <c r="K2902">
        <v>0</v>
      </c>
      <c r="M2902" t="s">
        <v>650</v>
      </c>
      <c r="N2902" t="str">
        <f t="shared" si="310"/>
        <v>middle</v>
      </c>
      <c r="P2902">
        <v>1</v>
      </c>
      <c r="Q2902">
        <v>6.6275544999999996E-3</v>
      </c>
      <c r="R2902">
        <v>0</v>
      </c>
      <c r="S2902">
        <v>0</v>
      </c>
      <c r="T2902">
        <f t="shared" si="311"/>
        <v>0.52060975208473603</v>
      </c>
      <c r="U2902">
        <f t="shared" si="312"/>
        <v>0</v>
      </c>
      <c r="V2902">
        <f t="shared" si="313"/>
        <v>0</v>
      </c>
      <c r="X2902">
        <f t="shared" si="308"/>
        <v>3.4503695051730766E-3</v>
      </c>
    </row>
    <row r="2903" spans="1:24" x14ac:dyDescent="0.35">
      <c r="A2903" t="s">
        <v>242</v>
      </c>
      <c r="B2903" t="s">
        <v>666</v>
      </c>
      <c r="C2903" t="s">
        <v>685</v>
      </c>
      <c r="D2903" t="s">
        <v>700</v>
      </c>
      <c r="E2903">
        <v>0.379115376155713</v>
      </c>
      <c r="F2903">
        <v>9</v>
      </c>
      <c r="G2903">
        <v>0</v>
      </c>
      <c r="H2903">
        <v>0</v>
      </c>
      <c r="I2903">
        <f t="shared" si="309"/>
        <v>0</v>
      </c>
      <c r="J2903">
        <v>0</v>
      </c>
      <c r="K2903">
        <v>0</v>
      </c>
      <c r="M2903" t="s">
        <v>650</v>
      </c>
      <c r="N2903" t="str">
        <f t="shared" si="310"/>
        <v>middle</v>
      </c>
      <c r="P2903">
        <v>0</v>
      </c>
      <c r="Q2903">
        <v>-0.53222846999999995</v>
      </c>
      <c r="R2903">
        <v>1</v>
      </c>
      <c r="S2903">
        <v>0.379115376155713</v>
      </c>
      <c r="T2903">
        <f t="shared" si="311"/>
        <v>0</v>
      </c>
      <c r="U2903">
        <f t="shared" si="312"/>
        <v>0</v>
      </c>
      <c r="V2903">
        <f t="shared" si="313"/>
        <v>0</v>
      </c>
      <c r="X2903">
        <f t="shared" si="308"/>
        <v>-0.20177599660482959</v>
      </c>
    </row>
    <row r="2904" spans="1:24" x14ac:dyDescent="0.35">
      <c r="A2904" t="s">
        <v>218</v>
      </c>
      <c r="B2904" t="s">
        <v>666</v>
      </c>
      <c r="C2904" t="s">
        <v>685</v>
      </c>
      <c r="D2904" t="s">
        <v>700</v>
      </c>
      <c r="E2904">
        <v>0.620884623844286</v>
      </c>
      <c r="F2904">
        <v>9</v>
      </c>
      <c r="G2904">
        <v>0</v>
      </c>
      <c r="H2904">
        <v>0</v>
      </c>
      <c r="I2904">
        <f t="shared" si="309"/>
        <v>0</v>
      </c>
      <c r="J2904">
        <v>0</v>
      </c>
      <c r="K2904">
        <v>0</v>
      </c>
      <c r="M2904" t="s">
        <v>650</v>
      </c>
      <c r="N2904" t="str">
        <f t="shared" si="310"/>
        <v>middle</v>
      </c>
      <c r="P2904">
        <v>0</v>
      </c>
      <c r="Q2904">
        <v>-0.53222846999999995</v>
      </c>
      <c r="R2904">
        <v>1</v>
      </c>
      <c r="S2904">
        <v>0.620884623844286</v>
      </c>
      <c r="T2904">
        <f t="shared" si="311"/>
        <v>0</v>
      </c>
      <c r="U2904">
        <f t="shared" si="312"/>
        <v>0</v>
      </c>
      <c r="V2904">
        <f t="shared" si="313"/>
        <v>0</v>
      </c>
      <c r="X2904">
        <f t="shared" si="308"/>
        <v>-0.33045247339516981</v>
      </c>
    </row>
    <row r="2905" spans="1:24" x14ac:dyDescent="0.35">
      <c r="A2905" t="s">
        <v>220</v>
      </c>
      <c r="B2905" t="s">
        <v>666</v>
      </c>
      <c r="C2905" t="s">
        <v>685</v>
      </c>
      <c r="D2905" t="s">
        <v>700</v>
      </c>
      <c r="E2905">
        <v>0.707792860937423</v>
      </c>
      <c r="F2905">
        <v>9</v>
      </c>
      <c r="G2905">
        <v>0</v>
      </c>
      <c r="H2905">
        <v>0</v>
      </c>
      <c r="I2905">
        <f t="shared" si="309"/>
        <v>0</v>
      </c>
      <c r="J2905">
        <v>0</v>
      </c>
      <c r="K2905">
        <v>0</v>
      </c>
      <c r="L2905" t="s">
        <v>653</v>
      </c>
      <c r="M2905" t="s">
        <v>652</v>
      </c>
      <c r="N2905" t="str">
        <f t="shared" si="310"/>
        <v>left end</v>
      </c>
      <c r="P2905">
        <v>0</v>
      </c>
      <c r="Q2905">
        <v>-0.39752379999999998</v>
      </c>
      <c r="R2905">
        <v>1</v>
      </c>
      <c r="S2905">
        <v>0.707792860937423</v>
      </c>
      <c r="T2905">
        <f t="shared" si="311"/>
        <v>0</v>
      </c>
      <c r="U2905">
        <f t="shared" si="312"/>
        <v>0</v>
      </c>
      <c r="V2905">
        <f t="shared" si="313"/>
        <v>0</v>
      </c>
      <c r="X2905">
        <f t="shared" si="308"/>
        <v>-0.28136450769271593</v>
      </c>
    </row>
    <row r="2906" spans="1:24" x14ac:dyDescent="0.35">
      <c r="A2906" t="s">
        <v>223</v>
      </c>
      <c r="B2906" t="s">
        <v>667</v>
      </c>
      <c r="C2906" t="s">
        <v>685</v>
      </c>
      <c r="D2906" t="s">
        <v>700</v>
      </c>
      <c r="E2906">
        <v>0.292207139062576</v>
      </c>
      <c r="F2906">
        <v>9</v>
      </c>
      <c r="G2906">
        <v>0</v>
      </c>
      <c r="H2906">
        <v>0</v>
      </c>
      <c r="I2906">
        <f t="shared" si="309"/>
        <v>0</v>
      </c>
      <c r="J2906">
        <v>0</v>
      </c>
      <c r="K2906">
        <v>0</v>
      </c>
      <c r="L2906" t="s">
        <v>653</v>
      </c>
      <c r="M2906" t="s">
        <v>652</v>
      </c>
      <c r="N2906" t="str">
        <f t="shared" si="310"/>
        <v>left end</v>
      </c>
      <c r="P2906">
        <v>0</v>
      </c>
      <c r="Q2906">
        <v>-0.39752379999999998</v>
      </c>
      <c r="R2906">
        <v>1</v>
      </c>
      <c r="S2906">
        <v>0.292207139062576</v>
      </c>
      <c r="T2906">
        <f t="shared" si="311"/>
        <v>0</v>
      </c>
      <c r="U2906">
        <f t="shared" si="312"/>
        <v>0</v>
      </c>
      <c r="V2906">
        <f t="shared" si="313"/>
        <v>0</v>
      </c>
      <c r="X2906">
        <f t="shared" si="308"/>
        <v>-0.11615929230728364</v>
      </c>
    </row>
    <row r="2907" spans="1:24" x14ac:dyDescent="0.35">
      <c r="A2907" t="s">
        <v>233</v>
      </c>
      <c r="B2907" t="s">
        <v>667</v>
      </c>
      <c r="C2907" t="s">
        <v>685</v>
      </c>
      <c r="D2907" t="s">
        <v>700</v>
      </c>
      <c r="E2907">
        <v>0.71848816663286896</v>
      </c>
      <c r="F2907">
        <v>9</v>
      </c>
      <c r="G2907">
        <v>0</v>
      </c>
      <c r="H2907">
        <v>0</v>
      </c>
      <c r="I2907">
        <f t="shared" si="309"/>
        <v>0</v>
      </c>
      <c r="J2907">
        <v>0</v>
      </c>
      <c r="K2907">
        <v>0</v>
      </c>
      <c r="L2907" t="s">
        <v>654</v>
      </c>
      <c r="M2907" t="s">
        <v>652</v>
      </c>
      <c r="N2907" t="str">
        <f t="shared" si="310"/>
        <v>left guard</v>
      </c>
      <c r="P2907">
        <v>0</v>
      </c>
      <c r="Q2907">
        <v>0.29530466</v>
      </c>
      <c r="R2907">
        <v>0</v>
      </c>
      <c r="S2907">
        <v>0</v>
      </c>
      <c r="T2907">
        <f t="shared" si="311"/>
        <v>0</v>
      </c>
      <c r="U2907">
        <f t="shared" si="312"/>
        <v>0</v>
      </c>
      <c r="V2907">
        <f t="shared" si="313"/>
        <v>0</v>
      </c>
      <c r="X2907">
        <f t="shared" si="308"/>
        <v>0.21217290376154271</v>
      </c>
    </row>
    <row r="2908" spans="1:24" x14ac:dyDescent="0.35">
      <c r="A2908" t="s">
        <v>229</v>
      </c>
      <c r="B2908" t="s">
        <v>665</v>
      </c>
      <c r="C2908" t="s">
        <v>685</v>
      </c>
      <c r="D2908" t="s">
        <v>700</v>
      </c>
      <c r="E2908">
        <v>0.28151183336712998</v>
      </c>
      <c r="F2908">
        <v>9</v>
      </c>
      <c r="G2908">
        <v>0</v>
      </c>
      <c r="H2908">
        <v>0</v>
      </c>
      <c r="I2908">
        <f t="shared" si="309"/>
        <v>0</v>
      </c>
      <c r="J2908">
        <v>0</v>
      </c>
      <c r="K2908">
        <v>0</v>
      </c>
      <c r="L2908" t="s">
        <v>654</v>
      </c>
      <c r="M2908" t="s">
        <v>652</v>
      </c>
      <c r="N2908" t="str">
        <f t="shared" si="310"/>
        <v>left guard</v>
      </c>
      <c r="P2908">
        <v>0</v>
      </c>
      <c r="Q2908">
        <v>0.29530466</v>
      </c>
      <c r="R2908">
        <v>0</v>
      </c>
      <c r="S2908">
        <v>0</v>
      </c>
      <c r="T2908">
        <f t="shared" si="311"/>
        <v>0</v>
      </c>
      <c r="U2908">
        <f t="shared" si="312"/>
        <v>0</v>
      </c>
      <c r="V2908">
        <f t="shared" si="313"/>
        <v>0</v>
      </c>
      <c r="X2908">
        <f t="shared" si="308"/>
        <v>8.3131756238456977E-2</v>
      </c>
    </row>
    <row r="2909" spans="1:24" x14ac:dyDescent="0.35">
      <c r="A2909" t="s">
        <v>561</v>
      </c>
      <c r="B2909" t="s">
        <v>667</v>
      </c>
      <c r="C2909" t="s">
        <v>685</v>
      </c>
      <c r="D2909" t="s">
        <v>700</v>
      </c>
      <c r="E2909">
        <v>1</v>
      </c>
      <c r="F2909">
        <v>9</v>
      </c>
      <c r="G2909">
        <v>0</v>
      </c>
      <c r="H2909">
        <v>0</v>
      </c>
      <c r="I2909">
        <f t="shared" si="309"/>
        <v>0</v>
      </c>
      <c r="J2909">
        <v>0</v>
      </c>
      <c r="K2909">
        <v>0</v>
      </c>
      <c r="M2909" t="s">
        <v>650</v>
      </c>
      <c r="N2909" t="str">
        <f t="shared" si="310"/>
        <v>middle</v>
      </c>
      <c r="P2909">
        <v>0</v>
      </c>
      <c r="Q2909">
        <v>1.7491156000000001E-2</v>
      </c>
      <c r="R2909">
        <v>0</v>
      </c>
      <c r="S2909">
        <v>0</v>
      </c>
      <c r="T2909">
        <f t="shared" si="311"/>
        <v>0</v>
      </c>
      <c r="U2909">
        <f t="shared" si="312"/>
        <v>0</v>
      </c>
      <c r="V2909">
        <f t="shared" si="313"/>
        <v>0</v>
      </c>
      <c r="X2909">
        <f t="shared" si="308"/>
        <v>1.7491156000000001E-2</v>
      </c>
    </row>
    <row r="2910" spans="1:24" x14ac:dyDescent="0.35">
      <c r="A2910" t="s">
        <v>218</v>
      </c>
      <c r="B2910" t="s">
        <v>666</v>
      </c>
      <c r="C2910" t="s">
        <v>685</v>
      </c>
      <c r="D2910" t="s">
        <v>700</v>
      </c>
      <c r="E2910">
        <v>1</v>
      </c>
      <c r="F2910">
        <v>9</v>
      </c>
      <c r="G2910">
        <v>0</v>
      </c>
      <c r="H2910">
        <v>0</v>
      </c>
      <c r="I2910">
        <f t="shared" si="309"/>
        <v>0</v>
      </c>
      <c r="J2910">
        <v>0</v>
      </c>
      <c r="K2910">
        <v>0</v>
      </c>
      <c r="M2910" t="s">
        <v>650</v>
      </c>
      <c r="N2910" t="str">
        <f t="shared" si="310"/>
        <v>middle</v>
      </c>
      <c r="P2910">
        <v>0</v>
      </c>
      <c r="Q2910">
        <v>-0.36348972000000002</v>
      </c>
      <c r="R2910">
        <v>1</v>
      </c>
      <c r="S2910">
        <v>1</v>
      </c>
      <c r="T2910">
        <f t="shared" si="311"/>
        <v>0</v>
      </c>
      <c r="U2910">
        <f t="shared" si="312"/>
        <v>0</v>
      </c>
      <c r="V2910">
        <f t="shared" si="313"/>
        <v>0</v>
      </c>
      <c r="X2910">
        <f t="shared" si="308"/>
        <v>-0.36348972000000002</v>
      </c>
    </row>
    <row r="2911" spans="1:24" x14ac:dyDescent="0.35">
      <c r="A2911" t="s">
        <v>502</v>
      </c>
      <c r="B2911" t="s">
        <v>665</v>
      </c>
      <c r="C2911" t="s">
        <v>700</v>
      </c>
      <c r="D2911" t="s">
        <v>685</v>
      </c>
      <c r="E2911">
        <v>1</v>
      </c>
      <c r="F2911">
        <v>9</v>
      </c>
      <c r="G2911">
        <v>0</v>
      </c>
      <c r="H2911">
        <v>0</v>
      </c>
      <c r="I2911">
        <f t="shared" si="309"/>
        <v>0</v>
      </c>
      <c r="J2911">
        <v>0</v>
      </c>
      <c r="K2911">
        <v>0</v>
      </c>
      <c r="M2911" t="s">
        <v>650</v>
      </c>
      <c r="N2911" t="str">
        <f t="shared" si="310"/>
        <v>middle</v>
      </c>
      <c r="P2911">
        <v>0</v>
      </c>
      <c r="Q2911">
        <v>0.33626287999999999</v>
      </c>
      <c r="R2911">
        <v>0</v>
      </c>
      <c r="S2911">
        <v>0</v>
      </c>
      <c r="T2911">
        <f t="shared" si="311"/>
        <v>0</v>
      </c>
      <c r="U2911">
        <f t="shared" si="312"/>
        <v>0</v>
      </c>
      <c r="V2911">
        <f t="shared" si="313"/>
        <v>0</v>
      </c>
      <c r="X2911">
        <f t="shared" si="308"/>
        <v>0.33626287999999999</v>
      </c>
    </row>
    <row r="2912" spans="1:24" x14ac:dyDescent="0.35">
      <c r="A2912" t="s">
        <v>563</v>
      </c>
      <c r="B2912" t="s">
        <v>665</v>
      </c>
      <c r="C2912" t="s">
        <v>700</v>
      </c>
      <c r="D2912" t="s">
        <v>685</v>
      </c>
      <c r="E2912">
        <v>1</v>
      </c>
      <c r="F2912">
        <v>9</v>
      </c>
      <c r="G2912">
        <v>0</v>
      </c>
      <c r="H2912">
        <v>0</v>
      </c>
      <c r="I2912">
        <f t="shared" si="309"/>
        <v>0</v>
      </c>
      <c r="J2912">
        <v>0</v>
      </c>
      <c r="K2912">
        <v>0</v>
      </c>
      <c r="L2912" t="s">
        <v>3</v>
      </c>
      <c r="M2912" t="s">
        <v>651</v>
      </c>
      <c r="N2912" t="str">
        <f t="shared" si="310"/>
        <v>right tackle</v>
      </c>
      <c r="P2912">
        <v>0</v>
      </c>
      <c r="Q2912">
        <v>1.3047956999999999</v>
      </c>
      <c r="R2912">
        <v>0</v>
      </c>
      <c r="S2912">
        <v>0</v>
      </c>
      <c r="T2912">
        <f t="shared" si="311"/>
        <v>0</v>
      </c>
      <c r="U2912">
        <f t="shared" si="312"/>
        <v>0</v>
      </c>
      <c r="V2912">
        <f t="shared" si="313"/>
        <v>0</v>
      </c>
      <c r="X2912">
        <f t="shared" si="308"/>
        <v>1.3047956999999999</v>
      </c>
    </row>
    <row r="2913" spans="1:24" x14ac:dyDescent="0.35">
      <c r="A2913" t="s">
        <v>503</v>
      </c>
      <c r="B2913" t="s">
        <v>667</v>
      </c>
      <c r="C2913" t="s">
        <v>700</v>
      </c>
      <c r="D2913" t="s">
        <v>685</v>
      </c>
      <c r="E2913">
        <v>1</v>
      </c>
      <c r="F2913">
        <v>9</v>
      </c>
      <c r="G2913">
        <v>0</v>
      </c>
      <c r="H2913">
        <v>0</v>
      </c>
      <c r="I2913">
        <f t="shared" si="309"/>
        <v>0</v>
      </c>
      <c r="J2913">
        <v>0</v>
      </c>
      <c r="K2913">
        <v>0</v>
      </c>
      <c r="L2913" t="s">
        <v>653</v>
      </c>
      <c r="M2913" t="s">
        <v>652</v>
      </c>
      <c r="N2913" t="str">
        <f t="shared" si="310"/>
        <v>left end</v>
      </c>
      <c r="P2913">
        <v>0</v>
      </c>
      <c r="Q2913">
        <v>-0.79476064000000002</v>
      </c>
      <c r="R2913">
        <v>1</v>
      </c>
      <c r="S2913">
        <v>1</v>
      </c>
      <c r="T2913">
        <f t="shared" si="311"/>
        <v>0</v>
      </c>
      <c r="U2913">
        <f t="shared" si="312"/>
        <v>0</v>
      </c>
      <c r="V2913">
        <f t="shared" si="313"/>
        <v>0</v>
      </c>
      <c r="X2913">
        <f t="shared" si="308"/>
        <v>-0.79476064000000002</v>
      </c>
    </row>
    <row r="2914" spans="1:24" x14ac:dyDescent="0.35">
      <c r="A2914" t="s">
        <v>224</v>
      </c>
      <c r="B2914" t="s">
        <v>667</v>
      </c>
      <c r="C2914" t="s">
        <v>685</v>
      </c>
      <c r="D2914" t="s">
        <v>700</v>
      </c>
      <c r="E2914">
        <v>0.20332140834745099</v>
      </c>
      <c r="F2914">
        <v>9</v>
      </c>
      <c r="G2914">
        <v>0</v>
      </c>
      <c r="H2914">
        <v>0</v>
      </c>
      <c r="I2914">
        <f t="shared" si="309"/>
        <v>0</v>
      </c>
      <c r="J2914">
        <v>0</v>
      </c>
      <c r="K2914">
        <v>0</v>
      </c>
      <c r="L2914" t="s">
        <v>653</v>
      </c>
      <c r="M2914" t="s">
        <v>652</v>
      </c>
      <c r="N2914" t="str">
        <f t="shared" si="310"/>
        <v>left end</v>
      </c>
      <c r="P2914">
        <v>0</v>
      </c>
      <c r="Q2914">
        <v>0.31625438</v>
      </c>
      <c r="R2914">
        <v>0</v>
      </c>
      <c r="S2914">
        <v>0</v>
      </c>
      <c r="T2914">
        <f t="shared" si="311"/>
        <v>0</v>
      </c>
      <c r="U2914">
        <f t="shared" si="312"/>
        <v>0</v>
      </c>
      <c r="V2914">
        <f t="shared" si="313"/>
        <v>0</v>
      </c>
      <c r="X2914">
        <f t="shared" si="308"/>
        <v>6.4301285937649943E-2</v>
      </c>
    </row>
    <row r="2915" spans="1:24" x14ac:dyDescent="0.35">
      <c r="A2915" t="s">
        <v>229</v>
      </c>
      <c r="B2915" t="s">
        <v>665</v>
      </c>
      <c r="C2915" t="s">
        <v>685</v>
      </c>
      <c r="D2915" t="s">
        <v>700</v>
      </c>
      <c r="E2915">
        <v>0.79667859165254795</v>
      </c>
      <c r="F2915">
        <v>9</v>
      </c>
      <c r="G2915">
        <v>0</v>
      </c>
      <c r="H2915">
        <v>0</v>
      </c>
      <c r="I2915">
        <f t="shared" si="309"/>
        <v>0</v>
      </c>
      <c r="J2915">
        <v>0</v>
      </c>
      <c r="K2915">
        <v>0</v>
      </c>
      <c r="L2915" t="s">
        <v>653</v>
      </c>
      <c r="M2915" t="s">
        <v>652</v>
      </c>
      <c r="N2915" t="str">
        <f t="shared" si="310"/>
        <v>left end</v>
      </c>
      <c r="P2915">
        <v>0</v>
      </c>
      <c r="Q2915">
        <v>0.31625438</v>
      </c>
      <c r="R2915">
        <v>0</v>
      </c>
      <c r="S2915">
        <v>0</v>
      </c>
      <c r="T2915">
        <f t="shared" si="311"/>
        <v>0</v>
      </c>
      <c r="U2915">
        <f t="shared" si="312"/>
        <v>0</v>
      </c>
      <c r="V2915">
        <f t="shared" si="313"/>
        <v>0</v>
      </c>
      <c r="X2915">
        <f t="shared" si="308"/>
        <v>0.25195309406234973</v>
      </c>
    </row>
    <row r="2916" spans="1:24" x14ac:dyDescent="0.35">
      <c r="A2916" t="s">
        <v>505</v>
      </c>
      <c r="B2916" t="s">
        <v>666</v>
      </c>
      <c r="C2916" t="s">
        <v>700</v>
      </c>
      <c r="D2916" t="s">
        <v>685</v>
      </c>
      <c r="E2916">
        <v>1</v>
      </c>
      <c r="F2916">
        <v>9</v>
      </c>
      <c r="G2916">
        <v>0</v>
      </c>
      <c r="H2916">
        <v>0</v>
      </c>
      <c r="I2916">
        <f t="shared" si="309"/>
        <v>0</v>
      </c>
      <c r="J2916">
        <v>0</v>
      </c>
      <c r="K2916">
        <v>0</v>
      </c>
      <c r="L2916" t="s">
        <v>653</v>
      </c>
      <c r="M2916" t="s">
        <v>652</v>
      </c>
      <c r="N2916" t="str">
        <f t="shared" si="310"/>
        <v>left end</v>
      </c>
      <c r="P2916">
        <v>0</v>
      </c>
      <c r="Q2916">
        <v>1.5729763999999999</v>
      </c>
      <c r="R2916">
        <v>0</v>
      </c>
      <c r="S2916">
        <v>0</v>
      </c>
      <c r="T2916">
        <f t="shared" si="311"/>
        <v>0</v>
      </c>
      <c r="U2916">
        <f t="shared" si="312"/>
        <v>0</v>
      </c>
      <c r="V2916">
        <f t="shared" si="313"/>
        <v>0</v>
      </c>
      <c r="X2916">
        <f t="shared" si="308"/>
        <v>1.5729763999999999</v>
      </c>
    </row>
    <row r="2917" spans="1:24" x14ac:dyDescent="0.35">
      <c r="A2917" t="s">
        <v>563</v>
      </c>
      <c r="B2917" t="s">
        <v>665</v>
      </c>
      <c r="C2917" t="s">
        <v>700</v>
      </c>
      <c r="D2917" t="s">
        <v>685</v>
      </c>
      <c r="E2917">
        <v>0.70090084419402299</v>
      </c>
      <c r="F2917">
        <v>9</v>
      </c>
      <c r="G2917">
        <v>0</v>
      </c>
      <c r="H2917">
        <v>0</v>
      </c>
      <c r="I2917">
        <f t="shared" si="309"/>
        <v>0</v>
      </c>
      <c r="J2917">
        <v>0</v>
      </c>
      <c r="K2917">
        <v>0</v>
      </c>
      <c r="L2917" t="s">
        <v>653</v>
      </c>
      <c r="M2917" t="s">
        <v>652</v>
      </c>
      <c r="N2917" t="str">
        <f t="shared" si="310"/>
        <v>left end</v>
      </c>
      <c r="P2917">
        <v>0</v>
      </c>
      <c r="Q2917">
        <v>-3.8970415000000001E-2</v>
      </c>
      <c r="R2917">
        <v>1</v>
      </c>
      <c r="S2917">
        <v>0.70090084419402299</v>
      </c>
      <c r="T2917">
        <f t="shared" si="311"/>
        <v>0</v>
      </c>
      <c r="U2917">
        <f t="shared" si="312"/>
        <v>0</v>
      </c>
      <c r="V2917">
        <f t="shared" si="313"/>
        <v>0</v>
      </c>
      <c r="X2917">
        <f t="shared" si="308"/>
        <v>-2.7314396772091416E-2</v>
      </c>
    </row>
    <row r="2918" spans="1:24" x14ac:dyDescent="0.35">
      <c r="A2918" t="s">
        <v>509</v>
      </c>
      <c r="B2918" t="s">
        <v>665</v>
      </c>
      <c r="C2918" t="s">
        <v>700</v>
      </c>
      <c r="D2918" t="s">
        <v>685</v>
      </c>
      <c r="E2918">
        <v>0.29909915580597601</v>
      </c>
      <c r="F2918">
        <v>9</v>
      </c>
      <c r="G2918">
        <v>0</v>
      </c>
      <c r="H2918">
        <v>0</v>
      </c>
      <c r="I2918">
        <f t="shared" si="309"/>
        <v>0</v>
      </c>
      <c r="J2918">
        <v>0</v>
      </c>
      <c r="K2918">
        <v>0</v>
      </c>
      <c r="L2918" t="s">
        <v>653</v>
      </c>
      <c r="M2918" t="s">
        <v>652</v>
      </c>
      <c r="N2918" t="str">
        <f t="shared" si="310"/>
        <v>left end</v>
      </c>
      <c r="P2918">
        <v>0</v>
      </c>
      <c r="Q2918">
        <v>-3.8970415000000001E-2</v>
      </c>
      <c r="R2918">
        <v>1</v>
      </c>
      <c r="S2918">
        <v>0.29909915580597601</v>
      </c>
      <c r="T2918">
        <f t="shared" si="311"/>
        <v>0</v>
      </c>
      <c r="U2918">
        <f t="shared" si="312"/>
        <v>0</v>
      </c>
      <c r="V2918">
        <f t="shared" si="313"/>
        <v>0</v>
      </c>
      <c r="X2918">
        <f t="shared" si="308"/>
        <v>-1.1656018227908545E-2</v>
      </c>
    </row>
    <row r="2919" spans="1:24" x14ac:dyDescent="0.35">
      <c r="A2919" t="s">
        <v>450</v>
      </c>
      <c r="B2919" t="s">
        <v>666</v>
      </c>
      <c r="C2919" t="s">
        <v>685</v>
      </c>
      <c r="D2919" t="s">
        <v>700</v>
      </c>
      <c r="E2919">
        <v>1</v>
      </c>
      <c r="F2919">
        <v>9</v>
      </c>
      <c r="G2919">
        <v>0</v>
      </c>
      <c r="H2919">
        <v>0</v>
      </c>
      <c r="I2919">
        <f t="shared" si="309"/>
        <v>0</v>
      </c>
      <c r="J2919">
        <v>0</v>
      </c>
      <c r="K2919">
        <v>0</v>
      </c>
      <c r="M2919" t="s">
        <v>650</v>
      </c>
      <c r="N2919" t="str">
        <f t="shared" si="310"/>
        <v>middle</v>
      </c>
      <c r="P2919">
        <v>0</v>
      </c>
      <c r="Q2919">
        <v>-3.8396310000000003E-2</v>
      </c>
      <c r="R2919">
        <v>1</v>
      </c>
      <c r="S2919">
        <v>1</v>
      </c>
      <c r="T2919">
        <f t="shared" si="311"/>
        <v>0</v>
      </c>
      <c r="U2919">
        <f t="shared" si="312"/>
        <v>0</v>
      </c>
      <c r="V2919">
        <f t="shared" si="313"/>
        <v>0</v>
      </c>
      <c r="X2919">
        <f t="shared" si="308"/>
        <v>-3.8396310000000003E-2</v>
      </c>
    </row>
    <row r="2920" spans="1:24" x14ac:dyDescent="0.35">
      <c r="A2920" t="s">
        <v>220</v>
      </c>
      <c r="B2920" t="s">
        <v>666</v>
      </c>
      <c r="C2920" t="s">
        <v>685</v>
      </c>
      <c r="D2920" t="s">
        <v>700</v>
      </c>
      <c r="E2920">
        <v>0.147462389912078</v>
      </c>
      <c r="F2920">
        <v>9</v>
      </c>
      <c r="G2920">
        <v>0</v>
      </c>
      <c r="H2920">
        <v>0</v>
      </c>
      <c r="I2920">
        <f t="shared" si="309"/>
        <v>0</v>
      </c>
      <c r="J2920">
        <v>0</v>
      </c>
      <c r="K2920">
        <v>0</v>
      </c>
      <c r="M2920" t="s">
        <v>650</v>
      </c>
      <c r="N2920" t="str">
        <f t="shared" si="310"/>
        <v>middle</v>
      </c>
      <c r="P2920">
        <v>0</v>
      </c>
      <c r="Q2920">
        <v>0.1316013</v>
      </c>
      <c r="R2920">
        <v>0</v>
      </c>
      <c r="S2920">
        <v>0</v>
      </c>
      <c r="T2920">
        <f t="shared" si="311"/>
        <v>0</v>
      </c>
      <c r="U2920">
        <f t="shared" si="312"/>
        <v>0</v>
      </c>
      <c r="V2920">
        <f t="shared" si="313"/>
        <v>0</v>
      </c>
      <c r="X2920">
        <f t="shared" si="308"/>
        <v>1.9406242213536349E-2</v>
      </c>
    </row>
    <row r="2921" spans="1:24" x14ac:dyDescent="0.35">
      <c r="A2921" t="s">
        <v>232</v>
      </c>
      <c r="B2921" t="s">
        <v>665</v>
      </c>
      <c r="C2921" t="s">
        <v>685</v>
      </c>
      <c r="D2921" t="s">
        <v>700</v>
      </c>
      <c r="E2921">
        <v>0.379364653851546</v>
      </c>
      <c r="F2921">
        <v>9</v>
      </c>
      <c r="G2921">
        <v>0</v>
      </c>
      <c r="H2921">
        <v>0</v>
      </c>
      <c r="I2921">
        <f t="shared" si="309"/>
        <v>0</v>
      </c>
      <c r="J2921">
        <v>0</v>
      </c>
      <c r="K2921">
        <v>0</v>
      </c>
      <c r="M2921" t="s">
        <v>650</v>
      </c>
      <c r="N2921" t="str">
        <f t="shared" si="310"/>
        <v>middle</v>
      </c>
      <c r="P2921">
        <v>0</v>
      </c>
      <c r="Q2921">
        <v>0.1316013</v>
      </c>
      <c r="R2921">
        <v>0</v>
      </c>
      <c r="S2921">
        <v>0</v>
      </c>
      <c r="T2921">
        <f t="shared" si="311"/>
        <v>0</v>
      </c>
      <c r="U2921">
        <f t="shared" si="312"/>
        <v>0</v>
      </c>
      <c r="V2921">
        <f t="shared" si="313"/>
        <v>0</v>
      </c>
      <c r="X2921">
        <f t="shared" si="308"/>
        <v>4.9924881620913464E-2</v>
      </c>
    </row>
    <row r="2922" spans="1:24" x14ac:dyDescent="0.35">
      <c r="A2922" t="s">
        <v>226</v>
      </c>
      <c r="B2922" t="s">
        <v>666</v>
      </c>
      <c r="C2922" t="s">
        <v>685</v>
      </c>
      <c r="D2922" t="s">
        <v>700</v>
      </c>
      <c r="E2922">
        <v>0.47317295623637501</v>
      </c>
      <c r="F2922">
        <v>9</v>
      </c>
      <c r="G2922">
        <v>0</v>
      </c>
      <c r="H2922">
        <v>0</v>
      </c>
      <c r="I2922">
        <f t="shared" si="309"/>
        <v>0</v>
      </c>
      <c r="J2922">
        <v>0</v>
      </c>
      <c r="K2922">
        <v>0</v>
      </c>
      <c r="M2922" t="s">
        <v>650</v>
      </c>
      <c r="N2922" t="str">
        <f t="shared" si="310"/>
        <v>middle</v>
      </c>
      <c r="P2922">
        <v>0</v>
      </c>
      <c r="Q2922">
        <v>0.1316013</v>
      </c>
      <c r="R2922">
        <v>0</v>
      </c>
      <c r="S2922">
        <v>0</v>
      </c>
      <c r="T2922">
        <f t="shared" si="311"/>
        <v>0</v>
      </c>
      <c r="U2922">
        <f t="shared" si="312"/>
        <v>0</v>
      </c>
      <c r="V2922">
        <f t="shared" si="313"/>
        <v>0</v>
      </c>
      <c r="X2922">
        <f t="shared" si="308"/>
        <v>6.2270176165550063E-2</v>
      </c>
    </row>
    <row r="2923" spans="1:24" x14ac:dyDescent="0.35">
      <c r="A2923" t="s">
        <v>509</v>
      </c>
      <c r="B2923" t="s">
        <v>665</v>
      </c>
      <c r="C2923" t="s">
        <v>700</v>
      </c>
      <c r="D2923" t="s">
        <v>685</v>
      </c>
      <c r="E2923">
        <v>0.32319418884685103</v>
      </c>
      <c r="F2923">
        <v>9</v>
      </c>
      <c r="G2923">
        <v>0</v>
      </c>
      <c r="H2923">
        <v>0</v>
      </c>
      <c r="I2923">
        <f t="shared" si="309"/>
        <v>0</v>
      </c>
      <c r="J2923">
        <v>0</v>
      </c>
      <c r="K2923">
        <v>0</v>
      </c>
      <c r="L2923" t="s">
        <v>653</v>
      </c>
      <c r="M2923" t="s">
        <v>652</v>
      </c>
      <c r="N2923" t="str">
        <f t="shared" si="310"/>
        <v>left end</v>
      </c>
      <c r="P2923">
        <v>0</v>
      </c>
      <c r="Q2923">
        <v>-0.48603829999999998</v>
      </c>
      <c r="R2923">
        <v>1</v>
      </c>
      <c r="S2923">
        <v>0.32319418884685103</v>
      </c>
      <c r="T2923">
        <f t="shared" si="311"/>
        <v>0</v>
      </c>
      <c r="U2923">
        <f t="shared" si="312"/>
        <v>0</v>
      </c>
      <c r="V2923">
        <f t="shared" si="313"/>
        <v>0</v>
      </c>
      <c r="X2923">
        <f t="shared" si="308"/>
        <v>-0.15708475411700243</v>
      </c>
    </row>
    <row r="2924" spans="1:24" x14ac:dyDescent="0.35">
      <c r="A2924" t="s">
        <v>564</v>
      </c>
      <c r="B2924" t="s">
        <v>667</v>
      </c>
      <c r="C2924" t="s">
        <v>700</v>
      </c>
      <c r="D2924" t="s">
        <v>685</v>
      </c>
      <c r="E2924">
        <v>0.67680581115314797</v>
      </c>
      <c r="F2924">
        <v>9</v>
      </c>
      <c r="G2924">
        <v>0</v>
      </c>
      <c r="H2924">
        <v>0</v>
      </c>
      <c r="I2924">
        <f t="shared" si="309"/>
        <v>0</v>
      </c>
      <c r="J2924">
        <v>0</v>
      </c>
      <c r="K2924">
        <v>0</v>
      </c>
      <c r="L2924" t="s">
        <v>653</v>
      </c>
      <c r="M2924" t="s">
        <v>652</v>
      </c>
      <c r="N2924" t="str">
        <f t="shared" si="310"/>
        <v>left end</v>
      </c>
      <c r="P2924">
        <v>0</v>
      </c>
      <c r="Q2924">
        <v>-0.48603829999999998</v>
      </c>
      <c r="R2924">
        <v>1</v>
      </c>
      <c r="S2924">
        <v>0.67680581115314797</v>
      </c>
      <c r="T2924">
        <f t="shared" si="311"/>
        <v>0</v>
      </c>
      <c r="U2924">
        <f t="shared" si="312"/>
        <v>0</v>
      </c>
      <c r="V2924">
        <f t="shared" si="313"/>
        <v>0</v>
      </c>
      <c r="X2924">
        <f t="shared" si="308"/>
        <v>-0.32895354588299708</v>
      </c>
    </row>
    <row r="2925" spans="1:24" x14ac:dyDescent="0.35">
      <c r="A2925" t="s">
        <v>505</v>
      </c>
      <c r="B2925" t="s">
        <v>666</v>
      </c>
      <c r="C2925" t="s">
        <v>700</v>
      </c>
      <c r="D2925" t="s">
        <v>685</v>
      </c>
      <c r="E2925">
        <v>0.20458647294499599</v>
      </c>
      <c r="F2925">
        <v>9</v>
      </c>
      <c r="G2925">
        <v>0</v>
      </c>
      <c r="H2925">
        <v>0</v>
      </c>
      <c r="I2925">
        <f t="shared" si="309"/>
        <v>0</v>
      </c>
      <c r="J2925">
        <v>0</v>
      </c>
      <c r="K2925">
        <v>0</v>
      </c>
      <c r="M2925" t="s">
        <v>650</v>
      </c>
      <c r="N2925" t="str">
        <f t="shared" si="310"/>
        <v>middle</v>
      </c>
      <c r="P2925">
        <v>0</v>
      </c>
      <c r="Q2925">
        <v>-0.50174034000000001</v>
      </c>
      <c r="R2925">
        <v>1</v>
      </c>
      <c r="S2925">
        <v>0.20458647294499599</v>
      </c>
      <c r="T2925">
        <f t="shared" si="311"/>
        <v>0</v>
      </c>
      <c r="U2925">
        <f t="shared" si="312"/>
        <v>0</v>
      </c>
      <c r="V2925">
        <f t="shared" si="313"/>
        <v>0</v>
      </c>
      <c r="X2925">
        <f t="shared" si="308"/>
        <v>-0.10264928649482309</v>
      </c>
    </row>
    <row r="2926" spans="1:24" x14ac:dyDescent="0.35">
      <c r="A2926" t="s">
        <v>509</v>
      </c>
      <c r="B2926" t="s">
        <v>665</v>
      </c>
      <c r="C2926" t="s">
        <v>700</v>
      </c>
      <c r="D2926" t="s">
        <v>685</v>
      </c>
      <c r="E2926">
        <v>0.650263686884889</v>
      </c>
      <c r="F2926">
        <v>9</v>
      </c>
      <c r="G2926">
        <v>0</v>
      </c>
      <c r="H2926">
        <v>0</v>
      </c>
      <c r="I2926">
        <f t="shared" si="309"/>
        <v>0</v>
      </c>
      <c r="J2926">
        <v>0</v>
      </c>
      <c r="K2926">
        <v>0</v>
      </c>
      <c r="M2926" t="s">
        <v>650</v>
      </c>
      <c r="N2926" t="str">
        <f t="shared" si="310"/>
        <v>middle</v>
      </c>
      <c r="P2926">
        <v>0</v>
      </c>
      <c r="Q2926">
        <v>-0.50174034000000001</v>
      </c>
      <c r="R2926">
        <v>1</v>
      </c>
      <c r="S2926">
        <v>0.650263686884889</v>
      </c>
      <c r="T2926">
        <f t="shared" si="311"/>
        <v>0</v>
      </c>
      <c r="U2926">
        <f t="shared" si="312"/>
        <v>0</v>
      </c>
      <c r="V2926">
        <f t="shared" si="313"/>
        <v>0</v>
      </c>
      <c r="X2926">
        <f t="shared" si="308"/>
        <v>-0.32626352334727776</v>
      </c>
    </row>
    <row r="2927" spans="1:24" x14ac:dyDescent="0.35">
      <c r="A2927" t="s">
        <v>508</v>
      </c>
      <c r="B2927" t="s">
        <v>666</v>
      </c>
      <c r="C2927" t="s">
        <v>700</v>
      </c>
      <c r="D2927" t="s">
        <v>685</v>
      </c>
      <c r="E2927">
        <v>0.14514984017011301</v>
      </c>
      <c r="F2927">
        <v>9</v>
      </c>
      <c r="G2927">
        <v>0</v>
      </c>
      <c r="H2927">
        <v>0</v>
      </c>
      <c r="I2927">
        <f t="shared" si="309"/>
        <v>0</v>
      </c>
      <c r="J2927">
        <v>0</v>
      </c>
      <c r="K2927">
        <v>0</v>
      </c>
      <c r="M2927" t="s">
        <v>650</v>
      </c>
      <c r="N2927" t="str">
        <f t="shared" si="310"/>
        <v>middle</v>
      </c>
      <c r="P2927">
        <v>0</v>
      </c>
      <c r="Q2927">
        <v>-0.50174034000000001</v>
      </c>
      <c r="R2927">
        <v>1</v>
      </c>
      <c r="S2927">
        <v>0.14514984017011301</v>
      </c>
      <c r="T2927">
        <f t="shared" si="311"/>
        <v>0</v>
      </c>
      <c r="U2927">
        <f t="shared" si="312"/>
        <v>0</v>
      </c>
      <c r="V2927">
        <f t="shared" si="313"/>
        <v>0</v>
      </c>
      <c r="X2927">
        <f t="shared" si="308"/>
        <v>-7.2827530157898154E-2</v>
      </c>
    </row>
    <row r="2928" spans="1:24" x14ac:dyDescent="0.35">
      <c r="A2928" t="s">
        <v>505</v>
      </c>
      <c r="B2928" t="s">
        <v>666</v>
      </c>
      <c r="C2928" t="s">
        <v>700</v>
      </c>
      <c r="D2928" t="s">
        <v>685</v>
      </c>
      <c r="E2928">
        <v>0.32100025213510502</v>
      </c>
      <c r="F2928">
        <v>9</v>
      </c>
      <c r="G2928">
        <v>1</v>
      </c>
      <c r="H2928">
        <v>0</v>
      </c>
      <c r="I2928">
        <f t="shared" si="309"/>
        <v>1</v>
      </c>
      <c r="J2928">
        <v>0</v>
      </c>
      <c r="K2928">
        <v>0</v>
      </c>
      <c r="M2928" t="s">
        <v>650</v>
      </c>
      <c r="N2928" t="str">
        <f t="shared" si="310"/>
        <v>middle</v>
      </c>
      <c r="P2928">
        <v>1</v>
      </c>
      <c r="Q2928">
        <v>-1.0566868</v>
      </c>
      <c r="R2928">
        <v>1</v>
      </c>
      <c r="S2928">
        <v>0.32100025213510502</v>
      </c>
      <c r="T2928">
        <f t="shared" si="311"/>
        <v>0.32100025213510502</v>
      </c>
      <c r="U2928">
        <f t="shared" si="312"/>
        <v>0</v>
      </c>
      <c r="V2928">
        <f t="shared" si="313"/>
        <v>0</v>
      </c>
      <c r="X2928">
        <f t="shared" si="308"/>
        <v>-0.33919672922783733</v>
      </c>
    </row>
    <row r="2929" spans="1:24" x14ac:dyDescent="0.35">
      <c r="A2929" t="s">
        <v>499</v>
      </c>
      <c r="B2929" t="s">
        <v>665</v>
      </c>
      <c r="C2929" t="s">
        <v>700</v>
      </c>
      <c r="D2929" t="s">
        <v>685</v>
      </c>
      <c r="E2929">
        <v>0.67899974786489403</v>
      </c>
      <c r="F2929">
        <v>9</v>
      </c>
      <c r="G2929">
        <v>1</v>
      </c>
      <c r="H2929">
        <v>0</v>
      </c>
      <c r="I2929">
        <f t="shared" si="309"/>
        <v>1</v>
      </c>
      <c r="J2929">
        <v>0</v>
      </c>
      <c r="K2929">
        <v>0</v>
      </c>
      <c r="M2929" t="s">
        <v>650</v>
      </c>
      <c r="N2929" t="str">
        <f t="shared" si="310"/>
        <v>middle</v>
      </c>
      <c r="P2929">
        <v>1</v>
      </c>
      <c r="Q2929">
        <v>-1.0566868</v>
      </c>
      <c r="R2929">
        <v>1</v>
      </c>
      <c r="S2929">
        <v>0.67899974786489403</v>
      </c>
      <c r="T2929">
        <f t="shared" si="311"/>
        <v>0.67899974786489403</v>
      </c>
      <c r="U2929">
        <f t="shared" si="312"/>
        <v>0</v>
      </c>
      <c r="V2929">
        <f t="shared" si="313"/>
        <v>0</v>
      </c>
      <c r="X2929">
        <f t="shared" si="308"/>
        <v>-0.71749007077216176</v>
      </c>
    </row>
    <row r="2930" spans="1:24" x14ac:dyDescent="0.35">
      <c r="A2930" t="s">
        <v>503</v>
      </c>
      <c r="B2930" t="s">
        <v>667</v>
      </c>
      <c r="C2930" t="s">
        <v>700</v>
      </c>
      <c r="D2930" t="s">
        <v>685</v>
      </c>
      <c r="E2930">
        <v>0.55952048005739896</v>
      </c>
      <c r="F2930">
        <v>9</v>
      </c>
      <c r="G2930">
        <v>0</v>
      </c>
      <c r="H2930">
        <v>0</v>
      </c>
      <c r="I2930">
        <f t="shared" si="309"/>
        <v>0</v>
      </c>
      <c r="J2930">
        <v>0</v>
      </c>
      <c r="K2930">
        <v>0</v>
      </c>
      <c r="L2930" t="s">
        <v>3</v>
      </c>
      <c r="M2930" t="s">
        <v>651</v>
      </c>
      <c r="N2930" t="str">
        <f t="shared" si="310"/>
        <v>right tackle</v>
      </c>
      <c r="P2930">
        <v>0</v>
      </c>
      <c r="Q2930">
        <v>0.112897314</v>
      </c>
      <c r="R2930">
        <v>0</v>
      </c>
      <c r="S2930">
        <v>0</v>
      </c>
      <c r="T2930">
        <f t="shared" si="311"/>
        <v>0</v>
      </c>
      <c r="U2930">
        <f t="shared" si="312"/>
        <v>0</v>
      </c>
      <c r="V2930">
        <f t="shared" si="313"/>
        <v>0</v>
      </c>
      <c r="X2930">
        <f t="shared" si="308"/>
        <v>6.3168359326470913E-2</v>
      </c>
    </row>
    <row r="2931" spans="1:24" x14ac:dyDescent="0.35">
      <c r="A2931" t="s">
        <v>509</v>
      </c>
      <c r="B2931" t="s">
        <v>665</v>
      </c>
      <c r="C2931" t="s">
        <v>700</v>
      </c>
      <c r="D2931" t="s">
        <v>685</v>
      </c>
      <c r="E2931">
        <v>0.44047951994259998</v>
      </c>
      <c r="F2931">
        <v>9</v>
      </c>
      <c r="G2931">
        <v>0</v>
      </c>
      <c r="H2931">
        <v>0</v>
      </c>
      <c r="I2931">
        <f t="shared" si="309"/>
        <v>0</v>
      </c>
      <c r="J2931">
        <v>0</v>
      </c>
      <c r="K2931">
        <v>0</v>
      </c>
      <c r="L2931" t="s">
        <v>3</v>
      </c>
      <c r="M2931" t="s">
        <v>651</v>
      </c>
      <c r="N2931" t="str">
        <f t="shared" si="310"/>
        <v>right tackle</v>
      </c>
      <c r="P2931">
        <v>0</v>
      </c>
      <c r="Q2931">
        <v>0.112897314</v>
      </c>
      <c r="R2931">
        <v>0</v>
      </c>
      <c r="S2931">
        <v>0</v>
      </c>
      <c r="T2931">
        <f t="shared" si="311"/>
        <v>0</v>
      </c>
      <c r="U2931">
        <f t="shared" si="312"/>
        <v>0</v>
      </c>
      <c r="V2931">
        <f t="shared" si="313"/>
        <v>0</v>
      </c>
      <c r="X2931">
        <f t="shared" si="308"/>
        <v>4.9728954673528974E-2</v>
      </c>
    </row>
    <row r="2932" spans="1:24" x14ac:dyDescent="0.35">
      <c r="A2932" t="s">
        <v>505</v>
      </c>
      <c r="B2932" t="s">
        <v>666</v>
      </c>
      <c r="C2932" t="s">
        <v>700</v>
      </c>
      <c r="D2932" t="s">
        <v>685</v>
      </c>
      <c r="E2932">
        <v>0.236677323489701</v>
      </c>
      <c r="F2932">
        <v>9</v>
      </c>
      <c r="G2932">
        <v>0</v>
      </c>
      <c r="H2932">
        <v>0</v>
      </c>
      <c r="I2932">
        <f t="shared" si="309"/>
        <v>0</v>
      </c>
      <c r="J2932">
        <v>0</v>
      </c>
      <c r="K2932">
        <v>0</v>
      </c>
      <c r="M2932" t="s">
        <v>650</v>
      </c>
      <c r="N2932" t="str">
        <f t="shared" si="310"/>
        <v>middle</v>
      </c>
      <c r="P2932">
        <v>0</v>
      </c>
      <c r="Q2932">
        <v>-0.42699779999999998</v>
      </c>
      <c r="R2932">
        <v>1</v>
      </c>
      <c r="S2932">
        <v>0.236677323489701</v>
      </c>
      <c r="T2932">
        <f t="shared" si="311"/>
        <v>0</v>
      </c>
      <c r="U2932">
        <f t="shared" si="312"/>
        <v>0</v>
      </c>
      <c r="V2932">
        <f t="shared" si="313"/>
        <v>0</v>
      </c>
      <c r="X2932">
        <f t="shared" si="308"/>
        <v>-0.10106069643999065</v>
      </c>
    </row>
    <row r="2933" spans="1:24" x14ac:dyDescent="0.35">
      <c r="A2933" t="s">
        <v>514</v>
      </c>
      <c r="B2933" t="s">
        <v>666</v>
      </c>
      <c r="C2933" t="s">
        <v>700</v>
      </c>
      <c r="D2933" t="s">
        <v>685</v>
      </c>
      <c r="E2933">
        <v>0.76332267651029795</v>
      </c>
      <c r="F2933">
        <v>9</v>
      </c>
      <c r="G2933">
        <v>0</v>
      </c>
      <c r="H2933">
        <v>0</v>
      </c>
      <c r="I2933">
        <f t="shared" si="309"/>
        <v>0</v>
      </c>
      <c r="J2933">
        <v>0</v>
      </c>
      <c r="K2933">
        <v>0</v>
      </c>
      <c r="M2933" t="s">
        <v>650</v>
      </c>
      <c r="N2933" t="str">
        <f t="shared" si="310"/>
        <v>middle</v>
      </c>
      <c r="P2933">
        <v>0</v>
      </c>
      <c r="Q2933">
        <v>-0.42699779999999998</v>
      </c>
      <c r="R2933">
        <v>1</v>
      </c>
      <c r="S2933">
        <v>0.76332267651029795</v>
      </c>
      <c r="T2933">
        <f t="shared" si="311"/>
        <v>0</v>
      </c>
      <c r="U2933">
        <f t="shared" si="312"/>
        <v>0</v>
      </c>
      <c r="V2933">
        <f t="shared" si="313"/>
        <v>0</v>
      </c>
      <c r="X2933">
        <f t="shared" si="308"/>
        <v>-0.32593710356000888</v>
      </c>
    </row>
    <row r="2934" spans="1:24" x14ac:dyDescent="0.35">
      <c r="A2934" t="s">
        <v>505</v>
      </c>
      <c r="B2934" t="s">
        <v>666</v>
      </c>
      <c r="C2934" t="s">
        <v>700</v>
      </c>
      <c r="D2934" t="s">
        <v>685</v>
      </c>
      <c r="E2934">
        <v>1</v>
      </c>
      <c r="F2934">
        <v>9</v>
      </c>
      <c r="G2934">
        <v>0</v>
      </c>
      <c r="H2934">
        <v>0</v>
      </c>
      <c r="I2934">
        <f t="shared" si="309"/>
        <v>0</v>
      </c>
      <c r="J2934">
        <v>0</v>
      </c>
      <c r="K2934">
        <v>0</v>
      </c>
      <c r="L2934" t="s">
        <v>653</v>
      </c>
      <c r="M2934" t="s">
        <v>652</v>
      </c>
      <c r="N2934" t="str">
        <f t="shared" si="310"/>
        <v>left end</v>
      </c>
      <c r="P2934">
        <v>0</v>
      </c>
      <c r="Q2934">
        <v>-0.53609973</v>
      </c>
      <c r="R2934">
        <v>1</v>
      </c>
      <c r="S2934">
        <v>1</v>
      </c>
      <c r="T2934">
        <f t="shared" si="311"/>
        <v>0</v>
      </c>
      <c r="U2934">
        <f t="shared" si="312"/>
        <v>0</v>
      </c>
      <c r="V2934">
        <f t="shared" si="313"/>
        <v>0</v>
      </c>
      <c r="X2934">
        <f t="shared" si="308"/>
        <v>-0.53609973</v>
      </c>
    </row>
    <row r="2935" spans="1:24" x14ac:dyDescent="0.35">
      <c r="A2935" t="s">
        <v>503</v>
      </c>
      <c r="B2935" t="s">
        <v>667</v>
      </c>
      <c r="C2935" t="s">
        <v>700</v>
      </c>
      <c r="D2935" t="s">
        <v>685</v>
      </c>
      <c r="E2935">
        <v>0.37592609147852701</v>
      </c>
      <c r="F2935">
        <v>9</v>
      </c>
      <c r="G2935">
        <v>0</v>
      </c>
      <c r="H2935">
        <v>0</v>
      </c>
      <c r="I2935">
        <f t="shared" si="309"/>
        <v>0</v>
      </c>
      <c r="J2935">
        <v>0</v>
      </c>
      <c r="K2935">
        <v>0</v>
      </c>
      <c r="L2935" t="s">
        <v>653</v>
      </c>
      <c r="M2935" t="s">
        <v>652</v>
      </c>
      <c r="N2935" t="str">
        <f t="shared" si="310"/>
        <v>left end</v>
      </c>
      <c r="P2935">
        <v>0</v>
      </c>
      <c r="Q2935">
        <v>-0.55030595999999998</v>
      </c>
      <c r="R2935">
        <v>1</v>
      </c>
      <c r="S2935">
        <v>0.37592609147852701</v>
      </c>
      <c r="T2935">
        <f t="shared" si="311"/>
        <v>0</v>
      </c>
      <c r="U2935">
        <f t="shared" si="312"/>
        <v>0</v>
      </c>
      <c r="V2935">
        <f t="shared" si="313"/>
        <v>0</v>
      </c>
      <c r="X2935">
        <f t="shared" si="308"/>
        <v>-0.20687436866013861</v>
      </c>
    </row>
    <row r="2936" spans="1:24" x14ac:dyDescent="0.35">
      <c r="A2936" t="s">
        <v>563</v>
      </c>
      <c r="B2936" t="s">
        <v>665</v>
      </c>
      <c r="C2936" t="s">
        <v>700</v>
      </c>
      <c r="D2936" t="s">
        <v>685</v>
      </c>
      <c r="E2936">
        <v>0.20777898368997999</v>
      </c>
      <c r="F2936">
        <v>9</v>
      </c>
      <c r="G2936">
        <v>0</v>
      </c>
      <c r="H2936">
        <v>0</v>
      </c>
      <c r="I2936">
        <f t="shared" si="309"/>
        <v>0</v>
      </c>
      <c r="J2936">
        <v>0</v>
      </c>
      <c r="K2936">
        <v>0</v>
      </c>
      <c r="L2936" t="s">
        <v>653</v>
      </c>
      <c r="M2936" t="s">
        <v>652</v>
      </c>
      <c r="N2936" t="str">
        <f t="shared" si="310"/>
        <v>left end</v>
      </c>
      <c r="P2936">
        <v>0</v>
      </c>
      <c r="Q2936">
        <v>-0.55030595999999998</v>
      </c>
      <c r="R2936">
        <v>1</v>
      </c>
      <c r="S2936">
        <v>0.20777898368997999</v>
      </c>
      <c r="T2936">
        <f t="shared" si="311"/>
        <v>0</v>
      </c>
      <c r="U2936">
        <f t="shared" si="312"/>
        <v>0</v>
      </c>
      <c r="V2936">
        <f t="shared" si="313"/>
        <v>0</v>
      </c>
      <c r="X2936">
        <f t="shared" si="308"/>
        <v>-0.11434201308733878</v>
      </c>
    </row>
    <row r="2937" spans="1:24" x14ac:dyDescent="0.35">
      <c r="A2937" t="s">
        <v>564</v>
      </c>
      <c r="B2937" t="s">
        <v>667</v>
      </c>
      <c r="C2937" t="s">
        <v>700</v>
      </c>
      <c r="D2937" t="s">
        <v>685</v>
      </c>
      <c r="E2937">
        <v>0.416294924831491</v>
      </c>
      <c r="F2937">
        <v>9</v>
      </c>
      <c r="G2937">
        <v>0</v>
      </c>
      <c r="H2937">
        <v>0</v>
      </c>
      <c r="I2937">
        <f t="shared" si="309"/>
        <v>0</v>
      </c>
      <c r="J2937">
        <v>0</v>
      </c>
      <c r="K2937">
        <v>0</v>
      </c>
      <c r="L2937" t="s">
        <v>653</v>
      </c>
      <c r="M2937" t="s">
        <v>652</v>
      </c>
      <c r="N2937" t="str">
        <f t="shared" si="310"/>
        <v>left end</v>
      </c>
      <c r="P2937">
        <v>0</v>
      </c>
      <c r="Q2937">
        <v>-0.55030595999999998</v>
      </c>
      <c r="R2937">
        <v>1</v>
      </c>
      <c r="S2937">
        <v>0.416294924831491</v>
      </c>
      <c r="T2937">
        <f t="shared" si="311"/>
        <v>0</v>
      </c>
      <c r="U2937">
        <f t="shared" si="312"/>
        <v>0</v>
      </c>
      <c r="V2937">
        <f t="shared" si="313"/>
        <v>0</v>
      </c>
      <c r="X2937">
        <f t="shared" si="308"/>
        <v>-0.22908957825252149</v>
      </c>
    </row>
    <row r="2938" spans="1:24" x14ac:dyDescent="0.35">
      <c r="A2938" t="s">
        <v>225</v>
      </c>
      <c r="B2938" t="s">
        <v>666</v>
      </c>
      <c r="C2938" t="s">
        <v>685</v>
      </c>
      <c r="D2938" t="s">
        <v>700</v>
      </c>
      <c r="E2938">
        <v>0.74712161131723298</v>
      </c>
      <c r="F2938">
        <v>9</v>
      </c>
      <c r="G2938">
        <v>0</v>
      </c>
      <c r="H2938">
        <v>0</v>
      </c>
      <c r="I2938">
        <f t="shared" si="309"/>
        <v>0</v>
      </c>
      <c r="J2938">
        <v>0</v>
      </c>
      <c r="K2938">
        <v>0</v>
      </c>
      <c r="L2938" t="s">
        <v>654</v>
      </c>
      <c r="M2938" t="s">
        <v>652</v>
      </c>
      <c r="N2938" t="str">
        <f t="shared" si="310"/>
        <v>left guard</v>
      </c>
      <c r="P2938">
        <v>0</v>
      </c>
      <c r="Q2938">
        <v>-4.4823736000000003E-2</v>
      </c>
      <c r="R2938">
        <v>1</v>
      </c>
      <c r="S2938">
        <v>0.74712161131723298</v>
      </c>
      <c r="T2938">
        <f t="shared" si="311"/>
        <v>0</v>
      </c>
      <c r="U2938">
        <f t="shared" si="312"/>
        <v>0</v>
      </c>
      <c r="V2938">
        <f t="shared" si="313"/>
        <v>0</v>
      </c>
      <c r="X2938">
        <f t="shared" si="308"/>
        <v>-3.3488781865578264E-2</v>
      </c>
    </row>
    <row r="2939" spans="1:24" x14ac:dyDescent="0.35">
      <c r="A2939" t="s">
        <v>219</v>
      </c>
      <c r="B2939" t="s">
        <v>665</v>
      </c>
      <c r="C2939" t="s">
        <v>685</v>
      </c>
      <c r="D2939" t="s">
        <v>700</v>
      </c>
      <c r="E2939">
        <v>0.25287838868276602</v>
      </c>
      <c r="F2939">
        <v>9</v>
      </c>
      <c r="G2939">
        <v>0</v>
      </c>
      <c r="H2939">
        <v>0</v>
      </c>
      <c r="I2939">
        <f t="shared" si="309"/>
        <v>0</v>
      </c>
      <c r="J2939">
        <v>0</v>
      </c>
      <c r="K2939">
        <v>0</v>
      </c>
      <c r="L2939" t="s">
        <v>654</v>
      </c>
      <c r="M2939" t="s">
        <v>652</v>
      </c>
      <c r="N2939" t="str">
        <f t="shared" si="310"/>
        <v>left guard</v>
      </c>
      <c r="P2939">
        <v>0</v>
      </c>
      <c r="Q2939">
        <v>-4.4823736000000003E-2</v>
      </c>
      <c r="R2939">
        <v>1</v>
      </c>
      <c r="S2939">
        <v>0.25287838868276602</v>
      </c>
      <c r="T2939">
        <f t="shared" si="311"/>
        <v>0</v>
      </c>
      <c r="U2939">
        <f t="shared" si="312"/>
        <v>0</v>
      </c>
      <c r="V2939">
        <f t="shared" si="313"/>
        <v>0</v>
      </c>
      <c r="X2939">
        <f t="shared" si="308"/>
        <v>-1.1334954134421692E-2</v>
      </c>
    </row>
    <row r="2940" spans="1:24" x14ac:dyDescent="0.35">
      <c r="A2940" t="s">
        <v>226</v>
      </c>
      <c r="B2940" t="s">
        <v>666</v>
      </c>
      <c r="C2940" t="s">
        <v>685</v>
      </c>
      <c r="D2940" t="s">
        <v>700</v>
      </c>
      <c r="E2940">
        <v>1</v>
      </c>
      <c r="F2940">
        <v>9</v>
      </c>
      <c r="G2940">
        <v>0</v>
      </c>
      <c r="H2940">
        <v>0</v>
      </c>
      <c r="I2940">
        <f t="shared" si="309"/>
        <v>0</v>
      </c>
      <c r="J2940">
        <v>0</v>
      </c>
      <c r="K2940">
        <v>0</v>
      </c>
      <c r="L2940" t="s">
        <v>654</v>
      </c>
      <c r="M2940" t="s">
        <v>652</v>
      </c>
      <c r="N2940" t="str">
        <f t="shared" si="310"/>
        <v>left guard</v>
      </c>
      <c r="P2940">
        <v>0</v>
      </c>
      <c r="Q2940">
        <v>-0.63830200000000004</v>
      </c>
      <c r="R2940">
        <v>1</v>
      </c>
      <c r="S2940">
        <v>1</v>
      </c>
      <c r="T2940">
        <f t="shared" si="311"/>
        <v>0</v>
      </c>
      <c r="U2940">
        <f t="shared" si="312"/>
        <v>0</v>
      </c>
      <c r="V2940">
        <f t="shared" si="313"/>
        <v>0</v>
      </c>
      <c r="X2940">
        <f t="shared" si="308"/>
        <v>-0.63830200000000004</v>
      </c>
    </row>
    <row r="2941" spans="1:24" x14ac:dyDescent="0.35">
      <c r="A2941" t="s">
        <v>233</v>
      </c>
      <c r="B2941" t="s">
        <v>667</v>
      </c>
      <c r="C2941" t="s">
        <v>685</v>
      </c>
      <c r="D2941" t="s">
        <v>700</v>
      </c>
      <c r="E2941">
        <v>0.18807212224088601</v>
      </c>
      <c r="F2941">
        <v>9</v>
      </c>
      <c r="G2941">
        <v>0</v>
      </c>
      <c r="H2941">
        <v>0</v>
      </c>
      <c r="I2941">
        <f t="shared" si="309"/>
        <v>0</v>
      </c>
      <c r="J2941">
        <v>0</v>
      </c>
      <c r="K2941">
        <v>0</v>
      </c>
      <c r="L2941" t="s">
        <v>653</v>
      </c>
      <c r="M2941" t="s">
        <v>651</v>
      </c>
      <c r="N2941" t="str">
        <f t="shared" si="310"/>
        <v>right end</v>
      </c>
      <c r="P2941">
        <v>0</v>
      </c>
      <c r="Q2941">
        <v>-0.58615070000000002</v>
      </c>
      <c r="R2941">
        <v>1</v>
      </c>
      <c r="S2941">
        <v>0.18807212224088601</v>
      </c>
      <c r="T2941">
        <f t="shared" si="311"/>
        <v>0</v>
      </c>
      <c r="U2941">
        <f t="shared" si="312"/>
        <v>0</v>
      </c>
      <c r="V2941">
        <f t="shared" si="313"/>
        <v>0</v>
      </c>
      <c r="X2941">
        <f t="shared" si="308"/>
        <v>-0.11023860610198091</v>
      </c>
    </row>
    <row r="2942" spans="1:24" x14ac:dyDescent="0.35">
      <c r="A2942" t="s">
        <v>633</v>
      </c>
      <c r="B2942" t="s">
        <v>665</v>
      </c>
      <c r="C2942" t="s">
        <v>685</v>
      </c>
      <c r="D2942" t="s">
        <v>700</v>
      </c>
      <c r="E2942">
        <v>0.11134197831788401</v>
      </c>
      <c r="F2942">
        <v>9</v>
      </c>
      <c r="G2942">
        <v>0</v>
      </c>
      <c r="H2942">
        <v>0</v>
      </c>
      <c r="I2942">
        <f t="shared" si="309"/>
        <v>0</v>
      </c>
      <c r="J2942">
        <v>0</v>
      </c>
      <c r="K2942">
        <v>0</v>
      </c>
      <c r="L2942" t="s">
        <v>653</v>
      </c>
      <c r="M2942" t="s">
        <v>651</v>
      </c>
      <c r="N2942" t="str">
        <f t="shared" si="310"/>
        <v>right end</v>
      </c>
      <c r="P2942">
        <v>0</v>
      </c>
      <c r="Q2942">
        <v>-0.58615070000000002</v>
      </c>
      <c r="R2942">
        <v>1</v>
      </c>
      <c r="S2942">
        <v>0.11134197831788401</v>
      </c>
      <c r="T2942">
        <f t="shared" si="311"/>
        <v>0</v>
      </c>
      <c r="U2942">
        <f t="shared" si="312"/>
        <v>0</v>
      </c>
      <c r="V2942">
        <f t="shared" si="313"/>
        <v>0</v>
      </c>
      <c r="X2942">
        <f t="shared" si="308"/>
        <v>-6.5263178530412538E-2</v>
      </c>
    </row>
    <row r="2943" spans="1:24" x14ac:dyDescent="0.35">
      <c r="A2943" t="s">
        <v>450</v>
      </c>
      <c r="B2943" t="s">
        <v>666</v>
      </c>
      <c r="C2943" t="s">
        <v>685</v>
      </c>
      <c r="D2943" t="s">
        <v>700</v>
      </c>
      <c r="E2943">
        <v>0.27954036018259498</v>
      </c>
      <c r="F2943">
        <v>9</v>
      </c>
      <c r="G2943">
        <v>0</v>
      </c>
      <c r="H2943">
        <v>0</v>
      </c>
      <c r="I2943">
        <f t="shared" si="309"/>
        <v>0</v>
      </c>
      <c r="J2943">
        <v>0</v>
      </c>
      <c r="K2943">
        <v>0</v>
      </c>
      <c r="L2943" t="s">
        <v>653</v>
      </c>
      <c r="M2943" t="s">
        <v>651</v>
      </c>
      <c r="N2943" t="str">
        <f t="shared" si="310"/>
        <v>right end</v>
      </c>
      <c r="P2943">
        <v>0</v>
      </c>
      <c r="Q2943">
        <v>-0.58615070000000002</v>
      </c>
      <c r="R2943">
        <v>1</v>
      </c>
      <c r="S2943">
        <v>0.27954036018259498</v>
      </c>
      <c r="T2943">
        <f t="shared" si="311"/>
        <v>0</v>
      </c>
      <c r="U2943">
        <f t="shared" si="312"/>
        <v>0</v>
      </c>
      <c r="V2943">
        <f t="shared" si="313"/>
        <v>0</v>
      </c>
      <c r="X2943">
        <f t="shared" si="308"/>
        <v>-0.16385277779928017</v>
      </c>
    </row>
    <row r="2944" spans="1:24" x14ac:dyDescent="0.35">
      <c r="A2944" t="s">
        <v>219</v>
      </c>
      <c r="B2944" t="s">
        <v>665</v>
      </c>
      <c r="C2944" t="s">
        <v>685</v>
      </c>
      <c r="D2944" t="s">
        <v>700</v>
      </c>
      <c r="E2944">
        <v>0.42104553925863297</v>
      </c>
      <c r="F2944">
        <v>9</v>
      </c>
      <c r="G2944">
        <v>0</v>
      </c>
      <c r="H2944">
        <v>0</v>
      </c>
      <c r="I2944">
        <f t="shared" si="309"/>
        <v>0</v>
      </c>
      <c r="J2944">
        <v>0</v>
      </c>
      <c r="K2944">
        <v>0</v>
      </c>
      <c r="L2944" t="s">
        <v>653</v>
      </c>
      <c r="M2944" t="s">
        <v>651</v>
      </c>
      <c r="N2944" t="str">
        <f t="shared" si="310"/>
        <v>right end</v>
      </c>
      <c r="P2944">
        <v>0</v>
      </c>
      <c r="Q2944">
        <v>-0.58615070000000002</v>
      </c>
      <c r="R2944">
        <v>1</v>
      </c>
      <c r="S2944">
        <v>0.42104553925863297</v>
      </c>
      <c r="T2944">
        <f t="shared" si="311"/>
        <v>0</v>
      </c>
      <c r="U2944">
        <f t="shared" si="312"/>
        <v>0</v>
      </c>
      <c r="V2944">
        <f t="shared" si="313"/>
        <v>0</v>
      </c>
      <c r="X2944">
        <f t="shared" si="308"/>
        <v>-0.24679613756832522</v>
      </c>
    </row>
    <row r="2945" spans="1:24" x14ac:dyDescent="0.35">
      <c r="A2945" t="s">
        <v>223</v>
      </c>
      <c r="B2945" t="s">
        <v>667</v>
      </c>
      <c r="C2945" t="s">
        <v>685</v>
      </c>
      <c r="D2945" t="s">
        <v>700</v>
      </c>
      <c r="E2945">
        <v>0.67889255985237196</v>
      </c>
      <c r="F2945">
        <v>9</v>
      </c>
      <c r="G2945">
        <v>0</v>
      </c>
      <c r="H2945">
        <v>0</v>
      </c>
      <c r="I2945">
        <f t="shared" si="309"/>
        <v>0</v>
      </c>
      <c r="J2945">
        <v>0</v>
      </c>
      <c r="K2945">
        <v>0</v>
      </c>
      <c r="L2945" t="s">
        <v>653</v>
      </c>
      <c r="M2945" t="s">
        <v>652</v>
      </c>
      <c r="N2945" t="str">
        <f t="shared" si="310"/>
        <v>left end</v>
      </c>
      <c r="P2945">
        <v>0</v>
      </c>
      <c r="Q2945">
        <v>-0.34816298000000001</v>
      </c>
      <c r="R2945">
        <v>1</v>
      </c>
      <c r="S2945">
        <v>0.67889255985237196</v>
      </c>
      <c r="T2945">
        <f t="shared" si="311"/>
        <v>0</v>
      </c>
      <c r="U2945">
        <f t="shared" si="312"/>
        <v>0</v>
      </c>
      <c r="V2945">
        <f t="shared" si="313"/>
        <v>0</v>
      </c>
      <c r="X2945">
        <f t="shared" si="308"/>
        <v>-0.23636525673803019</v>
      </c>
    </row>
    <row r="2946" spans="1:24" x14ac:dyDescent="0.35">
      <c r="A2946" t="s">
        <v>219</v>
      </c>
      <c r="B2946" t="s">
        <v>665</v>
      </c>
      <c r="C2946" t="s">
        <v>685</v>
      </c>
      <c r="D2946" t="s">
        <v>700</v>
      </c>
      <c r="E2946">
        <v>0.32110744014762699</v>
      </c>
      <c r="F2946">
        <v>9</v>
      </c>
      <c r="G2946">
        <v>0</v>
      </c>
      <c r="H2946">
        <v>0</v>
      </c>
      <c r="I2946">
        <f t="shared" si="309"/>
        <v>0</v>
      </c>
      <c r="J2946">
        <v>0</v>
      </c>
      <c r="K2946">
        <v>0</v>
      </c>
      <c r="L2946" t="s">
        <v>653</v>
      </c>
      <c r="M2946" t="s">
        <v>652</v>
      </c>
      <c r="N2946" t="str">
        <f t="shared" si="310"/>
        <v>left end</v>
      </c>
      <c r="P2946">
        <v>0</v>
      </c>
      <c r="Q2946">
        <v>-0.34816298000000001</v>
      </c>
      <c r="R2946">
        <v>1</v>
      </c>
      <c r="S2946">
        <v>0.32110744014762699</v>
      </c>
      <c r="T2946">
        <f t="shared" si="311"/>
        <v>0</v>
      </c>
      <c r="U2946">
        <f t="shared" si="312"/>
        <v>0</v>
      </c>
      <c r="V2946">
        <f t="shared" si="313"/>
        <v>0</v>
      </c>
      <c r="X2946">
        <f t="shared" ref="X2946:X3009" si="314">Q2946*E2946</f>
        <v>-0.11179772326196946</v>
      </c>
    </row>
    <row r="2947" spans="1:24" x14ac:dyDescent="0.35">
      <c r="A2947" t="s">
        <v>502</v>
      </c>
      <c r="B2947" t="s">
        <v>665</v>
      </c>
      <c r="C2947" t="s">
        <v>700</v>
      </c>
      <c r="D2947" t="s">
        <v>685</v>
      </c>
      <c r="E2947">
        <v>1</v>
      </c>
      <c r="F2947">
        <v>9</v>
      </c>
      <c r="G2947">
        <v>0</v>
      </c>
      <c r="H2947">
        <v>0</v>
      </c>
      <c r="I2947">
        <f t="shared" ref="I2947:I3010" si="315">SUM(G2947:H2947)</f>
        <v>0</v>
      </c>
      <c r="J2947">
        <v>0</v>
      </c>
      <c r="K2947">
        <v>0</v>
      </c>
      <c r="L2947" t="s">
        <v>653</v>
      </c>
      <c r="M2947" t="s">
        <v>652</v>
      </c>
      <c r="N2947" t="str">
        <f t="shared" ref="N2947:N3010" si="316">IF(M2947="middle",M2947,_xlfn.CONCAT(M2947," ",L2947))</f>
        <v>left end</v>
      </c>
      <c r="P2947">
        <v>0</v>
      </c>
      <c r="Q2947">
        <v>-0.69499993000000004</v>
      </c>
      <c r="R2947">
        <v>1</v>
      </c>
      <c r="S2947">
        <v>1</v>
      </c>
      <c r="T2947">
        <f t="shared" ref="T2947:T3010" si="317">P2947*E2947</f>
        <v>0</v>
      </c>
      <c r="U2947">
        <f t="shared" ref="U2947:U3010" si="318">J2947*E2947</f>
        <v>0</v>
      </c>
      <c r="V2947">
        <f t="shared" ref="V2947:V3010" si="319">K2947*E2947</f>
        <v>0</v>
      </c>
      <c r="X2947">
        <f t="shared" si="314"/>
        <v>-0.69499993000000004</v>
      </c>
    </row>
    <row r="2948" spans="1:24" x14ac:dyDescent="0.35">
      <c r="A2948" t="s">
        <v>233</v>
      </c>
      <c r="B2948" t="s">
        <v>667</v>
      </c>
      <c r="C2948" t="s">
        <v>685</v>
      </c>
      <c r="D2948" t="s">
        <v>700</v>
      </c>
      <c r="E2948">
        <v>0.70289941598467498</v>
      </c>
      <c r="F2948">
        <v>9</v>
      </c>
      <c r="G2948">
        <v>0</v>
      </c>
      <c r="H2948">
        <v>0</v>
      </c>
      <c r="I2948">
        <f t="shared" si="315"/>
        <v>0</v>
      </c>
      <c r="J2948">
        <v>0</v>
      </c>
      <c r="K2948">
        <v>0</v>
      </c>
      <c r="L2948" t="s">
        <v>653</v>
      </c>
      <c r="M2948" t="s">
        <v>651</v>
      </c>
      <c r="N2948" t="str">
        <f t="shared" si="316"/>
        <v>right end</v>
      </c>
      <c r="P2948">
        <v>0</v>
      </c>
      <c r="Q2948">
        <v>0.8513385</v>
      </c>
      <c r="R2948">
        <v>0</v>
      </c>
      <c r="S2948">
        <v>0</v>
      </c>
      <c r="T2948">
        <f t="shared" si="317"/>
        <v>0</v>
      </c>
      <c r="U2948">
        <f t="shared" si="318"/>
        <v>0</v>
      </c>
      <c r="V2948">
        <f t="shared" si="319"/>
        <v>0</v>
      </c>
      <c r="X2948">
        <f t="shared" si="314"/>
        <v>0.59840533445526922</v>
      </c>
    </row>
    <row r="2949" spans="1:24" x14ac:dyDescent="0.35">
      <c r="A2949" t="s">
        <v>232</v>
      </c>
      <c r="B2949" t="s">
        <v>665</v>
      </c>
      <c r="C2949" t="s">
        <v>685</v>
      </c>
      <c r="D2949" t="s">
        <v>700</v>
      </c>
      <c r="E2949">
        <v>0.29710058401532402</v>
      </c>
      <c r="F2949">
        <v>9</v>
      </c>
      <c r="G2949">
        <v>0</v>
      </c>
      <c r="H2949">
        <v>0</v>
      </c>
      <c r="I2949">
        <f t="shared" si="315"/>
        <v>0</v>
      </c>
      <c r="J2949">
        <v>0</v>
      </c>
      <c r="K2949">
        <v>0</v>
      </c>
      <c r="L2949" t="s">
        <v>653</v>
      </c>
      <c r="M2949" t="s">
        <v>651</v>
      </c>
      <c r="N2949" t="str">
        <f t="shared" si="316"/>
        <v>right end</v>
      </c>
      <c r="P2949">
        <v>0</v>
      </c>
      <c r="Q2949">
        <v>0.8513385</v>
      </c>
      <c r="R2949">
        <v>0</v>
      </c>
      <c r="S2949">
        <v>0</v>
      </c>
      <c r="T2949">
        <f t="shared" si="317"/>
        <v>0</v>
      </c>
      <c r="U2949">
        <f t="shared" si="318"/>
        <v>0</v>
      </c>
      <c r="V2949">
        <f t="shared" si="319"/>
        <v>0</v>
      </c>
      <c r="X2949">
        <f t="shared" si="314"/>
        <v>0.25293316554472994</v>
      </c>
    </row>
    <row r="2950" spans="1:24" x14ac:dyDescent="0.35">
      <c r="A2950" t="s">
        <v>563</v>
      </c>
      <c r="B2950" t="s">
        <v>665</v>
      </c>
      <c r="C2950" t="s">
        <v>700</v>
      </c>
      <c r="D2950" t="s">
        <v>685</v>
      </c>
      <c r="E2950">
        <v>0.80424301021158096</v>
      </c>
      <c r="F2950">
        <v>9</v>
      </c>
      <c r="G2950">
        <v>0</v>
      </c>
      <c r="H2950">
        <v>0</v>
      </c>
      <c r="I2950">
        <f t="shared" si="315"/>
        <v>0</v>
      </c>
      <c r="J2950">
        <v>0</v>
      </c>
      <c r="K2950">
        <v>0</v>
      </c>
      <c r="M2950" t="s">
        <v>650</v>
      </c>
      <c r="N2950" t="str">
        <f t="shared" si="316"/>
        <v>middle</v>
      </c>
      <c r="P2950">
        <v>0</v>
      </c>
      <c r="Q2950">
        <v>0.55344839999999995</v>
      </c>
      <c r="R2950">
        <v>0</v>
      </c>
      <c r="S2950">
        <v>0</v>
      </c>
      <c r="T2950">
        <f t="shared" si="317"/>
        <v>0</v>
      </c>
      <c r="U2950">
        <f t="shared" si="318"/>
        <v>0</v>
      </c>
      <c r="V2950">
        <f t="shared" si="319"/>
        <v>0</v>
      </c>
      <c r="X2950">
        <f t="shared" si="314"/>
        <v>0.44510700721278312</v>
      </c>
    </row>
    <row r="2951" spans="1:24" x14ac:dyDescent="0.35">
      <c r="A2951" t="s">
        <v>499</v>
      </c>
      <c r="B2951" t="s">
        <v>665</v>
      </c>
      <c r="C2951" t="s">
        <v>700</v>
      </c>
      <c r="D2951" t="s">
        <v>685</v>
      </c>
      <c r="E2951">
        <v>0.19575698978841799</v>
      </c>
      <c r="F2951">
        <v>9</v>
      </c>
      <c r="G2951">
        <v>0</v>
      </c>
      <c r="H2951">
        <v>0</v>
      </c>
      <c r="I2951">
        <f t="shared" si="315"/>
        <v>0</v>
      </c>
      <c r="J2951">
        <v>0</v>
      </c>
      <c r="K2951">
        <v>0</v>
      </c>
      <c r="M2951" t="s">
        <v>650</v>
      </c>
      <c r="N2951" t="str">
        <f t="shared" si="316"/>
        <v>middle</v>
      </c>
      <c r="P2951">
        <v>0</v>
      </c>
      <c r="Q2951">
        <v>0.55344839999999995</v>
      </c>
      <c r="R2951">
        <v>0</v>
      </c>
      <c r="S2951">
        <v>0</v>
      </c>
      <c r="T2951">
        <f t="shared" si="317"/>
        <v>0</v>
      </c>
      <c r="U2951">
        <f t="shared" si="318"/>
        <v>0</v>
      </c>
      <c r="V2951">
        <f t="shared" si="319"/>
        <v>0</v>
      </c>
      <c r="X2951">
        <f t="shared" si="314"/>
        <v>0.10834139278721626</v>
      </c>
    </row>
    <row r="2952" spans="1:24" x14ac:dyDescent="0.35">
      <c r="A2952" t="s">
        <v>562</v>
      </c>
      <c r="B2952" t="s">
        <v>666</v>
      </c>
      <c r="C2952" t="s">
        <v>700</v>
      </c>
      <c r="D2952" t="s">
        <v>685</v>
      </c>
      <c r="E2952">
        <v>0.236831492187877</v>
      </c>
      <c r="F2952">
        <v>9</v>
      </c>
      <c r="G2952">
        <v>0</v>
      </c>
      <c r="H2952">
        <v>0</v>
      </c>
      <c r="I2952">
        <f t="shared" si="315"/>
        <v>0</v>
      </c>
      <c r="J2952">
        <v>0</v>
      </c>
      <c r="K2952">
        <v>0</v>
      </c>
      <c r="L2952" t="s">
        <v>654</v>
      </c>
      <c r="M2952" t="s">
        <v>651</v>
      </c>
      <c r="N2952" t="str">
        <f t="shared" si="316"/>
        <v>right guard</v>
      </c>
      <c r="P2952">
        <v>0</v>
      </c>
      <c r="Q2952">
        <v>0.17596468000000001</v>
      </c>
      <c r="R2952">
        <v>0</v>
      </c>
      <c r="S2952">
        <v>0</v>
      </c>
      <c r="T2952">
        <f t="shared" si="317"/>
        <v>0</v>
      </c>
      <c r="U2952">
        <f t="shared" si="318"/>
        <v>0</v>
      </c>
      <c r="V2952">
        <f t="shared" si="319"/>
        <v>0</v>
      </c>
      <c r="X2952">
        <f t="shared" si="314"/>
        <v>4.1673977736762277E-2</v>
      </c>
    </row>
    <row r="2953" spans="1:24" x14ac:dyDescent="0.35">
      <c r="A2953" t="s">
        <v>502</v>
      </c>
      <c r="B2953" t="s">
        <v>665</v>
      </c>
      <c r="C2953" t="s">
        <v>700</v>
      </c>
      <c r="D2953" t="s">
        <v>685</v>
      </c>
      <c r="E2953">
        <v>0.477417656238809</v>
      </c>
      <c r="F2953">
        <v>9</v>
      </c>
      <c r="G2953">
        <v>0</v>
      </c>
      <c r="H2953">
        <v>0</v>
      </c>
      <c r="I2953">
        <f t="shared" si="315"/>
        <v>0</v>
      </c>
      <c r="J2953">
        <v>0</v>
      </c>
      <c r="K2953">
        <v>0</v>
      </c>
      <c r="L2953" t="s">
        <v>654</v>
      </c>
      <c r="M2953" t="s">
        <v>651</v>
      </c>
      <c r="N2953" t="str">
        <f t="shared" si="316"/>
        <v>right guard</v>
      </c>
      <c r="P2953">
        <v>0</v>
      </c>
      <c r="Q2953">
        <v>0.17596468000000001</v>
      </c>
      <c r="R2953">
        <v>0</v>
      </c>
      <c r="S2953">
        <v>0</v>
      </c>
      <c r="T2953">
        <f t="shared" si="317"/>
        <v>0</v>
      </c>
      <c r="U2953">
        <f t="shared" si="318"/>
        <v>0</v>
      </c>
      <c r="V2953">
        <f t="shared" si="319"/>
        <v>0</v>
      </c>
      <c r="X2953">
        <f t="shared" si="314"/>
        <v>8.4008645106412039E-2</v>
      </c>
    </row>
    <row r="2954" spans="1:24" x14ac:dyDescent="0.35">
      <c r="A2954" t="s">
        <v>564</v>
      </c>
      <c r="B2954" t="s">
        <v>667</v>
      </c>
      <c r="C2954" t="s">
        <v>700</v>
      </c>
      <c r="D2954" t="s">
        <v>685</v>
      </c>
      <c r="E2954">
        <v>0.28575085157331298</v>
      </c>
      <c r="F2954">
        <v>9</v>
      </c>
      <c r="G2954">
        <v>0</v>
      </c>
      <c r="H2954">
        <v>0</v>
      </c>
      <c r="I2954">
        <f t="shared" si="315"/>
        <v>0</v>
      </c>
      <c r="J2954">
        <v>0</v>
      </c>
      <c r="K2954">
        <v>0</v>
      </c>
      <c r="L2954" t="s">
        <v>654</v>
      </c>
      <c r="M2954" t="s">
        <v>651</v>
      </c>
      <c r="N2954" t="str">
        <f t="shared" si="316"/>
        <v>right guard</v>
      </c>
      <c r="P2954">
        <v>0</v>
      </c>
      <c r="Q2954">
        <v>0.17596468000000001</v>
      </c>
      <c r="R2954">
        <v>0</v>
      </c>
      <c r="S2954">
        <v>0</v>
      </c>
      <c r="T2954">
        <f t="shared" si="317"/>
        <v>0</v>
      </c>
      <c r="U2954">
        <f t="shared" si="318"/>
        <v>0</v>
      </c>
      <c r="V2954">
        <f t="shared" si="319"/>
        <v>0</v>
      </c>
      <c r="X2954">
        <f t="shared" si="314"/>
        <v>5.0282057156825516E-2</v>
      </c>
    </row>
    <row r="2955" spans="1:24" x14ac:dyDescent="0.35">
      <c r="A2955" t="s">
        <v>499</v>
      </c>
      <c r="B2955" t="s">
        <v>665</v>
      </c>
      <c r="C2955" t="s">
        <v>700</v>
      </c>
      <c r="D2955" t="s">
        <v>685</v>
      </c>
      <c r="E2955">
        <v>1</v>
      </c>
      <c r="F2955">
        <v>9</v>
      </c>
      <c r="G2955">
        <v>0</v>
      </c>
      <c r="H2955">
        <v>0</v>
      </c>
      <c r="I2955">
        <f t="shared" si="315"/>
        <v>0</v>
      </c>
      <c r="J2955">
        <v>0</v>
      </c>
      <c r="K2955">
        <v>0</v>
      </c>
      <c r="M2955" t="s">
        <v>650</v>
      </c>
      <c r="N2955" t="str">
        <f t="shared" si="316"/>
        <v>middle</v>
      </c>
      <c r="P2955">
        <v>0</v>
      </c>
      <c r="Q2955">
        <v>1.0473722000000001</v>
      </c>
      <c r="R2955">
        <v>0</v>
      </c>
      <c r="S2955">
        <v>0</v>
      </c>
      <c r="T2955">
        <f t="shared" si="317"/>
        <v>0</v>
      </c>
      <c r="U2955">
        <f t="shared" si="318"/>
        <v>0</v>
      </c>
      <c r="V2955">
        <f t="shared" si="319"/>
        <v>0</v>
      </c>
      <c r="X2955">
        <f t="shared" si="314"/>
        <v>1.0473722000000001</v>
      </c>
    </row>
    <row r="2956" spans="1:24" x14ac:dyDescent="0.35">
      <c r="A2956" t="s">
        <v>506</v>
      </c>
      <c r="B2956" t="s">
        <v>666</v>
      </c>
      <c r="C2956" t="s">
        <v>700</v>
      </c>
      <c r="D2956" t="s">
        <v>685</v>
      </c>
      <c r="E2956">
        <v>0.262801311325149</v>
      </c>
      <c r="F2956">
        <v>9</v>
      </c>
      <c r="G2956">
        <v>0</v>
      </c>
      <c r="H2956">
        <v>0</v>
      </c>
      <c r="I2956">
        <f t="shared" si="315"/>
        <v>0</v>
      </c>
      <c r="J2956">
        <v>0</v>
      </c>
      <c r="K2956">
        <v>0</v>
      </c>
      <c r="L2956" t="s">
        <v>653</v>
      </c>
      <c r="M2956" t="s">
        <v>652</v>
      </c>
      <c r="N2956" t="str">
        <f t="shared" si="316"/>
        <v>left end</v>
      </c>
      <c r="P2956">
        <v>0</v>
      </c>
      <c r="Q2956">
        <v>1.1000437000000001</v>
      </c>
      <c r="R2956">
        <v>0</v>
      </c>
      <c r="S2956">
        <v>0</v>
      </c>
      <c r="T2956">
        <f t="shared" si="317"/>
        <v>0</v>
      </c>
      <c r="U2956">
        <f t="shared" si="318"/>
        <v>0</v>
      </c>
      <c r="V2956">
        <f t="shared" si="319"/>
        <v>0</v>
      </c>
      <c r="X2956">
        <f t="shared" si="314"/>
        <v>0.28909292687496885</v>
      </c>
    </row>
    <row r="2957" spans="1:24" x14ac:dyDescent="0.35">
      <c r="A2957" t="s">
        <v>504</v>
      </c>
      <c r="B2957" t="s">
        <v>665</v>
      </c>
      <c r="C2957" t="s">
        <v>700</v>
      </c>
      <c r="D2957" t="s">
        <v>685</v>
      </c>
      <c r="E2957">
        <v>0.73719868867484994</v>
      </c>
      <c r="F2957">
        <v>9</v>
      </c>
      <c r="G2957">
        <v>0</v>
      </c>
      <c r="H2957">
        <v>0</v>
      </c>
      <c r="I2957">
        <f t="shared" si="315"/>
        <v>0</v>
      </c>
      <c r="J2957">
        <v>0</v>
      </c>
      <c r="K2957">
        <v>0</v>
      </c>
      <c r="L2957" t="s">
        <v>653</v>
      </c>
      <c r="M2957" t="s">
        <v>652</v>
      </c>
      <c r="N2957" t="str">
        <f t="shared" si="316"/>
        <v>left end</v>
      </c>
      <c r="P2957">
        <v>0</v>
      </c>
      <c r="Q2957">
        <v>1.1000437000000001</v>
      </c>
      <c r="R2957">
        <v>0</v>
      </c>
      <c r="S2957">
        <v>0</v>
      </c>
      <c r="T2957">
        <f t="shared" si="317"/>
        <v>0</v>
      </c>
      <c r="U2957">
        <f t="shared" si="318"/>
        <v>0</v>
      </c>
      <c r="V2957">
        <f t="shared" si="319"/>
        <v>0</v>
      </c>
      <c r="X2957">
        <f t="shared" si="314"/>
        <v>0.81095077312503006</v>
      </c>
    </row>
    <row r="2958" spans="1:24" x14ac:dyDescent="0.35">
      <c r="A2958" t="s">
        <v>511</v>
      </c>
      <c r="B2958" t="s">
        <v>666</v>
      </c>
      <c r="C2958" t="s">
        <v>700</v>
      </c>
      <c r="D2958" t="s">
        <v>685</v>
      </c>
      <c r="E2958">
        <v>0.19133006169879499</v>
      </c>
      <c r="F2958">
        <v>9</v>
      </c>
      <c r="G2958">
        <v>0</v>
      </c>
      <c r="H2958">
        <v>0</v>
      </c>
      <c r="I2958">
        <f t="shared" si="315"/>
        <v>0</v>
      </c>
      <c r="J2958">
        <v>0</v>
      </c>
      <c r="K2958">
        <v>0</v>
      </c>
      <c r="L2958" t="s">
        <v>654</v>
      </c>
      <c r="M2958" t="s">
        <v>652</v>
      </c>
      <c r="N2958" t="str">
        <f t="shared" si="316"/>
        <v>left guard</v>
      </c>
      <c r="P2958">
        <v>0</v>
      </c>
      <c r="Q2958">
        <v>0.14969627999999999</v>
      </c>
      <c r="R2958">
        <v>0</v>
      </c>
      <c r="S2958">
        <v>0</v>
      </c>
      <c r="T2958">
        <f t="shared" si="317"/>
        <v>0</v>
      </c>
      <c r="U2958">
        <f t="shared" si="318"/>
        <v>0</v>
      </c>
      <c r="V2958">
        <f t="shared" si="319"/>
        <v>0</v>
      </c>
      <c r="X2958">
        <f t="shared" si="314"/>
        <v>2.8641398488480088E-2</v>
      </c>
    </row>
    <row r="2959" spans="1:24" x14ac:dyDescent="0.35">
      <c r="A2959" t="s">
        <v>563</v>
      </c>
      <c r="B2959" t="s">
        <v>665</v>
      </c>
      <c r="C2959" t="s">
        <v>700</v>
      </c>
      <c r="D2959" t="s">
        <v>685</v>
      </c>
      <c r="E2959">
        <v>0.470507346916338</v>
      </c>
      <c r="F2959">
        <v>9</v>
      </c>
      <c r="G2959">
        <v>0</v>
      </c>
      <c r="H2959">
        <v>0</v>
      </c>
      <c r="I2959">
        <f t="shared" si="315"/>
        <v>0</v>
      </c>
      <c r="J2959">
        <v>0</v>
      </c>
      <c r="K2959">
        <v>0</v>
      </c>
      <c r="L2959" t="s">
        <v>654</v>
      </c>
      <c r="M2959" t="s">
        <v>652</v>
      </c>
      <c r="N2959" t="str">
        <f t="shared" si="316"/>
        <v>left guard</v>
      </c>
      <c r="P2959">
        <v>0</v>
      </c>
      <c r="Q2959">
        <v>0.14969627999999999</v>
      </c>
      <c r="R2959">
        <v>0</v>
      </c>
      <c r="S2959">
        <v>0</v>
      </c>
      <c r="T2959">
        <f t="shared" si="317"/>
        <v>0</v>
      </c>
      <c r="U2959">
        <f t="shared" si="318"/>
        <v>0</v>
      </c>
      <c r="V2959">
        <f t="shared" si="319"/>
        <v>0</v>
      </c>
      <c r="X2959">
        <f t="shared" si="314"/>
        <v>7.0433199546045266E-2</v>
      </c>
    </row>
    <row r="2960" spans="1:24" x14ac:dyDescent="0.35">
      <c r="A2960" t="s">
        <v>564</v>
      </c>
      <c r="B2960" t="s">
        <v>667</v>
      </c>
      <c r="C2960" t="s">
        <v>700</v>
      </c>
      <c r="D2960" t="s">
        <v>685</v>
      </c>
      <c r="E2960">
        <v>0.33816259138486598</v>
      </c>
      <c r="F2960">
        <v>9</v>
      </c>
      <c r="G2960">
        <v>0</v>
      </c>
      <c r="H2960">
        <v>0</v>
      </c>
      <c r="I2960">
        <f t="shared" si="315"/>
        <v>0</v>
      </c>
      <c r="J2960">
        <v>0</v>
      </c>
      <c r="K2960">
        <v>0</v>
      </c>
      <c r="L2960" t="s">
        <v>654</v>
      </c>
      <c r="M2960" t="s">
        <v>652</v>
      </c>
      <c r="N2960" t="str">
        <f t="shared" si="316"/>
        <v>left guard</v>
      </c>
      <c r="P2960">
        <v>0</v>
      </c>
      <c r="Q2960">
        <v>0.14969627999999999</v>
      </c>
      <c r="R2960">
        <v>0</v>
      </c>
      <c r="S2960">
        <v>0</v>
      </c>
      <c r="T2960">
        <f t="shared" si="317"/>
        <v>0</v>
      </c>
      <c r="U2960">
        <f t="shared" si="318"/>
        <v>0</v>
      </c>
      <c r="V2960">
        <f t="shared" si="319"/>
        <v>0</v>
      </c>
      <c r="X2960">
        <f t="shared" si="314"/>
        <v>5.062168196547448E-2</v>
      </c>
    </row>
    <row r="2961" spans="1:24" x14ac:dyDescent="0.35">
      <c r="A2961" t="s">
        <v>503</v>
      </c>
      <c r="B2961" t="s">
        <v>667</v>
      </c>
      <c r="C2961" t="s">
        <v>700</v>
      </c>
      <c r="D2961" t="s">
        <v>685</v>
      </c>
      <c r="E2961">
        <v>0.15830408109468799</v>
      </c>
      <c r="F2961">
        <v>9</v>
      </c>
      <c r="G2961">
        <v>0</v>
      </c>
      <c r="H2961">
        <v>0</v>
      </c>
      <c r="I2961">
        <f t="shared" si="315"/>
        <v>0</v>
      </c>
      <c r="J2961">
        <v>0</v>
      </c>
      <c r="K2961">
        <v>0</v>
      </c>
      <c r="L2961" t="s">
        <v>654</v>
      </c>
      <c r="M2961" t="s">
        <v>652</v>
      </c>
      <c r="N2961" t="str">
        <f t="shared" si="316"/>
        <v>left guard</v>
      </c>
      <c r="P2961">
        <v>0</v>
      </c>
      <c r="Q2961">
        <v>0.65727539999999995</v>
      </c>
      <c r="R2961">
        <v>0</v>
      </c>
      <c r="S2961">
        <v>0</v>
      </c>
      <c r="T2961">
        <f t="shared" si="317"/>
        <v>0</v>
      </c>
      <c r="U2961">
        <f t="shared" si="318"/>
        <v>0</v>
      </c>
      <c r="V2961">
        <f t="shared" si="319"/>
        <v>0</v>
      </c>
      <c r="X2961">
        <f t="shared" si="314"/>
        <v>0.10404937822314349</v>
      </c>
    </row>
    <row r="2962" spans="1:24" x14ac:dyDescent="0.35">
      <c r="A2962" t="s">
        <v>499</v>
      </c>
      <c r="B2962" t="s">
        <v>665</v>
      </c>
      <c r="C2962" t="s">
        <v>700</v>
      </c>
      <c r="D2962" t="s">
        <v>685</v>
      </c>
      <c r="E2962">
        <v>0.84169591890531104</v>
      </c>
      <c r="F2962">
        <v>9</v>
      </c>
      <c r="G2962">
        <v>0</v>
      </c>
      <c r="H2962">
        <v>0</v>
      </c>
      <c r="I2962">
        <f t="shared" si="315"/>
        <v>0</v>
      </c>
      <c r="J2962">
        <v>0</v>
      </c>
      <c r="K2962">
        <v>0</v>
      </c>
      <c r="L2962" t="s">
        <v>654</v>
      </c>
      <c r="M2962" t="s">
        <v>652</v>
      </c>
      <c r="N2962" t="str">
        <f t="shared" si="316"/>
        <v>left guard</v>
      </c>
      <c r="P2962">
        <v>0</v>
      </c>
      <c r="Q2962">
        <v>0.65727539999999995</v>
      </c>
      <c r="R2962">
        <v>0</v>
      </c>
      <c r="S2962">
        <v>0</v>
      </c>
      <c r="T2962">
        <f t="shared" si="317"/>
        <v>0</v>
      </c>
      <c r="U2962">
        <f t="shared" si="318"/>
        <v>0</v>
      </c>
      <c r="V2962">
        <f t="shared" si="319"/>
        <v>0</v>
      </c>
      <c r="X2962">
        <f t="shared" si="314"/>
        <v>0.55322602177685587</v>
      </c>
    </row>
    <row r="2963" spans="1:24" x14ac:dyDescent="0.35">
      <c r="A2963" t="s">
        <v>562</v>
      </c>
      <c r="B2963" t="s">
        <v>666</v>
      </c>
      <c r="C2963" t="s">
        <v>700</v>
      </c>
      <c r="D2963" t="s">
        <v>685</v>
      </c>
      <c r="E2963">
        <v>0.50094342099698896</v>
      </c>
      <c r="F2963">
        <v>9</v>
      </c>
      <c r="G2963">
        <v>0</v>
      </c>
      <c r="H2963">
        <v>0</v>
      </c>
      <c r="I2963">
        <f t="shared" si="315"/>
        <v>0</v>
      </c>
      <c r="J2963">
        <v>0</v>
      </c>
      <c r="K2963">
        <v>0</v>
      </c>
      <c r="L2963" t="s">
        <v>654</v>
      </c>
      <c r="M2963" t="s">
        <v>652</v>
      </c>
      <c r="N2963" t="str">
        <f t="shared" si="316"/>
        <v>left guard</v>
      </c>
      <c r="P2963">
        <v>0</v>
      </c>
      <c r="Q2963">
        <v>-0.31409949999999998</v>
      </c>
      <c r="R2963">
        <v>1</v>
      </c>
      <c r="S2963">
        <v>0.50094342099698896</v>
      </c>
      <c r="T2963">
        <f t="shared" si="317"/>
        <v>0</v>
      </c>
      <c r="U2963">
        <f t="shared" si="318"/>
        <v>0</v>
      </c>
      <c r="V2963">
        <f t="shared" si="319"/>
        <v>0</v>
      </c>
      <c r="X2963">
        <f t="shared" si="314"/>
        <v>-0.15734607806344372</v>
      </c>
    </row>
    <row r="2964" spans="1:24" x14ac:dyDescent="0.35">
      <c r="A2964" t="s">
        <v>503</v>
      </c>
      <c r="B2964" t="s">
        <v>667</v>
      </c>
      <c r="C2964" t="s">
        <v>700</v>
      </c>
      <c r="D2964" t="s">
        <v>685</v>
      </c>
      <c r="E2964">
        <v>0.49905657900300998</v>
      </c>
      <c r="F2964">
        <v>9</v>
      </c>
      <c r="G2964">
        <v>0</v>
      </c>
      <c r="H2964">
        <v>0</v>
      </c>
      <c r="I2964">
        <f t="shared" si="315"/>
        <v>0</v>
      </c>
      <c r="J2964">
        <v>0</v>
      </c>
      <c r="K2964">
        <v>0</v>
      </c>
      <c r="L2964" t="s">
        <v>654</v>
      </c>
      <c r="M2964" t="s">
        <v>652</v>
      </c>
      <c r="N2964" t="str">
        <f t="shared" si="316"/>
        <v>left guard</v>
      </c>
      <c r="P2964">
        <v>0</v>
      </c>
      <c r="Q2964">
        <v>-0.31409949999999998</v>
      </c>
      <c r="R2964">
        <v>1</v>
      </c>
      <c r="S2964">
        <v>0.49905657900300998</v>
      </c>
      <c r="T2964">
        <f t="shared" si="317"/>
        <v>0</v>
      </c>
      <c r="U2964">
        <f t="shared" si="318"/>
        <v>0</v>
      </c>
      <c r="V2964">
        <f t="shared" si="319"/>
        <v>0</v>
      </c>
      <c r="X2964">
        <f t="shared" si="314"/>
        <v>-0.15675342193655592</v>
      </c>
    </row>
    <row r="2965" spans="1:24" x14ac:dyDescent="0.35">
      <c r="A2965" t="s">
        <v>565</v>
      </c>
      <c r="B2965" t="s">
        <v>666</v>
      </c>
      <c r="C2965" t="s">
        <v>700</v>
      </c>
      <c r="D2965" t="s">
        <v>685</v>
      </c>
      <c r="E2965">
        <v>0.260355206875239</v>
      </c>
      <c r="F2965">
        <v>9</v>
      </c>
      <c r="G2965">
        <v>0</v>
      </c>
      <c r="H2965">
        <v>0</v>
      </c>
      <c r="I2965">
        <f t="shared" si="315"/>
        <v>0</v>
      </c>
      <c r="J2965">
        <v>0</v>
      </c>
      <c r="K2965">
        <v>0</v>
      </c>
      <c r="M2965" t="s">
        <v>650</v>
      </c>
      <c r="N2965" t="str">
        <f t="shared" si="316"/>
        <v>middle</v>
      </c>
      <c r="P2965">
        <v>0</v>
      </c>
      <c r="Q2965">
        <v>-4.3016706000000002E-2</v>
      </c>
      <c r="R2965">
        <v>1</v>
      </c>
      <c r="S2965">
        <v>0.260355206875239</v>
      </c>
      <c r="T2965">
        <f t="shared" si="317"/>
        <v>0</v>
      </c>
      <c r="U2965">
        <f t="shared" si="318"/>
        <v>0</v>
      </c>
      <c r="V2965">
        <f t="shared" si="319"/>
        <v>0</v>
      </c>
      <c r="X2965">
        <f t="shared" si="314"/>
        <v>-1.1199623389721336E-2</v>
      </c>
    </row>
    <row r="2966" spans="1:24" x14ac:dyDescent="0.35">
      <c r="A2966" t="s">
        <v>503</v>
      </c>
      <c r="B2966" t="s">
        <v>667</v>
      </c>
      <c r="C2966" t="s">
        <v>700</v>
      </c>
      <c r="D2966" t="s">
        <v>685</v>
      </c>
      <c r="E2966">
        <v>0.26231845554864103</v>
      </c>
      <c r="F2966">
        <v>9</v>
      </c>
      <c r="G2966">
        <v>0</v>
      </c>
      <c r="H2966">
        <v>0</v>
      </c>
      <c r="I2966">
        <f t="shared" si="315"/>
        <v>0</v>
      </c>
      <c r="J2966">
        <v>0</v>
      </c>
      <c r="K2966">
        <v>0</v>
      </c>
      <c r="M2966" t="s">
        <v>650</v>
      </c>
      <c r="N2966" t="str">
        <f t="shared" si="316"/>
        <v>middle</v>
      </c>
      <c r="P2966">
        <v>0</v>
      </c>
      <c r="Q2966">
        <v>-4.3016706000000002E-2</v>
      </c>
      <c r="R2966">
        <v>1</v>
      </c>
      <c r="S2966">
        <v>0.26231845554864103</v>
      </c>
      <c r="T2966">
        <f t="shared" si="317"/>
        <v>0</v>
      </c>
      <c r="U2966">
        <f t="shared" si="318"/>
        <v>0</v>
      </c>
      <c r="V2966">
        <f t="shared" si="319"/>
        <v>0</v>
      </c>
      <c r="X2966">
        <f t="shared" si="314"/>
        <v>-1.1284075880709961E-2</v>
      </c>
    </row>
    <row r="2967" spans="1:24" x14ac:dyDescent="0.35">
      <c r="A2967" t="s">
        <v>507</v>
      </c>
      <c r="B2967" t="s">
        <v>666</v>
      </c>
      <c r="C2967" t="s">
        <v>700</v>
      </c>
      <c r="D2967" t="s">
        <v>685</v>
      </c>
      <c r="E2967">
        <v>0.47732633757611798</v>
      </c>
      <c r="F2967">
        <v>9</v>
      </c>
      <c r="G2967">
        <v>0</v>
      </c>
      <c r="H2967">
        <v>0</v>
      </c>
      <c r="I2967">
        <f t="shared" si="315"/>
        <v>0</v>
      </c>
      <c r="J2967">
        <v>0</v>
      </c>
      <c r="K2967">
        <v>0</v>
      </c>
      <c r="M2967" t="s">
        <v>650</v>
      </c>
      <c r="N2967" t="str">
        <f t="shared" si="316"/>
        <v>middle</v>
      </c>
      <c r="P2967">
        <v>0</v>
      </c>
      <c r="Q2967">
        <v>-4.3016706000000002E-2</v>
      </c>
      <c r="R2967">
        <v>1</v>
      </c>
      <c r="S2967">
        <v>0.47732633757611798</v>
      </c>
      <c r="T2967">
        <f t="shared" si="317"/>
        <v>0</v>
      </c>
      <c r="U2967">
        <f t="shared" si="318"/>
        <v>0</v>
      </c>
      <c r="V2967">
        <f t="shared" si="319"/>
        <v>0</v>
      </c>
      <c r="X2967">
        <f t="shared" si="314"/>
        <v>-2.053300672956862E-2</v>
      </c>
    </row>
    <row r="2968" spans="1:24" x14ac:dyDescent="0.35">
      <c r="A2968" t="s">
        <v>510</v>
      </c>
      <c r="B2968" t="s">
        <v>667</v>
      </c>
      <c r="C2968" t="s">
        <v>700</v>
      </c>
      <c r="D2968" t="s">
        <v>685</v>
      </c>
      <c r="E2968">
        <v>1</v>
      </c>
      <c r="F2968">
        <v>9</v>
      </c>
      <c r="G2968">
        <v>0</v>
      </c>
      <c r="H2968">
        <v>0</v>
      </c>
      <c r="I2968">
        <f t="shared" si="315"/>
        <v>0</v>
      </c>
      <c r="J2968">
        <v>1</v>
      </c>
      <c r="K2968">
        <v>1</v>
      </c>
      <c r="M2968" t="s">
        <v>650</v>
      </c>
      <c r="N2968" t="str">
        <f t="shared" si="316"/>
        <v>middle</v>
      </c>
      <c r="P2968">
        <v>0</v>
      </c>
      <c r="Q2968">
        <v>-0.85536325000000002</v>
      </c>
      <c r="R2968">
        <v>1</v>
      </c>
      <c r="S2968">
        <v>1</v>
      </c>
      <c r="T2968">
        <f t="shared" si="317"/>
        <v>0</v>
      </c>
      <c r="U2968">
        <f t="shared" si="318"/>
        <v>1</v>
      </c>
      <c r="V2968">
        <f t="shared" si="319"/>
        <v>1</v>
      </c>
      <c r="X2968">
        <f t="shared" si="314"/>
        <v>-0.85536325000000002</v>
      </c>
    </row>
    <row r="2969" spans="1:24" x14ac:dyDescent="0.35">
      <c r="A2969" t="s">
        <v>212</v>
      </c>
      <c r="B2969" t="s">
        <v>665</v>
      </c>
      <c r="C2969" t="s">
        <v>683</v>
      </c>
      <c r="D2969" t="s">
        <v>697</v>
      </c>
      <c r="E2969">
        <v>0.755617492210096</v>
      </c>
      <c r="F2969">
        <v>9</v>
      </c>
      <c r="G2969">
        <v>0</v>
      </c>
      <c r="H2969">
        <v>0</v>
      </c>
      <c r="I2969">
        <f t="shared" si="315"/>
        <v>0</v>
      </c>
      <c r="J2969">
        <v>0</v>
      </c>
      <c r="K2969">
        <v>1</v>
      </c>
      <c r="L2969" t="s">
        <v>3</v>
      </c>
      <c r="M2969" t="s">
        <v>651</v>
      </c>
      <c r="N2969" t="str">
        <f t="shared" si="316"/>
        <v>right tackle</v>
      </c>
      <c r="P2969">
        <v>0</v>
      </c>
      <c r="Q2969">
        <v>-0.79691029999999996</v>
      </c>
      <c r="R2969">
        <v>1</v>
      </c>
      <c r="S2969">
        <v>0.755617492210096</v>
      </c>
      <c r="T2969">
        <f t="shared" si="317"/>
        <v>0</v>
      </c>
      <c r="U2969">
        <f t="shared" si="318"/>
        <v>0</v>
      </c>
      <c r="V2969">
        <f t="shared" si="319"/>
        <v>0.755617492210096</v>
      </c>
      <c r="X2969">
        <f t="shared" si="314"/>
        <v>-0.6021593624023952</v>
      </c>
    </row>
    <row r="2970" spans="1:24" x14ac:dyDescent="0.35">
      <c r="A2970" t="s">
        <v>567</v>
      </c>
      <c r="B2970" t="s">
        <v>665</v>
      </c>
      <c r="C2970" t="s">
        <v>683</v>
      </c>
      <c r="D2970" t="s">
        <v>697</v>
      </c>
      <c r="E2970">
        <v>0.244382507789903</v>
      </c>
      <c r="F2970">
        <v>9</v>
      </c>
      <c r="G2970">
        <v>0</v>
      </c>
      <c r="H2970">
        <v>0</v>
      </c>
      <c r="I2970">
        <f t="shared" si="315"/>
        <v>0</v>
      </c>
      <c r="J2970">
        <v>0</v>
      </c>
      <c r="K2970">
        <v>1</v>
      </c>
      <c r="L2970" t="s">
        <v>3</v>
      </c>
      <c r="M2970" t="s">
        <v>651</v>
      </c>
      <c r="N2970" t="str">
        <f t="shared" si="316"/>
        <v>right tackle</v>
      </c>
      <c r="P2970">
        <v>0</v>
      </c>
      <c r="Q2970">
        <v>-0.79691029999999996</v>
      </c>
      <c r="R2970">
        <v>1</v>
      </c>
      <c r="S2970">
        <v>0.244382507789903</v>
      </c>
      <c r="T2970">
        <f t="shared" si="317"/>
        <v>0</v>
      </c>
      <c r="U2970">
        <f t="shared" si="318"/>
        <v>0</v>
      </c>
      <c r="V2970">
        <f t="shared" si="319"/>
        <v>0.244382507789903</v>
      </c>
      <c r="X2970">
        <f t="shared" si="314"/>
        <v>-0.19475093759760392</v>
      </c>
    </row>
    <row r="2971" spans="1:24" x14ac:dyDescent="0.35">
      <c r="A2971" t="s">
        <v>191</v>
      </c>
      <c r="B2971" t="s">
        <v>665</v>
      </c>
      <c r="C2971" t="s">
        <v>683</v>
      </c>
      <c r="D2971" t="s">
        <v>697</v>
      </c>
      <c r="E2971">
        <v>0.63678191102339599</v>
      </c>
      <c r="F2971">
        <v>9</v>
      </c>
      <c r="G2971">
        <v>0</v>
      </c>
      <c r="H2971">
        <v>0</v>
      </c>
      <c r="I2971">
        <f t="shared" si="315"/>
        <v>0</v>
      </c>
      <c r="J2971">
        <v>0</v>
      </c>
      <c r="K2971">
        <v>0</v>
      </c>
      <c r="L2971" t="s">
        <v>653</v>
      </c>
      <c r="M2971" t="s">
        <v>651</v>
      </c>
      <c r="N2971" t="str">
        <f t="shared" si="316"/>
        <v>right end</v>
      </c>
      <c r="P2971">
        <v>0</v>
      </c>
      <c r="Q2971">
        <v>-0.14110196</v>
      </c>
      <c r="R2971">
        <v>1</v>
      </c>
      <c r="S2971">
        <v>0.63678191102339599</v>
      </c>
      <c r="T2971">
        <f t="shared" si="317"/>
        <v>0</v>
      </c>
      <c r="U2971">
        <f t="shared" si="318"/>
        <v>0</v>
      </c>
      <c r="V2971">
        <f t="shared" si="319"/>
        <v>0</v>
      </c>
      <c r="X2971">
        <f t="shared" si="314"/>
        <v>-8.9851175737946778E-2</v>
      </c>
    </row>
    <row r="2972" spans="1:24" x14ac:dyDescent="0.35">
      <c r="A2972" t="s">
        <v>566</v>
      </c>
      <c r="B2972" t="s">
        <v>666</v>
      </c>
      <c r="C2972" t="s">
        <v>683</v>
      </c>
      <c r="D2972" t="s">
        <v>697</v>
      </c>
      <c r="E2972">
        <v>0.36321808897660302</v>
      </c>
      <c r="F2972">
        <v>9</v>
      </c>
      <c r="G2972">
        <v>0</v>
      </c>
      <c r="H2972">
        <v>0</v>
      </c>
      <c r="I2972">
        <f t="shared" si="315"/>
        <v>0</v>
      </c>
      <c r="J2972">
        <v>0</v>
      </c>
      <c r="K2972">
        <v>0</v>
      </c>
      <c r="L2972" t="s">
        <v>653</v>
      </c>
      <c r="M2972" t="s">
        <v>651</v>
      </c>
      <c r="N2972" t="str">
        <f t="shared" si="316"/>
        <v>right end</v>
      </c>
      <c r="P2972">
        <v>0</v>
      </c>
      <c r="Q2972">
        <v>-0.14110196</v>
      </c>
      <c r="R2972">
        <v>1</v>
      </c>
      <c r="S2972">
        <v>0.36321808897660302</v>
      </c>
      <c r="T2972">
        <f t="shared" si="317"/>
        <v>0</v>
      </c>
      <c r="U2972">
        <f t="shared" si="318"/>
        <v>0</v>
      </c>
      <c r="V2972">
        <f t="shared" si="319"/>
        <v>0</v>
      </c>
      <c r="X2972">
        <f t="shared" si="314"/>
        <v>-5.1250784262053081E-2</v>
      </c>
    </row>
    <row r="2973" spans="1:24" x14ac:dyDescent="0.35">
      <c r="A2973" t="s">
        <v>190</v>
      </c>
      <c r="B2973" t="s">
        <v>665</v>
      </c>
      <c r="C2973" t="s">
        <v>683</v>
      </c>
      <c r="D2973" t="s">
        <v>697</v>
      </c>
      <c r="E2973">
        <v>0.74523207488738297</v>
      </c>
      <c r="F2973">
        <v>9</v>
      </c>
      <c r="G2973">
        <v>0</v>
      </c>
      <c r="H2973">
        <v>0</v>
      </c>
      <c r="I2973">
        <f t="shared" si="315"/>
        <v>0</v>
      </c>
      <c r="J2973">
        <v>0</v>
      </c>
      <c r="K2973">
        <v>0</v>
      </c>
      <c r="L2973" t="s">
        <v>654</v>
      </c>
      <c r="M2973" t="s">
        <v>652</v>
      </c>
      <c r="N2973" t="str">
        <f t="shared" si="316"/>
        <v>left guard</v>
      </c>
      <c r="P2973">
        <v>0</v>
      </c>
      <c r="Q2973">
        <v>0.29233482</v>
      </c>
      <c r="R2973">
        <v>0</v>
      </c>
      <c r="S2973">
        <v>0</v>
      </c>
      <c r="T2973">
        <f t="shared" si="317"/>
        <v>0</v>
      </c>
      <c r="U2973">
        <f t="shared" si="318"/>
        <v>0</v>
      </c>
      <c r="V2973">
        <f t="shared" si="319"/>
        <v>0</v>
      </c>
      <c r="X2973">
        <f t="shared" si="314"/>
        <v>0.21785728447042962</v>
      </c>
    </row>
    <row r="2974" spans="1:24" x14ac:dyDescent="0.35">
      <c r="A2974" t="s">
        <v>192</v>
      </c>
      <c r="B2974" t="s">
        <v>667</v>
      </c>
      <c r="C2974" t="s">
        <v>683</v>
      </c>
      <c r="D2974" t="s">
        <v>697</v>
      </c>
      <c r="E2974">
        <v>0.25476792511261598</v>
      </c>
      <c r="F2974">
        <v>9</v>
      </c>
      <c r="G2974">
        <v>0</v>
      </c>
      <c r="H2974">
        <v>0</v>
      </c>
      <c r="I2974">
        <f t="shared" si="315"/>
        <v>0</v>
      </c>
      <c r="J2974">
        <v>0</v>
      </c>
      <c r="K2974">
        <v>0</v>
      </c>
      <c r="L2974" t="s">
        <v>654</v>
      </c>
      <c r="M2974" t="s">
        <v>652</v>
      </c>
      <c r="N2974" t="str">
        <f t="shared" si="316"/>
        <v>left guard</v>
      </c>
      <c r="P2974">
        <v>0</v>
      </c>
      <c r="Q2974">
        <v>0.29233482</v>
      </c>
      <c r="R2974">
        <v>0</v>
      </c>
      <c r="S2974">
        <v>0</v>
      </c>
      <c r="T2974">
        <f t="shared" si="317"/>
        <v>0</v>
      </c>
      <c r="U2974">
        <f t="shared" si="318"/>
        <v>0</v>
      </c>
      <c r="V2974">
        <f t="shared" si="319"/>
        <v>0</v>
      </c>
      <c r="X2974">
        <f t="shared" si="314"/>
        <v>7.4477535529570066E-2</v>
      </c>
    </row>
    <row r="2975" spans="1:24" x14ac:dyDescent="0.35">
      <c r="A2975" t="s">
        <v>196</v>
      </c>
      <c r="B2975" t="s">
        <v>666</v>
      </c>
      <c r="C2975" t="s">
        <v>683</v>
      </c>
      <c r="D2975" t="s">
        <v>697</v>
      </c>
      <c r="E2975">
        <v>0.28438622566833999</v>
      </c>
      <c r="F2975">
        <v>9</v>
      </c>
      <c r="G2975">
        <v>0</v>
      </c>
      <c r="H2975">
        <v>0</v>
      </c>
      <c r="I2975">
        <f t="shared" si="315"/>
        <v>0</v>
      </c>
      <c r="J2975">
        <v>0</v>
      </c>
      <c r="K2975">
        <v>0</v>
      </c>
      <c r="L2975" t="s">
        <v>654</v>
      </c>
      <c r="M2975" t="s">
        <v>651</v>
      </c>
      <c r="N2975" t="str">
        <f t="shared" si="316"/>
        <v>right guard</v>
      </c>
      <c r="P2975">
        <v>0</v>
      </c>
      <c r="Q2975">
        <v>-0.30702036999999999</v>
      </c>
      <c r="R2975">
        <v>1</v>
      </c>
      <c r="S2975">
        <v>0.28438622566833999</v>
      </c>
      <c r="T2975">
        <f t="shared" si="317"/>
        <v>0</v>
      </c>
      <c r="U2975">
        <f t="shared" si="318"/>
        <v>0</v>
      </c>
      <c r="V2975">
        <f t="shared" si="319"/>
        <v>0</v>
      </c>
      <c r="X2975">
        <f t="shared" si="314"/>
        <v>-8.7312364227597236E-2</v>
      </c>
    </row>
    <row r="2976" spans="1:24" x14ac:dyDescent="0.35">
      <c r="A2976" t="s">
        <v>193</v>
      </c>
      <c r="B2976" t="s">
        <v>666</v>
      </c>
      <c r="C2976" t="s">
        <v>683</v>
      </c>
      <c r="D2976" t="s">
        <v>697</v>
      </c>
      <c r="E2976">
        <v>0.30544712895507797</v>
      </c>
      <c r="F2976">
        <v>9</v>
      </c>
      <c r="G2976">
        <v>0</v>
      </c>
      <c r="H2976">
        <v>0</v>
      </c>
      <c r="I2976">
        <f t="shared" si="315"/>
        <v>0</v>
      </c>
      <c r="J2976">
        <v>0</v>
      </c>
      <c r="K2976">
        <v>0</v>
      </c>
      <c r="L2976" t="s">
        <v>654</v>
      </c>
      <c r="M2976" t="s">
        <v>651</v>
      </c>
      <c r="N2976" t="str">
        <f t="shared" si="316"/>
        <v>right guard</v>
      </c>
      <c r="P2976">
        <v>0</v>
      </c>
      <c r="Q2976">
        <v>-0.30702036999999999</v>
      </c>
      <c r="R2976">
        <v>1</v>
      </c>
      <c r="S2976">
        <v>0.30544712895507797</v>
      </c>
      <c r="T2976">
        <f t="shared" si="317"/>
        <v>0</v>
      </c>
      <c r="U2976">
        <f t="shared" si="318"/>
        <v>0</v>
      </c>
      <c r="V2976">
        <f t="shared" si="319"/>
        <v>0</v>
      </c>
      <c r="X2976">
        <f t="shared" si="314"/>
        <v>-9.3778490547225743E-2</v>
      </c>
    </row>
    <row r="2977" spans="1:24" x14ac:dyDescent="0.35">
      <c r="A2977" t="s">
        <v>567</v>
      </c>
      <c r="B2977" t="s">
        <v>665</v>
      </c>
      <c r="C2977" t="s">
        <v>683</v>
      </c>
      <c r="D2977" t="s">
        <v>697</v>
      </c>
      <c r="E2977">
        <v>0.41016664537658098</v>
      </c>
      <c r="F2977">
        <v>9</v>
      </c>
      <c r="G2977">
        <v>0</v>
      </c>
      <c r="H2977">
        <v>0</v>
      </c>
      <c r="I2977">
        <f t="shared" si="315"/>
        <v>0</v>
      </c>
      <c r="J2977">
        <v>0</v>
      </c>
      <c r="K2977">
        <v>0</v>
      </c>
      <c r="L2977" t="s">
        <v>654</v>
      </c>
      <c r="M2977" t="s">
        <v>651</v>
      </c>
      <c r="N2977" t="str">
        <f t="shared" si="316"/>
        <v>right guard</v>
      </c>
      <c r="P2977">
        <v>0</v>
      </c>
      <c r="Q2977">
        <v>-0.30702036999999999</v>
      </c>
      <c r="R2977">
        <v>1</v>
      </c>
      <c r="S2977">
        <v>0.41016664537658098</v>
      </c>
      <c r="T2977">
        <f t="shared" si="317"/>
        <v>0</v>
      </c>
      <c r="U2977">
        <f t="shared" si="318"/>
        <v>0</v>
      </c>
      <c r="V2977">
        <f t="shared" si="319"/>
        <v>0</v>
      </c>
      <c r="X2977">
        <f t="shared" si="314"/>
        <v>-0.12592951522517667</v>
      </c>
    </row>
    <row r="2978" spans="1:24" x14ac:dyDescent="0.35">
      <c r="A2978" t="s">
        <v>438</v>
      </c>
      <c r="B2978" t="s">
        <v>667</v>
      </c>
      <c r="C2978" t="s">
        <v>697</v>
      </c>
      <c r="D2978" t="s">
        <v>683</v>
      </c>
      <c r="E2978">
        <v>0.29307564769158601</v>
      </c>
      <c r="F2978">
        <v>9</v>
      </c>
      <c r="G2978">
        <v>0</v>
      </c>
      <c r="H2978">
        <v>0</v>
      </c>
      <c r="I2978">
        <f t="shared" si="315"/>
        <v>0</v>
      </c>
      <c r="J2978">
        <v>0</v>
      </c>
      <c r="K2978">
        <v>0</v>
      </c>
      <c r="L2978" t="s">
        <v>654</v>
      </c>
      <c r="M2978" t="s">
        <v>652</v>
      </c>
      <c r="N2978" t="str">
        <f t="shared" si="316"/>
        <v>left guard</v>
      </c>
      <c r="P2978">
        <v>0</v>
      </c>
      <c r="Q2978">
        <v>-0.56265783000000003</v>
      </c>
      <c r="R2978">
        <v>1</v>
      </c>
      <c r="S2978">
        <v>0.29307564769158601</v>
      </c>
      <c r="T2978">
        <f t="shared" si="317"/>
        <v>0</v>
      </c>
      <c r="U2978">
        <f t="shared" si="318"/>
        <v>0</v>
      </c>
      <c r="V2978">
        <f t="shared" si="319"/>
        <v>0</v>
      </c>
      <c r="X2978">
        <f t="shared" si="314"/>
        <v>-0.16490130795599231</v>
      </c>
    </row>
    <row r="2979" spans="1:24" x14ac:dyDescent="0.35">
      <c r="A2979" t="s">
        <v>435</v>
      </c>
      <c r="B2979" t="s">
        <v>666</v>
      </c>
      <c r="C2979" t="s">
        <v>697</v>
      </c>
      <c r="D2979" t="s">
        <v>683</v>
      </c>
      <c r="E2979">
        <v>0.706924352308413</v>
      </c>
      <c r="F2979">
        <v>9</v>
      </c>
      <c r="G2979">
        <v>0</v>
      </c>
      <c r="H2979">
        <v>0</v>
      </c>
      <c r="I2979">
        <f t="shared" si="315"/>
        <v>0</v>
      </c>
      <c r="J2979">
        <v>0</v>
      </c>
      <c r="K2979">
        <v>0</v>
      </c>
      <c r="L2979" t="s">
        <v>654</v>
      </c>
      <c r="M2979" t="s">
        <v>652</v>
      </c>
      <c r="N2979" t="str">
        <f t="shared" si="316"/>
        <v>left guard</v>
      </c>
      <c r="P2979">
        <v>0</v>
      </c>
      <c r="Q2979">
        <v>-0.56265783000000003</v>
      </c>
      <c r="R2979">
        <v>1</v>
      </c>
      <c r="S2979">
        <v>0.706924352308413</v>
      </c>
      <c r="T2979">
        <f t="shared" si="317"/>
        <v>0</v>
      </c>
      <c r="U2979">
        <f t="shared" si="318"/>
        <v>0</v>
      </c>
      <c r="V2979">
        <f t="shared" si="319"/>
        <v>0</v>
      </c>
      <c r="X2979">
        <f t="shared" si="314"/>
        <v>-0.39775652204400719</v>
      </c>
    </row>
    <row r="2980" spans="1:24" x14ac:dyDescent="0.35">
      <c r="A2980" t="s">
        <v>428</v>
      </c>
      <c r="B2980" t="s">
        <v>667</v>
      </c>
      <c r="C2980" t="s">
        <v>697</v>
      </c>
      <c r="D2980" t="s">
        <v>683</v>
      </c>
      <c r="E2980">
        <v>0.59479349258001102</v>
      </c>
      <c r="F2980">
        <v>9</v>
      </c>
      <c r="G2980">
        <v>0</v>
      </c>
      <c r="H2980">
        <v>0</v>
      </c>
      <c r="I2980">
        <f t="shared" si="315"/>
        <v>0</v>
      </c>
      <c r="J2980">
        <v>0</v>
      </c>
      <c r="K2980">
        <v>0</v>
      </c>
      <c r="L2980" t="s">
        <v>654</v>
      </c>
      <c r="M2980" t="s">
        <v>652</v>
      </c>
      <c r="N2980" t="str">
        <f t="shared" si="316"/>
        <v>left guard</v>
      </c>
      <c r="P2980">
        <v>0</v>
      </c>
      <c r="Q2980">
        <v>-0.13696620000000001</v>
      </c>
      <c r="R2980">
        <v>1</v>
      </c>
      <c r="S2980">
        <v>0.59479349258001102</v>
      </c>
      <c r="T2980">
        <f t="shared" si="317"/>
        <v>0</v>
      </c>
      <c r="U2980">
        <f t="shared" si="318"/>
        <v>0</v>
      </c>
      <c r="V2980">
        <f t="shared" si="319"/>
        <v>0</v>
      </c>
      <c r="X2980">
        <f t="shared" si="314"/>
        <v>-8.1466604463412307E-2</v>
      </c>
    </row>
    <row r="2981" spans="1:24" x14ac:dyDescent="0.35">
      <c r="A2981" t="s">
        <v>424</v>
      </c>
      <c r="B2981" t="s">
        <v>666</v>
      </c>
      <c r="C2981" t="s">
        <v>697</v>
      </c>
      <c r="D2981" t="s">
        <v>683</v>
      </c>
      <c r="E2981">
        <v>0.40520650741998798</v>
      </c>
      <c r="F2981">
        <v>9</v>
      </c>
      <c r="G2981">
        <v>0</v>
      </c>
      <c r="H2981">
        <v>0</v>
      </c>
      <c r="I2981">
        <f t="shared" si="315"/>
        <v>0</v>
      </c>
      <c r="J2981">
        <v>0</v>
      </c>
      <c r="K2981">
        <v>0</v>
      </c>
      <c r="L2981" t="s">
        <v>654</v>
      </c>
      <c r="M2981" t="s">
        <v>652</v>
      </c>
      <c r="N2981" t="str">
        <f t="shared" si="316"/>
        <v>left guard</v>
      </c>
      <c r="P2981">
        <v>0</v>
      </c>
      <c r="Q2981">
        <v>-0.13696620000000001</v>
      </c>
      <c r="R2981">
        <v>1</v>
      </c>
      <c r="S2981">
        <v>0.40520650741998798</v>
      </c>
      <c r="T2981">
        <f t="shared" si="317"/>
        <v>0</v>
      </c>
      <c r="U2981">
        <f t="shared" si="318"/>
        <v>0</v>
      </c>
      <c r="V2981">
        <f t="shared" si="319"/>
        <v>0</v>
      </c>
      <c r="X2981">
        <f t="shared" si="314"/>
        <v>-5.5499595536587565E-2</v>
      </c>
    </row>
    <row r="2982" spans="1:24" x14ac:dyDescent="0.35">
      <c r="A2982" t="s">
        <v>193</v>
      </c>
      <c r="B2982" t="s">
        <v>666</v>
      </c>
      <c r="C2982" t="s">
        <v>683</v>
      </c>
      <c r="D2982" t="s">
        <v>697</v>
      </c>
      <c r="E2982">
        <v>0.20176465537565</v>
      </c>
      <c r="F2982">
        <v>9</v>
      </c>
      <c r="G2982">
        <v>0</v>
      </c>
      <c r="H2982">
        <v>0</v>
      </c>
      <c r="I2982">
        <f t="shared" si="315"/>
        <v>0</v>
      </c>
      <c r="J2982">
        <v>0</v>
      </c>
      <c r="K2982">
        <v>0</v>
      </c>
      <c r="L2982" t="s">
        <v>653</v>
      </c>
      <c r="M2982" t="s">
        <v>651</v>
      </c>
      <c r="N2982" t="str">
        <f t="shared" si="316"/>
        <v>right end</v>
      </c>
      <c r="P2982">
        <v>0</v>
      </c>
      <c r="Q2982">
        <v>-0.39093623</v>
      </c>
      <c r="R2982">
        <v>1</v>
      </c>
      <c r="S2982">
        <v>0.20176465537565</v>
      </c>
      <c r="T2982">
        <f t="shared" si="317"/>
        <v>0</v>
      </c>
      <c r="U2982">
        <f t="shared" si="318"/>
        <v>0</v>
      </c>
      <c r="V2982">
        <f t="shared" si="319"/>
        <v>0</v>
      </c>
      <c r="X2982">
        <f t="shared" si="314"/>
        <v>-7.8877113719805839E-2</v>
      </c>
    </row>
    <row r="2983" spans="1:24" x14ac:dyDescent="0.35">
      <c r="A2983" t="s">
        <v>190</v>
      </c>
      <c r="B2983" t="s">
        <v>665</v>
      </c>
      <c r="C2983" t="s">
        <v>683</v>
      </c>
      <c r="D2983" t="s">
        <v>697</v>
      </c>
      <c r="E2983">
        <v>0.79823534462434897</v>
      </c>
      <c r="F2983">
        <v>9</v>
      </c>
      <c r="G2983">
        <v>0</v>
      </c>
      <c r="H2983">
        <v>0</v>
      </c>
      <c r="I2983">
        <f t="shared" si="315"/>
        <v>0</v>
      </c>
      <c r="J2983">
        <v>0</v>
      </c>
      <c r="K2983">
        <v>0</v>
      </c>
      <c r="L2983" t="s">
        <v>653</v>
      </c>
      <c r="M2983" t="s">
        <v>651</v>
      </c>
      <c r="N2983" t="str">
        <f t="shared" si="316"/>
        <v>right end</v>
      </c>
      <c r="P2983">
        <v>0</v>
      </c>
      <c r="Q2983">
        <v>-0.39093623</v>
      </c>
      <c r="R2983">
        <v>1</v>
      </c>
      <c r="S2983">
        <v>0.79823534462434897</v>
      </c>
      <c r="T2983">
        <f t="shared" si="317"/>
        <v>0</v>
      </c>
      <c r="U2983">
        <f t="shared" si="318"/>
        <v>0</v>
      </c>
      <c r="V2983">
        <f t="shared" si="319"/>
        <v>0</v>
      </c>
      <c r="X2983">
        <f t="shared" si="314"/>
        <v>-0.31205911628019373</v>
      </c>
    </row>
    <row r="2984" spans="1:24" x14ac:dyDescent="0.35">
      <c r="A2984" t="s">
        <v>568</v>
      </c>
      <c r="B2984" t="s">
        <v>665</v>
      </c>
      <c r="C2984" t="s">
        <v>697</v>
      </c>
      <c r="D2984" t="s">
        <v>683</v>
      </c>
      <c r="E2984">
        <v>0.87046639736465803</v>
      </c>
      <c r="F2984">
        <v>9</v>
      </c>
      <c r="G2984">
        <v>0</v>
      </c>
      <c r="H2984">
        <v>0</v>
      </c>
      <c r="I2984">
        <f t="shared" si="315"/>
        <v>0</v>
      </c>
      <c r="J2984">
        <v>0</v>
      </c>
      <c r="K2984">
        <v>0</v>
      </c>
      <c r="L2984" t="s">
        <v>654</v>
      </c>
      <c r="M2984" t="s">
        <v>651</v>
      </c>
      <c r="N2984" t="str">
        <f t="shared" si="316"/>
        <v>right guard</v>
      </c>
      <c r="P2984">
        <v>0</v>
      </c>
      <c r="Q2984">
        <v>1.0411488</v>
      </c>
      <c r="R2984">
        <v>0</v>
      </c>
      <c r="S2984">
        <v>0</v>
      </c>
      <c r="T2984">
        <f t="shared" si="317"/>
        <v>0</v>
      </c>
      <c r="U2984">
        <f t="shared" si="318"/>
        <v>0</v>
      </c>
      <c r="V2984">
        <f t="shared" si="319"/>
        <v>0</v>
      </c>
      <c r="X2984">
        <f t="shared" si="314"/>
        <v>0.90628504505653684</v>
      </c>
    </row>
    <row r="2985" spans="1:24" x14ac:dyDescent="0.35">
      <c r="A2985" t="s">
        <v>574</v>
      </c>
      <c r="B2985" t="s">
        <v>665</v>
      </c>
      <c r="C2985" t="s">
        <v>697</v>
      </c>
      <c r="D2985" t="s">
        <v>683</v>
      </c>
      <c r="E2985">
        <v>0.129533602635341</v>
      </c>
      <c r="F2985">
        <v>9</v>
      </c>
      <c r="G2985">
        <v>0</v>
      </c>
      <c r="H2985">
        <v>0</v>
      </c>
      <c r="I2985">
        <f t="shared" si="315"/>
        <v>0</v>
      </c>
      <c r="J2985">
        <v>0</v>
      </c>
      <c r="K2985">
        <v>0</v>
      </c>
      <c r="L2985" t="s">
        <v>654</v>
      </c>
      <c r="M2985" t="s">
        <v>651</v>
      </c>
      <c r="N2985" t="str">
        <f t="shared" si="316"/>
        <v>right guard</v>
      </c>
      <c r="P2985">
        <v>0</v>
      </c>
      <c r="Q2985">
        <v>1.0411488</v>
      </c>
      <c r="R2985">
        <v>0</v>
      </c>
      <c r="S2985">
        <v>0</v>
      </c>
      <c r="T2985">
        <f t="shared" si="317"/>
        <v>0</v>
      </c>
      <c r="U2985">
        <f t="shared" si="318"/>
        <v>0</v>
      </c>
      <c r="V2985">
        <f t="shared" si="319"/>
        <v>0</v>
      </c>
      <c r="X2985">
        <f t="shared" si="314"/>
        <v>0.13486375494346212</v>
      </c>
    </row>
    <row r="2986" spans="1:24" x14ac:dyDescent="0.35">
      <c r="A2986" t="s">
        <v>211</v>
      </c>
      <c r="B2986" t="s">
        <v>666</v>
      </c>
      <c r="C2986" t="s">
        <v>683</v>
      </c>
      <c r="D2986" t="s">
        <v>697</v>
      </c>
      <c r="E2986">
        <v>0.55461686062434801</v>
      </c>
      <c r="F2986">
        <v>9</v>
      </c>
      <c r="G2986">
        <v>0</v>
      </c>
      <c r="H2986">
        <v>0</v>
      </c>
      <c r="I2986">
        <f t="shared" si="315"/>
        <v>0</v>
      </c>
      <c r="J2986">
        <v>0</v>
      </c>
      <c r="K2986">
        <v>0</v>
      </c>
      <c r="L2986" t="s">
        <v>3</v>
      </c>
      <c r="M2986" t="s">
        <v>652</v>
      </c>
      <c r="N2986" t="str">
        <f t="shared" si="316"/>
        <v>left tackle</v>
      </c>
      <c r="P2986">
        <v>0</v>
      </c>
      <c r="Q2986">
        <v>-0.40036860000000002</v>
      </c>
      <c r="R2986">
        <v>1</v>
      </c>
      <c r="S2986">
        <v>0.55461686062434801</v>
      </c>
      <c r="T2986">
        <f t="shared" si="317"/>
        <v>0</v>
      </c>
      <c r="U2986">
        <f t="shared" si="318"/>
        <v>0</v>
      </c>
      <c r="V2986">
        <f t="shared" si="319"/>
        <v>0</v>
      </c>
      <c r="X2986">
        <f t="shared" si="314"/>
        <v>-0.22205117602456534</v>
      </c>
    </row>
    <row r="2987" spans="1:24" x14ac:dyDescent="0.35">
      <c r="A2987" t="s">
        <v>625</v>
      </c>
      <c r="B2987" t="s">
        <v>666</v>
      </c>
      <c r="C2987" t="s">
        <v>683</v>
      </c>
      <c r="D2987" t="s">
        <v>697</v>
      </c>
      <c r="E2987">
        <v>0.44538313937565099</v>
      </c>
      <c r="F2987">
        <v>9</v>
      </c>
      <c r="G2987">
        <v>0</v>
      </c>
      <c r="H2987">
        <v>0</v>
      </c>
      <c r="I2987">
        <f t="shared" si="315"/>
        <v>0</v>
      </c>
      <c r="J2987">
        <v>0</v>
      </c>
      <c r="K2987">
        <v>0</v>
      </c>
      <c r="L2987" t="s">
        <v>3</v>
      </c>
      <c r="M2987" t="s">
        <v>652</v>
      </c>
      <c r="N2987" t="str">
        <f t="shared" si="316"/>
        <v>left tackle</v>
      </c>
      <c r="P2987">
        <v>0</v>
      </c>
      <c r="Q2987">
        <v>-0.40036860000000002</v>
      </c>
      <c r="R2987">
        <v>1</v>
      </c>
      <c r="S2987">
        <v>0.44538313937565099</v>
      </c>
      <c r="T2987">
        <f t="shared" si="317"/>
        <v>0</v>
      </c>
      <c r="U2987">
        <f t="shared" si="318"/>
        <v>0</v>
      </c>
      <c r="V2987">
        <f t="shared" si="319"/>
        <v>0</v>
      </c>
      <c r="X2987">
        <f t="shared" si="314"/>
        <v>-0.17831742397543426</v>
      </c>
    </row>
    <row r="2988" spans="1:24" x14ac:dyDescent="0.35">
      <c r="A2988" t="s">
        <v>435</v>
      </c>
      <c r="B2988" t="s">
        <v>666</v>
      </c>
      <c r="C2988" t="s">
        <v>697</v>
      </c>
      <c r="D2988" t="s">
        <v>683</v>
      </c>
      <c r="E2988">
        <v>1</v>
      </c>
      <c r="F2988">
        <v>9</v>
      </c>
      <c r="G2988">
        <v>0</v>
      </c>
      <c r="H2988">
        <v>0</v>
      </c>
      <c r="I2988">
        <f t="shared" si="315"/>
        <v>0</v>
      </c>
      <c r="J2988">
        <v>0</v>
      </c>
      <c r="K2988">
        <v>0</v>
      </c>
      <c r="L2988" t="s">
        <v>3</v>
      </c>
      <c r="M2988" t="s">
        <v>652</v>
      </c>
      <c r="N2988" t="str">
        <f t="shared" si="316"/>
        <v>left tackle</v>
      </c>
      <c r="P2988">
        <v>0</v>
      </c>
      <c r="Q2988">
        <v>-0.67372810000000005</v>
      </c>
      <c r="R2988">
        <v>1</v>
      </c>
      <c r="S2988">
        <v>1</v>
      </c>
      <c r="T2988">
        <f t="shared" si="317"/>
        <v>0</v>
      </c>
      <c r="U2988">
        <f t="shared" si="318"/>
        <v>0</v>
      </c>
      <c r="V2988">
        <f t="shared" si="319"/>
        <v>0</v>
      </c>
      <c r="X2988">
        <f t="shared" si="314"/>
        <v>-0.67372810000000005</v>
      </c>
    </row>
    <row r="2989" spans="1:24" x14ac:dyDescent="0.35">
      <c r="A2989" t="s">
        <v>567</v>
      </c>
      <c r="B2989" t="s">
        <v>665</v>
      </c>
      <c r="C2989" t="s">
        <v>683</v>
      </c>
      <c r="D2989" t="s">
        <v>697</v>
      </c>
      <c r="E2989">
        <v>0.40202154464512102</v>
      </c>
      <c r="F2989">
        <v>9</v>
      </c>
      <c r="G2989">
        <v>0</v>
      </c>
      <c r="H2989">
        <v>0</v>
      </c>
      <c r="I2989">
        <f t="shared" si="315"/>
        <v>0</v>
      </c>
      <c r="J2989">
        <v>0</v>
      </c>
      <c r="K2989">
        <v>0</v>
      </c>
      <c r="L2989" t="s">
        <v>654</v>
      </c>
      <c r="M2989" t="s">
        <v>651</v>
      </c>
      <c r="N2989" t="str">
        <f t="shared" si="316"/>
        <v>right guard</v>
      </c>
      <c r="P2989">
        <v>0</v>
      </c>
      <c r="Q2989">
        <v>-0.11438408999999999</v>
      </c>
      <c r="R2989">
        <v>1</v>
      </c>
      <c r="S2989">
        <v>0.40202154464512102</v>
      </c>
      <c r="T2989">
        <f t="shared" si="317"/>
        <v>0</v>
      </c>
      <c r="U2989">
        <f t="shared" si="318"/>
        <v>0</v>
      </c>
      <c r="V2989">
        <f t="shared" si="319"/>
        <v>0</v>
      </c>
      <c r="X2989">
        <f t="shared" si="314"/>
        <v>-4.5984868544626537E-2</v>
      </c>
    </row>
    <row r="2990" spans="1:24" x14ac:dyDescent="0.35">
      <c r="A2990" t="s">
        <v>566</v>
      </c>
      <c r="B2990" t="s">
        <v>666</v>
      </c>
      <c r="C2990" t="s">
        <v>683</v>
      </c>
      <c r="D2990" t="s">
        <v>697</v>
      </c>
      <c r="E2990">
        <v>0.59797845535487804</v>
      </c>
      <c r="F2990">
        <v>9</v>
      </c>
      <c r="G2990">
        <v>0</v>
      </c>
      <c r="H2990">
        <v>0</v>
      </c>
      <c r="I2990">
        <f t="shared" si="315"/>
        <v>0</v>
      </c>
      <c r="J2990">
        <v>0</v>
      </c>
      <c r="K2990">
        <v>0</v>
      </c>
      <c r="L2990" t="s">
        <v>654</v>
      </c>
      <c r="M2990" t="s">
        <v>651</v>
      </c>
      <c r="N2990" t="str">
        <f t="shared" si="316"/>
        <v>right guard</v>
      </c>
      <c r="P2990">
        <v>0</v>
      </c>
      <c r="Q2990">
        <v>-0.11438408999999999</v>
      </c>
      <c r="R2990">
        <v>1</v>
      </c>
      <c r="S2990">
        <v>0.59797845535487804</v>
      </c>
      <c r="T2990">
        <f t="shared" si="317"/>
        <v>0</v>
      </c>
      <c r="U2990">
        <f t="shared" si="318"/>
        <v>0</v>
      </c>
      <c r="V2990">
        <f t="shared" si="319"/>
        <v>0</v>
      </c>
      <c r="X2990">
        <f t="shared" si="314"/>
        <v>-6.8399221455373346E-2</v>
      </c>
    </row>
    <row r="2991" spans="1:24" x14ac:dyDescent="0.35">
      <c r="A2991" t="s">
        <v>566</v>
      </c>
      <c r="B2991" t="s">
        <v>666</v>
      </c>
      <c r="C2991" t="s">
        <v>683</v>
      </c>
      <c r="D2991" t="s">
        <v>697</v>
      </c>
      <c r="E2991">
        <v>0.38982349590383703</v>
      </c>
      <c r="F2991">
        <v>9</v>
      </c>
      <c r="G2991">
        <v>0</v>
      </c>
      <c r="H2991">
        <v>0</v>
      </c>
      <c r="I2991">
        <f t="shared" si="315"/>
        <v>0</v>
      </c>
      <c r="J2991">
        <v>0</v>
      </c>
      <c r="K2991">
        <v>0</v>
      </c>
      <c r="L2991" t="s">
        <v>653</v>
      </c>
      <c r="M2991" t="s">
        <v>652</v>
      </c>
      <c r="N2991" t="str">
        <f t="shared" si="316"/>
        <v>left end</v>
      </c>
      <c r="P2991">
        <v>0</v>
      </c>
      <c r="Q2991">
        <v>0.7839467</v>
      </c>
      <c r="R2991">
        <v>0</v>
      </c>
      <c r="S2991">
        <v>0</v>
      </c>
      <c r="T2991">
        <f t="shared" si="317"/>
        <v>0</v>
      </c>
      <c r="U2991">
        <f t="shared" si="318"/>
        <v>0</v>
      </c>
      <c r="V2991">
        <f t="shared" si="319"/>
        <v>0</v>
      </c>
      <c r="X2991">
        <f t="shared" si="314"/>
        <v>0.30560084319627656</v>
      </c>
    </row>
    <row r="2992" spans="1:24" x14ac:dyDescent="0.35">
      <c r="A2992" t="s">
        <v>192</v>
      </c>
      <c r="B2992" t="s">
        <v>667</v>
      </c>
      <c r="C2992" t="s">
        <v>683</v>
      </c>
      <c r="D2992" t="s">
        <v>697</v>
      </c>
      <c r="E2992">
        <v>0.61017650409616198</v>
      </c>
      <c r="F2992">
        <v>9</v>
      </c>
      <c r="G2992">
        <v>0</v>
      </c>
      <c r="H2992">
        <v>0</v>
      </c>
      <c r="I2992">
        <f t="shared" si="315"/>
        <v>0</v>
      </c>
      <c r="J2992">
        <v>0</v>
      </c>
      <c r="K2992">
        <v>0</v>
      </c>
      <c r="L2992" t="s">
        <v>653</v>
      </c>
      <c r="M2992" t="s">
        <v>652</v>
      </c>
      <c r="N2992" t="str">
        <f t="shared" si="316"/>
        <v>left end</v>
      </c>
      <c r="P2992">
        <v>0</v>
      </c>
      <c r="Q2992">
        <v>0.7839467</v>
      </c>
      <c r="R2992">
        <v>0</v>
      </c>
      <c r="S2992">
        <v>0</v>
      </c>
      <c r="T2992">
        <f t="shared" si="317"/>
        <v>0</v>
      </c>
      <c r="U2992">
        <f t="shared" si="318"/>
        <v>0</v>
      </c>
      <c r="V2992">
        <f t="shared" si="319"/>
        <v>0</v>
      </c>
      <c r="X2992">
        <f t="shared" si="314"/>
        <v>0.47834585680372266</v>
      </c>
    </row>
    <row r="2993" spans="1:24" x14ac:dyDescent="0.35">
      <c r="A2993" t="s">
        <v>569</v>
      </c>
      <c r="B2993" t="s">
        <v>667</v>
      </c>
      <c r="C2993" t="s">
        <v>683</v>
      </c>
      <c r="D2993" t="s">
        <v>697</v>
      </c>
      <c r="E2993">
        <v>0.74701544997520197</v>
      </c>
      <c r="F2993">
        <v>9</v>
      </c>
      <c r="G2993">
        <v>0</v>
      </c>
      <c r="H2993">
        <v>0</v>
      </c>
      <c r="I2993">
        <f t="shared" si="315"/>
        <v>0</v>
      </c>
      <c r="J2993">
        <v>0</v>
      </c>
      <c r="K2993">
        <v>0</v>
      </c>
      <c r="L2993" t="s">
        <v>654</v>
      </c>
      <c r="M2993" t="s">
        <v>652</v>
      </c>
      <c r="N2993" t="str">
        <f t="shared" si="316"/>
        <v>left guard</v>
      </c>
      <c r="P2993">
        <v>0</v>
      </c>
      <c r="Q2993">
        <v>-0.21196810999999999</v>
      </c>
      <c r="R2993">
        <v>1</v>
      </c>
      <c r="S2993">
        <v>0.74701544997520197</v>
      </c>
      <c r="T2993">
        <f t="shared" si="317"/>
        <v>0</v>
      </c>
      <c r="U2993">
        <f t="shared" si="318"/>
        <v>0</v>
      </c>
      <c r="V2993">
        <f t="shared" si="319"/>
        <v>0</v>
      </c>
      <c r="X2993">
        <f t="shared" si="314"/>
        <v>-0.15834345307204309</v>
      </c>
    </row>
    <row r="2994" spans="1:24" x14ac:dyDescent="0.35">
      <c r="A2994" t="s">
        <v>198</v>
      </c>
      <c r="B2994" t="s">
        <v>666</v>
      </c>
      <c r="C2994" t="s">
        <v>683</v>
      </c>
      <c r="D2994" t="s">
        <v>697</v>
      </c>
      <c r="E2994">
        <v>0.25298455002479697</v>
      </c>
      <c r="F2994">
        <v>9</v>
      </c>
      <c r="G2994">
        <v>0</v>
      </c>
      <c r="H2994">
        <v>0</v>
      </c>
      <c r="I2994">
        <f t="shared" si="315"/>
        <v>0</v>
      </c>
      <c r="J2994">
        <v>0</v>
      </c>
      <c r="K2994">
        <v>0</v>
      </c>
      <c r="L2994" t="s">
        <v>654</v>
      </c>
      <c r="M2994" t="s">
        <v>652</v>
      </c>
      <c r="N2994" t="str">
        <f t="shared" si="316"/>
        <v>left guard</v>
      </c>
      <c r="P2994">
        <v>0</v>
      </c>
      <c r="Q2994">
        <v>-0.21196810999999999</v>
      </c>
      <c r="R2994">
        <v>1</v>
      </c>
      <c r="S2994">
        <v>0.25298455002479697</v>
      </c>
      <c r="T2994">
        <f t="shared" si="317"/>
        <v>0</v>
      </c>
      <c r="U2994">
        <f t="shared" si="318"/>
        <v>0</v>
      </c>
      <c r="V2994">
        <f t="shared" si="319"/>
        <v>0</v>
      </c>
      <c r="X2994">
        <f t="shared" si="314"/>
        <v>-5.3624656927956663E-2</v>
      </c>
    </row>
    <row r="2995" spans="1:24" x14ac:dyDescent="0.35">
      <c r="A2995" t="s">
        <v>425</v>
      </c>
      <c r="B2995" t="s">
        <v>667</v>
      </c>
      <c r="C2995" t="s">
        <v>697</v>
      </c>
      <c r="D2995" t="s">
        <v>683</v>
      </c>
      <c r="E2995">
        <v>0.63140598827525996</v>
      </c>
      <c r="F2995">
        <v>9</v>
      </c>
      <c r="G2995">
        <v>0</v>
      </c>
      <c r="H2995">
        <v>0</v>
      </c>
      <c r="I2995">
        <f t="shared" si="315"/>
        <v>0</v>
      </c>
      <c r="J2995">
        <v>0</v>
      </c>
      <c r="K2995">
        <v>0</v>
      </c>
      <c r="L2995" t="s">
        <v>653</v>
      </c>
      <c r="M2995" t="s">
        <v>651</v>
      </c>
      <c r="N2995" t="str">
        <f t="shared" si="316"/>
        <v>right end</v>
      </c>
      <c r="P2995">
        <v>0</v>
      </c>
      <c r="Q2995">
        <v>9.0452740000000004E-2</v>
      </c>
      <c r="R2995">
        <v>0</v>
      </c>
      <c r="S2995">
        <v>0</v>
      </c>
      <c r="T2995">
        <f t="shared" si="317"/>
        <v>0</v>
      </c>
      <c r="U2995">
        <f t="shared" si="318"/>
        <v>0</v>
      </c>
      <c r="V2995">
        <f t="shared" si="319"/>
        <v>0</v>
      </c>
      <c r="X2995">
        <f t="shared" si="314"/>
        <v>5.7112401691905137E-2</v>
      </c>
    </row>
    <row r="2996" spans="1:24" x14ac:dyDescent="0.35">
      <c r="A2996" t="s">
        <v>570</v>
      </c>
      <c r="B2996" t="s">
        <v>666</v>
      </c>
      <c r="C2996" t="s">
        <v>697</v>
      </c>
      <c r="D2996" t="s">
        <v>683</v>
      </c>
      <c r="E2996">
        <v>0.36859401172473899</v>
      </c>
      <c r="F2996">
        <v>9</v>
      </c>
      <c r="G2996">
        <v>0</v>
      </c>
      <c r="H2996">
        <v>0</v>
      </c>
      <c r="I2996">
        <f t="shared" si="315"/>
        <v>0</v>
      </c>
      <c r="J2996">
        <v>0</v>
      </c>
      <c r="K2996">
        <v>0</v>
      </c>
      <c r="L2996" t="s">
        <v>653</v>
      </c>
      <c r="M2996" t="s">
        <v>651</v>
      </c>
      <c r="N2996" t="str">
        <f t="shared" si="316"/>
        <v>right end</v>
      </c>
      <c r="P2996">
        <v>0</v>
      </c>
      <c r="Q2996">
        <v>9.0452740000000004E-2</v>
      </c>
      <c r="R2996">
        <v>0</v>
      </c>
      <c r="S2996">
        <v>0</v>
      </c>
      <c r="T2996">
        <f t="shared" si="317"/>
        <v>0</v>
      </c>
      <c r="U2996">
        <f t="shared" si="318"/>
        <v>0</v>
      </c>
      <c r="V2996">
        <f t="shared" si="319"/>
        <v>0</v>
      </c>
      <c r="X2996">
        <f t="shared" si="314"/>
        <v>3.3340338308094769E-2</v>
      </c>
    </row>
    <row r="2997" spans="1:24" x14ac:dyDescent="0.35">
      <c r="A2997" t="s">
        <v>425</v>
      </c>
      <c r="B2997" t="s">
        <v>667</v>
      </c>
      <c r="C2997" t="s">
        <v>697</v>
      </c>
      <c r="D2997" t="s">
        <v>683</v>
      </c>
      <c r="E2997">
        <v>0.16584348133403301</v>
      </c>
      <c r="F2997">
        <v>9</v>
      </c>
      <c r="G2997">
        <v>0</v>
      </c>
      <c r="H2997">
        <v>0</v>
      </c>
      <c r="I2997">
        <f t="shared" si="315"/>
        <v>0</v>
      </c>
      <c r="J2997">
        <v>0</v>
      </c>
      <c r="K2997">
        <v>0</v>
      </c>
      <c r="L2997" t="s">
        <v>654</v>
      </c>
      <c r="M2997" t="s">
        <v>651</v>
      </c>
      <c r="N2997" t="str">
        <f t="shared" si="316"/>
        <v>right guard</v>
      </c>
      <c r="P2997">
        <v>0</v>
      </c>
      <c r="Q2997">
        <v>0.44858435000000002</v>
      </c>
      <c r="R2997">
        <v>0</v>
      </c>
      <c r="S2997">
        <v>0</v>
      </c>
      <c r="T2997">
        <f t="shared" si="317"/>
        <v>0</v>
      </c>
      <c r="U2997">
        <f t="shared" si="318"/>
        <v>0</v>
      </c>
      <c r="V2997">
        <f t="shared" si="319"/>
        <v>0</v>
      </c>
      <c r="X2997">
        <f t="shared" si="314"/>
        <v>7.4394790275964337E-2</v>
      </c>
    </row>
    <row r="2998" spans="1:24" x14ac:dyDescent="0.35">
      <c r="A2998" t="s">
        <v>428</v>
      </c>
      <c r="B2998" t="s">
        <v>667</v>
      </c>
      <c r="C2998" t="s">
        <v>697</v>
      </c>
      <c r="D2998" t="s">
        <v>683</v>
      </c>
      <c r="E2998">
        <v>0.59714912505892603</v>
      </c>
      <c r="F2998">
        <v>9</v>
      </c>
      <c r="G2998">
        <v>0</v>
      </c>
      <c r="H2998">
        <v>0</v>
      </c>
      <c r="I2998">
        <f t="shared" si="315"/>
        <v>0</v>
      </c>
      <c r="J2998">
        <v>0</v>
      </c>
      <c r="K2998">
        <v>0</v>
      </c>
      <c r="L2998" t="s">
        <v>654</v>
      </c>
      <c r="M2998" t="s">
        <v>651</v>
      </c>
      <c r="N2998" t="str">
        <f t="shared" si="316"/>
        <v>right guard</v>
      </c>
      <c r="P2998">
        <v>0</v>
      </c>
      <c r="Q2998">
        <v>0.44858435000000002</v>
      </c>
      <c r="R2998">
        <v>0</v>
      </c>
      <c r="S2998">
        <v>0</v>
      </c>
      <c r="T2998">
        <f t="shared" si="317"/>
        <v>0</v>
      </c>
      <c r="U2998">
        <f t="shared" si="318"/>
        <v>0</v>
      </c>
      <c r="V2998">
        <f t="shared" si="319"/>
        <v>0</v>
      </c>
      <c r="X2998">
        <f t="shared" si="314"/>
        <v>0.26787175211762704</v>
      </c>
    </row>
    <row r="2999" spans="1:24" x14ac:dyDescent="0.35">
      <c r="A2999" t="s">
        <v>424</v>
      </c>
      <c r="B2999" t="s">
        <v>666</v>
      </c>
      <c r="C2999" t="s">
        <v>697</v>
      </c>
      <c r="D2999" t="s">
        <v>683</v>
      </c>
      <c r="E2999">
        <v>0.23700739360704001</v>
      </c>
      <c r="F2999">
        <v>9</v>
      </c>
      <c r="G2999">
        <v>0</v>
      </c>
      <c r="H2999">
        <v>0</v>
      </c>
      <c r="I2999">
        <f t="shared" si="315"/>
        <v>0</v>
      </c>
      <c r="J2999">
        <v>0</v>
      </c>
      <c r="K2999">
        <v>0</v>
      </c>
      <c r="L2999" t="s">
        <v>654</v>
      </c>
      <c r="M2999" t="s">
        <v>651</v>
      </c>
      <c r="N2999" t="str">
        <f t="shared" si="316"/>
        <v>right guard</v>
      </c>
      <c r="P2999">
        <v>0</v>
      </c>
      <c r="Q2999">
        <v>0.44858435000000002</v>
      </c>
      <c r="R2999">
        <v>0</v>
      </c>
      <c r="S2999">
        <v>0</v>
      </c>
      <c r="T2999">
        <f t="shared" si="317"/>
        <v>0</v>
      </c>
      <c r="U2999">
        <f t="shared" si="318"/>
        <v>0</v>
      </c>
      <c r="V2999">
        <f t="shared" si="319"/>
        <v>0</v>
      </c>
      <c r="X2999">
        <f t="shared" si="314"/>
        <v>0.1063178076064082</v>
      </c>
    </row>
    <row r="3000" spans="1:24" x14ac:dyDescent="0.35">
      <c r="A3000" t="s">
        <v>571</v>
      </c>
      <c r="B3000" t="s">
        <v>665</v>
      </c>
      <c r="C3000" t="s">
        <v>697</v>
      </c>
      <c r="D3000" t="s">
        <v>683</v>
      </c>
      <c r="E3000">
        <v>0.701348807055861</v>
      </c>
      <c r="F3000">
        <v>9</v>
      </c>
      <c r="G3000">
        <v>0</v>
      </c>
      <c r="H3000">
        <v>0</v>
      </c>
      <c r="I3000">
        <f t="shared" si="315"/>
        <v>0</v>
      </c>
      <c r="J3000">
        <v>0</v>
      </c>
      <c r="K3000">
        <v>0</v>
      </c>
      <c r="L3000" t="s">
        <v>653</v>
      </c>
      <c r="M3000" t="s">
        <v>652</v>
      </c>
      <c r="N3000" t="str">
        <f t="shared" si="316"/>
        <v>left end</v>
      </c>
      <c r="P3000">
        <v>0</v>
      </c>
      <c r="Q3000">
        <v>1.9860656000000001</v>
      </c>
      <c r="R3000">
        <v>0</v>
      </c>
      <c r="S3000">
        <v>0</v>
      </c>
      <c r="T3000">
        <f t="shared" si="317"/>
        <v>0</v>
      </c>
      <c r="U3000">
        <f t="shared" si="318"/>
        <v>0</v>
      </c>
      <c r="V3000">
        <f t="shared" si="319"/>
        <v>0</v>
      </c>
      <c r="X3000">
        <f t="shared" si="314"/>
        <v>1.3929247392946829</v>
      </c>
    </row>
    <row r="3001" spans="1:24" x14ac:dyDescent="0.35">
      <c r="A3001" t="s">
        <v>634</v>
      </c>
      <c r="B3001" t="s">
        <v>667</v>
      </c>
      <c r="C3001" t="s">
        <v>697</v>
      </c>
      <c r="D3001" t="s">
        <v>683</v>
      </c>
      <c r="E3001">
        <v>0.298651192944138</v>
      </c>
      <c r="F3001">
        <v>9</v>
      </c>
      <c r="G3001">
        <v>0</v>
      </c>
      <c r="H3001">
        <v>0</v>
      </c>
      <c r="I3001">
        <f t="shared" si="315"/>
        <v>0</v>
      </c>
      <c r="J3001">
        <v>0</v>
      </c>
      <c r="K3001">
        <v>0</v>
      </c>
      <c r="L3001" t="s">
        <v>653</v>
      </c>
      <c r="M3001" t="s">
        <v>652</v>
      </c>
      <c r="N3001" t="str">
        <f t="shared" si="316"/>
        <v>left end</v>
      </c>
      <c r="P3001">
        <v>0</v>
      </c>
      <c r="Q3001">
        <v>1.9860656000000001</v>
      </c>
      <c r="R3001">
        <v>0</v>
      </c>
      <c r="S3001">
        <v>0</v>
      </c>
      <c r="T3001">
        <f t="shared" si="317"/>
        <v>0</v>
      </c>
      <c r="U3001">
        <f t="shared" si="318"/>
        <v>0</v>
      </c>
      <c r="V3001">
        <f t="shared" si="319"/>
        <v>0</v>
      </c>
      <c r="X3001">
        <f t="shared" si="314"/>
        <v>0.59314086070531524</v>
      </c>
    </row>
    <row r="3002" spans="1:24" x14ac:dyDescent="0.35">
      <c r="A3002" t="s">
        <v>432</v>
      </c>
      <c r="B3002" t="s">
        <v>667</v>
      </c>
      <c r="C3002" t="s">
        <v>697</v>
      </c>
      <c r="D3002" t="s">
        <v>683</v>
      </c>
      <c r="E3002">
        <v>0.74953937136961502</v>
      </c>
      <c r="F3002">
        <v>9</v>
      </c>
      <c r="G3002">
        <v>0</v>
      </c>
      <c r="H3002">
        <v>0</v>
      </c>
      <c r="I3002">
        <f t="shared" si="315"/>
        <v>0</v>
      </c>
      <c r="J3002">
        <v>0</v>
      </c>
      <c r="K3002">
        <v>0</v>
      </c>
      <c r="L3002" t="s">
        <v>653</v>
      </c>
      <c r="M3002" t="s">
        <v>652</v>
      </c>
      <c r="N3002" t="str">
        <f t="shared" si="316"/>
        <v>left end</v>
      </c>
      <c r="P3002">
        <v>0</v>
      </c>
      <c r="Q3002">
        <v>-0.15461116</v>
      </c>
      <c r="R3002">
        <v>1</v>
      </c>
      <c r="S3002">
        <v>0.74953937136961502</v>
      </c>
      <c r="T3002">
        <f t="shared" si="317"/>
        <v>0</v>
      </c>
      <c r="U3002">
        <f t="shared" si="318"/>
        <v>0</v>
      </c>
      <c r="V3002">
        <f t="shared" si="319"/>
        <v>0</v>
      </c>
      <c r="X3002">
        <f t="shared" si="314"/>
        <v>-0.11588715167312696</v>
      </c>
    </row>
    <row r="3003" spans="1:24" x14ac:dyDescent="0.35">
      <c r="A3003" t="s">
        <v>435</v>
      </c>
      <c r="B3003" t="s">
        <v>666</v>
      </c>
      <c r="C3003" t="s">
        <v>697</v>
      </c>
      <c r="D3003" t="s">
        <v>683</v>
      </c>
      <c r="E3003">
        <v>0.25046062863038399</v>
      </c>
      <c r="F3003">
        <v>9</v>
      </c>
      <c r="G3003">
        <v>0</v>
      </c>
      <c r="H3003">
        <v>0</v>
      </c>
      <c r="I3003">
        <f t="shared" si="315"/>
        <v>0</v>
      </c>
      <c r="J3003">
        <v>0</v>
      </c>
      <c r="K3003">
        <v>0</v>
      </c>
      <c r="L3003" t="s">
        <v>653</v>
      </c>
      <c r="M3003" t="s">
        <v>652</v>
      </c>
      <c r="N3003" t="str">
        <f t="shared" si="316"/>
        <v>left end</v>
      </c>
      <c r="P3003">
        <v>0</v>
      </c>
      <c r="Q3003">
        <v>-0.15461116</v>
      </c>
      <c r="R3003">
        <v>1</v>
      </c>
      <c r="S3003">
        <v>0.25046062863038399</v>
      </c>
      <c r="T3003">
        <f t="shared" si="317"/>
        <v>0</v>
      </c>
      <c r="U3003">
        <f t="shared" si="318"/>
        <v>0</v>
      </c>
      <c r="V3003">
        <f t="shared" si="319"/>
        <v>0</v>
      </c>
      <c r="X3003">
        <f t="shared" si="314"/>
        <v>-3.872400832687288E-2</v>
      </c>
    </row>
    <row r="3004" spans="1:24" x14ac:dyDescent="0.35">
      <c r="A3004" t="s">
        <v>435</v>
      </c>
      <c r="B3004" t="s">
        <v>666</v>
      </c>
      <c r="C3004" t="s">
        <v>697</v>
      </c>
      <c r="D3004" t="s">
        <v>683</v>
      </c>
      <c r="E3004">
        <v>1</v>
      </c>
      <c r="F3004">
        <v>9</v>
      </c>
      <c r="G3004">
        <v>0</v>
      </c>
      <c r="H3004">
        <v>0</v>
      </c>
      <c r="I3004">
        <f t="shared" si="315"/>
        <v>0</v>
      </c>
      <c r="J3004">
        <v>0</v>
      </c>
      <c r="K3004">
        <v>0</v>
      </c>
      <c r="L3004" t="s">
        <v>654</v>
      </c>
      <c r="M3004" t="s">
        <v>652</v>
      </c>
      <c r="N3004" t="str">
        <f t="shared" si="316"/>
        <v>left guard</v>
      </c>
      <c r="P3004">
        <v>0</v>
      </c>
      <c r="Q3004">
        <v>-0.23948433999999999</v>
      </c>
      <c r="R3004">
        <v>1</v>
      </c>
      <c r="S3004">
        <v>1</v>
      </c>
      <c r="T3004">
        <f t="shared" si="317"/>
        <v>0</v>
      </c>
      <c r="U3004">
        <f t="shared" si="318"/>
        <v>0</v>
      </c>
      <c r="V3004">
        <f t="shared" si="319"/>
        <v>0</v>
      </c>
      <c r="X3004">
        <f t="shared" si="314"/>
        <v>-0.23948433999999999</v>
      </c>
    </row>
    <row r="3005" spans="1:24" x14ac:dyDescent="0.35">
      <c r="A3005" t="s">
        <v>190</v>
      </c>
      <c r="B3005" t="s">
        <v>665</v>
      </c>
      <c r="C3005" t="s">
        <v>683</v>
      </c>
      <c r="D3005" t="s">
        <v>697</v>
      </c>
      <c r="E3005">
        <v>1</v>
      </c>
      <c r="F3005">
        <v>9</v>
      </c>
      <c r="G3005">
        <v>0</v>
      </c>
      <c r="H3005">
        <v>0</v>
      </c>
      <c r="I3005">
        <f t="shared" si="315"/>
        <v>0</v>
      </c>
      <c r="J3005">
        <v>0</v>
      </c>
      <c r="K3005">
        <v>1</v>
      </c>
      <c r="L3005" t="s">
        <v>654</v>
      </c>
      <c r="M3005" t="s">
        <v>652</v>
      </c>
      <c r="N3005" t="str">
        <f t="shared" si="316"/>
        <v>left guard</v>
      </c>
      <c r="P3005">
        <v>0</v>
      </c>
      <c r="Q3005">
        <v>-0.76106309999999999</v>
      </c>
      <c r="R3005">
        <v>1</v>
      </c>
      <c r="S3005">
        <v>1</v>
      </c>
      <c r="T3005">
        <f t="shared" si="317"/>
        <v>0</v>
      </c>
      <c r="U3005">
        <f t="shared" si="318"/>
        <v>0</v>
      </c>
      <c r="V3005">
        <f t="shared" si="319"/>
        <v>1</v>
      </c>
      <c r="X3005">
        <f t="shared" si="314"/>
        <v>-0.76106309999999999</v>
      </c>
    </row>
    <row r="3006" spans="1:24" x14ac:dyDescent="0.35">
      <c r="A3006" t="s">
        <v>425</v>
      </c>
      <c r="B3006" t="s">
        <v>667</v>
      </c>
      <c r="C3006" t="s">
        <v>697</v>
      </c>
      <c r="D3006" t="s">
        <v>683</v>
      </c>
      <c r="E3006">
        <v>0.73339081164708997</v>
      </c>
      <c r="F3006">
        <v>9</v>
      </c>
      <c r="G3006">
        <v>0</v>
      </c>
      <c r="H3006">
        <v>0</v>
      </c>
      <c r="I3006">
        <f t="shared" si="315"/>
        <v>0</v>
      </c>
      <c r="J3006">
        <v>0</v>
      </c>
      <c r="K3006">
        <v>0</v>
      </c>
      <c r="L3006" t="s">
        <v>654</v>
      </c>
      <c r="M3006" t="s">
        <v>651</v>
      </c>
      <c r="N3006" t="str">
        <f t="shared" si="316"/>
        <v>right guard</v>
      </c>
      <c r="P3006">
        <v>0</v>
      </c>
      <c r="Q3006">
        <v>0.47689310000000001</v>
      </c>
      <c r="R3006">
        <v>0</v>
      </c>
      <c r="S3006">
        <v>0</v>
      </c>
      <c r="T3006">
        <f t="shared" si="317"/>
        <v>0</v>
      </c>
      <c r="U3006">
        <f t="shared" si="318"/>
        <v>0</v>
      </c>
      <c r="V3006">
        <f t="shared" si="319"/>
        <v>0</v>
      </c>
      <c r="X3006">
        <f t="shared" si="314"/>
        <v>0.34974901767789685</v>
      </c>
    </row>
    <row r="3007" spans="1:24" x14ac:dyDescent="0.35">
      <c r="A3007" t="s">
        <v>432</v>
      </c>
      <c r="B3007" t="s">
        <v>667</v>
      </c>
      <c r="C3007" t="s">
        <v>697</v>
      </c>
      <c r="D3007" t="s">
        <v>683</v>
      </c>
      <c r="E3007">
        <v>0.26660918835290898</v>
      </c>
      <c r="F3007">
        <v>9</v>
      </c>
      <c r="G3007">
        <v>0</v>
      </c>
      <c r="H3007">
        <v>0</v>
      </c>
      <c r="I3007">
        <f t="shared" si="315"/>
        <v>0</v>
      </c>
      <c r="J3007">
        <v>0</v>
      </c>
      <c r="K3007">
        <v>0</v>
      </c>
      <c r="L3007" t="s">
        <v>654</v>
      </c>
      <c r="M3007" t="s">
        <v>651</v>
      </c>
      <c r="N3007" t="str">
        <f t="shared" si="316"/>
        <v>right guard</v>
      </c>
      <c r="P3007">
        <v>0</v>
      </c>
      <c r="Q3007">
        <v>0.47689310000000001</v>
      </c>
      <c r="R3007">
        <v>0</v>
      </c>
      <c r="S3007">
        <v>0</v>
      </c>
      <c r="T3007">
        <f t="shared" si="317"/>
        <v>0</v>
      </c>
      <c r="U3007">
        <f t="shared" si="318"/>
        <v>0</v>
      </c>
      <c r="V3007">
        <f t="shared" si="319"/>
        <v>0</v>
      </c>
      <c r="X3007">
        <f t="shared" si="314"/>
        <v>0.12714408232210267</v>
      </c>
    </row>
    <row r="3008" spans="1:24" x14ac:dyDescent="0.35">
      <c r="A3008" t="s">
        <v>432</v>
      </c>
      <c r="B3008" t="s">
        <v>667</v>
      </c>
      <c r="C3008" t="s">
        <v>697</v>
      </c>
      <c r="D3008" t="s">
        <v>683</v>
      </c>
      <c r="E3008">
        <v>0.22018963942839601</v>
      </c>
      <c r="F3008">
        <v>9</v>
      </c>
      <c r="G3008">
        <v>0</v>
      </c>
      <c r="H3008">
        <v>0</v>
      </c>
      <c r="I3008">
        <f t="shared" si="315"/>
        <v>0</v>
      </c>
      <c r="J3008">
        <v>0</v>
      </c>
      <c r="K3008">
        <v>0</v>
      </c>
      <c r="L3008" t="s">
        <v>654</v>
      </c>
      <c r="M3008" t="s">
        <v>652</v>
      </c>
      <c r="N3008" t="str">
        <f t="shared" si="316"/>
        <v>left guard</v>
      </c>
      <c r="P3008">
        <v>0</v>
      </c>
      <c r="Q3008">
        <v>8.2836769999999997E-3</v>
      </c>
      <c r="R3008">
        <v>0</v>
      </c>
      <c r="S3008">
        <v>0</v>
      </c>
      <c r="T3008">
        <f t="shared" si="317"/>
        <v>0</v>
      </c>
      <c r="U3008">
        <f t="shared" si="318"/>
        <v>0</v>
      </c>
      <c r="V3008">
        <f t="shared" si="319"/>
        <v>0</v>
      </c>
      <c r="X3008">
        <f t="shared" si="314"/>
        <v>1.823979851771297E-3</v>
      </c>
    </row>
    <row r="3009" spans="1:24" x14ac:dyDescent="0.35">
      <c r="A3009" t="s">
        <v>424</v>
      </c>
      <c r="B3009" t="s">
        <v>666</v>
      </c>
      <c r="C3009" t="s">
        <v>697</v>
      </c>
      <c r="D3009" t="s">
        <v>683</v>
      </c>
      <c r="E3009">
        <v>0.77981036057160302</v>
      </c>
      <c r="F3009">
        <v>9</v>
      </c>
      <c r="G3009">
        <v>0</v>
      </c>
      <c r="H3009">
        <v>0</v>
      </c>
      <c r="I3009">
        <f t="shared" si="315"/>
        <v>0</v>
      </c>
      <c r="J3009">
        <v>0</v>
      </c>
      <c r="K3009">
        <v>0</v>
      </c>
      <c r="L3009" t="s">
        <v>654</v>
      </c>
      <c r="M3009" t="s">
        <v>652</v>
      </c>
      <c r="N3009" t="str">
        <f t="shared" si="316"/>
        <v>left guard</v>
      </c>
      <c r="P3009">
        <v>0</v>
      </c>
      <c r="Q3009">
        <v>8.2836769999999997E-3</v>
      </c>
      <c r="R3009">
        <v>0</v>
      </c>
      <c r="S3009">
        <v>0</v>
      </c>
      <c r="T3009">
        <f t="shared" si="317"/>
        <v>0</v>
      </c>
      <c r="U3009">
        <f t="shared" si="318"/>
        <v>0</v>
      </c>
      <c r="V3009">
        <f t="shared" si="319"/>
        <v>0</v>
      </c>
      <c r="X3009">
        <f t="shared" si="314"/>
        <v>6.4596971482286944E-3</v>
      </c>
    </row>
    <row r="3010" spans="1:24" x14ac:dyDescent="0.35">
      <c r="A3010" t="s">
        <v>425</v>
      </c>
      <c r="B3010" t="s">
        <v>667</v>
      </c>
      <c r="C3010" t="s">
        <v>697</v>
      </c>
      <c r="D3010" t="s">
        <v>683</v>
      </c>
      <c r="E3010">
        <v>0.625341999671017</v>
      </c>
      <c r="F3010">
        <v>9</v>
      </c>
      <c r="G3010">
        <v>0</v>
      </c>
      <c r="H3010">
        <v>0</v>
      </c>
      <c r="I3010">
        <f t="shared" si="315"/>
        <v>0</v>
      </c>
      <c r="J3010">
        <v>0</v>
      </c>
      <c r="K3010">
        <v>0</v>
      </c>
      <c r="M3010" t="s">
        <v>650</v>
      </c>
      <c r="N3010" t="str">
        <f t="shared" si="316"/>
        <v>middle</v>
      </c>
      <c r="P3010">
        <v>0</v>
      </c>
      <c r="Q3010">
        <v>0.50281673999999998</v>
      </c>
      <c r="R3010">
        <v>0</v>
      </c>
      <c r="S3010">
        <v>0</v>
      </c>
      <c r="T3010">
        <f t="shared" si="317"/>
        <v>0</v>
      </c>
      <c r="U3010">
        <f t="shared" si="318"/>
        <v>0</v>
      </c>
      <c r="V3010">
        <f t="shared" si="319"/>
        <v>0</v>
      </c>
      <c r="X3010">
        <f t="shared" ref="X3010:X3073" si="320">Q3010*E3010</f>
        <v>0.31443242565966184</v>
      </c>
    </row>
    <row r="3011" spans="1:24" x14ac:dyDescent="0.35">
      <c r="A3011" t="s">
        <v>435</v>
      </c>
      <c r="B3011" t="s">
        <v>666</v>
      </c>
      <c r="C3011" t="s">
        <v>697</v>
      </c>
      <c r="D3011" t="s">
        <v>683</v>
      </c>
      <c r="E3011">
        <v>0.374658000328982</v>
      </c>
      <c r="F3011">
        <v>9</v>
      </c>
      <c r="G3011">
        <v>0</v>
      </c>
      <c r="H3011">
        <v>0</v>
      </c>
      <c r="I3011">
        <f t="shared" ref="I3011:I3074" si="321">SUM(G3011:H3011)</f>
        <v>0</v>
      </c>
      <c r="J3011">
        <v>0</v>
      </c>
      <c r="K3011">
        <v>0</v>
      </c>
      <c r="M3011" t="s">
        <v>650</v>
      </c>
      <c r="N3011" t="str">
        <f t="shared" ref="N3011:N3074" si="322">IF(M3011="middle",M3011,_xlfn.CONCAT(M3011," ",L3011))</f>
        <v>middle</v>
      </c>
      <c r="P3011">
        <v>0</v>
      </c>
      <c r="Q3011">
        <v>0.50281673999999998</v>
      </c>
      <c r="R3011">
        <v>0</v>
      </c>
      <c r="S3011">
        <v>0</v>
      </c>
      <c r="T3011">
        <f t="shared" ref="T3011:T3074" si="323">P3011*E3011</f>
        <v>0</v>
      </c>
      <c r="U3011">
        <f t="shared" ref="U3011:U3074" si="324">J3011*E3011</f>
        <v>0</v>
      </c>
      <c r="V3011">
        <f t="shared" ref="V3011:V3074" si="325">K3011*E3011</f>
        <v>0</v>
      </c>
      <c r="X3011">
        <f t="shared" si="320"/>
        <v>0.18838431434033764</v>
      </c>
    </row>
    <row r="3012" spans="1:24" x14ac:dyDescent="0.35">
      <c r="A3012" t="s">
        <v>432</v>
      </c>
      <c r="B3012" t="s">
        <v>667</v>
      </c>
      <c r="C3012" t="s">
        <v>697</v>
      </c>
      <c r="D3012" t="s">
        <v>683</v>
      </c>
      <c r="E3012">
        <v>0.68807438643609398</v>
      </c>
      <c r="F3012">
        <v>9</v>
      </c>
      <c r="G3012">
        <v>0</v>
      </c>
      <c r="H3012">
        <v>0</v>
      </c>
      <c r="I3012">
        <f t="shared" si="321"/>
        <v>0</v>
      </c>
      <c r="J3012">
        <v>0</v>
      </c>
      <c r="K3012">
        <v>0</v>
      </c>
      <c r="L3012" t="s">
        <v>654</v>
      </c>
      <c r="M3012" t="s">
        <v>651</v>
      </c>
      <c r="N3012" t="str">
        <f t="shared" si="322"/>
        <v>right guard</v>
      </c>
      <c r="P3012">
        <v>0</v>
      </c>
      <c r="Q3012">
        <v>-0.32911223000000001</v>
      </c>
      <c r="R3012">
        <v>1</v>
      </c>
      <c r="S3012">
        <v>0.68807438643609398</v>
      </c>
      <c r="T3012">
        <f t="shared" si="323"/>
        <v>0</v>
      </c>
      <c r="U3012">
        <f t="shared" si="324"/>
        <v>0</v>
      </c>
      <c r="V3012">
        <f t="shared" si="325"/>
        <v>0</v>
      </c>
      <c r="X3012">
        <f t="shared" si="320"/>
        <v>-0.22645369572586466</v>
      </c>
    </row>
    <row r="3013" spans="1:24" x14ac:dyDescent="0.35">
      <c r="A3013" t="s">
        <v>438</v>
      </c>
      <c r="B3013" t="s">
        <v>667</v>
      </c>
      <c r="C3013" t="s">
        <v>697</v>
      </c>
      <c r="D3013" t="s">
        <v>683</v>
      </c>
      <c r="E3013">
        <v>0.113208845272708</v>
      </c>
      <c r="F3013">
        <v>9</v>
      </c>
      <c r="G3013">
        <v>0</v>
      </c>
      <c r="H3013">
        <v>0</v>
      </c>
      <c r="I3013">
        <f t="shared" si="321"/>
        <v>0</v>
      </c>
      <c r="J3013">
        <v>0</v>
      </c>
      <c r="K3013">
        <v>0</v>
      </c>
      <c r="L3013" t="s">
        <v>654</v>
      </c>
      <c r="M3013" t="s">
        <v>651</v>
      </c>
      <c r="N3013" t="str">
        <f t="shared" si="322"/>
        <v>right guard</v>
      </c>
      <c r="P3013">
        <v>0</v>
      </c>
      <c r="Q3013">
        <v>-0.32911223000000001</v>
      </c>
      <c r="R3013">
        <v>1</v>
      </c>
      <c r="S3013">
        <v>0.113208845272708</v>
      </c>
      <c r="T3013">
        <f t="shared" si="323"/>
        <v>0</v>
      </c>
      <c r="U3013">
        <f t="shared" si="324"/>
        <v>0</v>
      </c>
      <c r="V3013">
        <f t="shared" si="325"/>
        <v>0</v>
      </c>
      <c r="X3013">
        <f t="shared" si="320"/>
        <v>-3.7258415523425889E-2</v>
      </c>
    </row>
    <row r="3014" spans="1:24" x14ac:dyDescent="0.35">
      <c r="A3014" t="s">
        <v>573</v>
      </c>
      <c r="B3014" t="s">
        <v>666</v>
      </c>
      <c r="C3014" t="s">
        <v>697</v>
      </c>
      <c r="D3014" t="s">
        <v>683</v>
      </c>
      <c r="E3014">
        <v>0.198716768291196</v>
      </c>
      <c r="F3014">
        <v>9</v>
      </c>
      <c r="G3014">
        <v>0</v>
      </c>
      <c r="H3014">
        <v>0</v>
      </c>
      <c r="I3014">
        <f t="shared" si="321"/>
        <v>0</v>
      </c>
      <c r="J3014">
        <v>0</v>
      </c>
      <c r="K3014">
        <v>0</v>
      </c>
      <c r="L3014" t="s">
        <v>654</v>
      </c>
      <c r="M3014" t="s">
        <v>651</v>
      </c>
      <c r="N3014" t="str">
        <f t="shared" si="322"/>
        <v>right guard</v>
      </c>
      <c r="P3014">
        <v>0</v>
      </c>
      <c r="Q3014">
        <v>-0.32911223000000001</v>
      </c>
      <c r="R3014">
        <v>1</v>
      </c>
      <c r="S3014">
        <v>0.198716768291196</v>
      </c>
      <c r="T3014">
        <f t="shared" si="323"/>
        <v>0</v>
      </c>
      <c r="U3014">
        <f t="shared" si="324"/>
        <v>0</v>
      </c>
      <c r="V3014">
        <f t="shared" si="325"/>
        <v>0</v>
      </c>
      <c r="X3014">
        <f t="shared" si="320"/>
        <v>-6.5400118750708808E-2</v>
      </c>
    </row>
    <row r="3015" spans="1:24" x14ac:dyDescent="0.35">
      <c r="A3015" t="s">
        <v>569</v>
      </c>
      <c r="B3015" t="s">
        <v>667</v>
      </c>
      <c r="C3015" t="s">
        <v>683</v>
      </c>
      <c r="D3015" t="s">
        <v>697</v>
      </c>
      <c r="E3015">
        <v>0.19949177281552299</v>
      </c>
      <c r="F3015">
        <v>9</v>
      </c>
      <c r="G3015">
        <v>0</v>
      </c>
      <c r="H3015">
        <v>0</v>
      </c>
      <c r="I3015">
        <f t="shared" si="321"/>
        <v>0</v>
      </c>
      <c r="J3015">
        <v>0</v>
      </c>
      <c r="K3015">
        <v>0</v>
      </c>
      <c r="L3015" t="s">
        <v>653</v>
      </c>
      <c r="M3015" t="s">
        <v>651</v>
      </c>
      <c r="N3015" t="str">
        <f t="shared" si="322"/>
        <v>right end</v>
      </c>
      <c r="P3015">
        <v>0</v>
      </c>
      <c r="Q3015">
        <v>-0.23302924999999999</v>
      </c>
      <c r="R3015">
        <v>1</v>
      </c>
      <c r="S3015">
        <v>0.19949177281552299</v>
      </c>
      <c r="T3015">
        <f t="shared" si="323"/>
        <v>0</v>
      </c>
      <c r="U3015">
        <f t="shared" si="324"/>
        <v>0</v>
      </c>
      <c r="V3015">
        <f t="shared" si="325"/>
        <v>0</v>
      </c>
      <c r="X3015">
        <f t="shared" si="320"/>
        <v>-4.6487418200371708E-2</v>
      </c>
    </row>
    <row r="3016" spans="1:24" x14ac:dyDescent="0.35">
      <c r="A3016" t="s">
        <v>191</v>
      </c>
      <c r="B3016" t="s">
        <v>665</v>
      </c>
      <c r="C3016" t="s">
        <v>683</v>
      </c>
      <c r="D3016" t="s">
        <v>697</v>
      </c>
      <c r="E3016">
        <v>0.64283528510088594</v>
      </c>
      <c r="F3016">
        <v>9</v>
      </c>
      <c r="G3016">
        <v>0</v>
      </c>
      <c r="H3016">
        <v>0</v>
      </c>
      <c r="I3016">
        <f t="shared" si="321"/>
        <v>0</v>
      </c>
      <c r="J3016">
        <v>0</v>
      </c>
      <c r="K3016">
        <v>0</v>
      </c>
      <c r="L3016" t="s">
        <v>653</v>
      </c>
      <c r="M3016" t="s">
        <v>651</v>
      </c>
      <c r="N3016" t="str">
        <f t="shared" si="322"/>
        <v>right end</v>
      </c>
      <c r="P3016">
        <v>0</v>
      </c>
      <c r="Q3016">
        <v>-0.23302924999999999</v>
      </c>
      <c r="R3016">
        <v>1</v>
      </c>
      <c r="S3016">
        <v>0.64283528510088594</v>
      </c>
      <c r="T3016">
        <f t="shared" si="323"/>
        <v>0</v>
      </c>
      <c r="U3016">
        <f t="shared" si="324"/>
        <v>0</v>
      </c>
      <c r="V3016">
        <f t="shared" si="325"/>
        <v>0</v>
      </c>
      <c r="X3016">
        <f t="shared" si="320"/>
        <v>-0.14979942436059562</v>
      </c>
    </row>
    <row r="3017" spans="1:24" x14ac:dyDescent="0.35">
      <c r="A3017" t="s">
        <v>212</v>
      </c>
      <c r="B3017" t="s">
        <v>665</v>
      </c>
      <c r="C3017" t="s">
        <v>683</v>
      </c>
      <c r="D3017" t="s">
        <v>697</v>
      </c>
      <c r="E3017">
        <v>0.15767294208358901</v>
      </c>
      <c r="F3017">
        <v>9</v>
      </c>
      <c r="G3017">
        <v>0</v>
      </c>
      <c r="H3017">
        <v>0</v>
      </c>
      <c r="I3017">
        <f t="shared" si="321"/>
        <v>0</v>
      </c>
      <c r="J3017">
        <v>0</v>
      </c>
      <c r="K3017">
        <v>0</v>
      </c>
      <c r="L3017" t="s">
        <v>653</v>
      </c>
      <c r="M3017" t="s">
        <v>651</v>
      </c>
      <c r="N3017" t="str">
        <f t="shared" si="322"/>
        <v>right end</v>
      </c>
      <c r="P3017">
        <v>0</v>
      </c>
      <c r="Q3017">
        <v>-0.23302924999999999</v>
      </c>
      <c r="R3017">
        <v>1</v>
      </c>
      <c r="S3017">
        <v>0.15767294208358901</v>
      </c>
      <c r="T3017">
        <f t="shared" si="323"/>
        <v>0</v>
      </c>
      <c r="U3017">
        <f t="shared" si="324"/>
        <v>0</v>
      </c>
      <c r="V3017">
        <f t="shared" si="325"/>
        <v>0</v>
      </c>
      <c r="X3017">
        <f t="shared" si="320"/>
        <v>-3.6742407439032183E-2</v>
      </c>
    </row>
    <row r="3018" spans="1:24" x14ac:dyDescent="0.35">
      <c r="A3018" t="s">
        <v>211</v>
      </c>
      <c r="B3018" t="s">
        <v>666</v>
      </c>
      <c r="C3018" t="s">
        <v>683</v>
      </c>
      <c r="D3018" t="s">
        <v>697</v>
      </c>
      <c r="E3018">
        <v>1</v>
      </c>
      <c r="F3018">
        <v>9</v>
      </c>
      <c r="G3018">
        <v>0</v>
      </c>
      <c r="H3018">
        <v>0</v>
      </c>
      <c r="I3018">
        <f t="shared" si="321"/>
        <v>0</v>
      </c>
      <c r="J3018">
        <v>0</v>
      </c>
      <c r="K3018">
        <v>1</v>
      </c>
      <c r="L3018" t="s">
        <v>653</v>
      </c>
      <c r="M3018" t="s">
        <v>651</v>
      </c>
      <c r="N3018" t="str">
        <f t="shared" si="322"/>
        <v>right end</v>
      </c>
      <c r="P3018">
        <v>0</v>
      </c>
      <c r="Q3018">
        <v>-1.1485012999999999</v>
      </c>
      <c r="R3018">
        <v>1</v>
      </c>
      <c r="S3018">
        <v>1</v>
      </c>
      <c r="T3018">
        <f t="shared" si="323"/>
        <v>0</v>
      </c>
      <c r="U3018">
        <f t="shared" si="324"/>
        <v>0</v>
      </c>
      <c r="V3018">
        <f t="shared" si="325"/>
        <v>1</v>
      </c>
      <c r="X3018">
        <f t="shared" si="320"/>
        <v>-1.1485012999999999</v>
      </c>
    </row>
    <row r="3019" spans="1:24" x14ac:dyDescent="0.35">
      <c r="A3019" t="s">
        <v>568</v>
      </c>
      <c r="B3019" t="s">
        <v>665</v>
      </c>
      <c r="C3019" t="s">
        <v>697</v>
      </c>
      <c r="D3019" t="s">
        <v>683</v>
      </c>
      <c r="E3019">
        <v>0.59687278832773505</v>
      </c>
      <c r="F3019">
        <v>9</v>
      </c>
      <c r="G3019">
        <v>0</v>
      </c>
      <c r="H3019">
        <v>0</v>
      </c>
      <c r="I3019">
        <f t="shared" si="321"/>
        <v>0</v>
      </c>
      <c r="J3019">
        <v>0</v>
      </c>
      <c r="K3019">
        <v>0</v>
      </c>
      <c r="L3019" t="s">
        <v>3</v>
      </c>
      <c r="M3019" t="s">
        <v>651</v>
      </c>
      <c r="N3019" t="str">
        <f t="shared" si="322"/>
        <v>right tackle</v>
      </c>
      <c r="P3019">
        <v>0</v>
      </c>
      <c r="Q3019">
        <v>1.301771</v>
      </c>
      <c r="R3019">
        <v>0</v>
      </c>
      <c r="S3019">
        <v>0</v>
      </c>
      <c r="T3019">
        <f t="shared" si="323"/>
        <v>0</v>
      </c>
      <c r="U3019">
        <f t="shared" si="324"/>
        <v>0</v>
      </c>
      <c r="V3019">
        <f t="shared" si="325"/>
        <v>0</v>
      </c>
      <c r="X3019">
        <f t="shared" si="320"/>
        <v>0.77699168653418393</v>
      </c>
    </row>
    <row r="3020" spans="1:24" x14ac:dyDescent="0.35">
      <c r="A3020" t="s">
        <v>428</v>
      </c>
      <c r="B3020" t="s">
        <v>667</v>
      </c>
      <c r="C3020" t="s">
        <v>697</v>
      </c>
      <c r="D3020" t="s">
        <v>683</v>
      </c>
      <c r="E3020">
        <v>0.40312721167226401</v>
      </c>
      <c r="F3020">
        <v>9</v>
      </c>
      <c r="G3020">
        <v>0</v>
      </c>
      <c r="H3020">
        <v>0</v>
      </c>
      <c r="I3020">
        <f t="shared" si="321"/>
        <v>0</v>
      </c>
      <c r="J3020">
        <v>0</v>
      </c>
      <c r="K3020">
        <v>0</v>
      </c>
      <c r="L3020" t="s">
        <v>3</v>
      </c>
      <c r="M3020" t="s">
        <v>651</v>
      </c>
      <c r="N3020" t="str">
        <f t="shared" si="322"/>
        <v>right tackle</v>
      </c>
      <c r="P3020">
        <v>0</v>
      </c>
      <c r="Q3020">
        <v>1.301771</v>
      </c>
      <c r="R3020">
        <v>0</v>
      </c>
      <c r="S3020">
        <v>0</v>
      </c>
      <c r="T3020">
        <f t="shared" si="323"/>
        <v>0</v>
      </c>
      <c r="U3020">
        <f t="shared" si="324"/>
        <v>0</v>
      </c>
      <c r="V3020">
        <f t="shared" si="325"/>
        <v>0</v>
      </c>
      <c r="X3020">
        <f t="shared" si="320"/>
        <v>0.52477931346581475</v>
      </c>
    </row>
    <row r="3021" spans="1:24" x14ac:dyDescent="0.35">
      <c r="A3021" t="s">
        <v>427</v>
      </c>
      <c r="B3021" t="s">
        <v>665</v>
      </c>
      <c r="C3021" t="s">
        <v>697</v>
      </c>
      <c r="D3021" t="s">
        <v>683</v>
      </c>
      <c r="E3021">
        <v>0.65157858304440497</v>
      </c>
      <c r="F3021">
        <v>9</v>
      </c>
      <c r="G3021">
        <v>0</v>
      </c>
      <c r="H3021">
        <v>0</v>
      </c>
      <c r="I3021">
        <f t="shared" si="321"/>
        <v>0</v>
      </c>
      <c r="J3021">
        <v>0</v>
      </c>
      <c r="K3021">
        <v>0</v>
      </c>
      <c r="L3021" t="s">
        <v>3</v>
      </c>
      <c r="M3021" t="s">
        <v>651</v>
      </c>
      <c r="N3021" t="str">
        <f t="shared" si="322"/>
        <v>right tackle</v>
      </c>
      <c r="P3021">
        <v>0</v>
      </c>
      <c r="Q3021">
        <v>2.4213439999999999E-2</v>
      </c>
      <c r="R3021">
        <v>0</v>
      </c>
      <c r="S3021">
        <v>0</v>
      </c>
      <c r="T3021">
        <f t="shared" si="323"/>
        <v>0</v>
      </c>
      <c r="U3021">
        <f t="shared" si="324"/>
        <v>0</v>
      </c>
      <c r="V3021">
        <f t="shared" si="325"/>
        <v>0</v>
      </c>
      <c r="X3021">
        <f t="shared" si="320"/>
        <v>1.5776958925830718E-2</v>
      </c>
    </row>
    <row r="3022" spans="1:24" x14ac:dyDescent="0.35">
      <c r="A3022" t="s">
        <v>438</v>
      </c>
      <c r="B3022" t="s">
        <v>667</v>
      </c>
      <c r="C3022" t="s">
        <v>697</v>
      </c>
      <c r="D3022" t="s">
        <v>683</v>
      </c>
      <c r="E3022">
        <v>0.34842141695559398</v>
      </c>
      <c r="F3022">
        <v>9</v>
      </c>
      <c r="G3022">
        <v>0</v>
      </c>
      <c r="H3022">
        <v>0</v>
      </c>
      <c r="I3022">
        <f t="shared" si="321"/>
        <v>0</v>
      </c>
      <c r="J3022">
        <v>0</v>
      </c>
      <c r="K3022">
        <v>0</v>
      </c>
      <c r="L3022" t="s">
        <v>3</v>
      </c>
      <c r="M3022" t="s">
        <v>651</v>
      </c>
      <c r="N3022" t="str">
        <f t="shared" si="322"/>
        <v>right tackle</v>
      </c>
      <c r="P3022">
        <v>0</v>
      </c>
      <c r="Q3022">
        <v>2.4213439999999999E-2</v>
      </c>
      <c r="R3022">
        <v>0</v>
      </c>
      <c r="S3022">
        <v>0</v>
      </c>
      <c r="T3022">
        <f t="shared" si="323"/>
        <v>0</v>
      </c>
      <c r="U3022">
        <f t="shared" si="324"/>
        <v>0</v>
      </c>
      <c r="V3022">
        <f t="shared" si="325"/>
        <v>0</v>
      </c>
      <c r="X3022">
        <f t="shared" si="320"/>
        <v>8.4364810741692567E-3</v>
      </c>
    </row>
    <row r="3023" spans="1:24" x14ac:dyDescent="0.35">
      <c r="A3023" t="s">
        <v>432</v>
      </c>
      <c r="B3023" t="s">
        <v>667</v>
      </c>
      <c r="C3023" t="s">
        <v>697</v>
      </c>
      <c r="D3023" t="s">
        <v>683</v>
      </c>
      <c r="E3023">
        <v>1</v>
      </c>
      <c r="F3023">
        <v>9</v>
      </c>
      <c r="G3023">
        <v>0</v>
      </c>
      <c r="H3023">
        <v>0</v>
      </c>
      <c r="I3023">
        <f t="shared" si="321"/>
        <v>0</v>
      </c>
      <c r="J3023">
        <v>0</v>
      </c>
      <c r="K3023">
        <v>0</v>
      </c>
      <c r="L3023" t="s">
        <v>654</v>
      </c>
      <c r="M3023" t="s">
        <v>652</v>
      </c>
      <c r="N3023" t="str">
        <f t="shared" si="322"/>
        <v>left guard</v>
      </c>
      <c r="P3023">
        <v>0</v>
      </c>
      <c r="Q3023">
        <v>-0.49180533999999998</v>
      </c>
      <c r="R3023">
        <v>1</v>
      </c>
      <c r="S3023">
        <v>1</v>
      </c>
      <c r="T3023">
        <f t="shared" si="323"/>
        <v>0</v>
      </c>
      <c r="U3023">
        <f t="shared" si="324"/>
        <v>0</v>
      </c>
      <c r="V3023">
        <f t="shared" si="325"/>
        <v>0</v>
      </c>
      <c r="X3023">
        <f t="shared" si="320"/>
        <v>-0.49180533999999998</v>
      </c>
    </row>
    <row r="3024" spans="1:24" x14ac:dyDescent="0.35">
      <c r="A3024" t="s">
        <v>568</v>
      </c>
      <c r="B3024" t="s">
        <v>665</v>
      </c>
      <c r="C3024" t="s">
        <v>697</v>
      </c>
      <c r="D3024" t="s">
        <v>683</v>
      </c>
      <c r="E3024">
        <v>1</v>
      </c>
      <c r="F3024">
        <v>9</v>
      </c>
      <c r="G3024">
        <v>0</v>
      </c>
      <c r="H3024">
        <v>0</v>
      </c>
      <c r="I3024">
        <f t="shared" si="321"/>
        <v>0</v>
      </c>
      <c r="J3024">
        <v>0</v>
      </c>
      <c r="K3024">
        <v>0</v>
      </c>
      <c r="L3024" t="s">
        <v>654</v>
      </c>
      <c r="M3024" t="s">
        <v>652</v>
      </c>
      <c r="N3024" t="str">
        <f t="shared" si="322"/>
        <v>left guard</v>
      </c>
      <c r="P3024">
        <v>0</v>
      </c>
      <c r="Q3024">
        <v>2.2797847E-2</v>
      </c>
      <c r="R3024">
        <v>0</v>
      </c>
      <c r="S3024">
        <v>0</v>
      </c>
      <c r="T3024">
        <f t="shared" si="323"/>
        <v>0</v>
      </c>
      <c r="U3024">
        <f t="shared" si="324"/>
        <v>0</v>
      </c>
      <c r="V3024">
        <f t="shared" si="325"/>
        <v>0</v>
      </c>
      <c r="X3024">
        <f t="shared" si="320"/>
        <v>2.2797847E-2</v>
      </c>
    </row>
    <row r="3025" spans="1:24" x14ac:dyDescent="0.35">
      <c r="A3025" t="s">
        <v>428</v>
      </c>
      <c r="B3025" t="s">
        <v>667</v>
      </c>
      <c r="C3025" t="s">
        <v>697</v>
      </c>
      <c r="D3025" t="s">
        <v>683</v>
      </c>
      <c r="E3025">
        <v>1</v>
      </c>
      <c r="F3025">
        <v>9</v>
      </c>
      <c r="G3025">
        <v>1</v>
      </c>
      <c r="H3025">
        <v>0</v>
      </c>
      <c r="I3025">
        <f t="shared" si="321"/>
        <v>1</v>
      </c>
      <c r="J3025">
        <v>0</v>
      </c>
      <c r="K3025">
        <v>0</v>
      </c>
      <c r="L3025" t="s">
        <v>654</v>
      </c>
      <c r="M3025" t="s">
        <v>651</v>
      </c>
      <c r="N3025" t="str">
        <f t="shared" si="322"/>
        <v>right guard</v>
      </c>
      <c r="P3025">
        <v>1</v>
      </c>
      <c r="Q3025">
        <v>-1.3633567</v>
      </c>
      <c r="R3025">
        <v>1</v>
      </c>
      <c r="S3025">
        <v>1</v>
      </c>
      <c r="T3025">
        <f t="shared" si="323"/>
        <v>1</v>
      </c>
      <c r="U3025">
        <f t="shared" si="324"/>
        <v>0</v>
      </c>
      <c r="V3025">
        <f t="shared" si="325"/>
        <v>0</v>
      </c>
      <c r="X3025">
        <f t="shared" si="320"/>
        <v>-1.3633567</v>
      </c>
    </row>
    <row r="3026" spans="1:24" x14ac:dyDescent="0.35">
      <c r="A3026" t="s">
        <v>572</v>
      </c>
      <c r="B3026" t="s">
        <v>665</v>
      </c>
      <c r="C3026" t="s">
        <v>697</v>
      </c>
      <c r="D3026" t="s">
        <v>683</v>
      </c>
      <c r="E3026">
        <v>1</v>
      </c>
      <c r="F3026">
        <v>9</v>
      </c>
      <c r="G3026">
        <v>0</v>
      </c>
      <c r="H3026">
        <v>0</v>
      </c>
      <c r="I3026">
        <f t="shared" si="321"/>
        <v>0</v>
      </c>
      <c r="J3026">
        <v>0</v>
      </c>
      <c r="K3026">
        <v>0</v>
      </c>
      <c r="L3026" t="s">
        <v>653</v>
      </c>
      <c r="M3026" t="s">
        <v>652</v>
      </c>
      <c r="N3026" t="str">
        <f t="shared" si="322"/>
        <v>left end</v>
      </c>
      <c r="P3026">
        <v>0</v>
      </c>
      <c r="Q3026">
        <v>0.32586804000000003</v>
      </c>
      <c r="R3026">
        <v>0</v>
      </c>
      <c r="S3026">
        <v>0</v>
      </c>
      <c r="T3026">
        <f t="shared" si="323"/>
        <v>0</v>
      </c>
      <c r="U3026">
        <f t="shared" si="324"/>
        <v>0</v>
      </c>
      <c r="V3026">
        <f t="shared" si="325"/>
        <v>0</v>
      </c>
      <c r="X3026">
        <f t="shared" si="320"/>
        <v>0.32586804000000003</v>
      </c>
    </row>
    <row r="3027" spans="1:24" x14ac:dyDescent="0.35">
      <c r="A3027" t="s">
        <v>432</v>
      </c>
      <c r="B3027" t="s">
        <v>667</v>
      </c>
      <c r="C3027" t="s">
        <v>697</v>
      </c>
      <c r="D3027" t="s">
        <v>683</v>
      </c>
      <c r="E3027">
        <v>1</v>
      </c>
      <c r="F3027">
        <v>9</v>
      </c>
      <c r="G3027">
        <v>0</v>
      </c>
      <c r="H3027">
        <v>0</v>
      </c>
      <c r="I3027">
        <f t="shared" si="321"/>
        <v>0</v>
      </c>
      <c r="J3027">
        <v>0</v>
      </c>
      <c r="K3027">
        <v>0</v>
      </c>
      <c r="L3027" t="s">
        <v>3</v>
      </c>
      <c r="M3027" t="s">
        <v>651</v>
      </c>
      <c r="N3027" t="str">
        <f t="shared" si="322"/>
        <v>right tackle</v>
      </c>
      <c r="P3027">
        <v>0</v>
      </c>
      <c r="Q3027">
        <v>-0.35857147</v>
      </c>
      <c r="R3027">
        <v>1</v>
      </c>
      <c r="S3027">
        <v>1</v>
      </c>
      <c r="T3027">
        <f t="shared" si="323"/>
        <v>0</v>
      </c>
      <c r="U3027">
        <f t="shared" si="324"/>
        <v>0</v>
      </c>
      <c r="V3027">
        <f t="shared" si="325"/>
        <v>0</v>
      </c>
      <c r="X3027">
        <f t="shared" si="320"/>
        <v>-0.35857147</v>
      </c>
    </row>
    <row r="3028" spans="1:24" x14ac:dyDescent="0.35">
      <c r="A3028" t="s">
        <v>435</v>
      </c>
      <c r="B3028" t="s">
        <v>666</v>
      </c>
      <c r="C3028" t="s">
        <v>697</v>
      </c>
      <c r="D3028" t="s">
        <v>683</v>
      </c>
      <c r="E3028">
        <v>0.61892209710967505</v>
      </c>
      <c r="F3028">
        <v>9</v>
      </c>
      <c r="G3028">
        <v>0</v>
      </c>
      <c r="H3028">
        <v>0</v>
      </c>
      <c r="I3028">
        <f t="shared" si="321"/>
        <v>0</v>
      </c>
      <c r="J3028">
        <v>0</v>
      </c>
      <c r="K3028">
        <v>0</v>
      </c>
      <c r="L3028" t="s">
        <v>653</v>
      </c>
      <c r="M3028" t="s">
        <v>652</v>
      </c>
      <c r="N3028" t="str">
        <f t="shared" si="322"/>
        <v>left end</v>
      </c>
      <c r="P3028">
        <v>0</v>
      </c>
      <c r="Q3028">
        <v>1.8734697</v>
      </c>
      <c r="R3028">
        <v>0</v>
      </c>
      <c r="S3028">
        <v>0</v>
      </c>
      <c r="T3028">
        <f t="shared" si="323"/>
        <v>0</v>
      </c>
      <c r="U3028">
        <f t="shared" si="324"/>
        <v>0</v>
      </c>
      <c r="V3028">
        <f t="shared" si="325"/>
        <v>0</v>
      </c>
      <c r="X3028">
        <f t="shared" si="320"/>
        <v>1.1595317955954338</v>
      </c>
    </row>
    <row r="3029" spans="1:24" x14ac:dyDescent="0.35">
      <c r="A3029" t="s">
        <v>572</v>
      </c>
      <c r="B3029" t="s">
        <v>665</v>
      </c>
      <c r="C3029" t="s">
        <v>697</v>
      </c>
      <c r="D3029" t="s">
        <v>683</v>
      </c>
      <c r="E3029">
        <v>0.38107790289032401</v>
      </c>
      <c r="F3029">
        <v>9</v>
      </c>
      <c r="G3029">
        <v>0</v>
      </c>
      <c r="H3029">
        <v>0</v>
      </c>
      <c r="I3029">
        <f t="shared" si="321"/>
        <v>0</v>
      </c>
      <c r="J3029">
        <v>0</v>
      </c>
      <c r="K3029">
        <v>0</v>
      </c>
      <c r="L3029" t="s">
        <v>653</v>
      </c>
      <c r="M3029" t="s">
        <v>652</v>
      </c>
      <c r="N3029" t="str">
        <f t="shared" si="322"/>
        <v>left end</v>
      </c>
      <c r="P3029">
        <v>0</v>
      </c>
      <c r="Q3029">
        <v>1.8734697</v>
      </c>
      <c r="R3029">
        <v>0</v>
      </c>
      <c r="S3029">
        <v>0</v>
      </c>
      <c r="T3029">
        <f t="shared" si="323"/>
        <v>0</v>
      </c>
      <c r="U3029">
        <f t="shared" si="324"/>
        <v>0</v>
      </c>
      <c r="V3029">
        <f t="shared" si="325"/>
        <v>0</v>
      </c>
      <c r="X3029">
        <f t="shared" si="320"/>
        <v>0.71393790440456451</v>
      </c>
    </row>
    <row r="3030" spans="1:24" x14ac:dyDescent="0.35">
      <c r="A3030" t="s">
        <v>425</v>
      </c>
      <c r="B3030" t="s">
        <v>667</v>
      </c>
      <c r="C3030" t="s">
        <v>697</v>
      </c>
      <c r="D3030" t="s">
        <v>683</v>
      </c>
      <c r="E3030">
        <v>0.164742767218617</v>
      </c>
      <c r="F3030">
        <v>9</v>
      </c>
      <c r="G3030">
        <v>0</v>
      </c>
      <c r="H3030">
        <v>0</v>
      </c>
      <c r="I3030">
        <f t="shared" si="321"/>
        <v>0</v>
      </c>
      <c r="J3030">
        <v>0</v>
      </c>
      <c r="K3030">
        <v>0</v>
      </c>
      <c r="L3030" t="s">
        <v>653</v>
      </c>
      <c r="M3030" t="s">
        <v>652</v>
      </c>
      <c r="N3030" t="str">
        <f t="shared" si="322"/>
        <v>left end</v>
      </c>
      <c r="P3030">
        <v>0</v>
      </c>
      <c r="Q3030">
        <v>-0.63695539999999995</v>
      </c>
      <c r="R3030">
        <v>1</v>
      </c>
      <c r="S3030">
        <v>0.164742767218617</v>
      </c>
      <c r="T3030">
        <f t="shared" si="323"/>
        <v>0</v>
      </c>
      <c r="U3030">
        <f t="shared" si="324"/>
        <v>0</v>
      </c>
      <c r="V3030">
        <f t="shared" si="325"/>
        <v>0</v>
      </c>
      <c r="X3030">
        <f t="shared" si="320"/>
        <v>-0.10493379519084108</v>
      </c>
    </row>
    <row r="3031" spans="1:24" x14ac:dyDescent="0.35">
      <c r="A3031" t="s">
        <v>432</v>
      </c>
      <c r="B3031" t="s">
        <v>667</v>
      </c>
      <c r="C3031" t="s">
        <v>697</v>
      </c>
      <c r="D3031" t="s">
        <v>683</v>
      </c>
      <c r="E3031">
        <v>0.83525723278138198</v>
      </c>
      <c r="F3031">
        <v>9</v>
      </c>
      <c r="G3031">
        <v>0</v>
      </c>
      <c r="H3031">
        <v>0</v>
      </c>
      <c r="I3031">
        <f t="shared" si="321"/>
        <v>0</v>
      </c>
      <c r="J3031">
        <v>0</v>
      </c>
      <c r="K3031">
        <v>0</v>
      </c>
      <c r="L3031" t="s">
        <v>653</v>
      </c>
      <c r="M3031" t="s">
        <v>652</v>
      </c>
      <c r="N3031" t="str">
        <f t="shared" si="322"/>
        <v>left end</v>
      </c>
      <c r="P3031">
        <v>0</v>
      </c>
      <c r="Q3031">
        <v>-0.63695539999999995</v>
      </c>
      <c r="R3031">
        <v>1</v>
      </c>
      <c r="S3031">
        <v>0.83525723278138198</v>
      </c>
      <c r="T3031">
        <f t="shared" si="323"/>
        <v>0</v>
      </c>
      <c r="U3031">
        <f t="shared" si="324"/>
        <v>0</v>
      </c>
      <c r="V3031">
        <f t="shared" si="325"/>
        <v>0</v>
      </c>
      <c r="X3031">
        <f t="shared" si="320"/>
        <v>-0.53202160480915828</v>
      </c>
    </row>
    <row r="3032" spans="1:24" x14ac:dyDescent="0.35">
      <c r="A3032" t="s">
        <v>432</v>
      </c>
      <c r="B3032" t="s">
        <v>667</v>
      </c>
      <c r="C3032" t="s">
        <v>697</v>
      </c>
      <c r="D3032" t="s">
        <v>683</v>
      </c>
      <c r="E3032">
        <v>0.79289723726027295</v>
      </c>
      <c r="F3032">
        <v>9</v>
      </c>
      <c r="G3032">
        <v>0</v>
      </c>
      <c r="H3032">
        <v>0</v>
      </c>
      <c r="I3032">
        <f t="shared" si="321"/>
        <v>0</v>
      </c>
      <c r="J3032">
        <v>0</v>
      </c>
      <c r="K3032">
        <v>0</v>
      </c>
      <c r="L3032" t="s">
        <v>653</v>
      </c>
      <c r="M3032" t="s">
        <v>651</v>
      </c>
      <c r="N3032" t="str">
        <f t="shared" si="322"/>
        <v>right end</v>
      </c>
      <c r="P3032">
        <v>0</v>
      </c>
      <c r="Q3032">
        <v>0.22616533999999999</v>
      </c>
      <c r="R3032">
        <v>0</v>
      </c>
      <c r="S3032">
        <v>0</v>
      </c>
      <c r="T3032">
        <f t="shared" si="323"/>
        <v>0</v>
      </c>
      <c r="U3032">
        <f t="shared" si="324"/>
        <v>0</v>
      </c>
      <c r="V3032">
        <f t="shared" si="325"/>
        <v>0</v>
      </c>
      <c r="X3032">
        <f t="shared" si="320"/>
        <v>0.1793258732500303</v>
      </c>
    </row>
    <row r="3033" spans="1:24" x14ac:dyDescent="0.35">
      <c r="A3033" t="s">
        <v>428</v>
      </c>
      <c r="B3033" t="s">
        <v>667</v>
      </c>
      <c r="C3033" t="s">
        <v>697</v>
      </c>
      <c r="D3033" t="s">
        <v>683</v>
      </c>
      <c r="E3033">
        <v>0.207102762739726</v>
      </c>
      <c r="F3033">
        <v>9</v>
      </c>
      <c r="G3033">
        <v>0</v>
      </c>
      <c r="H3033">
        <v>0</v>
      </c>
      <c r="I3033">
        <f t="shared" si="321"/>
        <v>0</v>
      </c>
      <c r="J3033">
        <v>0</v>
      </c>
      <c r="K3033">
        <v>0</v>
      </c>
      <c r="L3033" t="s">
        <v>653</v>
      </c>
      <c r="M3033" t="s">
        <v>651</v>
      </c>
      <c r="N3033" t="str">
        <f t="shared" si="322"/>
        <v>right end</v>
      </c>
      <c r="P3033">
        <v>0</v>
      </c>
      <c r="Q3033">
        <v>0.22616533999999999</v>
      </c>
      <c r="R3033">
        <v>0</v>
      </c>
      <c r="S3033">
        <v>0</v>
      </c>
      <c r="T3033">
        <f t="shared" si="323"/>
        <v>0</v>
      </c>
      <c r="U3033">
        <f t="shared" si="324"/>
        <v>0</v>
      </c>
      <c r="V3033">
        <f t="shared" si="325"/>
        <v>0</v>
      </c>
      <c r="X3033">
        <f t="shared" si="320"/>
        <v>4.6839466749969458E-2</v>
      </c>
    </row>
    <row r="3034" spans="1:24" x14ac:dyDescent="0.35">
      <c r="A3034" t="s">
        <v>196</v>
      </c>
      <c r="B3034" t="s">
        <v>666</v>
      </c>
      <c r="C3034" t="s">
        <v>683</v>
      </c>
      <c r="D3034" t="s">
        <v>697</v>
      </c>
      <c r="E3034">
        <v>0.12380229631865899</v>
      </c>
      <c r="F3034">
        <v>9</v>
      </c>
      <c r="G3034">
        <v>0</v>
      </c>
      <c r="H3034">
        <v>0</v>
      </c>
      <c r="I3034">
        <f t="shared" si="321"/>
        <v>0</v>
      </c>
      <c r="J3034">
        <v>0</v>
      </c>
      <c r="K3034">
        <v>1</v>
      </c>
      <c r="L3034" t="s">
        <v>653</v>
      </c>
      <c r="M3034" t="s">
        <v>652</v>
      </c>
      <c r="N3034" t="str">
        <f t="shared" si="322"/>
        <v>left end</v>
      </c>
      <c r="P3034">
        <v>0</v>
      </c>
      <c r="Q3034">
        <v>-0.94414419999999999</v>
      </c>
      <c r="R3034">
        <v>1</v>
      </c>
      <c r="S3034">
        <v>0.12380229631865899</v>
      </c>
      <c r="T3034">
        <f t="shared" si="323"/>
        <v>0</v>
      </c>
      <c r="U3034">
        <f t="shared" si="324"/>
        <v>0</v>
      </c>
      <c r="V3034">
        <f t="shared" si="325"/>
        <v>0.12380229631865899</v>
      </c>
      <c r="X3034">
        <f t="shared" si="320"/>
        <v>-0.11688722001594323</v>
      </c>
    </row>
    <row r="3035" spans="1:24" x14ac:dyDescent="0.35">
      <c r="A3035" t="s">
        <v>191</v>
      </c>
      <c r="B3035" t="s">
        <v>665</v>
      </c>
      <c r="C3035" t="s">
        <v>683</v>
      </c>
      <c r="D3035" t="s">
        <v>697</v>
      </c>
      <c r="E3035">
        <v>0.87619770368133998</v>
      </c>
      <c r="F3035">
        <v>9</v>
      </c>
      <c r="G3035">
        <v>0</v>
      </c>
      <c r="H3035">
        <v>0</v>
      </c>
      <c r="I3035">
        <f t="shared" si="321"/>
        <v>0</v>
      </c>
      <c r="J3035">
        <v>0</v>
      </c>
      <c r="K3035">
        <v>1</v>
      </c>
      <c r="L3035" t="s">
        <v>653</v>
      </c>
      <c r="M3035" t="s">
        <v>652</v>
      </c>
      <c r="N3035" t="str">
        <f t="shared" si="322"/>
        <v>left end</v>
      </c>
      <c r="P3035">
        <v>0</v>
      </c>
      <c r="Q3035">
        <v>-0.94414419999999999</v>
      </c>
      <c r="R3035">
        <v>1</v>
      </c>
      <c r="S3035">
        <v>0.87619770368133998</v>
      </c>
      <c r="T3035">
        <f t="shared" si="323"/>
        <v>0</v>
      </c>
      <c r="U3035">
        <f t="shared" si="324"/>
        <v>0</v>
      </c>
      <c r="V3035">
        <f t="shared" si="325"/>
        <v>0.87619770368133998</v>
      </c>
      <c r="X3035">
        <f t="shared" si="320"/>
        <v>-0.82725697998405578</v>
      </c>
    </row>
    <row r="3036" spans="1:24" x14ac:dyDescent="0.35">
      <c r="A3036" t="s">
        <v>573</v>
      </c>
      <c r="B3036" t="s">
        <v>666</v>
      </c>
      <c r="C3036" t="s">
        <v>697</v>
      </c>
      <c r="D3036" t="s">
        <v>683</v>
      </c>
      <c r="E3036">
        <v>1</v>
      </c>
      <c r="F3036">
        <v>9</v>
      </c>
      <c r="G3036">
        <v>0</v>
      </c>
      <c r="H3036">
        <v>0</v>
      </c>
      <c r="I3036">
        <f t="shared" si="321"/>
        <v>0</v>
      </c>
      <c r="J3036">
        <v>0</v>
      </c>
      <c r="K3036">
        <v>0</v>
      </c>
      <c r="L3036" t="s">
        <v>3</v>
      </c>
      <c r="M3036" t="s">
        <v>651</v>
      </c>
      <c r="N3036" t="str">
        <f t="shared" si="322"/>
        <v>right tackle</v>
      </c>
      <c r="P3036">
        <v>0</v>
      </c>
      <c r="Q3036">
        <v>-0.37305406000000002</v>
      </c>
      <c r="R3036">
        <v>1</v>
      </c>
      <c r="S3036">
        <v>1</v>
      </c>
      <c r="T3036">
        <f t="shared" si="323"/>
        <v>0</v>
      </c>
      <c r="U3036">
        <f t="shared" si="324"/>
        <v>0</v>
      </c>
      <c r="V3036">
        <f t="shared" si="325"/>
        <v>0</v>
      </c>
      <c r="X3036">
        <f t="shared" si="320"/>
        <v>-0.37305406000000002</v>
      </c>
    </row>
    <row r="3037" spans="1:24" x14ac:dyDescent="0.35">
      <c r="A3037" t="s">
        <v>572</v>
      </c>
      <c r="B3037" t="s">
        <v>665</v>
      </c>
      <c r="C3037" t="s">
        <v>697</v>
      </c>
      <c r="D3037" t="s">
        <v>683</v>
      </c>
      <c r="E3037">
        <v>1</v>
      </c>
      <c r="F3037">
        <v>9</v>
      </c>
      <c r="G3037">
        <v>0</v>
      </c>
      <c r="H3037">
        <v>0</v>
      </c>
      <c r="I3037">
        <f t="shared" si="321"/>
        <v>0</v>
      </c>
      <c r="J3037">
        <v>0</v>
      </c>
      <c r="K3037">
        <v>1</v>
      </c>
      <c r="L3037" t="s">
        <v>653</v>
      </c>
      <c r="M3037" t="s">
        <v>652</v>
      </c>
      <c r="N3037" t="str">
        <f t="shared" si="322"/>
        <v>left end</v>
      </c>
      <c r="P3037">
        <v>0</v>
      </c>
      <c r="Q3037">
        <v>-0.68573039999999996</v>
      </c>
      <c r="R3037">
        <v>1</v>
      </c>
      <c r="S3037">
        <v>1</v>
      </c>
      <c r="T3037">
        <f t="shared" si="323"/>
        <v>0</v>
      </c>
      <c r="U3037">
        <f t="shared" si="324"/>
        <v>0</v>
      </c>
      <c r="V3037">
        <f t="shared" si="325"/>
        <v>1</v>
      </c>
      <c r="X3037">
        <f t="shared" si="320"/>
        <v>-0.68573039999999996</v>
      </c>
    </row>
    <row r="3038" spans="1:24" x14ac:dyDescent="0.35">
      <c r="A3038" t="s">
        <v>432</v>
      </c>
      <c r="B3038" t="s">
        <v>667</v>
      </c>
      <c r="C3038" t="s">
        <v>697</v>
      </c>
      <c r="D3038" t="s">
        <v>683</v>
      </c>
      <c r="E3038">
        <v>0.24953968248076799</v>
      </c>
      <c r="F3038">
        <v>9</v>
      </c>
      <c r="G3038">
        <v>0</v>
      </c>
      <c r="H3038">
        <v>0</v>
      </c>
      <c r="I3038">
        <f t="shared" si="321"/>
        <v>0</v>
      </c>
      <c r="J3038">
        <v>0</v>
      </c>
      <c r="K3038">
        <v>0</v>
      </c>
      <c r="L3038" t="s">
        <v>3</v>
      </c>
      <c r="M3038" t="s">
        <v>652</v>
      </c>
      <c r="N3038" t="str">
        <f t="shared" si="322"/>
        <v>left tackle</v>
      </c>
      <c r="P3038">
        <v>0</v>
      </c>
      <c r="Q3038">
        <v>-0.34184959999999998</v>
      </c>
      <c r="R3038">
        <v>1</v>
      </c>
      <c r="S3038">
        <v>0.24953968248076799</v>
      </c>
      <c r="T3038">
        <f t="shared" si="323"/>
        <v>0</v>
      </c>
      <c r="U3038">
        <f t="shared" si="324"/>
        <v>0</v>
      </c>
      <c r="V3038">
        <f t="shared" si="325"/>
        <v>0</v>
      </c>
      <c r="X3038">
        <f t="shared" si="320"/>
        <v>-8.5305040640177535E-2</v>
      </c>
    </row>
    <row r="3039" spans="1:24" x14ac:dyDescent="0.35">
      <c r="A3039" t="s">
        <v>438</v>
      </c>
      <c r="B3039" t="s">
        <v>667</v>
      </c>
      <c r="C3039" t="s">
        <v>697</v>
      </c>
      <c r="D3039" t="s">
        <v>683</v>
      </c>
      <c r="E3039">
        <v>0.75046031751923103</v>
      </c>
      <c r="F3039">
        <v>9</v>
      </c>
      <c r="G3039">
        <v>0</v>
      </c>
      <c r="H3039">
        <v>0</v>
      </c>
      <c r="I3039">
        <f t="shared" si="321"/>
        <v>0</v>
      </c>
      <c r="J3039">
        <v>0</v>
      </c>
      <c r="K3039">
        <v>0</v>
      </c>
      <c r="L3039" t="s">
        <v>3</v>
      </c>
      <c r="M3039" t="s">
        <v>652</v>
      </c>
      <c r="N3039" t="str">
        <f t="shared" si="322"/>
        <v>left tackle</v>
      </c>
      <c r="P3039">
        <v>0</v>
      </c>
      <c r="Q3039">
        <v>-0.34184959999999998</v>
      </c>
      <c r="R3039">
        <v>1</v>
      </c>
      <c r="S3039">
        <v>0.75046031751923103</v>
      </c>
      <c r="T3039">
        <f t="shared" si="323"/>
        <v>0</v>
      </c>
      <c r="U3039">
        <f t="shared" si="324"/>
        <v>0</v>
      </c>
      <c r="V3039">
        <f t="shared" si="325"/>
        <v>0</v>
      </c>
      <c r="X3039">
        <f t="shared" si="320"/>
        <v>-0.25654455935982212</v>
      </c>
    </row>
    <row r="3040" spans="1:24" x14ac:dyDescent="0.35">
      <c r="A3040" t="s">
        <v>192</v>
      </c>
      <c r="B3040" t="s">
        <v>667</v>
      </c>
      <c r="C3040" t="s">
        <v>683</v>
      </c>
      <c r="D3040" t="s">
        <v>697</v>
      </c>
      <c r="E3040">
        <v>1</v>
      </c>
      <c r="F3040">
        <v>9</v>
      </c>
      <c r="G3040">
        <v>0</v>
      </c>
      <c r="H3040">
        <v>0</v>
      </c>
      <c r="I3040">
        <f t="shared" si="321"/>
        <v>0</v>
      </c>
      <c r="J3040">
        <v>0</v>
      </c>
      <c r="K3040">
        <v>0</v>
      </c>
      <c r="L3040" t="s">
        <v>3</v>
      </c>
      <c r="M3040" t="s">
        <v>651</v>
      </c>
      <c r="N3040" t="str">
        <f t="shared" si="322"/>
        <v>right tackle</v>
      </c>
      <c r="P3040">
        <v>0</v>
      </c>
      <c r="Q3040">
        <v>-0.19507041999999999</v>
      </c>
      <c r="R3040">
        <v>1</v>
      </c>
      <c r="S3040">
        <v>1</v>
      </c>
      <c r="T3040">
        <f t="shared" si="323"/>
        <v>0</v>
      </c>
      <c r="U3040">
        <f t="shared" si="324"/>
        <v>0</v>
      </c>
      <c r="V3040">
        <f t="shared" si="325"/>
        <v>0</v>
      </c>
      <c r="X3040">
        <f t="shared" si="320"/>
        <v>-0.19507041999999999</v>
      </c>
    </row>
    <row r="3041" spans="1:24" x14ac:dyDescent="0.35">
      <c r="A3041" t="s">
        <v>190</v>
      </c>
      <c r="B3041" t="s">
        <v>665</v>
      </c>
      <c r="C3041" t="s">
        <v>683</v>
      </c>
      <c r="D3041" t="s">
        <v>697</v>
      </c>
      <c r="E3041">
        <v>0.62173214020967105</v>
      </c>
      <c r="F3041">
        <v>9</v>
      </c>
      <c r="G3041">
        <v>0</v>
      </c>
      <c r="H3041">
        <v>0</v>
      </c>
      <c r="I3041">
        <f t="shared" si="321"/>
        <v>0</v>
      </c>
      <c r="J3041">
        <v>0</v>
      </c>
      <c r="K3041">
        <v>0</v>
      </c>
      <c r="M3041" t="s">
        <v>650</v>
      </c>
      <c r="N3041" t="str">
        <f t="shared" si="322"/>
        <v>middle</v>
      </c>
      <c r="P3041">
        <v>0</v>
      </c>
      <c r="Q3041">
        <v>0.22109613</v>
      </c>
      <c r="R3041">
        <v>0</v>
      </c>
      <c r="S3041">
        <v>0</v>
      </c>
      <c r="T3041">
        <f t="shared" si="323"/>
        <v>0</v>
      </c>
      <c r="U3041">
        <f t="shared" si="324"/>
        <v>0</v>
      </c>
      <c r="V3041">
        <f t="shared" si="325"/>
        <v>0</v>
      </c>
      <c r="X3041">
        <f t="shared" si="320"/>
        <v>0.13746257009697566</v>
      </c>
    </row>
    <row r="3042" spans="1:24" x14ac:dyDescent="0.35">
      <c r="A3042" t="s">
        <v>198</v>
      </c>
      <c r="B3042" t="s">
        <v>666</v>
      </c>
      <c r="C3042" t="s">
        <v>683</v>
      </c>
      <c r="D3042" t="s">
        <v>697</v>
      </c>
      <c r="E3042">
        <v>0.37826785979032801</v>
      </c>
      <c r="F3042">
        <v>9</v>
      </c>
      <c r="G3042">
        <v>0</v>
      </c>
      <c r="H3042">
        <v>0</v>
      </c>
      <c r="I3042">
        <f t="shared" si="321"/>
        <v>0</v>
      </c>
      <c r="J3042">
        <v>0</v>
      </c>
      <c r="K3042">
        <v>0</v>
      </c>
      <c r="M3042" t="s">
        <v>650</v>
      </c>
      <c r="N3042" t="str">
        <f t="shared" si="322"/>
        <v>middle</v>
      </c>
      <c r="P3042">
        <v>0</v>
      </c>
      <c r="Q3042">
        <v>0.22109613</v>
      </c>
      <c r="R3042">
        <v>0</v>
      </c>
      <c r="S3042">
        <v>0</v>
      </c>
      <c r="T3042">
        <f t="shared" si="323"/>
        <v>0</v>
      </c>
      <c r="U3042">
        <f t="shared" si="324"/>
        <v>0</v>
      </c>
      <c r="V3042">
        <f t="shared" si="325"/>
        <v>0</v>
      </c>
      <c r="X3042">
        <f t="shared" si="320"/>
        <v>8.3633559903024138E-2</v>
      </c>
    </row>
    <row r="3043" spans="1:24" x14ac:dyDescent="0.35">
      <c r="A3043" t="s">
        <v>191</v>
      </c>
      <c r="B3043" t="s">
        <v>665</v>
      </c>
      <c r="C3043" t="s">
        <v>683</v>
      </c>
      <c r="D3043" t="s">
        <v>697</v>
      </c>
      <c r="E3043">
        <v>0.31138797996329098</v>
      </c>
      <c r="F3043">
        <v>9</v>
      </c>
      <c r="G3043">
        <v>0</v>
      </c>
      <c r="H3043">
        <v>0</v>
      </c>
      <c r="I3043">
        <f t="shared" si="321"/>
        <v>0</v>
      </c>
      <c r="J3043">
        <v>0</v>
      </c>
      <c r="K3043">
        <v>0</v>
      </c>
      <c r="L3043" t="s">
        <v>653</v>
      </c>
      <c r="M3043" t="s">
        <v>652</v>
      </c>
      <c r="N3043" t="str">
        <f t="shared" si="322"/>
        <v>left end</v>
      </c>
      <c r="P3043">
        <v>0</v>
      </c>
      <c r="Q3043">
        <v>1.0831681</v>
      </c>
      <c r="R3043">
        <v>0</v>
      </c>
      <c r="S3043">
        <v>0</v>
      </c>
      <c r="T3043">
        <f t="shared" si="323"/>
        <v>0</v>
      </c>
      <c r="U3043">
        <f t="shared" si="324"/>
        <v>0</v>
      </c>
      <c r="V3043">
        <f t="shared" si="325"/>
        <v>0</v>
      </c>
      <c r="X3043">
        <f t="shared" si="320"/>
        <v>0.33728552661967598</v>
      </c>
    </row>
    <row r="3044" spans="1:24" x14ac:dyDescent="0.35">
      <c r="A3044" t="s">
        <v>212</v>
      </c>
      <c r="B3044" t="s">
        <v>665</v>
      </c>
      <c r="C3044" t="s">
        <v>683</v>
      </c>
      <c r="D3044" t="s">
        <v>697</v>
      </c>
      <c r="E3044">
        <v>0.68861202003670796</v>
      </c>
      <c r="F3044">
        <v>9</v>
      </c>
      <c r="G3044">
        <v>0</v>
      </c>
      <c r="H3044">
        <v>0</v>
      </c>
      <c r="I3044">
        <f t="shared" si="321"/>
        <v>0</v>
      </c>
      <c r="J3044">
        <v>0</v>
      </c>
      <c r="K3044">
        <v>0</v>
      </c>
      <c r="L3044" t="s">
        <v>653</v>
      </c>
      <c r="M3044" t="s">
        <v>652</v>
      </c>
      <c r="N3044" t="str">
        <f t="shared" si="322"/>
        <v>left end</v>
      </c>
      <c r="P3044">
        <v>0</v>
      </c>
      <c r="Q3044">
        <v>1.0831681</v>
      </c>
      <c r="R3044">
        <v>0</v>
      </c>
      <c r="S3044">
        <v>0</v>
      </c>
      <c r="T3044">
        <f t="shared" si="323"/>
        <v>0</v>
      </c>
      <c r="U3044">
        <f t="shared" si="324"/>
        <v>0</v>
      </c>
      <c r="V3044">
        <f t="shared" si="325"/>
        <v>0</v>
      </c>
      <c r="X3044">
        <f t="shared" si="320"/>
        <v>0.74588257338032282</v>
      </c>
    </row>
    <row r="3045" spans="1:24" x14ac:dyDescent="0.35">
      <c r="A3045" t="s">
        <v>190</v>
      </c>
      <c r="B3045" t="s">
        <v>665</v>
      </c>
      <c r="C3045" t="s">
        <v>683</v>
      </c>
      <c r="D3045" t="s">
        <v>697</v>
      </c>
      <c r="E3045">
        <v>0.37355307859835701</v>
      </c>
      <c r="F3045">
        <v>9</v>
      </c>
      <c r="G3045">
        <v>0</v>
      </c>
      <c r="H3045">
        <v>0</v>
      </c>
      <c r="I3045">
        <f t="shared" si="321"/>
        <v>0</v>
      </c>
      <c r="J3045">
        <v>0</v>
      </c>
      <c r="K3045">
        <v>0</v>
      </c>
      <c r="L3045" t="s">
        <v>654</v>
      </c>
      <c r="M3045" t="s">
        <v>652</v>
      </c>
      <c r="N3045" t="str">
        <f t="shared" si="322"/>
        <v>left guard</v>
      </c>
      <c r="P3045">
        <v>0</v>
      </c>
      <c r="Q3045">
        <v>0.5014113</v>
      </c>
      <c r="R3045">
        <v>0</v>
      </c>
      <c r="S3045">
        <v>0</v>
      </c>
      <c r="T3045">
        <f t="shared" si="323"/>
        <v>0</v>
      </c>
      <c r="U3045">
        <f t="shared" si="324"/>
        <v>0</v>
      </c>
      <c r="V3045">
        <f t="shared" si="325"/>
        <v>0</v>
      </c>
      <c r="X3045">
        <f t="shared" si="320"/>
        <v>0.18730373475900436</v>
      </c>
    </row>
    <row r="3046" spans="1:24" x14ac:dyDescent="0.35">
      <c r="A3046" t="s">
        <v>192</v>
      </c>
      <c r="B3046" t="s">
        <v>667</v>
      </c>
      <c r="C3046" t="s">
        <v>683</v>
      </c>
      <c r="D3046" t="s">
        <v>697</v>
      </c>
      <c r="E3046">
        <v>0.62644692140164204</v>
      </c>
      <c r="F3046">
        <v>9</v>
      </c>
      <c r="G3046">
        <v>0</v>
      </c>
      <c r="H3046">
        <v>0</v>
      </c>
      <c r="I3046">
        <f t="shared" si="321"/>
        <v>0</v>
      </c>
      <c r="J3046">
        <v>0</v>
      </c>
      <c r="K3046">
        <v>0</v>
      </c>
      <c r="L3046" t="s">
        <v>654</v>
      </c>
      <c r="M3046" t="s">
        <v>652</v>
      </c>
      <c r="N3046" t="str">
        <f t="shared" si="322"/>
        <v>left guard</v>
      </c>
      <c r="P3046">
        <v>0</v>
      </c>
      <c r="Q3046">
        <v>0.5014113</v>
      </c>
      <c r="R3046">
        <v>0</v>
      </c>
      <c r="S3046">
        <v>0</v>
      </c>
      <c r="T3046">
        <f t="shared" si="323"/>
        <v>0</v>
      </c>
      <c r="U3046">
        <f t="shared" si="324"/>
        <v>0</v>
      </c>
      <c r="V3046">
        <f t="shared" si="325"/>
        <v>0</v>
      </c>
      <c r="X3046">
        <f t="shared" si="320"/>
        <v>0.31410756524099515</v>
      </c>
    </row>
    <row r="3047" spans="1:24" x14ac:dyDescent="0.35">
      <c r="A3047" t="s">
        <v>569</v>
      </c>
      <c r="B3047" t="s">
        <v>667</v>
      </c>
      <c r="C3047" t="s">
        <v>683</v>
      </c>
      <c r="D3047" t="s">
        <v>697</v>
      </c>
      <c r="E3047">
        <v>0.27635718387138603</v>
      </c>
      <c r="F3047">
        <v>9</v>
      </c>
      <c r="G3047">
        <v>0</v>
      </c>
      <c r="H3047">
        <v>0</v>
      </c>
      <c r="I3047">
        <f t="shared" si="321"/>
        <v>0</v>
      </c>
      <c r="J3047">
        <v>1</v>
      </c>
      <c r="K3047">
        <v>0</v>
      </c>
      <c r="L3047" t="s">
        <v>653</v>
      </c>
      <c r="M3047" t="s">
        <v>652</v>
      </c>
      <c r="N3047" t="str">
        <f t="shared" si="322"/>
        <v>left end</v>
      </c>
      <c r="P3047">
        <v>0</v>
      </c>
      <c r="Q3047">
        <v>-0.46471620000000002</v>
      </c>
      <c r="R3047">
        <v>1</v>
      </c>
      <c r="S3047">
        <v>0.27635718387138603</v>
      </c>
      <c r="T3047">
        <f t="shared" si="323"/>
        <v>0</v>
      </c>
      <c r="U3047">
        <f t="shared" si="324"/>
        <v>0.27635718387138603</v>
      </c>
      <c r="V3047">
        <f t="shared" si="325"/>
        <v>0</v>
      </c>
      <c r="X3047">
        <f t="shared" si="320"/>
        <v>-0.12842766033141181</v>
      </c>
    </row>
    <row r="3048" spans="1:24" x14ac:dyDescent="0.35">
      <c r="A3048" t="s">
        <v>196</v>
      </c>
      <c r="B3048" t="s">
        <v>666</v>
      </c>
      <c r="C3048" t="s">
        <v>683</v>
      </c>
      <c r="D3048" t="s">
        <v>697</v>
      </c>
      <c r="E3048">
        <v>0.28872580165290701</v>
      </c>
      <c r="F3048">
        <v>9</v>
      </c>
      <c r="G3048">
        <v>0</v>
      </c>
      <c r="H3048">
        <v>0</v>
      </c>
      <c r="I3048">
        <f t="shared" si="321"/>
        <v>0</v>
      </c>
      <c r="J3048">
        <v>1</v>
      </c>
      <c r="K3048">
        <v>0</v>
      </c>
      <c r="L3048" t="s">
        <v>653</v>
      </c>
      <c r="M3048" t="s">
        <v>652</v>
      </c>
      <c r="N3048" t="str">
        <f t="shared" si="322"/>
        <v>left end</v>
      </c>
      <c r="P3048">
        <v>0</v>
      </c>
      <c r="Q3048">
        <v>-0.46471620000000002</v>
      </c>
      <c r="R3048">
        <v>1</v>
      </c>
      <c r="S3048">
        <v>0.28872580165290701</v>
      </c>
      <c r="T3048">
        <f t="shared" si="323"/>
        <v>0</v>
      </c>
      <c r="U3048">
        <f t="shared" si="324"/>
        <v>0.28872580165290701</v>
      </c>
      <c r="V3048">
        <f t="shared" si="325"/>
        <v>0</v>
      </c>
      <c r="X3048">
        <f t="shared" si="320"/>
        <v>-0.13417555738609266</v>
      </c>
    </row>
    <row r="3049" spans="1:24" x14ac:dyDescent="0.35">
      <c r="A3049" t="s">
        <v>190</v>
      </c>
      <c r="B3049" t="s">
        <v>665</v>
      </c>
      <c r="C3049" t="s">
        <v>683</v>
      </c>
      <c r="D3049" t="s">
        <v>697</v>
      </c>
      <c r="E3049">
        <v>0.26866477699837898</v>
      </c>
      <c r="F3049">
        <v>9</v>
      </c>
      <c r="G3049">
        <v>0</v>
      </c>
      <c r="H3049">
        <v>0</v>
      </c>
      <c r="I3049">
        <f t="shared" si="321"/>
        <v>0</v>
      </c>
      <c r="J3049">
        <v>1</v>
      </c>
      <c r="K3049">
        <v>0</v>
      </c>
      <c r="L3049" t="s">
        <v>653</v>
      </c>
      <c r="M3049" t="s">
        <v>652</v>
      </c>
      <c r="N3049" t="str">
        <f t="shared" si="322"/>
        <v>left end</v>
      </c>
      <c r="P3049">
        <v>0</v>
      </c>
      <c r="Q3049">
        <v>-0.46471620000000002</v>
      </c>
      <c r="R3049">
        <v>1</v>
      </c>
      <c r="S3049">
        <v>0.26866477699837898</v>
      </c>
      <c r="T3049">
        <f t="shared" si="323"/>
        <v>0</v>
      </c>
      <c r="U3049">
        <f t="shared" si="324"/>
        <v>0.26866477699837898</v>
      </c>
      <c r="V3049">
        <f t="shared" si="325"/>
        <v>0</v>
      </c>
      <c r="X3049">
        <f t="shared" si="320"/>
        <v>-0.1248528742405341</v>
      </c>
    </row>
    <row r="3050" spans="1:24" x14ac:dyDescent="0.35">
      <c r="A3050" t="s">
        <v>197</v>
      </c>
      <c r="B3050" t="s">
        <v>665</v>
      </c>
      <c r="C3050" t="s">
        <v>683</v>
      </c>
      <c r="D3050" t="s">
        <v>697</v>
      </c>
      <c r="E3050">
        <v>0.16625223747732601</v>
      </c>
      <c r="F3050">
        <v>9</v>
      </c>
      <c r="G3050">
        <v>0</v>
      </c>
      <c r="H3050">
        <v>0</v>
      </c>
      <c r="I3050">
        <f t="shared" si="321"/>
        <v>0</v>
      </c>
      <c r="J3050">
        <v>1</v>
      </c>
      <c r="K3050">
        <v>0</v>
      </c>
      <c r="L3050" t="s">
        <v>653</v>
      </c>
      <c r="M3050" t="s">
        <v>652</v>
      </c>
      <c r="N3050" t="str">
        <f t="shared" si="322"/>
        <v>left end</v>
      </c>
      <c r="P3050">
        <v>0</v>
      </c>
      <c r="Q3050">
        <v>-0.46471620000000002</v>
      </c>
      <c r="R3050">
        <v>1</v>
      </c>
      <c r="S3050">
        <v>0.16625223747732601</v>
      </c>
      <c r="T3050">
        <f t="shared" si="323"/>
        <v>0</v>
      </c>
      <c r="U3050">
        <f t="shared" si="324"/>
        <v>0.16625223747732601</v>
      </c>
      <c r="V3050">
        <f t="shared" si="325"/>
        <v>0</v>
      </c>
      <c r="X3050">
        <f t="shared" si="320"/>
        <v>-7.7260108041960526E-2</v>
      </c>
    </row>
    <row r="3051" spans="1:24" x14ac:dyDescent="0.35">
      <c r="A3051" t="s">
        <v>569</v>
      </c>
      <c r="B3051" t="s">
        <v>667</v>
      </c>
      <c r="C3051" t="s">
        <v>683</v>
      </c>
      <c r="D3051" t="s">
        <v>697</v>
      </c>
      <c r="E3051">
        <v>0.587506817760721</v>
      </c>
      <c r="F3051">
        <v>9</v>
      </c>
      <c r="G3051">
        <v>0</v>
      </c>
      <c r="H3051">
        <v>0</v>
      </c>
      <c r="I3051">
        <f t="shared" si="321"/>
        <v>0</v>
      </c>
      <c r="J3051">
        <v>1</v>
      </c>
      <c r="K3051">
        <v>1</v>
      </c>
      <c r="L3051" t="s">
        <v>3</v>
      </c>
      <c r="M3051" t="s">
        <v>651</v>
      </c>
      <c r="N3051" t="str">
        <f t="shared" si="322"/>
        <v>right tackle</v>
      </c>
      <c r="P3051">
        <v>0</v>
      </c>
      <c r="Q3051">
        <v>-1.3140413</v>
      </c>
      <c r="R3051">
        <v>1</v>
      </c>
      <c r="S3051">
        <v>0.587506817760721</v>
      </c>
      <c r="T3051">
        <f t="shared" si="323"/>
        <v>0</v>
      </c>
      <c r="U3051">
        <f t="shared" si="324"/>
        <v>0.587506817760721</v>
      </c>
      <c r="V3051">
        <f t="shared" si="325"/>
        <v>0.587506817760721</v>
      </c>
      <c r="X3051">
        <f t="shared" si="320"/>
        <v>-0.77200822256916091</v>
      </c>
    </row>
    <row r="3052" spans="1:24" x14ac:dyDescent="0.35">
      <c r="A3052" t="s">
        <v>193</v>
      </c>
      <c r="B3052" t="s">
        <v>666</v>
      </c>
      <c r="C3052" t="s">
        <v>683</v>
      </c>
      <c r="D3052" t="s">
        <v>697</v>
      </c>
      <c r="E3052">
        <v>0.412493182239278</v>
      </c>
      <c r="F3052">
        <v>9</v>
      </c>
      <c r="G3052">
        <v>0</v>
      </c>
      <c r="H3052">
        <v>0</v>
      </c>
      <c r="I3052">
        <f t="shared" si="321"/>
        <v>0</v>
      </c>
      <c r="J3052">
        <v>1</v>
      </c>
      <c r="K3052">
        <v>1</v>
      </c>
      <c r="L3052" t="s">
        <v>3</v>
      </c>
      <c r="M3052" t="s">
        <v>651</v>
      </c>
      <c r="N3052" t="str">
        <f t="shared" si="322"/>
        <v>right tackle</v>
      </c>
      <c r="P3052">
        <v>0</v>
      </c>
      <c r="Q3052">
        <v>-1.3140413</v>
      </c>
      <c r="R3052">
        <v>1</v>
      </c>
      <c r="S3052">
        <v>0.412493182239278</v>
      </c>
      <c r="T3052">
        <f t="shared" si="323"/>
        <v>0</v>
      </c>
      <c r="U3052">
        <f t="shared" si="324"/>
        <v>0.412493182239278</v>
      </c>
      <c r="V3052">
        <f t="shared" si="325"/>
        <v>0.412493182239278</v>
      </c>
      <c r="X3052">
        <f t="shared" si="320"/>
        <v>-0.54203307743083773</v>
      </c>
    </row>
    <row r="3053" spans="1:24" x14ac:dyDescent="0.35">
      <c r="A3053" t="s">
        <v>212</v>
      </c>
      <c r="B3053" t="s">
        <v>665</v>
      </c>
      <c r="C3053" t="s">
        <v>683</v>
      </c>
      <c r="D3053" t="s">
        <v>697</v>
      </c>
      <c r="E3053">
        <v>0.29751795970517603</v>
      </c>
      <c r="F3053">
        <v>9</v>
      </c>
      <c r="G3053">
        <v>0</v>
      </c>
      <c r="H3053">
        <v>0</v>
      </c>
      <c r="I3053">
        <f t="shared" si="321"/>
        <v>0</v>
      </c>
      <c r="J3053">
        <v>1</v>
      </c>
      <c r="K3053">
        <v>1</v>
      </c>
      <c r="L3053" t="s">
        <v>3</v>
      </c>
      <c r="M3053" t="s">
        <v>651</v>
      </c>
      <c r="N3053" t="str">
        <f t="shared" si="322"/>
        <v>right tackle</v>
      </c>
      <c r="P3053">
        <v>0</v>
      </c>
      <c r="Q3053">
        <v>-1.2184405</v>
      </c>
      <c r="R3053">
        <v>1</v>
      </c>
      <c r="S3053">
        <v>0.29751795970517603</v>
      </c>
      <c r="T3053">
        <f t="shared" si="323"/>
        <v>0</v>
      </c>
      <c r="U3053">
        <f t="shared" si="324"/>
        <v>0.29751795970517603</v>
      </c>
      <c r="V3053">
        <f t="shared" si="325"/>
        <v>0.29751795970517603</v>
      </c>
      <c r="X3053">
        <f t="shared" si="320"/>
        <v>-0.36250793158215455</v>
      </c>
    </row>
    <row r="3054" spans="1:24" x14ac:dyDescent="0.35">
      <c r="A3054" t="s">
        <v>198</v>
      </c>
      <c r="B3054" t="s">
        <v>666</v>
      </c>
      <c r="C3054" t="s">
        <v>683</v>
      </c>
      <c r="D3054" t="s">
        <v>697</v>
      </c>
      <c r="E3054">
        <v>0.70248204029482297</v>
      </c>
      <c r="F3054">
        <v>9</v>
      </c>
      <c r="G3054">
        <v>0</v>
      </c>
      <c r="H3054">
        <v>0</v>
      </c>
      <c r="I3054">
        <f t="shared" si="321"/>
        <v>0</v>
      </c>
      <c r="J3054">
        <v>1</v>
      </c>
      <c r="K3054">
        <v>1</v>
      </c>
      <c r="L3054" t="s">
        <v>3</v>
      </c>
      <c r="M3054" t="s">
        <v>651</v>
      </c>
      <c r="N3054" t="str">
        <f t="shared" si="322"/>
        <v>right tackle</v>
      </c>
      <c r="P3054">
        <v>0</v>
      </c>
      <c r="Q3054">
        <v>-1.2184405</v>
      </c>
      <c r="R3054">
        <v>1</v>
      </c>
      <c r="S3054">
        <v>0.70248204029482297</v>
      </c>
      <c r="T3054">
        <f t="shared" si="323"/>
        <v>0</v>
      </c>
      <c r="U3054">
        <f t="shared" si="324"/>
        <v>0.70248204029482297</v>
      </c>
      <c r="V3054">
        <f t="shared" si="325"/>
        <v>0.70248204029482297</v>
      </c>
      <c r="X3054">
        <f t="shared" si="320"/>
        <v>-0.85593256841784426</v>
      </c>
    </row>
    <row r="3055" spans="1:24" x14ac:dyDescent="0.35">
      <c r="A3055" t="s">
        <v>26</v>
      </c>
      <c r="B3055" t="s">
        <v>667</v>
      </c>
      <c r="C3055" t="s">
        <v>669</v>
      </c>
      <c r="D3055" t="s">
        <v>690</v>
      </c>
      <c r="E3055">
        <v>0.19570093576839101</v>
      </c>
      <c r="F3055">
        <v>9</v>
      </c>
      <c r="G3055">
        <v>0</v>
      </c>
      <c r="H3055">
        <v>0</v>
      </c>
      <c r="I3055">
        <f t="shared" si="321"/>
        <v>0</v>
      </c>
      <c r="J3055">
        <v>0</v>
      </c>
      <c r="K3055">
        <v>1</v>
      </c>
      <c r="L3055" t="s">
        <v>3</v>
      </c>
      <c r="M3055" t="s">
        <v>651</v>
      </c>
      <c r="N3055" t="str">
        <f t="shared" si="322"/>
        <v>right tackle</v>
      </c>
      <c r="P3055">
        <v>0</v>
      </c>
      <c r="Q3055">
        <v>-1.1538929</v>
      </c>
      <c r="R3055">
        <v>1</v>
      </c>
      <c r="S3055">
        <v>0.19570093576839101</v>
      </c>
      <c r="T3055">
        <f t="shared" si="323"/>
        <v>0</v>
      </c>
      <c r="U3055">
        <f t="shared" si="324"/>
        <v>0</v>
      </c>
      <c r="V3055">
        <f t="shared" si="325"/>
        <v>0.19570093576839101</v>
      </c>
      <c r="X3055">
        <f t="shared" si="320"/>
        <v>-0.22581792030650244</v>
      </c>
    </row>
    <row r="3056" spans="1:24" x14ac:dyDescent="0.35">
      <c r="A3056" t="s">
        <v>16</v>
      </c>
      <c r="B3056" t="s">
        <v>665</v>
      </c>
      <c r="C3056" t="s">
        <v>669</v>
      </c>
      <c r="D3056" t="s">
        <v>690</v>
      </c>
      <c r="E3056">
        <v>0.80429906423160802</v>
      </c>
      <c r="F3056">
        <v>9</v>
      </c>
      <c r="G3056">
        <v>0</v>
      </c>
      <c r="H3056">
        <v>0</v>
      </c>
      <c r="I3056">
        <f t="shared" si="321"/>
        <v>0</v>
      </c>
      <c r="J3056">
        <v>0</v>
      </c>
      <c r="K3056">
        <v>1</v>
      </c>
      <c r="L3056" t="s">
        <v>3</v>
      </c>
      <c r="M3056" t="s">
        <v>651</v>
      </c>
      <c r="N3056" t="str">
        <f t="shared" si="322"/>
        <v>right tackle</v>
      </c>
      <c r="P3056">
        <v>0</v>
      </c>
      <c r="Q3056">
        <v>-1.1538929</v>
      </c>
      <c r="R3056">
        <v>1</v>
      </c>
      <c r="S3056">
        <v>0.80429906423160802</v>
      </c>
      <c r="T3056">
        <f t="shared" si="323"/>
        <v>0</v>
      </c>
      <c r="U3056">
        <f t="shared" si="324"/>
        <v>0</v>
      </c>
      <c r="V3056">
        <f t="shared" si="325"/>
        <v>0.80429906423160802</v>
      </c>
      <c r="X3056">
        <f t="shared" si="320"/>
        <v>-0.92807497969349639</v>
      </c>
    </row>
    <row r="3057" spans="1:24" x14ac:dyDescent="0.35">
      <c r="A3057" t="s">
        <v>18</v>
      </c>
      <c r="B3057" t="s">
        <v>666</v>
      </c>
      <c r="C3057" t="s">
        <v>669</v>
      </c>
      <c r="D3057" t="s">
        <v>690</v>
      </c>
      <c r="E3057">
        <v>0.23263875782284399</v>
      </c>
      <c r="F3057">
        <v>9</v>
      </c>
      <c r="G3057">
        <v>0</v>
      </c>
      <c r="H3057">
        <v>0</v>
      </c>
      <c r="I3057">
        <f t="shared" si="321"/>
        <v>0</v>
      </c>
      <c r="J3057">
        <v>0</v>
      </c>
      <c r="K3057">
        <v>0</v>
      </c>
      <c r="L3057" t="s">
        <v>653</v>
      </c>
      <c r="M3057" t="s">
        <v>651</v>
      </c>
      <c r="N3057" t="str">
        <f t="shared" si="322"/>
        <v>right end</v>
      </c>
      <c r="P3057">
        <v>0</v>
      </c>
      <c r="Q3057">
        <v>-0.68682330000000003</v>
      </c>
      <c r="R3057">
        <v>1</v>
      </c>
      <c r="S3057">
        <v>0.23263875782284399</v>
      </c>
      <c r="T3057">
        <f t="shared" si="323"/>
        <v>0</v>
      </c>
      <c r="U3057">
        <f t="shared" si="324"/>
        <v>0</v>
      </c>
      <c r="V3057">
        <f t="shared" si="325"/>
        <v>0</v>
      </c>
      <c r="X3057">
        <f t="shared" si="320"/>
        <v>-0.15978171935578653</v>
      </c>
    </row>
    <row r="3058" spans="1:24" x14ac:dyDescent="0.35">
      <c r="A3058" t="s">
        <v>429</v>
      </c>
      <c r="B3058" t="s">
        <v>667</v>
      </c>
      <c r="C3058" t="s">
        <v>669</v>
      </c>
      <c r="D3058" t="s">
        <v>690</v>
      </c>
      <c r="E3058">
        <v>0.76736124217715496</v>
      </c>
      <c r="F3058">
        <v>9</v>
      </c>
      <c r="G3058">
        <v>0</v>
      </c>
      <c r="H3058">
        <v>0</v>
      </c>
      <c r="I3058">
        <f t="shared" si="321"/>
        <v>0</v>
      </c>
      <c r="J3058">
        <v>0</v>
      </c>
      <c r="K3058">
        <v>0</v>
      </c>
      <c r="L3058" t="s">
        <v>653</v>
      </c>
      <c r="M3058" t="s">
        <v>651</v>
      </c>
      <c r="N3058" t="str">
        <f t="shared" si="322"/>
        <v>right end</v>
      </c>
      <c r="P3058">
        <v>0</v>
      </c>
      <c r="Q3058">
        <v>-0.68682330000000003</v>
      </c>
      <c r="R3058">
        <v>1</v>
      </c>
      <c r="S3058">
        <v>0.76736124217715496</v>
      </c>
      <c r="T3058">
        <f t="shared" si="323"/>
        <v>0</v>
      </c>
      <c r="U3058">
        <f t="shared" si="324"/>
        <v>0</v>
      </c>
      <c r="V3058">
        <f t="shared" si="325"/>
        <v>0</v>
      </c>
      <c r="X3058">
        <f t="shared" si="320"/>
        <v>-0.5270415806442128</v>
      </c>
    </row>
    <row r="3059" spans="1:24" x14ac:dyDescent="0.35">
      <c r="A3059" t="s">
        <v>284</v>
      </c>
      <c r="B3059" t="s">
        <v>665</v>
      </c>
      <c r="C3059" t="s">
        <v>690</v>
      </c>
      <c r="D3059" t="s">
        <v>669</v>
      </c>
      <c r="E3059">
        <v>0.56816204127338599</v>
      </c>
      <c r="F3059">
        <v>9</v>
      </c>
      <c r="G3059">
        <v>0</v>
      </c>
      <c r="H3059">
        <v>0</v>
      </c>
      <c r="I3059">
        <f t="shared" si="321"/>
        <v>0</v>
      </c>
      <c r="J3059">
        <v>0</v>
      </c>
      <c r="K3059">
        <v>0</v>
      </c>
      <c r="L3059" t="s">
        <v>653</v>
      </c>
      <c r="M3059" t="s">
        <v>651</v>
      </c>
      <c r="N3059" t="str">
        <f t="shared" si="322"/>
        <v>right end</v>
      </c>
      <c r="P3059">
        <v>0</v>
      </c>
      <c r="Q3059">
        <v>-0.42911034999999997</v>
      </c>
      <c r="R3059">
        <v>1</v>
      </c>
      <c r="S3059">
        <v>0.56816204127338599</v>
      </c>
      <c r="T3059">
        <f t="shared" si="323"/>
        <v>0</v>
      </c>
      <c r="U3059">
        <f t="shared" si="324"/>
        <v>0</v>
      </c>
      <c r="V3059">
        <f t="shared" si="325"/>
        <v>0</v>
      </c>
      <c r="X3059">
        <f t="shared" si="320"/>
        <v>-0.24380421238753708</v>
      </c>
    </row>
    <row r="3060" spans="1:24" x14ac:dyDescent="0.35">
      <c r="A3060" t="s">
        <v>274</v>
      </c>
      <c r="B3060" t="s">
        <v>667</v>
      </c>
      <c r="C3060" t="s">
        <v>690</v>
      </c>
      <c r="D3060" t="s">
        <v>669</v>
      </c>
      <c r="E3060">
        <v>0.43183795872661301</v>
      </c>
      <c r="F3060">
        <v>9</v>
      </c>
      <c r="G3060">
        <v>0</v>
      </c>
      <c r="H3060">
        <v>0</v>
      </c>
      <c r="I3060">
        <f t="shared" si="321"/>
        <v>0</v>
      </c>
      <c r="J3060">
        <v>0</v>
      </c>
      <c r="K3060">
        <v>0</v>
      </c>
      <c r="L3060" t="s">
        <v>653</v>
      </c>
      <c r="M3060" t="s">
        <v>651</v>
      </c>
      <c r="N3060" t="str">
        <f t="shared" si="322"/>
        <v>right end</v>
      </c>
      <c r="P3060">
        <v>0</v>
      </c>
      <c r="Q3060">
        <v>-0.42911034999999997</v>
      </c>
      <c r="R3060">
        <v>1</v>
      </c>
      <c r="S3060">
        <v>0.43183795872661301</v>
      </c>
      <c r="T3060">
        <f t="shared" si="323"/>
        <v>0</v>
      </c>
      <c r="U3060">
        <f t="shared" si="324"/>
        <v>0</v>
      </c>
      <c r="V3060">
        <f t="shared" si="325"/>
        <v>0</v>
      </c>
      <c r="X3060">
        <f t="shared" si="320"/>
        <v>-0.18530613761246245</v>
      </c>
    </row>
    <row r="3061" spans="1:24" x14ac:dyDescent="0.35">
      <c r="A3061" t="s">
        <v>635</v>
      </c>
      <c r="B3061" t="s">
        <v>666</v>
      </c>
      <c r="C3061" t="s">
        <v>690</v>
      </c>
      <c r="D3061" t="s">
        <v>669</v>
      </c>
      <c r="E3061">
        <v>0.38543709607055399</v>
      </c>
      <c r="F3061">
        <v>9</v>
      </c>
      <c r="G3061">
        <v>0</v>
      </c>
      <c r="H3061">
        <v>0</v>
      </c>
      <c r="I3061">
        <f t="shared" si="321"/>
        <v>0</v>
      </c>
      <c r="J3061">
        <v>0</v>
      </c>
      <c r="K3061">
        <v>0</v>
      </c>
      <c r="L3061" t="s">
        <v>654</v>
      </c>
      <c r="M3061" t="s">
        <v>651</v>
      </c>
      <c r="N3061" t="str">
        <f t="shared" si="322"/>
        <v>right guard</v>
      </c>
      <c r="P3061">
        <v>0</v>
      </c>
      <c r="Q3061">
        <v>0.68181800000000004</v>
      </c>
      <c r="R3061">
        <v>0</v>
      </c>
      <c r="S3061">
        <v>0</v>
      </c>
      <c r="T3061">
        <f t="shared" si="323"/>
        <v>0</v>
      </c>
      <c r="U3061">
        <f t="shared" si="324"/>
        <v>0</v>
      </c>
      <c r="V3061">
        <f t="shared" si="325"/>
        <v>0</v>
      </c>
      <c r="X3061">
        <f t="shared" si="320"/>
        <v>0.26279794996863298</v>
      </c>
    </row>
    <row r="3062" spans="1:24" x14ac:dyDescent="0.35">
      <c r="A3062" t="s">
        <v>274</v>
      </c>
      <c r="B3062" t="s">
        <v>667</v>
      </c>
      <c r="C3062" t="s">
        <v>690</v>
      </c>
      <c r="D3062" t="s">
        <v>669</v>
      </c>
      <c r="E3062">
        <v>0.61456290392944501</v>
      </c>
      <c r="F3062">
        <v>9</v>
      </c>
      <c r="G3062">
        <v>0</v>
      </c>
      <c r="H3062">
        <v>0</v>
      </c>
      <c r="I3062">
        <f t="shared" si="321"/>
        <v>0</v>
      </c>
      <c r="J3062">
        <v>0</v>
      </c>
      <c r="K3062">
        <v>0</v>
      </c>
      <c r="L3062" t="s">
        <v>654</v>
      </c>
      <c r="M3062" t="s">
        <v>651</v>
      </c>
      <c r="N3062" t="str">
        <f t="shared" si="322"/>
        <v>right guard</v>
      </c>
      <c r="P3062">
        <v>0</v>
      </c>
      <c r="Q3062">
        <v>0.68181800000000004</v>
      </c>
      <c r="R3062">
        <v>0</v>
      </c>
      <c r="S3062">
        <v>0</v>
      </c>
      <c r="T3062">
        <f t="shared" si="323"/>
        <v>0</v>
      </c>
      <c r="U3062">
        <f t="shared" si="324"/>
        <v>0</v>
      </c>
      <c r="V3062">
        <f t="shared" si="325"/>
        <v>0</v>
      </c>
      <c r="X3062">
        <f t="shared" si="320"/>
        <v>0.41902005003136639</v>
      </c>
    </row>
    <row r="3063" spans="1:24" x14ac:dyDescent="0.35">
      <c r="A3063" t="s">
        <v>495</v>
      </c>
      <c r="B3063" t="s">
        <v>666</v>
      </c>
      <c r="C3063" t="s">
        <v>690</v>
      </c>
      <c r="D3063" t="s">
        <v>669</v>
      </c>
      <c r="E3063">
        <v>0.42586865210204899</v>
      </c>
      <c r="F3063">
        <v>9</v>
      </c>
      <c r="G3063">
        <v>0</v>
      </c>
      <c r="H3063">
        <v>0</v>
      </c>
      <c r="I3063">
        <f t="shared" si="321"/>
        <v>0</v>
      </c>
      <c r="J3063">
        <v>0</v>
      </c>
      <c r="K3063">
        <v>0</v>
      </c>
      <c r="M3063" t="s">
        <v>650</v>
      </c>
      <c r="N3063" t="str">
        <f t="shared" si="322"/>
        <v>middle</v>
      </c>
      <c r="P3063">
        <v>0</v>
      </c>
      <c r="Q3063">
        <v>-0.27925652000000001</v>
      </c>
      <c r="R3063">
        <v>1</v>
      </c>
      <c r="S3063">
        <v>0.42586865210204899</v>
      </c>
      <c r="T3063">
        <f t="shared" si="323"/>
        <v>0</v>
      </c>
      <c r="U3063">
        <f t="shared" si="324"/>
        <v>0</v>
      </c>
      <c r="V3063">
        <f t="shared" si="325"/>
        <v>0</v>
      </c>
      <c r="X3063">
        <f t="shared" si="320"/>
        <v>-0.11892659776310889</v>
      </c>
    </row>
    <row r="3064" spans="1:24" x14ac:dyDescent="0.35">
      <c r="A3064" t="s">
        <v>279</v>
      </c>
      <c r="B3064" t="s">
        <v>667</v>
      </c>
      <c r="C3064" t="s">
        <v>690</v>
      </c>
      <c r="D3064" t="s">
        <v>669</v>
      </c>
      <c r="E3064">
        <v>0.41534866948929999</v>
      </c>
      <c r="F3064">
        <v>9</v>
      </c>
      <c r="G3064">
        <v>0</v>
      </c>
      <c r="H3064">
        <v>0</v>
      </c>
      <c r="I3064">
        <f t="shared" si="321"/>
        <v>0</v>
      </c>
      <c r="J3064">
        <v>0</v>
      </c>
      <c r="K3064">
        <v>0</v>
      </c>
      <c r="M3064" t="s">
        <v>650</v>
      </c>
      <c r="N3064" t="str">
        <f t="shared" si="322"/>
        <v>middle</v>
      </c>
      <c r="P3064">
        <v>0</v>
      </c>
      <c r="Q3064">
        <v>-0.27925652000000001</v>
      </c>
      <c r="R3064">
        <v>1</v>
      </c>
      <c r="S3064">
        <v>0.41534866948929999</v>
      </c>
      <c r="T3064">
        <f t="shared" si="323"/>
        <v>0</v>
      </c>
      <c r="U3064">
        <f t="shared" si="324"/>
        <v>0</v>
      </c>
      <c r="V3064">
        <f t="shared" si="325"/>
        <v>0</v>
      </c>
      <c r="X3064">
        <f t="shared" si="320"/>
        <v>-0.1159888240282121</v>
      </c>
    </row>
    <row r="3065" spans="1:24" x14ac:dyDescent="0.35">
      <c r="A3065" t="s">
        <v>274</v>
      </c>
      <c r="B3065" t="s">
        <v>667</v>
      </c>
      <c r="C3065" t="s">
        <v>690</v>
      </c>
      <c r="D3065" t="s">
        <v>669</v>
      </c>
      <c r="E3065">
        <v>0.15878267840865001</v>
      </c>
      <c r="F3065">
        <v>9</v>
      </c>
      <c r="G3065">
        <v>0</v>
      </c>
      <c r="H3065">
        <v>0</v>
      </c>
      <c r="I3065">
        <f t="shared" si="321"/>
        <v>0</v>
      </c>
      <c r="J3065">
        <v>0</v>
      </c>
      <c r="K3065">
        <v>0</v>
      </c>
      <c r="M3065" t="s">
        <v>650</v>
      </c>
      <c r="N3065" t="str">
        <f t="shared" si="322"/>
        <v>middle</v>
      </c>
      <c r="P3065">
        <v>0</v>
      </c>
      <c r="Q3065">
        <v>-0.27925652000000001</v>
      </c>
      <c r="R3065">
        <v>1</v>
      </c>
      <c r="S3065">
        <v>0.15878267840865001</v>
      </c>
      <c r="T3065">
        <f t="shared" si="323"/>
        <v>0</v>
      </c>
      <c r="U3065">
        <f t="shared" si="324"/>
        <v>0</v>
      </c>
      <c r="V3065">
        <f t="shared" si="325"/>
        <v>0</v>
      </c>
      <c r="X3065">
        <f t="shared" si="320"/>
        <v>-4.4341098208678743E-2</v>
      </c>
    </row>
    <row r="3066" spans="1:24" x14ac:dyDescent="0.35">
      <c r="A3066" t="s">
        <v>12</v>
      </c>
      <c r="B3066" t="s">
        <v>667</v>
      </c>
      <c r="C3066" t="s">
        <v>669</v>
      </c>
      <c r="D3066" t="s">
        <v>690</v>
      </c>
      <c r="E3066">
        <v>0.48791830907085199</v>
      </c>
      <c r="F3066">
        <v>9</v>
      </c>
      <c r="G3066">
        <v>0</v>
      </c>
      <c r="H3066">
        <v>0</v>
      </c>
      <c r="I3066">
        <f t="shared" si="321"/>
        <v>0</v>
      </c>
      <c r="J3066">
        <v>0</v>
      </c>
      <c r="K3066">
        <v>0</v>
      </c>
      <c r="L3066" t="s">
        <v>3</v>
      </c>
      <c r="M3066" t="s">
        <v>652</v>
      </c>
      <c r="N3066" t="str">
        <f t="shared" si="322"/>
        <v>left tackle</v>
      </c>
      <c r="P3066">
        <v>0</v>
      </c>
      <c r="Q3066">
        <v>-0.12205116000000001</v>
      </c>
      <c r="R3066">
        <v>1</v>
      </c>
      <c r="S3066">
        <v>0.48791830907085199</v>
      </c>
      <c r="T3066">
        <f t="shared" si="323"/>
        <v>0</v>
      </c>
      <c r="U3066">
        <f t="shared" si="324"/>
        <v>0</v>
      </c>
      <c r="V3066">
        <f t="shared" si="325"/>
        <v>0</v>
      </c>
      <c r="X3066">
        <f t="shared" si="320"/>
        <v>-5.955099560733601E-2</v>
      </c>
    </row>
    <row r="3067" spans="1:24" x14ac:dyDescent="0.35">
      <c r="A3067" t="s">
        <v>15</v>
      </c>
      <c r="B3067" t="s">
        <v>666</v>
      </c>
      <c r="C3067" t="s">
        <v>669</v>
      </c>
      <c r="D3067" t="s">
        <v>690</v>
      </c>
      <c r="E3067">
        <v>0.51208169092914702</v>
      </c>
      <c r="F3067">
        <v>9</v>
      </c>
      <c r="G3067">
        <v>0</v>
      </c>
      <c r="H3067">
        <v>0</v>
      </c>
      <c r="I3067">
        <f t="shared" si="321"/>
        <v>0</v>
      </c>
      <c r="J3067">
        <v>0</v>
      </c>
      <c r="K3067">
        <v>0</v>
      </c>
      <c r="L3067" t="s">
        <v>3</v>
      </c>
      <c r="M3067" t="s">
        <v>652</v>
      </c>
      <c r="N3067" t="str">
        <f t="shared" si="322"/>
        <v>left tackle</v>
      </c>
      <c r="P3067">
        <v>0</v>
      </c>
      <c r="Q3067">
        <v>-0.12205116000000001</v>
      </c>
      <c r="R3067">
        <v>1</v>
      </c>
      <c r="S3067">
        <v>0.51208169092914702</v>
      </c>
      <c r="T3067">
        <f t="shared" si="323"/>
        <v>0</v>
      </c>
      <c r="U3067">
        <f t="shared" si="324"/>
        <v>0</v>
      </c>
      <c r="V3067">
        <f t="shared" si="325"/>
        <v>0</v>
      </c>
      <c r="X3067">
        <f t="shared" si="320"/>
        <v>-6.2500164392663871E-2</v>
      </c>
    </row>
    <row r="3068" spans="1:24" x14ac:dyDescent="0.35">
      <c r="A3068" t="s">
        <v>25</v>
      </c>
      <c r="B3068" t="s">
        <v>665</v>
      </c>
      <c r="C3068" t="s">
        <v>669</v>
      </c>
      <c r="D3068" t="s">
        <v>690</v>
      </c>
      <c r="E3068">
        <v>1</v>
      </c>
      <c r="F3068">
        <v>9</v>
      </c>
      <c r="G3068">
        <v>0</v>
      </c>
      <c r="H3068">
        <v>0</v>
      </c>
      <c r="I3068">
        <f t="shared" si="321"/>
        <v>0</v>
      </c>
      <c r="J3068">
        <v>0</v>
      </c>
      <c r="K3068">
        <v>0</v>
      </c>
      <c r="L3068" t="s">
        <v>3</v>
      </c>
      <c r="M3068" t="s">
        <v>651</v>
      </c>
      <c r="N3068" t="str">
        <f t="shared" si="322"/>
        <v>right tackle</v>
      </c>
      <c r="P3068">
        <v>0</v>
      </c>
      <c r="Q3068">
        <v>0.47128373000000001</v>
      </c>
      <c r="R3068">
        <v>0</v>
      </c>
      <c r="S3068">
        <v>0</v>
      </c>
      <c r="T3068">
        <f t="shared" si="323"/>
        <v>0</v>
      </c>
      <c r="U3068">
        <f t="shared" si="324"/>
        <v>0</v>
      </c>
      <c r="V3068">
        <f t="shared" si="325"/>
        <v>0</v>
      </c>
      <c r="X3068">
        <f t="shared" si="320"/>
        <v>0.47128373000000001</v>
      </c>
    </row>
    <row r="3069" spans="1:24" x14ac:dyDescent="0.35">
      <c r="A3069" t="s">
        <v>18</v>
      </c>
      <c r="B3069" t="s">
        <v>666</v>
      </c>
      <c r="C3069" t="s">
        <v>669</v>
      </c>
      <c r="D3069" t="s">
        <v>690</v>
      </c>
      <c r="E3069">
        <v>0.223576718135545</v>
      </c>
      <c r="F3069">
        <v>9</v>
      </c>
      <c r="G3069">
        <v>0</v>
      </c>
      <c r="H3069">
        <v>0</v>
      </c>
      <c r="I3069">
        <f t="shared" si="321"/>
        <v>0</v>
      </c>
      <c r="J3069">
        <v>0</v>
      </c>
      <c r="K3069">
        <v>0</v>
      </c>
      <c r="M3069" t="s">
        <v>650</v>
      </c>
      <c r="N3069" t="str">
        <f t="shared" si="322"/>
        <v>middle</v>
      </c>
      <c r="P3069">
        <v>0</v>
      </c>
      <c r="Q3069">
        <v>-0.16439757999999999</v>
      </c>
      <c r="R3069">
        <v>1</v>
      </c>
      <c r="S3069">
        <v>0.223576718135545</v>
      </c>
      <c r="T3069">
        <f t="shared" si="323"/>
        <v>0</v>
      </c>
      <c r="U3069">
        <f t="shared" si="324"/>
        <v>0</v>
      </c>
      <c r="V3069">
        <f t="shared" si="325"/>
        <v>0</v>
      </c>
      <c r="X3069">
        <f t="shared" si="320"/>
        <v>-3.6755471405825704E-2</v>
      </c>
    </row>
    <row r="3070" spans="1:24" x14ac:dyDescent="0.35">
      <c r="A3070" t="s">
        <v>8</v>
      </c>
      <c r="B3070" t="s">
        <v>665</v>
      </c>
      <c r="C3070" t="s">
        <v>669</v>
      </c>
      <c r="D3070" t="s">
        <v>690</v>
      </c>
      <c r="E3070">
        <v>0.61818169658564903</v>
      </c>
      <c r="F3070">
        <v>9</v>
      </c>
      <c r="G3070">
        <v>0</v>
      </c>
      <c r="H3070">
        <v>0</v>
      </c>
      <c r="I3070">
        <f t="shared" si="321"/>
        <v>0</v>
      </c>
      <c r="J3070">
        <v>0</v>
      </c>
      <c r="K3070">
        <v>0</v>
      </c>
      <c r="M3070" t="s">
        <v>650</v>
      </c>
      <c r="N3070" t="str">
        <f t="shared" si="322"/>
        <v>middle</v>
      </c>
      <c r="P3070">
        <v>0</v>
      </c>
      <c r="Q3070">
        <v>-0.16439757999999999</v>
      </c>
      <c r="R3070">
        <v>1</v>
      </c>
      <c r="S3070">
        <v>0.61818169658564903</v>
      </c>
      <c r="T3070">
        <f t="shared" si="323"/>
        <v>0</v>
      </c>
      <c r="U3070">
        <f t="shared" si="324"/>
        <v>0</v>
      </c>
      <c r="V3070">
        <f t="shared" si="325"/>
        <v>0</v>
      </c>
      <c r="X3070">
        <f t="shared" si="320"/>
        <v>-0.10162757491897495</v>
      </c>
    </row>
    <row r="3071" spans="1:24" x14ac:dyDescent="0.35">
      <c r="A3071" t="s">
        <v>437</v>
      </c>
      <c r="B3071" t="s">
        <v>666</v>
      </c>
      <c r="C3071" t="s">
        <v>669</v>
      </c>
      <c r="D3071" t="s">
        <v>690</v>
      </c>
      <c r="E3071">
        <v>0.158241585278805</v>
      </c>
      <c r="F3071">
        <v>9</v>
      </c>
      <c r="G3071">
        <v>0</v>
      </c>
      <c r="H3071">
        <v>0</v>
      </c>
      <c r="I3071">
        <f t="shared" si="321"/>
        <v>0</v>
      </c>
      <c r="J3071">
        <v>0</v>
      </c>
      <c r="K3071">
        <v>0</v>
      </c>
      <c r="M3071" t="s">
        <v>650</v>
      </c>
      <c r="N3071" t="str">
        <f t="shared" si="322"/>
        <v>middle</v>
      </c>
      <c r="P3071">
        <v>0</v>
      </c>
      <c r="Q3071">
        <v>-0.16439757999999999</v>
      </c>
      <c r="R3071">
        <v>1</v>
      </c>
      <c r="S3071">
        <v>0.158241585278805</v>
      </c>
      <c r="T3071">
        <f t="shared" si="323"/>
        <v>0</v>
      </c>
      <c r="U3071">
        <f t="shared" si="324"/>
        <v>0</v>
      </c>
      <c r="V3071">
        <f t="shared" si="325"/>
        <v>0</v>
      </c>
      <c r="X3071">
        <f t="shared" si="320"/>
        <v>-2.6014533675199163E-2</v>
      </c>
    </row>
    <row r="3072" spans="1:24" x14ac:dyDescent="0.35">
      <c r="A3072" t="s">
        <v>421</v>
      </c>
      <c r="B3072" t="s">
        <v>667</v>
      </c>
      <c r="C3072" t="s">
        <v>669</v>
      </c>
      <c r="D3072" t="s">
        <v>690</v>
      </c>
      <c r="E3072">
        <v>0.31886357312019697</v>
      </c>
      <c r="F3072">
        <v>9</v>
      </c>
      <c r="G3072">
        <v>0</v>
      </c>
      <c r="H3072">
        <v>0</v>
      </c>
      <c r="I3072">
        <f t="shared" si="321"/>
        <v>0</v>
      </c>
      <c r="J3072">
        <v>0</v>
      </c>
      <c r="K3072">
        <v>0</v>
      </c>
      <c r="L3072" t="s">
        <v>3</v>
      </c>
      <c r="M3072" t="s">
        <v>651</v>
      </c>
      <c r="N3072" t="str">
        <f t="shared" si="322"/>
        <v>right tackle</v>
      </c>
      <c r="P3072">
        <v>0</v>
      </c>
      <c r="Q3072">
        <v>0.61826026000000001</v>
      </c>
      <c r="R3072">
        <v>0</v>
      </c>
      <c r="S3072">
        <v>0</v>
      </c>
      <c r="T3072">
        <f t="shared" si="323"/>
        <v>0</v>
      </c>
      <c r="U3072">
        <f t="shared" si="324"/>
        <v>0</v>
      </c>
      <c r="V3072">
        <f t="shared" si="325"/>
        <v>0</v>
      </c>
      <c r="X3072">
        <f t="shared" si="320"/>
        <v>0.197140675621822</v>
      </c>
    </row>
    <row r="3073" spans="1:24" x14ac:dyDescent="0.35">
      <c r="A3073" t="s">
        <v>422</v>
      </c>
      <c r="B3073" t="s">
        <v>665</v>
      </c>
      <c r="C3073" t="s">
        <v>669</v>
      </c>
      <c r="D3073" t="s">
        <v>690</v>
      </c>
      <c r="E3073">
        <v>0.48286411306053001</v>
      </c>
      <c r="F3073">
        <v>9</v>
      </c>
      <c r="G3073">
        <v>0</v>
      </c>
      <c r="H3073">
        <v>0</v>
      </c>
      <c r="I3073">
        <f t="shared" si="321"/>
        <v>0</v>
      </c>
      <c r="J3073">
        <v>0</v>
      </c>
      <c r="K3073">
        <v>0</v>
      </c>
      <c r="L3073" t="s">
        <v>3</v>
      </c>
      <c r="M3073" t="s">
        <v>651</v>
      </c>
      <c r="N3073" t="str">
        <f t="shared" si="322"/>
        <v>right tackle</v>
      </c>
      <c r="P3073">
        <v>0</v>
      </c>
      <c r="Q3073">
        <v>0.61826026000000001</v>
      </c>
      <c r="R3073">
        <v>0</v>
      </c>
      <c r="S3073">
        <v>0</v>
      </c>
      <c r="T3073">
        <f t="shared" si="323"/>
        <v>0</v>
      </c>
      <c r="U3073">
        <f t="shared" si="324"/>
        <v>0</v>
      </c>
      <c r="V3073">
        <f t="shared" si="325"/>
        <v>0</v>
      </c>
      <c r="X3073">
        <f t="shared" si="320"/>
        <v>0.2985356920854727</v>
      </c>
    </row>
    <row r="3074" spans="1:24" x14ac:dyDescent="0.35">
      <c r="A3074" t="s">
        <v>431</v>
      </c>
      <c r="B3074" t="s">
        <v>667</v>
      </c>
      <c r="C3074" t="s">
        <v>669</v>
      </c>
      <c r="D3074" t="s">
        <v>690</v>
      </c>
      <c r="E3074">
        <v>0.19827231381927099</v>
      </c>
      <c r="F3074">
        <v>9</v>
      </c>
      <c r="G3074">
        <v>0</v>
      </c>
      <c r="H3074">
        <v>0</v>
      </c>
      <c r="I3074">
        <f t="shared" si="321"/>
        <v>0</v>
      </c>
      <c r="J3074">
        <v>0</v>
      </c>
      <c r="K3074">
        <v>0</v>
      </c>
      <c r="L3074" t="s">
        <v>3</v>
      </c>
      <c r="M3074" t="s">
        <v>651</v>
      </c>
      <c r="N3074" t="str">
        <f t="shared" si="322"/>
        <v>right tackle</v>
      </c>
      <c r="P3074">
        <v>0</v>
      </c>
      <c r="Q3074">
        <v>0.61826026000000001</v>
      </c>
      <c r="R3074">
        <v>0</v>
      </c>
      <c r="S3074">
        <v>0</v>
      </c>
      <c r="T3074">
        <f t="shared" si="323"/>
        <v>0</v>
      </c>
      <c r="U3074">
        <f t="shared" si="324"/>
        <v>0</v>
      </c>
      <c r="V3074">
        <f t="shared" si="325"/>
        <v>0</v>
      </c>
      <c r="X3074">
        <f t="shared" ref="X3074:X3137" si="326">Q3074*E3074</f>
        <v>0.12258389229270408</v>
      </c>
    </row>
    <row r="3075" spans="1:24" x14ac:dyDescent="0.35">
      <c r="A3075" t="s">
        <v>575</v>
      </c>
      <c r="B3075" t="s">
        <v>667</v>
      </c>
      <c r="C3075" t="s">
        <v>669</v>
      </c>
      <c r="D3075" t="s">
        <v>690</v>
      </c>
      <c r="E3075">
        <v>1</v>
      </c>
      <c r="F3075">
        <v>9</v>
      </c>
      <c r="G3075">
        <v>0</v>
      </c>
      <c r="H3075">
        <v>0</v>
      </c>
      <c r="I3075">
        <f t="shared" ref="I3075:I3138" si="327">SUM(G3075:H3075)</f>
        <v>0</v>
      </c>
      <c r="J3075">
        <v>1</v>
      </c>
      <c r="K3075">
        <v>1</v>
      </c>
      <c r="L3075" t="s">
        <v>653</v>
      </c>
      <c r="M3075" t="s">
        <v>652</v>
      </c>
      <c r="N3075" t="str">
        <f t="shared" ref="N3075:N3138" si="328">IF(M3075="middle",M3075,_xlfn.CONCAT(M3075," ",L3075))</f>
        <v>left end</v>
      </c>
      <c r="P3075">
        <v>0</v>
      </c>
      <c r="Q3075">
        <v>-0.8262197</v>
      </c>
      <c r="R3075">
        <v>1</v>
      </c>
      <c r="S3075">
        <v>1</v>
      </c>
      <c r="T3075">
        <f t="shared" ref="T3075:T3138" si="329">P3075*E3075</f>
        <v>0</v>
      </c>
      <c r="U3075">
        <f t="shared" ref="U3075:U3138" si="330">J3075*E3075</f>
        <v>1</v>
      </c>
      <c r="V3075">
        <f t="shared" ref="V3075:V3138" si="331">K3075*E3075</f>
        <v>1</v>
      </c>
      <c r="X3075">
        <f t="shared" si="326"/>
        <v>-0.8262197</v>
      </c>
    </row>
    <row r="3076" spans="1:24" x14ac:dyDescent="0.35">
      <c r="A3076" t="s">
        <v>283</v>
      </c>
      <c r="B3076" t="s">
        <v>666</v>
      </c>
      <c r="C3076" t="s">
        <v>690</v>
      </c>
      <c r="D3076" t="s">
        <v>669</v>
      </c>
      <c r="E3076">
        <v>0.84024575228398302</v>
      </c>
      <c r="F3076">
        <v>9</v>
      </c>
      <c r="G3076">
        <v>0</v>
      </c>
      <c r="H3076">
        <v>0</v>
      </c>
      <c r="I3076">
        <f t="shared" si="327"/>
        <v>0</v>
      </c>
      <c r="J3076">
        <v>0</v>
      </c>
      <c r="K3076">
        <v>0</v>
      </c>
      <c r="L3076" t="s">
        <v>3</v>
      </c>
      <c r="M3076" t="s">
        <v>652</v>
      </c>
      <c r="N3076" t="str">
        <f t="shared" si="328"/>
        <v>left tackle</v>
      </c>
      <c r="P3076">
        <v>0</v>
      </c>
      <c r="Q3076">
        <v>-0.41335242999999999</v>
      </c>
      <c r="R3076">
        <v>1</v>
      </c>
      <c r="S3076">
        <v>0.84024575228398302</v>
      </c>
      <c r="T3076">
        <f t="shared" si="329"/>
        <v>0</v>
      </c>
      <c r="U3076">
        <f t="shared" si="330"/>
        <v>0</v>
      </c>
      <c r="V3076">
        <f t="shared" si="331"/>
        <v>0</v>
      </c>
      <c r="X3076">
        <f t="shared" si="326"/>
        <v>-0.34731762350376244</v>
      </c>
    </row>
    <row r="3077" spans="1:24" x14ac:dyDescent="0.35">
      <c r="A3077" t="s">
        <v>272</v>
      </c>
      <c r="B3077" t="s">
        <v>667</v>
      </c>
      <c r="C3077" t="s">
        <v>690</v>
      </c>
      <c r="D3077" t="s">
        <v>669</v>
      </c>
      <c r="E3077">
        <v>0.15975424771601601</v>
      </c>
      <c r="F3077">
        <v>9</v>
      </c>
      <c r="G3077">
        <v>0</v>
      </c>
      <c r="H3077">
        <v>0</v>
      </c>
      <c r="I3077">
        <f t="shared" si="327"/>
        <v>0</v>
      </c>
      <c r="J3077">
        <v>0</v>
      </c>
      <c r="K3077">
        <v>0</v>
      </c>
      <c r="L3077" t="s">
        <v>3</v>
      </c>
      <c r="M3077" t="s">
        <v>652</v>
      </c>
      <c r="N3077" t="str">
        <f t="shared" si="328"/>
        <v>left tackle</v>
      </c>
      <c r="P3077">
        <v>0</v>
      </c>
      <c r="Q3077">
        <v>-0.41335242999999999</v>
      </c>
      <c r="R3077">
        <v>1</v>
      </c>
      <c r="S3077">
        <v>0.15975424771601601</v>
      </c>
      <c r="T3077">
        <f t="shared" si="329"/>
        <v>0</v>
      </c>
      <c r="U3077">
        <f t="shared" si="330"/>
        <v>0</v>
      </c>
      <c r="V3077">
        <f t="shared" si="331"/>
        <v>0</v>
      </c>
      <c r="X3077">
        <f t="shared" si="326"/>
        <v>-6.6034806496237164E-2</v>
      </c>
    </row>
    <row r="3078" spans="1:24" x14ac:dyDescent="0.35">
      <c r="A3078" t="s">
        <v>18</v>
      </c>
      <c r="B3078" t="s">
        <v>666</v>
      </c>
      <c r="C3078" t="s">
        <v>669</v>
      </c>
      <c r="D3078" t="s">
        <v>690</v>
      </c>
      <c r="E3078">
        <v>0.71556879893489</v>
      </c>
      <c r="F3078">
        <v>9</v>
      </c>
      <c r="G3078">
        <v>0</v>
      </c>
      <c r="H3078">
        <v>0</v>
      </c>
      <c r="I3078">
        <f t="shared" si="327"/>
        <v>0</v>
      </c>
      <c r="J3078">
        <v>0</v>
      </c>
      <c r="K3078">
        <v>0</v>
      </c>
      <c r="L3078" t="s">
        <v>3</v>
      </c>
      <c r="M3078" t="s">
        <v>652</v>
      </c>
      <c r="N3078" t="str">
        <f t="shared" si="328"/>
        <v>left tackle</v>
      </c>
      <c r="P3078">
        <v>0</v>
      </c>
      <c r="Q3078">
        <v>-0.15332639000000001</v>
      </c>
      <c r="R3078">
        <v>1</v>
      </c>
      <c r="S3078">
        <v>0.71556879893489</v>
      </c>
      <c r="T3078">
        <f t="shared" si="329"/>
        <v>0</v>
      </c>
      <c r="U3078">
        <f t="shared" si="330"/>
        <v>0</v>
      </c>
      <c r="V3078">
        <f t="shared" si="331"/>
        <v>0</v>
      </c>
      <c r="X3078">
        <f t="shared" si="326"/>
        <v>-0.10971558073732253</v>
      </c>
    </row>
    <row r="3079" spans="1:24" x14ac:dyDescent="0.35">
      <c r="A3079" t="s">
        <v>15</v>
      </c>
      <c r="B3079" t="s">
        <v>666</v>
      </c>
      <c r="C3079" t="s">
        <v>669</v>
      </c>
      <c r="D3079" t="s">
        <v>690</v>
      </c>
      <c r="E3079">
        <v>0.284431201065109</v>
      </c>
      <c r="F3079">
        <v>9</v>
      </c>
      <c r="G3079">
        <v>0</v>
      </c>
      <c r="H3079">
        <v>0</v>
      </c>
      <c r="I3079">
        <f t="shared" si="327"/>
        <v>0</v>
      </c>
      <c r="J3079">
        <v>0</v>
      </c>
      <c r="K3079">
        <v>0</v>
      </c>
      <c r="L3079" t="s">
        <v>3</v>
      </c>
      <c r="M3079" t="s">
        <v>652</v>
      </c>
      <c r="N3079" t="str">
        <f t="shared" si="328"/>
        <v>left tackle</v>
      </c>
      <c r="P3079">
        <v>0</v>
      </c>
      <c r="Q3079">
        <v>-0.15332639000000001</v>
      </c>
      <c r="R3079">
        <v>1</v>
      </c>
      <c r="S3079">
        <v>0.284431201065109</v>
      </c>
      <c r="T3079">
        <f t="shared" si="329"/>
        <v>0</v>
      </c>
      <c r="U3079">
        <f t="shared" si="330"/>
        <v>0</v>
      </c>
      <c r="V3079">
        <f t="shared" si="331"/>
        <v>0</v>
      </c>
      <c r="X3079">
        <f t="shared" si="326"/>
        <v>-4.3610809262677318E-2</v>
      </c>
    </row>
    <row r="3080" spans="1:24" x14ac:dyDescent="0.35">
      <c r="A3080" t="s">
        <v>26</v>
      </c>
      <c r="B3080" t="s">
        <v>667</v>
      </c>
      <c r="C3080" t="s">
        <v>669</v>
      </c>
      <c r="D3080" t="s">
        <v>690</v>
      </c>
      <c r="E3080">
        <v>0.41026870614052902</v>
      </c>
      <c r="F3080">
        <v>9</v>
      </c>
      <c r="G3080">
        <v>0</v>
      </c>
      <c r="H3080">
        <v>0</v>
      </c>
      <c r="I3080">
        <f t="shared" si="327"/>
        <v>0</v>
      </c>
      <c r="J3080">
        <v>0</v>
      </c>
      <c r="K3080">
        <v>0</v>
      </c>
      <c r="M3080" t="s">
        <v>650</v>
      </c>
      <c r="N3080" t="str">
        <f t="shared" si="328"/>
        <v>middle</v>
      </c>
      <c r="P3080">
        <v>0</v>
      </c>
      <c r="Q3080">
        <v>-0.19744606000000001</v>
      </c>
      <c r="R3080">
        <v>1</v>
      </c>
      <c r="S3080">
        <v>0.41026870614052902</v>
      </c>
      <c r="T3080">
        <f t="shared" si="329"/>
        <v>0</v>
      </c>
      <c r="U3080">
        <f t="shared" si="330"/>
        <v>0</v>
      </c>
      <c r="V3080">
        <f t="shared" si="331"/>
        <v>0</v>
      </c>
      <c r="X3080">
        <f t="shared" si="326"/>
        <v>-8.1005939568745258E-2</v>
      </c>
    </row>
    <row r="3081" spans="1:24" x14ac:dyDescent="0.35">
      <c r="A3081" t="s">
        <v>576</v>
      </c>
      <c r="B3081" t="s">
        <v>665</v>
      </c>
      <c r="C3081" t="s">
        <v>669</v>
      </c>
      <c r="D3081" t="s">
        <v>690</v>
      </c>
      <c r="E3081">
        <v>0.58973129385946998</v>
      </c>
      <c r="F3081">
        <v>9</v>
      </c>
      <c r="G3081">
        <v>0</v>
      </c>
      <c r="H3081">
        <v>0</v>
      </c>
      <c r="I3081">
        <f t="shared" si="327"/>
        <v>0</v>
      </c>
      <c r="J3081">
        <v>0</v>
      </c>
      <c r="K3081">
        <v>0</v>
      </c>
      <c r="M3081" t="s">
        <v>650</v>
      </c>
      <c r="N3081" t="str">
        <f t="shared" si="328"/>
        <v>middle</v>
      </c>
      <c r="P3081">
        <v>0</v>
      </c>
      <c r="Q3081">
        <v>-0.19744606000000001</v>
      </c>
      <c r="R3081">
        <v>1</v>
      </c>
      <c r="S3081">
        <v>0.58973129385946998</v>
      </c>
      <c r="T3081">
        <f t="shared" si="329"/>
        <v>0</v>
      </c>
      <c r="U3081">
        <f t="shared" si="330"/>
        <v>0</v>
      </c>
      <c r="V3081">
        <f t="shared" si="331"/>
        <v>0</v>
      </c>
      <c r="X3081">
        <f t="shared" si="326"/>
        <v>-0.11644012043125454</v>
      </c>
    </row>
    <row r="3082" spans="1:24" x14ac:dyDescent="0.35">
      <c r="A3082" t="s">
        <v>292</v>
      </c>
      <c r="B3082" t="s">
        <v>666</v>
      </c>
      <c r="C3082" t="s">
        <v>690</v>
      </c>
      <c r="D3082" t="s">
        <v>669</v>
      </c>
      <c r="E3082">
        <v>0.155662757248925</v>
      </c>
      <c r="F3082">
        <v>9</v>
      </c>
      <c r="G3082">
        <v>0</v>
      </c>
      <c r="H3082">
        <v>0</v>
      </c>
      <c r="I3082">
        <f t="shared" si="327"/>
        <v>0</v>
      </c>
      <c r="J3082">
        <v>0</v>
      </c>
      <c r="K3082">
        <v>0</v>
      </c>
      <c r="M3082" t="s">
        <v>650</v>
      </c>
      <c r="N3082" t="str">
        <f t="shared" si="328"/>
        <v>middle</v>
      </c>
      <c r="P3082">
        <v>0</v>
      </c>
      <c r="Q3082">
        <v>-0.42930773</v>
      </c>
      <c r="R3082">
        <v>1</v>
      </c>
      <c r="S3082">
        <v>0.155662757248925</v>
      </c>
      <c r="T3082">
        <f t="shared" si="329"/>
        <v>0</v>
      </c>
      <c r="U3082">
        <f t="shared" si="330"/>
        <v>0</v>
      </c>
      <c r="V3082">
        <f t="shared" si="331"/>
        <v>0</v>
      </c>
      <c r="X3082">
        <f t="shared" si="326"/>
        <v>-6.6827224960077036E-2</v>
      </c>
    </row>
    <row r="3083" spans="1:24" x14ac:dyDescent="0.35">
      <c r="A3083" t="s">
        <v>273</v>
      </c>
      <c r="B3083" t="s">
        <v>667</v>
      </c>
      <c r="C3083" t="s">
        <v>690</v>
      </c>
      <c r="D3083" t="s">
        <v>669</v>
      </c>
      <c r="E3083">
        <v>0.242771302189835</v>
      </c>
      <c r="F3083">
        <v>9</v>
      </c>
      <c r="G3083">
        <v>0</v>
      </c>
      <c r="H3083">
        <v>0</v>
      </c>
      <c r="I3083">
        <f t="shared" si="327"/>
        <v>0</v>
      </c>
      <c r="J3083">
        <v>0</v>
      </c>
      <c r="K3083">
        <v>0</v>
      </c>
      <c r="M3083" t="s">
        <v>650</v>
      </c>
      <c r="N3083" t="str">
        <f t="shared" si="328"/>
        <v>middle</v>
      </c>
      <c r="P3083">
        <v>0</v>
      </c>
      <c r="Q3083">
        <v>-0.42930773</v>
      </c>
      <c r="R3083">
        <v>1</v>
      </c>
      <c r="S3083">
        <v>0.242771302189835</v>
      </c>
      <c r="T3083">
        <f t="shared" si="329"/>
        <v>0</v>
      </c>
      <c r="U3083">
        <f t="shared" si="330"/>
        <v>0</v>
      </c>
      <c r="V3083">
        <f t="shared" si="331"/>
        <v>0</v>
      </c>
      <c r="X3083">
        <f t="shared" si="326"/>
        <v>-0.10422359665226209</v>
      </c>
    </row>
    <row r="3084" spans="1:24" x14ac:dyDescent="0.35">
      <c r="A3084" t="s">
        <v>274</v>
      </c>
      <c r="B3084" t="s">
        <v>667</v>
      </c>
      <c r="C3084" t="s">
        <v>690</v>
      </c>
      <c r="D3084" t="s">
        <v>669</v>
      </c>
      <c r="E3084">
        <v>0.60156594056123802</v>
      </c>
      <c r="F3084">
        <v>9</v>
      </c>
      <c r="G3084">
        <v>0</v>
      </c>
      <c r="H3084">
        <v>0</v>
      </c>
      <c r="I3084">
        <f t="shared" si="327"/>
        <v>0</v>
      </c>
      <c r="J3084">
        <v>0</v>
      </c>
      <c r="K3084">
        <v>0</v>
      </c>
      <c r="M3084" t="s">
        <v>650</v>
      </c>
      <c r="N3084" t="str">
        <f t="shared" si="328"/>
        <v>middle</v>
      </c>
      <c r="P3084">
        <v>0</v>
      </c>
      <c r="Q3084">
        <v>-0.42930773</v>
      </c>
      <c r="R3084">
        <v>1</v>
      </c>
      <c r="S3084">
        <v>0.60156594056123802</v>
      </c>
      <c r="T3084">
        <f t="shared" si="329"/>
        <v>0</v>
      </c>
      <c r="U3084">
        <f t="shared" si="330"/>
        <v>0</v>
      </c>
      <c r="V3084">
        <f t="shared" si="331"/>
        <v>0</v>
      </c>
      <c r="X3084">
        <f t="shared" si="326"/>
        <v>-0.25825690838766002</v>
      </c>
    </row>
    <row r="3085" spans="1:24" x14ac:dyDescent="0.35">
      <c r="A3085" t="s">
        <v>274</v>
      </c>
      <c r="B3085" t="s">
        <v>667</v>
      </c>
      <c r="C3085" t="s">
        <v>690</v>
      </c>
      <c r="D3085" t="s">
        <v>669</v>
      </c>
      <c r="E3085">
        <v>0.44394767680589697</v>
      </c>
      <c r="F3085">
        <v>9</v>
      </c>
      <c r="G3085">
        <v>0</v>
      </c>
      <c r="H3085">
        <v>0</v>
      </c>
      <c r="I3085">
        <f t="shared" si="327"/>
        <v>0</v>
      </c>
      <c r="J3085">
        <v>0</v>
      </c>
      <c r="K3085">
        <v>0</v>
      </c>
      <c r="L3085" t="s">
        <v>653</v>
      </c>
      <c r="M3085" t="s">
        <v>652</v>
      </c>
      <c r="N3085" t="str">
        <f t="shared" si="328"/>
        <v>left end</v>
      </c>
      <c r="P3085">
        <v>0</v>
      </c>
      <c r="Q3085">
        <v>-0.50848800000000005</v>
      </c>
      <c r="R3085">
        <v>1</v>
      </c>
      <c r="S3085">
        <v>0.44394767680589697</v>
      </c>
      <c r="T3085">
        <f t="shared" si="329"/>
        <v>0</v>
      </c>
      <c r="U3085">
        <f t="shared" si="330"/>
        <v>0</v>
      </c>
      <c r="V3085">
        <f t="shared" si="331"/>
        <v>0</v>
      </c>
      <c r="X3085">
        <f t="shared" si="326"/>
        <v>-0.22574206628367696</v>
      </c>
    </row>
    <row r="3086" spans="1:24" x14ac:dyDescent="0.35">
      <c r="A3086" t="s">
        <v>272</v>
      </c>
      <c r="B3086" t="s">
        <v>667</v>
      </c>
      <c r="C3086" t="s">
        <v>690</v>
      </c>
      <c r="D3086" t="s">
        <v>669</v>
      </c>
      <c r="E3086">
        <v>0.55605232319410203</v>
      </c>
      <c r="F3086">
        <v>9</v>
      </c>
      <c r="G3086">
        <v>0</v>
      </c>
      <c r="H3086">
        <v>0</v>
      </c>
      <c r="I3086">
        <f t="shared" si="327"/>
        <v>0</v>
      </c>
      <c r="J3086">
        <v>0</v>
      </c>
      <c r="K3086">
        <v>0</v>
      </c>
      <c r="L3086" t="s">
        <v>653</v>
      </c>
      <c r="M3086" t="s">
        <v>652</v>
      </c>
      <c r="N3086" t="str">
        <f t="shared" si="328"/>
        <v>left end</v>
      </c>
      <c r="P3086">
        <v>0</v>
      </c>
      <c r="Q3086">
        <v>-0.50848800000000005</v>
      </c>
      <c r="R3086">
        <v>1</v>
      </c>
      <c r="S3086">
        <v>0.55605232319410203</v>
      </c>
      <c r="T3086">
        <f t="shared" si="329"/>
        <v>0</v>
      </c>
      <c r="U3086">
        <f t="shared" si="330"/>
        <v>0</v>
      </c>
      <c r="V3086">
        <f t="shared" si="331"/>
        <v>0</v>
      </c>
      <c r="X3086">
        <f t="shared" si="326"/>
        <v>-0.28274593371632256</v>
      </c>
    </row>
    <row r="3087" spans="1:24" x14ac:dyDescent="0.35">
      <c r="A3087" t="s">
        <v>12</v>
      </c>
      <c r="B3087" t="s">
        <v>667</v>
      </c>
      <c r="C3087" t="s">
        <v>669</v>
      </c>
      <c r="D3087" t="s">
        <v>690</v>
      </c>
      <c r="E3087">
        <v>0.53101475711293999</v>
      </c>
      <c r="F3087">
        <v>9</v>
      </c>
      <c r="G3087">
        <v>0</v>
      </c>
      <c r="H3087">
        <v>0</v>
      </c>
      <c r="I3087">
        <f t="shared" si="327"/>
        <v>0</v>
      </c>
      <c r="J3087">
        <v>0</v>
      </c>
      <c r="K3087">
        <v>0</v>
      </c>
      <c r="L3087" t="s">
        <v>3</v>
      </c>
      <c r="M3087" t="s">
        <v>651</v>
      </c>
      <c r="N3087" t="str">
        <f t="shared" si="328"/>
        <v>right tackle</v>
      </c>
      <c r="P3087">
        <v>0</v>
      </c>
      <c r="Q3087">
        <v>0.19146293</v>
      </c>
      <c r="R3087">
        <v>0</v>
      </c>
      <c r="S3087">
        <v>0</v>
      </c>
      <c r="T3087">
        <f t="shared" si="329"/>
        <v>0</v>
      </c>
      <c r="U3087">
        <f t="shared" si="330"/>
        <v>0</v>
      </c>
      <c r="V3087">
        <f t="shared" si="331"/>
        <v>0</v>
      </c>
      <c r="X3087">
        <f t="shared" si="326"/>
        <v>0.10166964127008184</v>
      </c>
    </row>
    <row r="3088" spans="1:24" x14ac:dyDescent="0.35">
      <c r="A3088" t="s">
        <v>15</v>
      </c>
      <c r="B3088" t="s">
        <v>666</v>
      </c>
      <c r="C3088" t="s">
        <v>669</v>
      </c>
      <c r="D3088" t="s">
        <v>690</v>
      </c>
      <c r="E3088">
        <v>0.24145862249220601</v>
      </c>
      <c r="F3088">
        <v>9</v>
      </c>
      <c r="G3088">
        <v>0</v>
      </c>
      <c r="H3088">
        <v>0</v>
      </c>
      <c r="I3088">
        <f t="shared" si="327"/>
        <v>0</v>
      </c>
      <c r="J3088">
        <v>0</v>
      </c>
      <c r="K3088">
        <v>0</v>
      </c>
      <c r="L3088" t="s">
        <v>3</v>
      </c>
      <c r="M3088" t="s">
        <v>651</v>
      </c>
      <c r="N3088" t="str">
        <f t="shared" si="328"/>
        <v>right tackle</v>
      </c>
      <c r="P3088">
        <v>0</v>
      </c>
      <c r="Q3088">
        <v>0.19146293</v>
      </c>
      <c r="R3088">
        <v>0</v>
      </c>
      <c r="S3088">
        <v>0</v>
      </c>
      <c r="T3088">
        <f t="shared" si="329"/>
        <v>0</v>
      </c>
      <c r="U3088">
        <f t="shared" si="330"/>
        <v>0</v>
      </c>
      <c r="V3088">
        <f t="shared" si="331"/>
        <v>0</v>
      </c>
      <c r="X3088">
        <f t="shared" si="326"/>
        <v>4.6230375336121662E-2</v>
      </c>
    </row>
    <row r="3089" spans="1:24" x14ac:dyDescent="0.35">
      <c r="A3089" t="s">
        <v>422</v>
      </c>
      <c r="B3089" t="s">
        <v>665</v>
      </c>
      <c r="C3089" t="s">
        <v>669</v>
      </c>
      <c r="D3089" t="s">
        <v>690</v>
      </c>
      <c r="E3089">
        <v>0.227526620394853</v>
      </c>
      <c r="F3089">
        <v>9</v>
      </c>
      <c r="G3089">
        <v>0</v>
      </c>
      <c r="H3089">
        <v>0</v>
      </c>
      <c r="I3089">
        <f t="shared" si="327"/>
        <v>0</v>
      </c>
      <c r="J3089">
        <v>0</v>
      </c>
      <c r="K3089">
        <v>0</v>
      </c>
      <c r="L3089" t="s">
        <v>3</v>
      </c>
      <c r="M3089" t="s">
        <v>651</v>
      </c>
      <c r="N3089" t="str">
        <f t="shared" si="328"/>
        <v>right tackle</v>
      </c>
      <c r="P3089">
        <v>0</v>
      </c>
      <c r="Q3089">
        <v>0.19146293</v>
      </c>
      <c r="R3089">
        <v>0</v>
      </c>
      <c r="S3089">
        <v>0</v>
      </c>
      <c r="T3089">
        <f t="shared" si="329"/>
        <v>0</v>
      </c>
      <c r="U3089">
        <f t="shared" si="330"/>
        <v>0</v>
      </c>
      <c r="V3089">
        <f t="shared" si="331"/>
        <v>0</v>
      </c>
      <c r="X3089">
        <f t="shared" si="326"/>
        <v>4.356291339379631E-2</v>
      </c>
    </row>
    <row r="3090" spans="1:24" x14ac:dyDescent="0.35">
      <c r="A3090" t="s">
        <v>18</v>
      </c>
      <c r="B3090" t="s">
        <v>666</v>
      </c>
      <c r="C3090" t="s">
        <v>669</v>
      </c>
      <c r="D3090" t="s">
        <v>690</v>
      </c>
      <c r="E3090">
        <v>0.64917651927445597</v>
      </c>
      <c r="F3090">
        <v>9</v>
      </c>
      <c r="G3090">
        <v>0</v>
      </c>
      <c r="H3090">
        <v>0</v>
      </c>
      <c r="I3090">
        <f t="shared" si="327"/>
        <v>0</v>
      </c>
      <c r="J3090">
        <v>0</v>
      </c>
      <c r="K3090">
        <v>0</v>
      </c>
      <c r="M3090" t="s">
        <v>650</v>
      </c>
      <c r="N3090" t="str">
        <f t="shared" si="328"/>
        <v>middle</v>
      </c>
      <c r="P3090">
        <v>0</v>
      </c>
      <c r="Q3090">
        <v>-0.53928613999999997</v>
      </c>
      <c r="R3090">
        <v>1</v>
      </c>
      <c r="S3090">
        <v>0.64917651927445597</v>
      </c>
      <c r="T3090">
        <f t="shared" si="329"/>
        <v>0</v>
      </c>
      <c r="U3090">
        <f t="shared" si="330"/>
        <v>0</v>
      </c>
      <c r="V3090">
        <f t="shared" si="331"/>
        <v>0</v>
      </c>
      <c r="X3090">
        <f t="shared" si="326"/>
        <v>-0.35009189925815692</v>
      </c>
    </row>
    <row r="3091" spans="1:24" x14ac:dyDescent="0.35">
      <c r="A3091" t="s">
        <v>421</v>
      </c>
      <c r="B3091" t="s">
        <v>667</v>
      </c>
      <c r="C3091" t="s">
        <v>669</v>
      </c>
      <c r="D3091" t="s">
        <v>690</v>
      </c>
      <c r="E3091">
        <v>0.35082348072554298</v>
      </c>
      <c r="F3091">
        <v>9</v>
      </c>
      <c r="G3091">
        <v>0</v>
      </c>
      <c r="H3091">
        <v>0</v>
      </c>
      <c r="I3091">
        <f t="shared" si="327"/>
        <v>0</v>
      </c>
      <c r="J3091">
        <v>0</v>
      </c>
      <c r="K3091">
        <v>0</v>
      </c>
      <c r="M3091" t="s">
        <v>650</v>
      </c>
      <c r="N3091" t="str">
        <f t="shared" si="328"/>
        <v>middle</v>
      </c>
      <c r="P3091">
        <v>0</v>
      </c>
      <c r="Q3091">
        <v>-0.53928613999999997</v>
      </c>
      <c r="R3091">
        <v>1</v>
      </c>
      <c r="S3091">
        <v>0.35082348072554298</v>
      </c>
      <c r="T3091">
        <f t="shared" si="329"/>
        <v>0</v>
      </c>
      <c r="U3091">
        <f t="shared" si="330"/>
        <v>0</v>
      </c>
      <c r="V3091">
        <f t="shared" si="331"/>
        <v>0</v>
      </c>
      <c r="X3091">
        <f t="shared" si="326"/>
        <v>-0.18919424074184246</v>
      </c>
    </row>
    <row r="3092" spans="1:24" x14ac:dyDescent="0.35">
      <c r="A3092" t="s">
        <v>15</v>
      </c>
      <c r="B3092" t="s">
        <v>666</v>
      </c>
      <c r="C3092" t="s">
        <v>669</v>
      </c>
      <c r="D3092" t="s">
        <v>690</v>
      </c>
      <c r="E3092">
        <v>0.44612517421724901</v>
      </c>
      <c r="F3092">
        <v>9</v>
      </c>
      <c r="G3092">
        <v>0</v>
      </c>
      <c r="H3092">
        <v>0</v>
      </c>
      <c r="I3092">
        <f t="shared" si="327"/>
        <v>0</v>
      </c>
      <c r="J3092">
        <v>0</v>
      </c>
      <c r="K3092">
        <v>0</v>
      </c>
      <c r="M3092" t="s">
        <v>650</v>
      </c>
      <c r="N3092" t="str">
        <f t="shared" si="328"/>
        <v>middle</v>
      </c>
      <c r="P3092">
        <v>0</v>
      </c>
      <c r="Q3092">
        <v>-0.63172066000000004</v>
      </c>
      <c r="R3092">
        <v>1</v>
      </c>
      <c r="S3092">
        <v>0.44612517421724901</v>
      </c>
      <c r="T3092">
        <f t="shared" si="329"/>
        <v>0</v>
      </c>
      <c r="U3092">
        <f t="shared" si="330"/>
        <v>0</v>
      </c>
      <c r="V3092">
        <f t="shared" si="331"/>
        <v>0</v>
      </c>
      <c r="X3092">
        <f t="shared" si="326"/>
        <v>-0.28182648949913552</v>
      </c>
    </row>
    <row r="3093" spans="1:24" x14ac:dyDescent="0.35">
      <c r="A3093" t="s">
        <v>437</v>
      </c>
      <c r="B3093" t="s">
        <v>666</v>
      </c>
      <c r="C3093" t="s">
        <v>669</v>
      </c>
      <c r="D3093" t="s">
        <v>690</v>
      </c>
      <c r="E3093">
        <v>0.55387482578275005</v>
      </c>
      <c r="F3093">
        <v>9</v>
      </c>
      <c r="G3093">
        <v>0</v>
      </c>
      <c r="H3093">
        <v>0</v>
      </c>
      <c r="I3093">
        <f t="shared" si="327"/>
        <v>0</v>
      </c>
      <c r="J3093">
        <v>0</v>
      </c>
      <c r="K3093">
        <v>0</v>
      </c>
      <c r="M3093" t="s">
        <v>650</v>
      </c>
      <c r="N3093" t="str">
        <f t="shared" si="328"/>
        <v>middle</v>
      </c>
      <c r="P3093">
        <v>0</v>
      </c>
      <c r="Q3093">
        <v>-0.63172066000000004</v>
      </c>
      <c r="R3093">
        <v>1</v>
      </c>
      <c r="S3093">
        <v>0.55387482578275005</v>
      </c>
      <c r="T3093">
        <f t="shared" si="329"/>
        <v>0</v>
      </c>
      <c r="U3093">
        <f t="shared" si="330"/>
        <v>0</v>
      </c>
      <c r="V3093">
        <f t="shared" si="331"/>
        <v>0</v>
      </c>
      <c r="X3093">
        <f t="shared" si="326"/>
        <v>-0.34989417050086391</v>
      </c>
    </row>
    <row r="3094" spans="1:24" x14ac:dyDescent="0.35">
      <c r="A3094" t="s">
        <v>8</v>
      </c>
      <c r="B3094" t="s">
        <v>665</v>
      </c>
      <c r="C3094" t="s">
        <v>669</v>
      </c>
      <c r="D3094" t="s">
        <v>690</v>
      </c>
      <c r="E3094">
        <v>0.44455100189267499</v>
      </c>
      <c r="F3094">
        <v>9</v>
      </c>
      <c r="G3094">
        <v>0</v>
      </c>
      <c r="H3094">
        <v>0</v>
      </c>
      <c r="I3094">
        <f t="shared" si="327"/>
        <v>0</v>
      </c>
      <c r="J3094">
        <v>0</v>
      </c>
      <c r="K3094">
        <v>0</v>
      </c>
      <c r="L3094" t="s">
        <v>653</v>
      </c>
      <c r="M3094" t="s">
        <v>652</v>
      </c>
      <c r="N3094" t="str">
        <f t="shared" si="328"/>
        <v>left end</v>
      </c>
      <c r="P3094">
        <v>0</v>
      </c>
      <c r="Q3094">
        <v>-0.50050485</v>
      </c>
      <c r="R3094">
        <v>1</v>
      </c>
      <c r="S3094">
        <v>0.44455100189267499</v>
      </c>
      <c r="T3094">
        <f t="shared" si="329"/>
        <v>0</v>
      </c>
      <c r="U3094">
        <f t="shared" si="330"/>
        <v>0</v>
      </c>
      <c r="V3094">
        <f t="shared" si="331"/>
        <v>0</v>
      </c>
      <c r="X3094">
        <f t="shared" si="326"/>
        <v>-0.22249993251964301</v>
      </c>
    </row>
    <row r="3095" spans="1:24" x14ac:dyDescent="0.35">
      <c r="A3095" t="s">
        <v>10</v>
      </c>
      <c r="B3095" t="s">
        <v>667</v>
      </c>
      <c r="C3095" t="s">
        <v>669</v>
      </c>
      <c r="D3095" t="s">
        <v>690</v>
      </c>
      <c r="E3095">
        <v>0.55544899810732395</v>
      </c>
      <c r="F3095">
        <v>9</v>
      </c>
      <c r="G3095">
        <v>0</v>
      </c>
      <c r="H3095">
        <v>0</v>
      </c>
      <c r="I3095">
        <f t="shared" si="327"/>
        <v>0</v>
      </c>
      <c r="J3095">
        <v>0</v>
      </c>
      <c r="K3095">
        <v>0</v>
      </c>
      <c r="L3095" t="s">
        <v>653</v>
      </c>
      <c r="M3095" t="s">
        <v>652</v>
      </c>
      <c r="N3095" t="str">
        <f t="shared" si="328"/>
        <v>left end</v>
      </c>
      <c r="P3095">
        <v>0</v>
      </c>
      <c r="Q3095">
        <v>-0.50050485</v>
      </c>
      <c r="R3095">
        <v>1</v>
      </c>
      <c r="S3095">
        <v>0.55544899810732395</v>
      </c>
      <c r="T3095">
        <f t="shared" si="329"/>
        <v>0</v>
      </c>
      <c r="U3095">
        <f t="shared" si="330"/>
        <v>0</v>
      </c>
      <c r="V3095">
        <f t="shared" si="331"/>
        <v>0</v>
      </c>
      <c r="X3095">
        <f t="shared" si="326"/>
        <v>-0.27800491748035644</v>
      </c>
    </row>
    <row r="3096" spans="1:24" x14ac:dyDescent="0.35">
      <c r="A3096" t="s">
        <v>437</v>
      </c>
      <c r="B3096" t="s">
        <v>666</v>
      </c>
      <c r="C3096" t="s">
        <v>669</v>
      </c>
      <c r="D3096" t="s">
        <v>690</v>
      </c>
      <c r="E3096">
        <v>0.117140198105945</v>
      </c>
      <c r="F3096">
        <v>9</v>
      </c>
      <c r="G3096">
        <v>0</v>
      </c>
      <c r="H3096">
        <v>0</v>
      </c>
      <c r="I3096">
        <f t="shared" si="327"/>
        <v>0</v>
      </c>
      <c r="J3096">
        <v>0</v>
      </c>
      <c r="K3096">
        <v>0</v>
      </c>
      <c r="M3096" t="s">
        <v>650</v>
      </c>
      <c r="N3096" t="str">
        <f t="shared" si="328"/>
        <v>middle</v>
      </c>
      <c r="P3096">
        <v>0</v>
      </c>
      <c r="Q3096">
        <v>0.49156114000000001</v>
      </c>
      <c r="R3096">
        <v>0</v>
      </c>
      <c r="S3096">
        <v>0</v>
      </c>
      <c r="T3096">
        <f t="shared" si="329"/>
        <v>0</v>
      </c>
      <c r="U3096">
        <f t="shared" si="330"/>
        <v>0</v>
      </c>
      <c r="V3096">
        <f t="shared" si="331"/>
        <v>0</v>
      </c>
      <c r="X3096">
        <f t="shared" si="326"/>
        <v>5.7581569320784169E-2</v>
      </c>
    </row>
    <row r="3097" spans="1:24" x14ac:dyDescent="0.35">
      <c r="A3097" t="s">
        <v>16</v>
      </c>
      <c r="B3097" t="s">
        <v>665</v>
      </c>
      <c r="C3097" t="s">
        <v>669</v>
      </c>
      <c r="D3097" t="s">
        <v>690</v>
      </c>
      <c r="E3097">
        <v>0.55907161470444999</v>
      </c>
      <c r="F3097">
        <v>9</v>
      </c>
      <c r="G3097">
        <v>0</v>
      </c>
      <c r="H3097">
        <v>0</v>
      </c>
      <c r="I3097">
        <f t="shared" si="327"/>
        <v>0</v>
      </c>
      <c r="J3097">
        <v>0</v>
      </c>
      <c r="K3097">
        <v>0</v>
      </c>
      <c r="M3097" t="s">
        <v>650</v>
      </c>
      <c r="N3097" t="str">
        <f t="shared" si="328"/>
        <v>middle</v>
      </c>
      <c r="P3097">
        <v>0</v>
      </c>
      <c r="Q3097">
        <v>0.49156114000000001</v>
      </c>
      <c r="R3097">
        <v>0</v>
      </c>
      <c r="S3097">
        <v>0</v>
      </c>
      <c r="T3097">
        <f t="shared" si="329"/>
        <v>0</v>
      </c>
      <c r="U3097">
        <f t="shared" si="330"/>
        <v>0</v>
      </c>
      <c r="V3097">
        <f t="shared" si="331"/>
        <v>0</v>
      </c>
      <c r="X3097">
        <f t="shared" si="326"/>
        <v>0.27481788026576021</v>
      </c>
    </row>
    <row r="3098" spans="1:24" x14ac:dyDescent="0.35">
      <c r="A3098" t="s">
        <v>10</v>
      </c>
      <c r="B3098" t="s">
        <v>667</v>
      </c>
      <c r="C3098" t="s">
        <v>669</v>
      </c>
      <c r="D3098" t="s">
        <v>690</v>
      </c>
      <c r="E3098">
        <v>0.32378818718960301</v>
      </c>
      <c r="F3098">
        <v>9</v>
      </c>
      <c r="G3098">
        <v>0</v>
      </c>
      <c r="H3098">
        <v>0</v>
      </c>
      <c r="I3098">
        <f t="shared" si="327"/>
        <v>0</v>
      </c>
      <c r="J3098">
        <v>0</v>
      </c>
      <c r="K3098">
        <v>0</v>
      </c>
      <c r="M3098" t="s">
        <v>650</v>
      </c>
      <c r="N3098" t="str">
        <f t="shared" si="328"/>
        <v>middle</v>
      </c>
      <c r="P3098">
        <v>0</v>
      </c>
      <c r="Q3098">
        <v>0.49156114000000001</v>
      </c>
      <c r="R3098">
        <v>0</v>
      </c>
      <c r="S3098">
        <v>0</v>
      </c>
      <c r="T3098">
        <f t="shared" si="329"/>
        <v>0</v>
      </c>
      <c r="U3098">
        <f t="shared" si="330"/>
        <v>0</v>
      </c>
      <c r="V3098">
        <f t="shared" si="331"/>
        <v>0</v>
      </c>
      <c r="X3098">
        <f t="shared" si="326"/>
        <v>0.15916169041345465</v>
      </c>
    </row>
    <row r="3099" spans="1:24" x14ac:dyDescent="0.35">
      <c r="A3099" t="s">
        <v>437</v>
      </c>
      <c r="B3099" t="s">
        <v>666</v>
      </c>
      <c r="C3099" t="s">
        <v>669</v>
      </c>
      <c r="D3099" t="s">
        <v>690</v>
      </c>
      <c r="E3099">
        <v>0.33534575511994502</v>
      </c>
      <c r="F3099">
        <v>9</v>
      </c>
      <c r="G3099">
        <v>0</v>
      </c>
      <c r="H3099">
        <v>0</v>
      </c>
      <c r="I3099">
        <f t="shared" si="327"/>
        <v>0</v>
      </c>
      <c r="J3099">
        <v>0</v>
      </c>
      <c r="K3099">
        <v>0</v>
      </c>
      <c r="L3099" t="s">
        <v>3</v>
      </c>
      <c r="M3099" t="s">
        <v>652</v>
      </c>
      <c r="N3099" t="str">
        <f t="shared" si="328"/>
        <v>left tackle</v>
      </c>
      <c r="P3099">
        <v>0</v>
      </c>
      <c r="Q3099">
        <v>-0.28795759999999998</v>
      </c>
      <c r="R3099">
        <v>1</v>
      </c>
      <c r="S3099">
        <v>0.33534575511994502</v>
      </c>
      <c r="T3099">
        <f t="shared" si="329"/>
        <v>0</v>
      </c>
      <c r="U3099">
        <f t="shared" si="330"/>
        <v>0</v>
      </c>
      <c r="V3099">
        <f t="shared" si="331"/>
        <v>0</v>
      </c>
      <c r="X3099">
        <f t="shared" si="326"/>
        <v>-9.6565358814527075E-2</v>
      </c>
    </row>
    <row r="3100" spans="1:24" x14ac:dyDescent="0.35">
      <c r="A3100" t="s">
        <v>422</v>
      </c>
      <c r="B3100" t="s">
        <v>665</v>
      </c>
      <c r="C3100" t="s">
        <v>669</v>
      </c>
      <c r="D3100" t="s">
        <v>690</v>
      </c>
      <c r="E3100">
        <v>0.66465424488005498</v>
      </c>
      <c r="F3100">
        <v>9</v>
      </c>
      <c r="G3100">
        <v>0</v>
      </c>
      <c r="H3100">
        <v>0</v>
      </c>
      <c r="I3100">
        <f t="shared" si="327"/>
        <v>0</v>
      </c>
      <c r="J3100">
        <v>0</v>
      </c>
      <c r="K3100">
        <v>0</v>
      </c>
      <c r="L3100" t="s">
        <v>3</v>
      </c>
      <c r="M3100" t="s">
        <v>652</v>
      </c>
      <c r="N3100" t="str">
        <f t="shared" si="328"/>
        <v>left tackle</v>
      </c>
      <c r="P3100">
        <v>0</v>
      </c>
      <c r="Q3100">
        <v>-0.28795759999999998</v>
      </c>
      <c r="R3100">
        <v>1</v>
      </c>
      <c r="S3100">
        <v>0.66465424488005498</v>
      </c>
      <c r="T3100">
        <f t="shared" si="329"/>
        <v>0</v>
      </c>
      <c r="U3100">
        <f t="shared" si="330"/>
        <v>0</v>
      </c>
      <c r="V3100">
        <f t="shared" si="331"/>
        <v>0</v>
      </c>
      <c r="X3100">
        <f t="shared" si="326"/>
        <v>-0.19139224118547291</v>
      </c>
    </row>
    <row r="3101" spans="1:24" x14ac:dyDescent="0.35">
      <c r="A3101" t="s">
        <v>491</v>
      </c>
      <c r="B3101" t="s">
        <v>667</v>
      </c>
      <c r="C3101" t="s">
        <v>690</v>
      </c>
      <c r="D3101" t="s">
        <v>669</v>
      </c>
      <c r="E3101">
        <v>1</v>
      </c>
      <c r="F3101">
        <v>9</v>
      </c>
      <c r="G3101">
        <v>0</v>
      </c>
      <c r="H3101">
        <v>0</v>
      </c>
      <c r="I3101">
        <f t="shared" si="327"/>
        <v>0</v>
      </c>
      <c r="J3101">
        <v>0</v>
      </c>
      <c r="K3101">
        <v>0</v>
      </c>
      <c r="M3101" t="s">
        <v>650</v>
      </c>
      <c r="N3101" t="str">
        <f t="shared" si="328"/>
        <v>middle</v>
      </c>
      <c r="P3101">
        <v>0</v>
      </c>
      <c r="Q3101">
        <v>-0.63282539999999998</v>
      </c>
      <c r="R3101">
        <v>1</v>
      </c>
      <c r="S3101">
        <v>1</v>
      </c>
      <c r="T3101">
        <f t="shared" si="329"/>
        <v>0</v>
      </c>
      <c r="U3101">
        <f t="shared" si="330"/>
        <v>0</v>
      </c>
      <c r="V3101">
        <f t="shared" si="331"/>
        <v>0</v>
      </c>
      <c r="X3101">
        <f t="shared" si="326"/>
        <v>-0.63282539999999998</v>
      </c>
    </row>
    <row r="3102" spans="1:24" x14ac:dyDescent="0.35">
      <c r="A3102" t="s">
        <v>429</v>
      </c>
      <c r="B3102" t="s">
        <v>667</v>
      </c>
      <c r="C3102" t="s">
        <v>669</v>
      </c>
      <c r="D3102" t="s">
        <v>690</v>
      </c>
      <c r="E3102">
        <v>1</v>
      </c>
      <c r="F3102">
        <v>9</v>
      </c>
      <c r="G3102">
        <v>0</v>
      </c>
      <c r="H3102">
        <v>0</v>
      </c>
      <c r="I3102">
        <f t="shared" si="327"/>
        <v>0</v>
      </c>
      <c r="J3102">
        <v>0</v>
      </c>
      <c r="K3102">
        <v>0</v>
      </c>
      <c r="L3102" t="s">
        <v>653</v>
      </c>
      <c r="M3102" t="s">
        <v>651</v>
      </c>
      <c r="N3102" t="str">
        <f t="shared" si="328"/>
        <v>right end</v>
      </c>
      <c r="P3102">
        <v>0</v>
      </c>
      <c r="Q3102">
        <v>-0.17957285000000001</v>
      </c>
      <c r="R3102">
        <v>1</v>
      </c>
      <c r="S3102">
        <v>1</v>
      </c>
      <c r="T3102">
        <f t="shared" si="329"/>
        <v>0</v>
      </c>
      <c r="U3102">
        <f t="shared" si="330"/>
        <v>0</v>
      </c>
      <c r="V3102">
        <f t="shared" si="331"/>
        <v>0</v>
      </c>
      <c r="X3102">
        <f t="shared" si="326"/>
        <v>-0.17957285000000001</v>
      </c>
    </row>
    <row r="3103" spans="1:24" x14ac:dyDescent="0.35">
      <c r="A3103" t="s">
        <v>421</v>
      </c>
      <c r="B3103" t="s">
        <v>667</v>
      </c>
      <c r="C3103" t="s">
        <v>669</v>
      </c>
      <c r="D3103" t="s">
        <v>690</v>
      </c>
      <c r="E3103">
        <v>1</v>
      </c>
      <c r="F3103">
        <v>9</v>
      </c>
      <c r="G3103">
        <v>0</v>
      </c>
      <c r="H3103">
        <v>0</v>
      </c>
      <c r="I3103">
        <f t="shared" si="327"/>
        <v>0</v>
      </c>
      <c r="J3103">
        <v>0</v>
      </c>
      <c r="K3103">
        <v>0</v>
      </c>
      <c r="L3103" t="s">
        <v>654</v>
      </c>
      <c r="M3103" t="s">
        <v>651</v>
      </c>
      <c r="N3103" t="str">
        <f t="shared" si="328"/>
        <v>right guard</v>
      </c>
      <c r="P3103">
        <v>0</v>
      </c>
      <c r="Q3103">
        <v>0.54474040000000001</v>
      </c>
      <c r="R3103">
        <v>0</v>
      </c>
      <c r="S3103">
        <v>0</v>
      </c>
      <c r="T3103">
        <f t="shared" si="329"/>
        <v>0</v>
      </c>
      <c r="U3103">
        <f t="shared" si="330"/>
        <v>0</v>
      </c>
      <c r="V3103">
        <f t="shared" si="331"/>
        <v>0</v>
      </c>
      <c r="X3103">
        <f t="shared" si="326"/>
        <v>0.54474040000000001</v>
      </c>
    </row>
    <row r="3104" spans="1:24" x14ac:dyDescent="0.35">
      <c r="A3104" t="s">
        <v>8</v>
      </c>
      <c r="B3104" t="s">
        <v>665</v>
      </c>
      <c r="C3104" t="s">
        <v>669</v>
      </c>
      <c r="D3104" t="s">
        <v>690</v>
      </c>
      <c r="E3104">
        <v>0.75734492602125603</v>
      </c>
      <c r="F3104">
        <v>9</v>
      </c>
      <c r="G3104">
        <v>0</v>
      </c>
      <c r="H3104">
        <v>0</v>
      </c>
      <c r="I3104">
        <f t="shared" si="327"/>
        <v>0</v>
      </c>
      <c r="J3104">
        <v>0</v>
      </c>
      <c r="K3104">
        <v>0</v>
      </c>
      <c r="M3104" t="s">
        <v>650</v>
      </c>
      <c r="N3104" t="str">
        <f t="shared" si="328"/>
        <v>middle</v>
      </c>
      <c r="P3104">
        <v>0</v>
      </c>
      <c r="Q3104">
        <v>-0.34383878000000001</v>
      </c>
      <c r="R3104">
        <v>1</v>
      </c>
      <c r="S3104">
        <v>0.75734492602125603</v>
      </c>
      <c r="T3104">
        <f t="shared" si="329"/>
        <v>0</v>
      </c>
      <c r="U3104">
        <f t="shared" si="330"/>
        <v>0</v>
      </c>
      <c r="V3104">
        <f t="shared" si="331"/>
        <v>0</v>
      </c>
      <c r="X3104">
        <f t="shared" si="326"/>
        <v>-0.26040455540233892</v>
      </c>
    </row>
    <row r="3105" spans="1:24" x14ac:dyDescent="0.35">
      <c r="A3105" t="s">
        <v>10</v>
      </c>
      <c r="B3105" t="s">
        <v>667</v>
      </c>
      <c r="C3105" t="s">
        <v>669</v>
      </c>
      <c r="D3105" t="s">
        <v>690</v>
      </c>
      <c r="E3105">
        <v>0.242655073978743</v>
      </c>
      <c r="F3105">
        <v>9</v>
      </c>
      <c r="G3105">
        <v>0</v>
      </c>
      <c r="H3105">
        <v>0</v>
      </c>
      <c r="I3105">
        <f t="shared" si="327"/>
        <v>0</v>
      </c>
      <c r="J3105">
        <v>0</v>
      </c>
      <c r="K3105">
        <v>0</v>
      </c>
      <c r="M3105" t="s">
        <v>650</v>
      </c>
      <c r="N3105" t="str">
        <f t="shared" si="328"/>
        <v>middle</v>
      </c>
      <c r="P3105">
        <v>0</v>
      </c>
      <c r="Q3105">
        <v>-0.34383878000000001</v>
      </c>
      <c r="R3105">
        <v>1</v>
      </c>
      <c r="S3105">
        <v>0.242655073978743</v>
      </c>
      <c r="T3105">
        <f t="shared" si="329"/>
        <v>0</v>
      </c>
      <c r="U3105">
        <f t="shared" si="330"/>
        <v>0</v>
      </c>
      <c r="V3105">
        <f t="shared" si="331"/>
        <v>0</v>
      </c>
      <c r="X3105">
        <f t="shared" si="326"/>
        <v>-8.3434224597660742E-2</v>
      </c>
    </row>
    <row r="3106" spans="1:24" x14ac:dyDescent="0.35">
      <c r="A3106" t="s">
        <v>16</v>
      </c>
      <c r="B3106" t="s">
        <v>665</v>
      </c>
      <c r="C3106" t="s">
        <v>669</v>
      </c>
      <c r="D3106" t="s">
        <v>690</v>
      </c>
      <c r="E3106">
        <v>0.71208543473388497</v>
      </c>
      <c r="F3106">
        <v>9</v>
      </c>
      <c r="G3106">
        <v>0</v>
      </c>
      <c r="H3106">
        <v>0</v>
      </c>
      <c r="I3106">
        <f t="shared" si="327"/>
        <v>0</v>
      </c>
      <c r="J3106">
        <v>0</v>
      </c>
      <c r="K3106">
        <v>0</v>
      </c>
      <c r="L3106" t="s">
        <v>3</v>
      </c>
      <c r="M3106" t="s">
        <v>651</v>
      </c>
      <c r="N3106" t="str">
        <f t="shared" si="328"/>
        <v>right tackle</v>
      </c>
      <c r="P3106">
        <v>0</v>
      </c>
      <c r="Q3106">
        <v>0.76537650000000002</v>
      </c>
      <c r="R3106">
        <v>0</v>
      </c>
      <c r="S3106">
        <v>0</v>
      </c>
      <c r="T3106">
        <f t="shared" si="329"/>
        <v>0</v>
      </c>
      <c r="U3106">
        <f t="shared" si="330"/>
        <v>0</v>
      </c>
      <c r="V3106">
        <f t="shared" si="331"/>
        <v>0</v>
      </c>
      <c r="X3106">
        <f t="shared" si="326"/>
        <v>0.54501345773759935</v>
      </c>
    </row>
    <row r="3107" spans="1:24" x14ac:dyDescent="0.35">
      <c r="A3107" t="s">
        <v>429</v>
      </c>
      <c r="B3107" t="s">
        <v>667</v>
      </c>
      <c r="C3107" t="s">
        <v>669</v>
      </c>
      <c r="D3107" t="s">
        <v>690</v>
      </c>
      <c r="E3107">
        <v>0.28791456526611497</v>
      </c>
      <c r="F3107">
        <v>9</v>
      </c>
      <c r="G3107">
        <v>0</v>
      </c>
      <c r="H3107">
        <v>0</v>
      </c>
      <c r="I3107">
        <f t="shared" si="327"/>
        <v>0</v>
      </c>
      <c r="J3107">
        <v>0</v>
      </c>
      <c r="K3107">
        <v>0</v>
      </c>
      <c r="L3107" t="s">
        <v>3</v>
      </c>
      <c r="M3107" t="s">
        <v>651</v>
      </c>
      <c r="N3107" t="str">
        <f t="shared" si="328"/>
        <v>right tackle</v>
      </c>
      <c r="P3107">
        <v>0</v>
      </c>
      <c r="Q3107">
        <v>0.76537650000000002</v>
      </c>
      <c r="R3107">
        <v>0</v>
      </c>
      <c r="S3107">
        <v>0</v>
      </c>
      <c r="T3107">
        <f t="shared" si="329"/>
        <v>0</v>
      </c>
      <c r="U3107">
        <f t="shared" si="330"/>
        <v>0</v>
      </c>
      <c r="V3107">
        <f t="shared" si="331"/>
        <v>0</v>
      </c>
      <c r="X3107">
        <f t="shared" si="326"/>
        <v>0.22036304226240067</v>
      </c>
    </row>
    <row r="3108" spans="1:24" x14ac:dyDescent="0.35">
      <c r="A3108" t="s">
        <v>421</v>
      </c>
      <c r="B3108" t="s">
        <v>667</v>
      </c>
      <c r="C3108" t="s">
        <v>669</v>
      </c>
      <c r="D3108" t="s">
        <v>690</v>
      </c>
      <c r="E3108">
        <v>0.13333598001998401</v>
      </c>
      <c r="F3108">
        <v>9</v>
      </c>
      <c r="G3108">
        <v>0</v>
      </c>
      <c r="H3108">
        <v>0</v>
      </c>
      <c r="I3108">
        <f t="shared" si="327"/>
        <v>0</v>
      </c>
      <c r="J3108">
        <v>0</v>
      </c>
      <c r="K3108">
        <v>0</v>
      </c>
      <c r="M3108" t="s">
        <v>650</v>
      </c>
      <c r="N3108" t="str">
        <f t="shared" si="328"/>
        <v>middle</v>
      </c>
      <c r="P3108">
        <v>0</v>
      </c>
      <c r="Q3108">
        <v>-0.33491729999999997</v>
      </c>
      <c r="R3108">
        <v>1</v>
      </c>
      <c r="S3108">
        <v>0.13333598001998401</v>
      </c>
      <c r="T3108">
        <f t="shared" si="329"/>
        <v>0</v>
      </c>
      <c r="U3108">
        <f t="shared" si="330"/>
        <v>0</v>
      </c>
      <c r="V3108">
        <f t="shared" si="331"/>
        <v>0</v>
      </c>
      <c r="X3108">
        <f t="shared" si="326"/>
        <v>-4.4656526421146987E-2</v>
      </c>
    </row>
    <row r="3109" spans="1:24" x14ac:dyDescent="0.35">
      <c r="A3109" t="s">
        <v>13</v>
      </c>
      <c r="B3109" t="s">
        <v>667</v>
      </c>
      <c r="C3109" t="s">
        <v>669</v>
      </c>
      <c r="D3109" t="s">
        <v>690</v>
      </c>
      <c r="E3109">
        <v>0.86666401998001497</v>
      </c>
      <c r="F3109">
        <v>9</v>
      </c>
      <c r="G3109">
        <v>0</v>
      </c>
      <c r="H3109">
        <v>0</v>
      </c>
      <c r="I3109">
        <f t="shared" si="327"/>
        <v>0</v>
      </c>
      <c r="J3109">
        <v>0</v>
      </c>
      <c r="K3109">
        <v>0</v>
      </c>
      <c r="M3109" t="s">
        <v>650</v>
      </c>
      <c r="N3109" t="str">
        <f t="shared" si="328"/>
        <v>middle</v>
      </c>
      <c r="P3109">
        <v>0</v>
      </c>
      <c r="Q3109">
        <v>-0.33491729999999997</v>
      </c>
      <c r="R3109">
        <v>1</v>
      </c>
      <c r="S3109">
        <v>0.86666401998001497</v>
      </c>
      <c r="T3109">
        <f t="shared" si="329"/>
        <v>0</v>
      </c>
      <c r="U3109">
        <f t="shared" si="330"/>
        <v>0</v>
      </c>
      <c r="V3109">
        <f t="shared" si="331"/>
        <v>0</v>
      </c>
      <c r="X3109">
        <f t="shared" si="326"/>
        <v>-0.29026077357885266</v>
      </c>
    </row>
    <row r="3110" spans="1:24" x14ac:dyDescent="0.35">
      <c r="A3110" t="s">
        <v>8</v>
      </c>
      <c r="B3110" t="s">
        <v>665</v>
      </c>
      <c r="C3110" t="s">
        <v>669</v>
      </c>
      <c r="D3110" t="s">
        <v>690</v>
      </c>
      <c r="E3110">
        <v>0.33379748109962198</v>
      </c>
      <c r="F3110">
        <v>9</v>
      </c>
      <c r="G3110">
        <v>0</v>
      </c>
      <c r="H3110">
        <v>0</v>
      </c>
      <c r="I3110">
        <f t="shared" si="327"/>
        <v>0</v>
      </c>
      <c r="J3110">
        <v>0</v>
      </c>
      <c r="K3110">
        <v>0</v>
      </c>
      <c r="M3110" t="s">
        <v>650</v>
      </c>
      <c r="N3110" t="str">
        <f t="shared" si="328"/>
        <v>middle</v>
      </c>
      <c r="P3110">
        <v>0</v>
      </c>
      <c r="Q3110">
        <v>1.7924287000000001</v>
      </c>
      <c r="R3110">
        <v>0</v>
      </c>
      <c r="S3110">
        <v>0</v>
      </c>
      <c r="T3110">
        <f t="shared" si="329"/>
        <v>0</v>
      </c>
      <c r="U3110">
        <f t="shared" si="330"/>
        <v>0</v>
      </c>
      <c r="V3110">
        <f t="shared" si="331"/>
        <v>0</v>
      </c>
      <c r="X3110">
        <f t="shared" si="326"/>
        <v>0.59830818511067008</v>
      </c>
    </row>
    <row r="3111" spans="1:24" x14ac:dyDescent="0.35">
      <c r="A3111" t="s">
        <v>422</v>
      </c>
      <c r="B3111" t="s">
        <v>665</v>
      </c>
      <c r="C3111" t="s">
        <v>669</v>
      </c>
      <c r="D3111" t="s">
        <v>690</v>
      </c>
      <c r="E3111">
        <v>0.24771026533020499</v>
      </c>
      <c r="F3111">
        <v>9</v>
      </c>
      <c r="G3111">
        <v>0</v>
      </c>
      <c r="H3111">
        <v>0</v>
      </c>
      <c r="I3111">
        <f t="shared" si="327"/>
        <v>0</v>
      </c>
      <c r="J3111">
        <v>0</v>
      </c>
      <c r="K3111">
        <v>0</v>
      </c>
      <c r="M3111" t="s">
        <v>650</v>
      </c>
      <c r="N3111" t="str">
        <f t="shared" si="328"/>
        <v>middle</v>
      </c>
      <c r="P3111">
        <v>0</v>
      </c>
      <c r="Q3111">
        <v>1.7924287000000001</v>
      </c>
      <c r="R3111">
        <v>0</v>
      </c>
      <c r="S3111">
        <v>0</v>
      </c>
      <c r="T3111">
        <f t="shared" si="329"/>
        <v>0</v>
      </c>
      <c r="U3111">
        <f t="shared" si="330"/>
        <v>0</v>
      </c>
      <c r="V3111">
        <f t="shared" si="331"/>
        <v>0</v>
      </c>
      <c r="X3111">
        <f t="shared" si="326"/>
        <v>0.44400298886247441</v>
      </c>
    </row>
    <row r="3112" spans="1:24" x14ac:dyDescent="0.35">
      <c r="A3112" t="s">
        <v>10</v>
      </c>
      <c r="B3112" t="s">
        <v>667</v>
      </c>
      <c r="C3112" t="s">
        <v>669</v>
      </c>
      <c r="D3112" t="s">
        <v>690</v>
      </c>
      <c r="E3112">
        <v>0.418492253570171</v>
      </c>
      <c r="F3112">
        <v>9</v>
      </c>
      <c r="G3112">
        <v>0</v>
      </c>
      <c r="H3112">
        <v>0</v>
      </c>
      <c r="I3112">
        <f t="shared" si="327"/>
        <v>0</v>
      </c>
      <c r="J3112">
        <v>0</v>
      </c>
      <c r="K3112">
        <v>0</v>
      </c>
      <c r="M3112" t="s">
        <v>650</v>
      </c>
      <c r="N3112" t="str">
        <f t="shared" si="328"/>
        <v>middle</v>
      </c>
      <c r="P3112">
        <v>0</v>
      </c>
      <c r="Q3112">
        <v>1.7924287000000001</v>
      </c>
      <c r="R3112">
        <v>0</v>
      </c>
      <c r="S3112">
        <v>0</v>
      </c>
      <c r="T3112">
        <f t="shared" si="329"/>
        <v>0</v>
      </c>
      <c r="U3112">
        <f t="shared" si="330"/>
        <v>0</v>
      </c>
      <c r="V3112">
        <f t="shared" si="331"/>
        <v>0</v>
      </c>
      <c r="X3112">
        <f t="shared" si="326"/>
        <v>0.750117526026852</v>
      </c>
    </row>
    <row r="3113" spans="1:24" x14ac:dyDescent="0.35">
      <c r="A3113" t="s">
        <v>498</v>
      </c>
      <c r="B3113" t="s">
        <v>665</v>
      </c>
      <c r="C3113" t="s">
        <v>690</v>
      </c>
      <c r="D3113" t="s">
        <v>669</v>
      </c>
      <c r="E3113">
        <v>1</v>
      </c>
      <c r="F3113">
        <v>9</v>
      </c>
      <c r="G3113">
        <v>0</v>
      </c>
      <c r="H3113">
        <v>0</v>
      </c>
      <c r="I3113">
        <f t="shared" si="327"/>
        <v>0</v>
      </c>
      <c r="J3113">
        <v>0</v>
      </c>
      <c r="K3113">
        <v>0</v>
      </c>
      <c r="L3113" t="s">
        <v>653</v>
      </c>
      <c r="M3113" t="s">
        <v>652</v>
      </c>
      <c r="N3113" t="str">
        <f t="shared" si="328"/>
        <v>left end</v>
      </c>
      <c r="P3113">
        <v>0</v>
      </c>
      <c r="Q3113">
        <v>0.24107790000000001</v>
      </c>
      <c r="R3113">
        <v>0</v>
      </c>
      <c r="S3113">
        <v>0</v>
      </c>
      <c r="T3113">
        <f t="shared" si="329"/>
        <v>0</v>
      </c>
      <c r="U3113">
        <f t="shared" si="330"/>
        <v>0</v>
      </c>
      <c r="V3113">
        <f t="shared" si="331"/>
        <v>0</v>
      </c>
      <c r="X3113">
        <f t="shared" si="326"/>
        <v>0.24107790000000001</v>
      </c>
    </row>
    <row r="3114" spans="1:24" x14ac:dyDescent="0.35">
      <c r="A3114" t="s">
        <v>577</v>
      </c>
      <c r="B3114" t="s">
        <v>665</v>
      </c>
      <c r="C3114" t="s">
        <v>690</v>
      </c>
      <c r="D3114" t="s">
        <v>669</v>
      </c>
      <c r="E3114">
        <v>1</v>
      </c>
      <c r="F3114">
        <v>9</v>
      </c>
      <c r="G3114">
        <v>0</v>
      </c>
      <c r="H3114">
        <v>0</v>
      </c>
      <c r="I3114">
        <f t="shared" si="327"/>
        <v>0</v>
      </c>
      <c r="J3114">
        <v>0</v>
      </c>
      <c r="K3114">
        <v>0</v>
      </c>
      <c r="M3114" t="s">
        <v>650</v>
      </c>
      <c r="N3114" t="str">
        <f t="shared" si="328"/>
        <v>middle</v>
      </c>
      <c r="P3114">
        <v>0</v>
      </c>
      <c r="Q3114">
        <v>-9.1574630000000004E-2</v>
      </c>
      <c r="R3114">
        <v>1</v>
      </c>
      <c r="S3114">
        <v>1</v>
      </c>
      <c r="T3114">
        <f t="shared" si="329"/>
        <v>0</v>
      </c>
      <c r="U3114">
        <f t="shared" si="330"/>
        <v>0</v>
      </c>
      <c r="V3114">
        <f t="shared" si="331"/>
        <v>0</v>
      </c>
      <c r="X3114">
        <f t="shared" si="326"/>
        <v>-9.1574630000000004E-2</v>
      </c>
    </row>
    <row r="3115" spans="1:24" x14ac:dyDescent="0.35">
      <c r="A3115" t="s">
        <v>274</v>
      </c>
      <c r="B3115" t="s">
        <v>667</v>
      </c>
      <c r="C3115" t="s">
        <v>690</v>
      </c>
      <c r="D3115" t="s">
        <v>669</v>
      </c>
      <c r="E3115">
        <v>1</v>
      </c>
      <c r="F3115">
        <v>9</v>
      </c>
      <c r="G3115">
        <v>0</v>
      </c>
      <c r="H3115">
        <v>0</v>
      </c>
      <c r="I3115">
        <f t="shared" si="327"/>
        <v>0</v>
      </c>
      <c r="J3115">
        <v>0</v>
      </c>
      <c r="K3115">
        <v>0</v>
      </c>
      <c r="L3115" t="s">
        <v>3</v>
      </c>
      <c r="M3115" t="s">
        <v>652</v>
      </c>
      <c r="N3115" t="str">
        <f t="shared" si="328"/>
        <v>left tackle</v>
      </c>
      <c r="P3115">
        <v>0</v>
      </c>
      <c r="Q3115">
        <v>1.6735591000000001</v>
      </c>
      <c r="R3115">
        <v>0</v>
      </c>
      <c r="S3115">
        <v>0</v>
      </c>
      <c r="T3115">
        <f t="shared" si="329"/>
        <v>0</v>
      </c>
      <c r="U3115">
        <f t="shared" si="330"/>
        <v>0</v>
      </c>
      <c r="V3115">
        <f t="shared" si="331"/>
        <v>0</v>
      </c>
      <c r="X3115">
        <f t="shared" si="326"/>
        <v>1.6735591000000001</v>
      </c>
    </row>
    <row r="3116" spans="1:24" x14ac:dyDescent="0.35">
      <c r="A3116" t="s">
        <v>577</v>
      </c>
      <c r="B3116" t="s">
        <v>665</v>
      </c>
      <c r="C3116" t="s">
        <v>690</v>
      </c>
      <c r="D3116" t="s">
        <v>669</v>
      </c>
      <c r="E3116">
        <v>0.63569184856124905</v>
      </c>
      <c r="F3116">
        <v>9</v>
      </c>
      <c r="G3116">
        <v>0</v>
      </c>
      <c r="H3116">
        <v>0</v>
      </c>
      <c r="I3116">
        <f t="shared" si="327"/>
        <v>0</v>
      </c>
      <c r="J3116">
        <v>1</v>
      </c>
      <c r="K3116">
        <v>0</v>
      </c>
      <c r="L3116" t="s">
        <v>653</v>
      </c>
      <c r="M3116" t="s">
        <v>652</v>
      </c>
      <c r="N3116" t="str">
        <f t="shared" si="328"/>
        <v>left end</v>
      </c>
      <c r="P3116">
        <v>0</v>
      </c>
      <c r="Q3116">
        <v>0.3156159</v>
      </c>
      <c r="R3116">
        <v>0</v>
      </c>
      <c r="S3116">
        <v>0</v>
      </c>
      <c r="T3116">
        <f t="shared" si="329"/>
        <v>0</v>
      </c>
      <c r="U3116">
        <f t="shared" si="330"/>
        <v>0.63569184856124905</v>
      </c>
      <c r="V3116">
        <f t="shared" si="331"/>
        <v>0</v>
      </c>
      <c r="X3116">
        <f t="shared" si="326"/>
        <v>0.20063445490632234</v>
      </c>
    </row>
    <row r="3117" spans="1:24" x14ac:dyDescent="0.35">
      <c r="A3117" t="s">
        <v>284</v>
      </c>
      <c r="B3117" t="s">
        <v>665</v>
      </c>
      <c r="C3117" t="s">
        <v>690</v>
      </c>
      <c r="D3117" t="s">
        <v>669</v>
      </c>
      <c r="E3117">
        <v>0.36430815143875001</v>
      </c>
      <c r="F3117">
        <v>9</v>
      </c>
      <c r="G3117">
        <v>0</v>
      </c>
      <c r="H3117">
        <v>0</v>
      </c>
      <c r="I3117">
        <f t="shared" si="327"/>
        <v>0</v>
      </c>
      <c r="J3117">
        <v>1</v>
      </c>
      <c r="K3117">
        <v>0</v>
      </c>
      <c r="L3117" t="s">
        <v>653</v>
      </c>
      <c r="M3117" t="s">
        <v>652</v>
      </c>
      <c r="N3117" t="str">
        <f t="shared" si="328"/>
        <v>left end</v>
      </c>
      <c r="P3117">
        <v>0</v>
      </c>
      <c r="Q3117">
        <v>0.3156159</v>
      </c>
      <c r="R3117">
        <v>0</v>
      </c>
      <c r="S3117">
        <v>0</v>
      </c>
      <c r="T3117">
        <f t="shared" si="329"/>
        <v>0</v>
      </c>
      <c r="U3117">
        <f t="shared" si="330"/>
        <v>0.36430815143875001</v>
      </c>
      <c r="V3117">
        <f t="shared" si="331"/>
        <v>0</v>
      </c>
      <c r="X3117">
        <f t="shared" si="326"/>
        <v>0.11498144509367737</v>
      </c>
    </row>
    <row r="3118" spans="1:24" x14ac:dyDescent="0.35">
      <c r="A3118" t="s">
        <v>15</v>
      </c>
      <c r="B3118" t="s">
        <v>666</v>
      </c>
      <c r="C3118" t="s">
        <v>669</v>
      </c>
      <c r="D3118" t="s">
        <v>690</v>
      </c>
      <c r="E3118">
        <v>0.41405186515081299</v>
      </c>
      <c r="F3118">
        <v>9</v>
      </c>
      <c r="G3118">
        <v>0</v>
      </c>
      <c r="H3118">
        <v>0</v>
      </c>
      <c r="I3118">
        <f t="shared" si="327"/>
        <v>0</v>
      </c>
      <c r="J3118">
        <v>0</v>
      </c>
      <c r="K3118">
        <v>0</v>
      </c>
      <c r="L3118" t="s">
        <v>653</v>
      </c>
      <c r="M3118" t="s">
        <v>651</v>
      </c>
      <c r="N3118" t="str">
        <f t="shared" si="328"/>
        <v>right end</v>
      </c>
      <c r="P3118">
        <v>0</v>
      </c>
      <c r="Q3118">
        <v>0.60633515999999998</v>
      </c>
      <c r="R3118">
        <v>0</v>
      </c>
      <c r="S3118">
        <v>0</v>
      </c>
      <c r="T3118">
        <f t="shared" si="329"/>
        <v>0</v>
      </c>
      <c r="U3118">
        <f t="shared" si="330"/>
        <v>0</v>
      </c>
      <c r="V3118">
        <f t="shared" si="331"/>
        <v>0</v>
      </c>
      <c r="X3118">
        <f t="shared" si="326"/>
        <v>0.2510542039045166</v>
      </c>
    </row>
    <row r="3119" spans="1:24" x14ac:dyDescent="0.35">
      <c r="A3119" t="s">
        <v>10</v>
      </c>
      <c r="B3119" t="s">
        <v>667</v>
      </c>
      <c r="C3119" t="s">
        <v>669</v>
      </c>
      <c r="D3119" t="s">
        <v>690</v>
      </c>
      <c r="E3119">
        <v>0.58594813484918595</v>
      </c>
      <c r="F3119">
        <v>9</v>
      </c>
      <c r="G3119">
        <v>0</v>
      </c>
      <c r="H3119">
        <v>0</v>
      </c>
      <c r="I3119">
        <f t="shared" si="327"/>
        <v>0</v>
      </c>
      <c r="J3119">
        <v>0</v>
      </c>
      <c r="K3119">
        <v>0</v>
      </c>
      <c r="L3119" t="s">
        <v>653</v>
      </c>
      <c r="M3119" t="s">
        <v>651</v>
      </c>
      <c r="N3119" t="str">
        <f t="shared" si="328"/>
        <v>right end</v>
      </c>
      <c r="P3119">
        <v>0</v>
      </c>
      <c r="Q3119">
        <v>0.60633515999999998</v>
      </c>
      <c r="R3119">
        <v>0</v>
      </c>
      <c r="S3119">
        <v>0</v>
      </c>
      <c r="T3119">
        <f t="shared" si="329"/>
        <v>0</v>
      </c>
      <c r="U3119">
        <f t="shared" si="330"/>
        <v>0</v>
      </c>
      <c r="V3119">
        <f t="shared" si="331"/>
        <v>0</v>
      </c>
      <c r="X3119">
        <f t="shared" si="326"/>
        <v>0.35528095609548271</v>
      </c>
    </row>
    <row r="3120" spans="1:24" x14ac:dyDescent="0.35">
      <c r="A3120" t="s">
        <v>26</v>
      </c>
      <c r="B3120" t="s">
        <v>667</v>
      </c>
      <c r="C3120" t="s">
        <v>669</v>
      </c>
      <c r="D3120" t="s">
        <v>690</v>
      </c>
      <c r="E3120">
        <v>0.495168402725575</v>
      </c>
      <c r="F3120">
        <v>9</v>
      </c>
      <c r="G3120">
        <v>0</v>
      </c>
      <c r="H3120">
        <v>0</v>
      </c>
      <c r="I3120">
        <f t="shared" si="327"/>
        <v>0</v>
      </c>
      <c r="J3120">
        <v>0</v>
      </c>
      <c r="K3120">
        <v>0</v>
      </c>
      <c r="M3120" t="s">
        <v>650</v>
      </c>
      <c r="N3120" t="str">
        <f t="shared" si="328"/>
        <v>middle</v>
      </c>
      <c r="P3120">
        <v>0</v>
      </c>
      <c r="Q3120">
        <v>-0.19758107</v>
      </c>
      <c r="R3120">
        <v>1</v>
      </c>
      <c r="S3120">
        <v>0.495168402725575</v>
      </c>
      <c r="T3120">
        <f t="shared" si="329"/>
        <v>0</v>
      </c>
      <c r="U3120">
        <f t="shared" si="330"/>
        <v>0</v>
      </c>
      <c r="V3120">
        <f t="shared" si="331"/>
        <v>0</v>
      </c>
      <c r="X3120">
        <f t="shared" si="326"/>
        <v>-9.7835902840710018E-2</v>
      </c>
    </row>
    <row r="3121" spans="1:24" x14ac:dyDescent="0.35">
      <c r="A3121" t="s">
        <v>24</v>
      </c>
      <c r="B3121" t="s">
        <v>666</v>
      </c>
      <c r="C3121" t="s">
        <v>669</v>
      </c>
      <c r="D3121" t="s">
        <v>690</v>
      </c>
      <c r="E3121">
        <v>0.23485633581501</v>
      </c>
      <c r="F3121">
        <v>9</v>
      </c>
      <c r="G3121">
        <v>0</v>
      </c>
      <c r="H3121">
        <v>0</v>
      </c>
      <c r="I3121">
        <f t="shared" si="327"/>
        <v>0</v>
      </c>
      <c r="J3121">
        <v>0</v>
      </c>
      <c r="K3121">
        <v>0</v>
      </c>
      <c r="M3121" t="s">
        <v>650</v>
      </c>
      <c r="N3121" t="str">
        <f t="shared" si="328"/>
        <v>middle</v>
      </c>
      <c r="P3121">
        <v>0</v>
      </c>
      <c r="Q3121">
        <v>-0.19758107</v>
      </c>
      <c r="R3121">
        <v>1</v>
      </c>
      <c r="S3121">
        <v>0.23485633581501</v>
      </c>
      <c r="T3121">
        <f t="shared" si="329"/>
        <v>0</v>
      </c>
      <c r="U3121">
        <f t="shared" si="330"/>
        <v>0</v>
      </c>
      <c r="V3121">
        <f t="shared" si="331"/>
        <v>0</v>
      </c>
      <c r="X3121">
        <f t="shared" si="326"/>
        <v>-4.6403166126608997E-2</v>
      </c>
    </row>
    <row r="3122" spans="1:24" x14ac:dyDescent="0.35">
      <c r="A3122" t="s">
        <v>10</v>
      </c>
      <c r="B3122" t="s">
        <v>667</v>
      </c>
      <c r="C3122" t="s">
        <v>669</v>
      </c>
      <c r="D3122" t="s">
        <v>690</v>
      </c>
      <c r="E3122">
        <v>0.26997526145941397</v>
      </c>
      <c r="F3122">
        <v>9</v>
      </c>
      <c r="G3122">
        <v>0</v>
      </c>
      <c r="H3122">
        <v>0</v>
      </c>
      <c r="I3122">
        <f t="shared" si="327"/>
        <v>0</v>
      </c>
      <c r="J3122">
        <v>0</v>
      </c>
      <c r="K3122">
        <v>0</v>
      </c>
      <c r="M3122" t="s">
        <v>650</v>
      </c>
      <c r="N3122" t="str">
        <f t="shared" si="328"/>
        <v>middle</v>
      </c>
      <c r="P3122">
        <v>0</v>
      </c>
      <c r="Q3122">
        <v>-0.19758107</v>
      </c>
      <c r="R3122">
        <v>1</v>
      </c>
      <c r="S3122">
        <v>0.26997526145941397</v>
      </c>
      <c r="T3122">
        <f t="shared" si="329"/>
        <v>0</v>
      </c>
      <c r="U3122">
        <f t="shared" si="330"/>
        <v>0</v>
      </c>
      <c r="V3122">
        <f t="shared" si="331"/>
        <v>0</v>
      </c>
      <c r="X3122">
        <f t="shared" si="326"/>
        <v>-5.3342001032680775E-2</v>
      </c>
    </row>
    <row r="3123" spans="1:24" x14ac:dyDescent="0.35">
      <c r="A3123" t="s">
        <v>8</v>
      </c>
      <c r="B3123" t="s">
        <v>665</v>
      </c>
      <c r="C3123" t="s">
        <v>669</v>
      </c>
      <c r="D3123" t="s">
        <v>690</v>
      </c>
      <c r="E3123">
        <v>0.63653075113562496</v>
      </c>
      <c r="F3123">
        <v>9</v>
      </c>
      <c r="G3123">
        <v>0</v>
      </c>
      <c r="H3123">
        <v>0</v>
      </c>
      <c r="I3123">
        <f t="shared" si="327"/>
        <v>0</v>
      </c>
      <c r="J3123">
        <v>0</v>
      </c>
      <c r="K3123">
        <v>0</v>
      </c>
      <c r="L3123" t="s">
        <v>653</v>
      </c>
      <c r="M3123" t="s">
        <v>651</v>
      </c>
      <c r="N3123" t="str">
        <f t="shared" si="328"/>
        <v>right end</v>
      </c>
      <c r="P3123">
        <v>0</v>
      </c>
      <c r="Q3123">
        <v>1.0567991999999999</v>
      </c>
      <c r="R3123">
        <v>0</v>
      </c>
      <c r="S3123">
        <v>0</v>
      </c>
      <c r="T3123">
        <f t="shared" si="329"/>
        <v>0</v>
      </c>
      <c r="U3123">
        <f t="shared" si="330"/>
        <v>0</v>
      </c>
      <c r="V3123">
        <f t="shared" si="331"/>
        <v>0</v>
      </c>
      <c r="X3123">
        <f t="shared" si="326"/>
        <v>0.6726851885755275</v>
      </c>
    </row>
    <row r="3124" spans="1:24" x14ac:dyDescent="0.35">
      <c r="A3124" t="s">
        <v>12</v>
      </c>
      <c r="B3124" t="s">
        <v>667</v>
      </c>
      <c r="C3124" t="s">
        <v>669</v>
      </c>
      <c r="D3124" t="s">
        <v>690</v>
      </c>
      <c r="E3124">
        <v>0.36346924886437398</v>
      </c>
      <c r="F3124">
        <v>9</v>
      </c>
      <c r="G3124">
        <v>0</v>
      </c>
      <c r="H3124">
        <v>0</v>
      </c>
      <c r="I3124">
        <f t="shared" si="327"/>
        <v>0</v>
      </c>
      <c r="J3124">
        <v>0</v>
      </c>
      <c r="K3124">
        <v>0</v>
      </c>
      <c r="L3124" t="s">
        <v>653</v>
      </c>
      <c r="M3124" t="s">
        <v>651</v>
      </c>
      <c r="N3124" t="str">
        <f t="shared" si="328"/>
        <v>right end</v>
      </c>
      <c r="P3124">
        <v>0</v>
      </c>
      <c r="Q3124">
        <v>1.0567991999999999</v>
      </c>
      <c r="R3124">
        <v>0</v>
      </c>
      <c r="S3124">
        <v>0</v>
      </c>
      <c r="T3124">
        <f t="shared" si="329"/>
        <v>0</v>
      </c>
      <c r="U3124">
        <f t="shared" si="330"/>
        <v>0</v>
      </c>
      <c r="V3124">
        <f t="shared" si="331"/>
        <v>0</v>
      </c>
      <c r="X3124">
        <f t="shared" si="326"/>
        <v>0.38411401142447132</v>
      </c>
    </row>
    <row r="3125" spans="1:24" x14ac:dyDescent="0.35">
      <c r="A3125" t="s">
        <v>69</v>
      </c>
      <c r="B3125" t="s">
        <v>667</v>
      </c>
      <c r="C3125" t="s">
        <v>674</v>
      </c>
      <c r="D3125" t="s">
        <v>699</v>
      </c>
      <c r="E3125">
        <v>0.27219222088251599</v>
      </c>
      <c r="F3125">
        <v>9</v>
      </c>
      <c r="G3125">
        <v>0</v>
      </c>
      <c r="H3125">
        <v>0</v>
      </c>
      <c r="I3125">
        <f t="shared" si="327"/>
        <v>0</v>
      </c>
      <c r="J3125">
        <v>0</v>
      </c>
      <c r="K3125">
        <v>0</v>
      </c>
      <c r="L3125" t="s">
        <v>654</v>
      </c>
      <c r="M3125" t="s">
        <v>651</v>
      </c>
      <c r="N3125" t="str">
        <f t="shared" si="328"/>
        <v>right guard</v>
      </c>
      <c r="P3125">
        <v>0</v>
      </c>
      <c r="Q3125">
        <v>-0.15562637000000001</v>
      </c>
      <c r="R3125">
        <v>1</v>
      </c>
      <c r="S3125">
        <v>0.27219222088251599</v>
      </c>
      <c r="T3125">
        <f t="shared" si="329"/>
        <v>0</v>
      </c>
      <c r="U3125">
        <f t="shared" si="330"/>
        <v>0</v>
      </c>
      <c r="V3125">
        <f t="shared" si="331"/>
        <v>0</v>
      </c>
      <c r="X3125">
        <f t="shared" si="326"/>
        <v>-4.2360287278184167E-2</v>
      </c>
    </row>
    <row r="3126" spans="1:24" x14ac:dyDescent="0.35">
      <c r="A3126" t="s">
        <v>74</v>
      </c>
      <c r="B3126" t="s">
        <v>665</v>
      </c>
      <c r="C3126" t="s">
        <v>674</v>
      </c>
      <c r="D3126" t="s">
        <v>699</v>
      </c>
      <c r="E3126">
        <v>0.41356600892850898</v>
      </c>
      <c r="F3126">
        <v>9</v>
      </c>
      <c r="G3126">
        <v>0</v>
      </c>
      <c r="H3126">
        <v>0</v>
      </c>
      <c r="I3126">
        <f t="shared" si="327"/>
        <v>0</v>
      </c>
      <c r="J3126">
        <v>0</v>
      </c>
      <c r="K3126">
        <v>0</v>
      </c>
      <c r="L3126" t="s">
        <v>654</v>
      </c>
      <c r="M3126" t="s">
        <v>651</v>
      </c>
      <c r="N3126" t="str">
        <f t="shared" si="328"/>
        <v>right guard</v>
      </c>
      <c r="P3126">
        <v>0</v>
      </c>
      <c r="Q3126">
        <v>-0.15562637000000001</v>
      </c>
      <c r="R3126">
        <v>1</v>
      </c>
      <c r="S3126">
        <v>0.41356600892850898</v>
      </c>
      <c r="T3126">
        <f t="shared" si="329"/>
        <v>0</v>
      </c>
      <c r="U3126">
        <f t="shared" si="330"/>
        <v>0</v>
      </c>
      <c r="V3126">
        <f t="shared" si="331"/>
        <v>0</v>
      </c>
      <c r="X3126">
        <f t="shared" si="326"/>
        <v>-6.4361776724931444E-2</v>
      </c>
    </row>
    <row r="3127" spans="1:24" x14ac:dyDescent="0.35">
      <c r="A3127" t="s">
        <v>75</v>
      </c>
      <c r="B3127" t="s">
        <v>667</v>
      </c>
      <c r="C3127" t="s">
        <v>674</v>
      </c>
      <c r="D3127" t="s">
        <v>699</v>
      </c>
      <c r="E3127">
        <v>0.31424177018897298</v>
      </c>
      <c r="F3127">
        <v>9</v>
      </c>
      <c r="G3127">
        <v>0</v>
      </c>
      <c r="H3127">
        <v>0</v>
      </c>
      <c r="I3127">
        <f t="shared" si="327"/>
        <v>0</v>
      </c>
      <c r="J3127">
        <v>0</v>
      </c>
      <c r="K3127">
        <v>0</v>
      </c>
      <c r="L3127" t="s">
        <v>654</v>
      </c>
      <c r="M3127" t="s">
        <v>651</v>
      </c>
      <c r="N3127" t="str">
        <f t="shared" si="328"/>
        <v>right guard</v>
      </c>
      <c r="P3127">
        <v>0</v>
      </c>
      <c r="Q3127">
        <v>-0.15562637000000001</v>
      </c>
      <c r="R3127">
        <v>1</v>
      </c>
      <c r="S3127">
        <v>0.31424177018897298</v>
      </c>
      <c r="T3127">
        <f t="shared" si="329"/>
        <v>0</v>
      </c>
      <c r="U3127">
        <f t="shared" si="330"/>
        <v>0</v>
      </c>
      <c r="V3127">
        <f t="shared" si="331"/>
        <v>0</v>
      </c>
      <c r="X3127">
        <f t="shared" si="326"/>
        <v>-4.8904305996884084E-2</v>
      </c>
    </row>
    <row r="3128" spans="1:24" x14ac:dyDescent="0.35">
      <c r="A3128" t="s">
        <v>480</v>
      </c>
      <c r="B3128" t="s">
        <v>667</v>
      </c>
      <c r="C3128" t="s">
        <v>699</v>
      </c>
      <c r="D3128" t="s">
        <v>674</v>
      </c>
      <c r="E3128">
        <v>0.291095626005688</v>
      </c>
      <c r="F3128">
        <v>9</v>
      </c>
      <c r="G3128">
        <v>0</v>
      </c>
      <c r="H3128">
        <v>0</v>
      </c>
      <c r="I3128">
        <f t="shared" si="327"/>
        <v>0</v>
      </c>
      <c r="J3128">
        <v>0</v>
      </c>
      <c r="K3128">
        <v>0</v>
      </c>
      <c r="M3128" t="s">
        <v>650</v>
      </c>
      <c r="N3128" t="str">
        <f t="shared" si="328"/>
        <v>middle</v>
      </c>
      <c r="P3128">
        <v>0</v>
      </c>
      <c r="Q3128">
        <v>-0.21179016000000001</v>
      </c>
      <c r="R3128">
        <v>1</v>
      </c>
      <c r="S3128">
        <v>0.291095626005688</v>
      </c>
      <c r="T3128">
        <f t="shared" si="329"/>
        <v>0</v>
      </c>
      <c r="U3128">
        <f t="shared" si="330"/>
        <v>0</v>
      </c>
      <c r="V3128">
        <f t="shared" si="331"/>
        <v>0</v>
      </c>
      <c r="X3128">
        <f t="shared" si="326"/>
        <v>-6.1651189207044821E-2</v>
      </c>
    </row>
    <row r="3129" spans="1:24" x14ac:dyDescent="0.35">
      <c r="A3129" t="s">
        <v>478</v>
      </c>
      <c r="B3129" t="s">
        <v>666</v>
      </c>
      <c r="C3129" t="s">
        <v>699</v>
      </c>
      <c r="D3129" t="s">
        <v>674</v>
      </c>
      <c r="E3129">
        <v>0.59686002971947405</v>
      </c>
      <c r="F3129">
        <v>9</v>
      </c>
      <c r="G3129">
        <v>0</v>
      </c>
      <c r="H3129">
        <v>0</v>
      </c>
      <c r="I3129">
        <f t="shared" si="327"/>
        <v>0</v>
      </c>
      <c r="J3129">
        <v>0</v>
      </c>
      <c r="K3129">
        <v>0</v>
      </c>
      <c r="M3129" t="s">
        <v>650</v>
      </c>
      <c r="N3129" t="str">
        <f t="shared" si="328"/>
        <v>middle</v>
      </c>
      <c r="P3129">
        <v>0</v>
      </c>
      <c r="Q3129">
        <v>-0.21179016000000001</v>
      </c>
      <c r="R3129">
        <v>1</v>
      </c>
      <c r="S3129">
        <v>0.59686002971947405</v>
      </c>
      <c r="T3129">
        <f t="shared" si="329"/>
        <v>0</v>
      </c>
      <c r="U3129">
        <f t="shared" si="330"/>
        <v>0</v>
      </c>
      <c r="V3129">
        <f t="shared" si="331"/>
        <v>0</v>
      </c>
      <c r="X3129">
        <f t="shared" si="326"/>
        <v>-0.12640908119189218</v>
      </c>
    </row>
    <row r="3130" spans="1:24" x14ac:dyDescent="0.35">
      <c r="A3130" t="s">
        <v>487</v>
      </c>
      <c r="B3130" t="s">
        <v>666</v>
      </c>
      <c r="C3130" t="s">
        <v>699</v>
      </c>
      <c r="D3130" t="s">
        <v>674</v>
      </c>
      <c r="E3130">
        <v>0.11204434427483601</v>
      </c>
      <c r="F3130">
        <v>9</v>
      </c>
      <c r="G3130">
        <v>0</v>
      </c>
      <c r="H3130">
        <v>0</v>
      </c>
      <c r="I3130">
        <f t="shared" si="327"/>
        <v>0</v>
      </c>
      <c r="J3130">
        <v>0</v>
      </c>
      <c r="K3130">
        <v>0</v>
      </c>
      <c r="M3130" t="s">
        <v>650</v>
      </c>
      <c r="N3130" t="str">
        <f t="shared" si="328"/>
        <v>middle</v>
      </c>
      <c r="P3130">
        <v>0</v>
      </c>
      <c r="Q3130">
        <v>-0.21179016000000001</v>
      </c>
      <c r="R3130">
        <v>1</v>
      </c>
      <c r="S3130">
        <v>0.11204434427483601</v>
      </c>
      <c r="T3130">
        <f t="shared" si="329"/>
        <v>0</v>
      </c>
      <c r="U3130">
        <f t="shared" si="330"/>
        <v>0</v>
      </c>
      <c r="V3130">
        <f t="shared" si="331"/>
        <v>0</v>
      </c>
      <c r="X3130">
        <f t="shared" si="326"/>
        <v>-2.3729889601062603E-2</v>
      </c>
    </row>
    <row r="3131" spans="1:24" x14ac:dyDescent="0.35">
      <c r="A3131" t="s">
        <v>477</v>
      </c>
      <c r="B3131" t="s">
        <v>667</v>
      </c>
      <c r="C3131" t="s">
        <v>699</v>
      </c>
      <c r="D3131" t="s">
        <v>674</v>
      </c>
      <c r="E3131">
        <v>1</v>
      </c>
      <c r="F3131">
        <v>9</v>
      </c>
      <c r="G3131">
        <v>0</v>
      </c>
      <c r="H3131">
        <v>0</v>
      </c>
      <c r="I3131">
        <f t="shared" si="327"/>
        <v>0</v>
      </c>
      <c r="J3131">
        <v>0</v>
      </c>
      <c r="K3131">
        <v>0</v>
      </c>
      <c r="L3131" t="s">
        <v>653</v>
      </c>
      <c r="M3131" t="s">
        <v>652</v>
      </c>
      <c r="N3131" t="str">
        <f t="shared" si="328"/>
        <v>left end</v>
      </c>
      <c r="P3131">
        <v>0</v>
      </c>
      <c r="Q3131">
        <v>-0.44054105999999998</v>
      </c>
      <c r="R3131">
        <v>1</v>
      </c>
      <c r="S3131">
        <v>1</v>
      </c>
      <c r="T3131">
        <f t="shared" si="329"/>
        <v>0</v>
      </c>
      <c r="U3131">
        <f t="shared" si="330"/>
        <v>0</v>
      </c>
      <c r="V3131">
        <f t="shared" si="331"/>
        <v>0</v>
      </c>
      <c r="X3131">
        <f t="shared" si="326"/>
        <v>-0.44054105999999998</v>
      </c>
    </row>
    <row r="3132" spans="1:24" x14ac:dyDescent="0.35">
      <c r="A3132" t="s">
        <v>479</v>
      </c>
      <c r="B3132" t="s">
        <v>665</v>
      </c>
      <c r="C3132" t="s">
        <v>699</v>
      </c>
      <c r="D3132" t="s">
        <v>674</v>
      </c>
      <c r="E3132">
        <v>0.64089179758946502</v>
      </c>
      <c r="F3132">
        <v>9</v>
      </c>
      <c r="G3132">
        <v>0</v>
      </c>
      <c r="H3132">
        <v>0</v>
      </c>
      <c r="I3132">
        <f t="shared" si="327"/>
        <v>0</v>
      </c>
      <c r="J3132">
        <v>0</v>
      </c>
      <c r="K3132">
        <v>0</v>
      </c>
      <c r="L3132" t="s">
        <v>654</v>
      </c>
      <c r="M3132" t="s">
        <v>651</v>
      </c>
      <c r="N3132" t="str">
        <f t="shared" si="328"/>
        <v>right guard</v>
      </c>
      <c r="P3132">
        <v>0</v>
      </c>
      <c r="Q3132">
        <v>-0.35548313999999998</v>
      </c>
      <c r="R3132">
        <v>1</v>
      </c>
      <c r="S3132">
        <v>0.64089179758946502</v>
      </c>
      <c r="T3132">
        <f t="shared" si="329"/>
        <v>0</v>
      </c>
      <c r="U3132">
        <f t="shared" si="330"/>
        <v>0</v>
      </c>
      <c r="V3132">
        <f t="shared" si="331"/>
        <v>0</v>
      </c>
      <c r="X3132">
        <f t="shared" si="326"/>
        <v>-0.22782622860734744</v>
      </c>
    </row>
    <row r="3133" spans="1:24" x14ac:dyDescent="0.35">
      <c r="A3133" t="s">
        <v>582</v>
      </c>
      <c r="B3133" t="s">
        <v>667</v>
      </c>
      <c r="C3133" t="s">
        <v>699</v>
      </c>
      <c r="D3133" t="s">
        <v>674</v>
      </c>
      <c r="E3133">
        <v>0.35910820241053398</v>
      </c>
      <c r="F3133">
        <v>9</v>
      </c>
      <c r="G3133">
        <v>0</v>
      </c>
      <c r="H3133">
        <v>0</v>
      </c>
      <c r="I3133">
        <f t="shared" si="327"/>
        <v>0</v>
      </c>
      <c r="J3133">
        <v>0</v>
      </c>
      <c r="K3133">
        <v>0</v>
      </c>
      <c r="L3133" t="s">
        <v>654</v>
      </c>
      <c r="M3133" t="s">
        <v>651</v>
      </c>
      <c r="N3133" t="str">
        <f t="shared" si="328"/>
        <v>right guard</v>
      </c>
      <c r="P3133">
        <v>0</v>
      </c>
      <c r="Q3133">
        <v>-0.35548313999999998</v>
      </c>
      <c r="R3133">
        <v>1</v>
      </c>
      <c r="S3133">
        <v>0.35910820241053398</v>
      </c>
      <c r="T3133">
        <f t="shared" si="329"/>
        <v>0</v>
      </c>
      <c r="U3133">
        <f t="shared" si="330"/>
        <v>0</v>
      </c>
      <c r="V3133">
        <f t="shared" si="331"/>
        <v>0</v>
      </c>
      <c r="X3133">
        <f t="shared" si="326"/>
        <v>-0.12765691139265217</v>
      </c>
    </row>
    <row r="3134" spans="1:24" x14ac:dyDescent="0.35">
      <c r="A3134" t="s">
        <v>487</v>
      </c>
      <c r="B3134" t="s">
        <v>666</v>
      </c>
      <c r="C3134" t="s">
        <v>699</v>
      </c>
      <c r="D3134" t="s">
        <v>674</v>
      </c>
      <c r="E3134">
        <v>0.44251526539186897</v>
      </c>
      <c r="F3134">
        <v>9</v>
      </c>
      <c r="G3134">
        <v>1</v>
      </c>
      <c r="H3134">
        <v>0</v>
      </c>
      <c r="I3134">
        <f t="shared" si="327"/>
        <v>1</v>
      </c>
      <c r="J3134">
        <v>0</v>
      </c>
      <c r="K3134">
        <v>0</v>
      </c>
      <c r="M3134" t="s">
        <v>650</v>
      </c>
      <c r="N3134" t="str">
        <f t="shared" si="328"/>
        <v>middle</v>
      </c>
      <c r="P3134">
        <v>1</v>
      </c>
      <c r="Q3134">
        <v>-2.2046853999999998</v>
      </c>
      <c r="R3134">
        <v>1</v>
      </c>
      <c r="S3134">
        <v>0.44251526539186897</v>
      </c>
      <c r="T3134">
        <f t="shared" si="329"/>
        <v>0.44251526539186897</v>
      </c>
      <c r="U3134">
        <f t="shared" si="330"/>
        <v>0</v>
      </c>
      <c r="V3134">
        <f t="shared" si="331"/>
        <v>0</v>
      </c>
      <c r="X3134">
        <f t="shared" si="326"/>
        <v>-0.97560694488657873</v>
      </c>
    </row>
    <row r="3135" spans="1:24" x14ac:dyDescent="0.35">
      <c r="A3135" t="s">
        <v>488</v>
      </c>
      <c r="B3135" t="s">
        <v>666</v>
      </c>
      <c r="C3135" t="s">
        <v>699</v>
      </c>
      <c r="D3135" t="s">
        <v>674</v>
      </c>
      <c r="E3135">
        <v>0.55748473460812997</v>
      </c>
      <c r="F3135">
        <v>9</v>
      </c>
      <c r="G3135">
        <v>1</v>
      </c>
      <c r="H3135">
        <v>0</v>
      </c>
      <c r="I3135">
        <f t="shared" si="327"/>
        <v>1</v>
      </c>
      <c r="J3135">
        <v>0</v>
      </c>
      <c r="K3135">
        <v>0</v>
      </c>
      <c r="M3135" t="s">
        <v>650</v>
      </c>
      <c r="N3135" t="str">
        <f t="shared" si="328"/>
        <v>middle</v>
      </c>
      <c r="P3135">
        <v>1</v>
      </c>
      <c r="Q3135">
        <v>-2.2046853999999998</v>
      </c>
      <c r="R3135">
        <v>1</v>
      </c>
      <c r="S3135">
        <v>0.55748473460812997</v>
      </c>
      <c r="T3135">
        <f t="shared" si="329"/>
        <v>0.55748473460812997</v>
      </c>
      <c r="U3135">
        <f t="shared" si="330"/>
        <v>0</v>
      </c>
      <c r="V3135">
        <f t="shared" si="331"/>
        <v>0</v>
      </c>
      <c r="X3135">
        <f t="shared" si="326"/>
        <v>-1.2290784551134188</v>
      </c>
    </row>
    <row r="3136" spans="1:24" x14ac:dyDescent="0.35">
      <c r="A3136" t="s">
        <v>480</v>
      </c>
      <c r="B3136" t="s">
        <v>667</v>
      </c>
      <c r="C3136" t="s">
        <v>699</v>
      </c>
      <c r="D3136" t="s">
        <v>674</v>
      </c>
      <c r="E3136">
        <v>0.45804277594420501</v>
      </c>
      <c r="F3136">
        <v>9</v>
      </c>
      <c r="G3136">
        <v>0</v>
      </c>
      <c r="H3136">
        <v>0</v>
      </c>
      <c r="I3136">
        <f t="shared" si="327"/>
        <v>0</v>
      </c>
      <c r="J3136">
        <v>0</v>
      </c>
      <c r="K3136">
        <v>0</v>
      </c>
      <c r="L3136" t="s">
        <v>653</v>
      </c>
      <c r="M3136" t="s">
        <v>651</v>
      </c>
      <c r="N3136" t="str">
        <f t="shared" si="328"/>
        <v>right end</v>
      </c>
      <c r="P3136">
        <v>0</v>
      </c>
      <c r="Q3136">
        <v>-5.1492475000000003E-2</v>
      </c>
      <c r="R3136">
        <v>1</v>
      </c>
      <c r="S3136">
        <v>0.45804277594420501</v>
      </c>
      <c r="T3136">
        <f t="shared" si="329"/>
        <v>0</v>
      </c>
      <c r="U3136">
        <f t="shared" si="330"/>
        <v>0</v>
      </c>
      <c r="V3136">
        <f t="shared" si="331"/>
        <v>0</v>
      </c>
      <c r="X3136">
        <f t="shared" si="326"/>
        <v>-2.358575618923758E-2</v>
      </c>
    </row>
    <row r="3137" spans="1:24" x14ac:dyDescent="0.35">
      <c r="A3137" t="s">
        <v>578</v>
      </c>
      <c r="B3137" t="s">
        <v>665</v>
      </c>
      <c r="C3137" t="s">
        <v>699</v>
      </c>
      <c r="D3137" t="s">
        <v>674</v>
      </c>
      <c r="E3137">
        <v>0.54195722405579405</v>
      </c>
      <c r="F3137">
        <v>9</v>
      </c>
      <c r="G3137">
        <v>0</v>
      </c>
      <c r="H3137">
        <v>0</v>
      </c>
      <c r="I3137">
        <f t="shared" si="327"/>
        <v>0</v>
      </c>
      <c r="J3137">
        <v>0</v>
      </c>
      <c r="K3137">
        <v>0</v>
      </c>
      <c r="L3137" t="s">
        <v>653</v>
      </c>
      <c r="M3137" t="s">
        <v>651</v>
      </c>
      <c r="N3137" t="str">
        <f t="shared" si="328"/>
        <v>right end</v>
      </c>
      <c r="P3137">
        <v>0</v>
      </c>
      <c r="Q3137">
        <v>-5.1492475000000003E-2</v>
      </c>
      <c r="R3137">
        <v>1</v>
      </c>
      <c r="S3137">
        <v>0.54195722405579405</v>
      </c>
      <c r="T3137">
        <f t="shared" si="329"/>
        <v>0</v>
      </c>
      <c r="U3137">
        <f t="shared" si="330"/>
        <v>0</v>
      </c>
      <c r="V3137">
        <f t="shared" si="331"/>
        <v>0</v>
      </c>
      <c r="X3137">
        <f t="shared" si="326"/>
        <v>-2.7906718810762374E-2</v>
      </c>
    </row>
    <row r="3138" spans="1:24" x14ac:dyDescent="0.35">
      <c r="A3138" t="s">
        <v>370</v>
      </c>
      <c r="B3138" t="s">
        <v>667</v>
      </c>
      <c r="C3138" t="s">
        <v>674</v>
      </c>
      <c r="D3138" t="s">
        <v>699</v>
      </c>
      <c r="E3138">
        <v>1</v>
      </c>
      <c r="F3138">
        <v>9</v>
      </c>
      <c r="G3138">
        <v>0</v>
      </c>
      <c r="H3138">
        <v>0</v>
      </c>
      <c r="I3138">
        <f t="shared" si="327"/>
        <v>0</v>
      </c>
      <c r="J3138">
        <v>0</v>
      </c>
      <c r="K3138">
        <v>0</v>
      </c>
      <c r="M3138" t="s">
        <v>650</v>
      </c>
      <c r="N3138" t="str">
        <f t="shared" si="328"/>
        <v>middle</v>
      </c>
      <c r="P3138">
        <v>0</v>
      </c>
      <c r="Q3138">
        <v>-0.54959159999999996</v>
      </c>
      <c r="R3138">
        <v>1</v>
      </c>
      <c r="S3138">
        <v>1</v>
      </c>
      <c r="T3138">
        <f t="shared" si="329"/>
        <v>0</v>
      </c>
      <c r="U3138">
        <f t="shared" si="330"/>
        <v>0</v>
      </c>
      <c r="V3138">
        <f t="shared" si="331"/>
        <v>0</v>
      </c>
      <c r="X3138">
        <f t="shared" ref="X3138:X3201" si="332">Q3138*E3138</f>
        <v>-0.54959159999999996</v>
      </c>
    </row>
    <row r="3139" spans="1:24" x14ac:dyDescent="0.35">
      <c r="A3139" t="s">
        <v>74</v>
      </c>
      <c r="B3139" t="s">
        <v>665</v>
      </c>
      <c r="C3139" t="s">
        <v>674</v>
      </c>
      <c r="D3139" t="s">
        <v>699</v>
      </c>
      <c r="E3139">
        <v>1</v>
      </c>
      <c r="F3139">
        <v>9</v>
      </c>
      <c r="G3139">
        <v>0</v>
      </c>
      <c r="H3139">
        <v>0</v>
      </c>
      <c r="I3139">
        <f t="shared" ref="I3139:I3202" si="333">SUM(G3139:H3139)</f>
        <v>0</v>
      </c>
      <c r="J3139">
        <v>0</v>
      </c>
      <c r="K3139">
        <v>0</v>
      </c>
      <c r="L3139" t="s">
        <v>3</v>
      </c>
      <c r="M3139" t="s">
        <v>651</v>
      </c>
      <c r="N3139" t="str">
        <f t="shared" ref="N3139:N3202" si="334">IF(M3139="middle",M3139,_xlfn.CONCAT(M3139," ",L3139))</f>
        <v>right tackle</v>
      </c>
      <c r="P3139">
        <v>0</v>
      </c>
      <c r="Q3139">
        <v>0.60955899999999996</v>
      </c>
      <c r="R3139">
        <v>0</v>
      </c>
      <c r="S3139">
        <v>0</v>
      </c>
      <c r="T3139">
        <f t="shared" ref="T3139:T3202" si="335">P3139*E3139</f>
        <v>0</v>
      </c>
      <c r="U3139">
        <f t="shared" ref="U3139:U3202" si="336">J3139*E3139</f>
        <v>0</v>
      </c>
      <c r="V3139">
        <f t="shared" ref="V3139:V3202" si="337">K3139*E3139</f>
        <v>0</v>
      </c>
      <c r="X3139">
        <f t="shared" si="332"/>
        <v>0.60955899999999996</v>
      </c>
    </row>
    <row r="3140" spans="1:24" x14ac:dyDescent="0.35">
      <c r="A3140" t="s">
        <v>69</v>
      </c>
      <c r="B3140" t="s">
        <v>667</v>
      </c>
      <c r="C3140" t="s">
        <v>674</v>
      </c>
      <c r="D3140" t="s">
        <v>699</v>
      </c>
      <c r="E3140">
        <v>0.266098733401259</v>
      </c>
      <c r="F3140">
        <v>9</v>
      </c>
      <c r="G3140">
        <v>0</v>
      </c>
      <c r="H3140">
        <v>0</v>
      </c>
      <c r="I3140">
        <f t="shared" si="333"/>
        <v>0</v>
      </c>
      <c r="J3140">
        <v>0</v>
      </c>
      <c r="K3140">
        <v>0</v>
      </c>
      <c r="L3140" t="s">
        <v>3</v>
      </c>
      <c r="M3140" t="s">
        <v>652</v>
      </c>
      <c r="N3140" t="str">
        <f t="shared" si="334"/>
        <v>left tackle</v>
      </c>
      <c r="P3140">
        <v>0</v>
      </c>
      <c r="Q3140">
        <v>-0.46062437000000001</v>
      </c>
      <c r="R3140">
        <v>1</v>
      </c>
      <c r="S3140">
        <v>0.266098733401259</v>
      </c>
      <c r="T3140">
        <f t="shared" si="335"/>
        <v>0</v>
      </c>
      <c r="U3140">
        <f t="shared" si="336"/>
        <v>0</v>
      </c>
      <c r="V3140">
        <f t="shared" si="337"/>
        <v>0</v>
      </c>
      <c r="X3140">
        <f t="shared" si="332"/>
        <v>-0.12257156143075289</v>
      </c>
    </row>
    <row r="3141" spans="1:24" x14ac:dyDescent="0.35">
      <c r="A3141" t="s">
        <v>581</v>
      </c>
      <c r="B3141" t="s">
        <v>665</v>
      </c>
      <c r="C3141" t="s">
        <v>674</v>
      </c>
      <c r="D3141" t="s">
        <v>699</v>
      </c>
      <c r="E3141">
        <v>0.14383216325213999</v>
      </c>
      <c r="F3141">
        <v>9</v>
      </c>
      <c r="G3141">
        <v>0</v>
      </c>
      <c r="H3141">
        <v>0</v>
      </c>
      <c r="I3141">
        <f t="shared" si="333"/>
        <v>0</v>
      </c>
      <c r="J3141">
        <v>0</v>
      </c>
      <c r="K3141">
        <v>0</v>
      </c>
      <c r="L3141" t="s">
        <v>3</v>
      </c>
      <c r="M3141" t="s">
        <v>652</v>
      </c>
      <c r="N3141" t="str">
        <f t="shared" si="334"/>
        <v>left tackle</v>
      </c>
      <c r="P3141">
        <v>0</v>
      </c>
      <c r="Q3141">
        <v>-0.46062437000000001</v>
      </c>
      <c r="R3141">
        <v>1</v>
      </c>
      <c r="S3141">
        <v>0.14383216325213999</v>
      </c>
      <c r="T3141">
        <f t="shared" si="335"/>
        <v>0</v>
      </c>
      <c r="U3141">
        <f t="shared" si="336"/>
        <v>0</v>
      </c>
      <c r="V3141">
        <f t="shared" si="337"/>
        <v>0</v>
      </c>
      <c r="X3141">
        <f t="shared" si="332"/>
        <v>-6.6252599583754138E-2</v>
      </c>
    </row>
    <row r="3142" spans="1:24" x14ac:dyDescent="0.35">
      <c r="A3142" t="s">
        <v>580</v>
      </c>
      <c r="B3142" t="s">
        <v>665</v>
      </c>
      <c r="C3142" t="s">
        <v>674</v>
      </c>
      <c r="D3142" t="s">
        <v>699</v>
      </c>
      <c r="E3142">
        <v>0.59006910334659901</v>
      </c>
      <c r="F3142">
        <v>9</v>
      </c>
      <c r="G3142">
        <v>0</v>
      </c>
      <c r="H3142">
        <v>0</v>
      </c>
      <c r="I3142">
        <f t="shared" si="333"/>
        <v>0</v>
      </c>
      <c r="J3142">
        <v>0</v>
      </c>
      <c r="K3142">
        <v>0</v>
      </c>
      <c r="L3142" t="s">
        <v>3</v>
      </c>
      <c r="M3142" t="s">
        <v>652</v>
      </c>
      <c r="N3142" t="str">
        <f t="shared" si="334"/>
        <v>left tackle</v>
      </c>
      <c r="P3142">
        <v>0</v>
      </c>
      <c r="Q3142">
        <v>-0.46062437000000001</v>
      </c>
      <c r="R3142">
        <v>1</v>
      </c>
      <c r="S3142">
        <v>0.59006910334659901</v>
      </c>
      <c r="T3142">
        <f t="shared" si="335"/>
        <v>0</v>
      </c>
      <c r="U3142">
        <f t="shared" si="336"/>
        <v>0</v>
      </c>
      <c r="V3142">
        <f t="shared" si="337"/>
        <v>0</v>
      </c>
      <c r="X3142">
        <f t="shared" si="332"/>
        <v>-0.27180020898549206</v>
      </c>
    </row>
    <row r="3143" spans="1:24" x14ac:dyDescent="0.35">
      <c r="A3143" t="s">
        <v>72</v>
      </c>
      <c r="B3143" t="s">
        <v>667</v>
      </c>
      <c r="C3143" t="s">
        <v>674</v>
      </c>
      <c r="D3143" t="s">
        <v>699</v>
      </c>
      <c r="E3143">
        <v>0.538994349819225</v>
      </c>
      <c r="F3143">
        <v>9</v>
      </c>
      <c r="G3143">
        <v>0</v>
      </c>
      <c r="H3143">
        <v>0</v>
      </c>
      <c r="I3143">
        <f t="shared" si="333"/>
        <v>0</v>
      </c>
      <c r="J3143">
        <v>0</v>
      </c>
      <c r="K3143">
        <v>1</v>
      </c>
      <c r="L3143" t="s">
        <v>653</v>
      </c>
      <c r="M3143" t="s">
        <v>651</v>
      </c>
      <c r="N3143" t="str">
        <f t="shared" si="334"/>
        <v>right end</v>
      </c>
      <c r="P3143">
        <v>0</v>
      </c>
      <c r="Q3143">
        <v>-0.83998424000000005</v>
      </c>
      <c r="R3143">
        <v>1</v>
      </c>
      <c r="S3143">
        <v>0.538994349819225</v>
      </c>
      <c r="T3143">
        <f t="shared" si="335"/>
        <v>0</v>
      </c>
      <c r="U3143">
        <f t="shared" si="336"/>
        <v>0</v>
      </c>
      <c r="V3143">
        <f t="shared" si="337"/>
        <v>0.538994349819225</v>
      </c>
      <c r="X3143">
        <f t="shared" si="332"/>
        <v>-0.45274675929719588</v>
      </c>
    </row>
    <row r="3144" spans="1:24" x14ac:dyDescent="0.35">
      <c r="A3144" t="s">
        <v>581</v>
      </c>
      <c r="B3144" t="s">
        <v>665</v>
      </c>
      <c r="C3144" t="s">
        <v>674</v>
      </c>
      <c r="D3144" t="s">
        <v>699</v>
      </c>
      <c r="E3144">
        <v>0.461005650180774</v>
      </c>
      <c r="F3144">
        <v>9</v>
      </c>
      <c r="G3144">
        <v>0</v>
      </c>
      <c r="H3144">
        <v>0</v>
      </c>
      <c r="I3144">
        <f t="shared" si="333"/>
        <v>0</v>
      </c>
      <c r="J3144">
        <v>0</v>
      </c>
      <c r="K3144">
        <v>1</v>
      </c>
      <c r="L3144" t="s">
        <v>653</v>
      </c>
      <c r="M3144" t="s">
        <v>651</v>
      </c>
      <c r="N3144" t="str">
        <f t="shared" si="334"/>
        <v>right end</v>
      </c>
      <c r="P3144">
        <v>0</v>
      </c>
      <c r="Q3144">
        <v>-0.83998424000000005</v>
      </c>
      <c r="R3144">
        <v>1</v>
      </c>
      <c r="S3144">
        <v>0.461005650180774</v>
      </c>
      <c r="T3144">
        <f t="shared" si="335"/>
        <v>0</v>
      </c>
      <c r="U3144">
        <f t="shared" si="336"/>
        <v>0</v>
      </c>
      <c r="V3144">
        <f t="shared" si="337"/>
        <v>0.461005650180774</v>
      </c>
      <c r="X3144">
        <f t="shared" si="332"/>
        <v>-0.38723748070280334</v>
      </c>
    </row>
    <row r="3145" spans="1:24" x14ac:dyDescent="0.35">
      <c r="A3145" t="s">
        <v>483</v>
      </c>
      <c r="B3145" t="s">
        <v>666</v>
      </c>
      <c r="C3145" t="s">
        <v>699</v>
      </c>
      <c r="D3145" t="s">
        <v>674</v>
      </c>
      <c r="E3145">
        <v>0.50667769089189796</v>
      </c>
      <c r="F3145">
        <v>9</v>
      </c>
      <c r="G3145">
        <v>0</v>
      </c>
      <c r="H3145">
        <v>0</v>
      </c>
      <c r="I3145">
        <f t="shared" si="333"/>
        <v>0</v>
      </c>
      <c r="J3145">
        <v>0</v>
      </c>
      <c r="K3145">
        <v>0</v>
      </c>
      <c r="L3145" t="s">
        <v>654</v>
      </c>
      <c r="M3145" t="s">
        <v>651</v>
      </c>
      <c r="N3145" t="str">
        <f t="shared" si="334"/>
        <v>right guard</v>
      </c>
      <c r="P3145">
        <v>0</v>
      </c>
      <c r="Q3145">
        <v>-0.11532671999999999</v>
      </c>
      <c r="R3145">
        <v>1</v>
      </c>
      <c r="S3145">
        <v>0.50667769089189796</v>
      </c>
      <c r="T3145">
        <f t="shared" si="335"/>
        <v>0</v>
      </c>
      <c r="U3145">
        <f t="shared" si="336"/>
        <v>0</v>
      </c>
      <c r="V3145">
        <f t="shared" si="337"/>
        <v>0</v>
      </c>
      <c r="X3145">
        <f t="shared" si="332"/>
        <v>-5.8433476187736463E-2</v>
      </c>
    </row>
    <row r="3146" spans="1:24" x14ac:dyDescent="0.35">
      <c r="A3146" t="s">
        <v>478</v>
      </c>
      <c r="B3146" t="s">
        <v>666</v>
      </c>
      <c r="C3146" t="s">
        <v>699</v>
      </c>
      <c r="D3146" t="s">
        <v>674</v>
      </c>
      <c r="E3146">
        <v>0.49332230910810099</v>
      </c>
      <c r="F3146">
        <v>9</v>
      </c>
      <c r="G3146">
        <v>0</v>
      </c>
      <c r="H3146">
        <v>0</v>
      </c>
      <c r="I3146">
        <f t="shared" si="333"/>
        <v>0</v>
      </c>
      <c r="J3146">
        <v>0</v>
      </c>
      <c r="K3146">
        <v>0</v>
      </c>
      <c r="L3146" t="s">
        <v>654</v>
      </c>
      <c r="M3146" t="s">
        <v>651</v>
      </c>
      <c r="N3146" t="str">
        <f t="shared" si="334"/>
        <v>right guard</v>
      </c>
      <c r="P3146">
        <v>0</v>
      </c>
      <c r="Q3146">
        <v>-0.11532671999999999</v>
      </c>
      <c r="R3146">
        <v>1</v>
      </c>
      <c r="S3146">
        <v>0.49332230910810099</v>
      </c>
      <c r="T3146">
        <f t="shared" si="335"/>
        <v>0</v>
      </c>
      <c r="U3146">
        <f t="shared" si="336"/>
        <v>0</v>
      </c>
      <c r="V3146">
        <f t="shared" si="337"/>
        <v>0</v>
      </c>
      <c r="X3146">
        <f t="shared" si="332"/>
        <v>-5.6893243812263412E-2</v>
      </c>
    </row>
    <row r="3147" spans="1:24" x14ac:dyDescent="0.35">
      <c r="A3147" t="s">
        <v>74</v>
      </c>
      <c r="B3147" t="s">
        <v>665</v>
      </c>
      <c r="C3147" t="s">
        <v>674</v>
      </c>
      <c r="D3147" t="s">
        <v>699</v>
      </c>
      <c r="E3147">
        <v>0.68382804428906196</v>
      </c>
      <c r="F3147">
        <v>9</v>
      </c>
      <c r="G3147">
        <v>0</v>
      </c>
      <c r="H3147">
        <v>0</v>
      </c>
      <c r="I3147">
        <f t="shared" si="333"/>
        <v>0</v>
      </c>
      <c r="J3147">
        <v>0</v>
      </c>
      <c r="K3147">
        <v>0</v>
      </c>
      <c r="M3147" t="s">
        <v>650</v>
      </c>
      <c r="N3147" t="str">
        <f t="shared" si="334"/>
        <v>middle</v>
      </c>
      <c r="P3147">
        <v>0</v>
      </c>
      <c r="Q3147">
        <v>-8.7008459999999996E-2</v>
      </c>
      <c r="R3147">
        <v>1</v>
      </c>
      <c r="S3147">
        <v>0.68382804428906196</v>
      </c>
      <c r="T3147">
        <f t="shared" si="335"/>
        <v>0</v>
      </c>
      <c r="U3147">
        <f t="shared" si="336"/>
        <v>0</v>
      </c>
      <c r="V3147">
        <f t="shared" si="337"/>
        <v>0</v>
      </c>
      <c r="X3147">
        <f t="shared" si="332"/>
        <v>-5.9498825038403071E-2</v>
      </c>
    </row>
    <row r="3148" spans="1:24" x14ac:dyDescent="0.35">
      <c r="A3148" t="s">
        <v>581</v>
      </c>
      <c r="B3148" t="s">
        <v>665</v>
      </c>
      <c r="C3148" t="s">
        <v>674</v>
      </c>
      <c r="D3148" t="s">
        <v>699</v>
      </c>
      <c r="E3148">
        <v>0.31617195571093698</v>
      </c>
      <c r="F3148">
        <v>9</v>
      </c>
      <c r="G3148">
        <v>0</v>
      </c>
      <c r="H3148">
        <v>0</v>
      </c>
      <c r="I3148">
        <f t="shared" si="333"/>
        <v>0</v>
      </c>
      <c r="J3148">
        <v>0</v>
      </c>
      <c r="K3148">
        <v>0</v>
      </c>
      <c r="M3148" t="s">
        <v>650</v>
      </c>
      <c r="N3148" t="str">
        <f t="shared" si="334"/>
        <v>middle</v>
      </c>
      <c r="P3148">
        <v>0</v>
      </c>
      <c r="Q3148">
        <v>-8.7008459999999996E-2</v>
      </c>
      <c r="R3148">
        <v>1</v>
      </c>
      <c r="S3148">
        <v>0.31617195571093698</v>
      </c>
      <c r="T3148">
        <f t="shared" si="335"/>
        <v>0</v>
      </c>
      <c r="U3148">
        <f t="shared" si="336"/>
        <v>0</v>
      </c>
      <c r="V3148">
        <f t="shared" si="337"/>
        <v>0</v>
      </c>
      <c r="X3148">
        <f t="shared" si="332"/>
        <v>-2.7509634961596831E-2</v>
      </c>
    </row>
    <row r="3149" spans="1:24" x14ac:dyDescent="0.35">
      <c r="A3149" t="s">
        <v>581</v>
      </c>
      <c r="B3149" t="s">
        <v>665</v>
      </c>
      <c r="C3149" t="s">
        <v>674</v>
      </c>
      <c r="D3149" t="s">
        <v>699</v>
      </c>
      <c r="E3149">
        <v>1</v>
      </c>
      <c r="F3149">
        <v>9</v>
      </c>
      <c r="G3149">
        <v>0</v>
      </c>
      <c r="H3149">
        <v>0</v>
      </c>
      <c r="I3149">
        <f t="shared" si="333"/>
        <v>0</v>
      </c>
      <c r="J3149">
        <v>0</v>
      </c>
      <c r="K3149">
        <v>0</v>
      </c>
      <c r="L3149" t="s">
        <v>653</v>
      </c>
      <c r="M3149" t="s">
        <v>652</v>
      </c>
      <c r="N3149" t="str">
        <f t="shared" si="334"/>
        <v>left end</v>
      </c>
      <c r="P3149">
        <v>0</v>
      </c>
      <c r="Q3149">
        <v>-0.13906355000000001</v>
      </c>
      <c r="R3149">
        <v>1</v>
      </c>
      <c r="S3149">
        <v>1</v>
      </c>
      <c r="T3149">
        <f t="shared" si="335"/>
        <v>0</v>
      </c>
      <c r="U3149">
        <f t="shared" si="336"/>
        <v>0</v>
      </c>
      <c r="V3149">
        <f t="shared" si="337"/>
        <v>0</v>
      </c>
      <c r="X3149">
        <f t="shared" si="332"/>
        <v>-0.13906355000000001</v>
      </c>
    </row>
    <row r="3150" spans="1:24" x14ac:dyDescent="0.35">
      <c r="A3150" t="s">
        <v>578</v>
      </c>
      <c r="B3150" t="s">
        <v>665</v>
      </c>
      <c r="C3150" t="s">
        <v>699</v>
      </c>
      <c r="D3150" t="s">
        <v>674</v>
      </c>
      <c r="E3150">
        <v>0.51928505644869105</v>
      </c>
      <c r="F3150">
        <v>9</v>
      </c>
      <c r="G3150">
        <v>0</v>
      </c>
      <c r="H3150">
        <v>0</v>
      </c>
      <c r="I3150">
        <f t="shared" si="333"/>
        <v>0</v>
      </c>
      <c r="J3150">
        <v>0</v>
      </c>
      <c r="K3150">
        <v>0</v>
      </c>
      <c r="M3150" t="s">
        <v>650</v>
      </c>
      <c r="N3150" t="str">
        <f t="shared" si="334"/>
        <v>middle</v>
      </c>
      <c r="P3150">
        <v>0</v>
      </c>
      <c r="Q3150">
        <v>0.25718042000000002</v>
      </c>
      <c r="R3150">
        <v>0</v>
      </c>
      <c r="S3150">
        <v>0</v>
      </c>
      <c r="T3150">
        <f t="shared" si="335"/>
        <v>0</v>
      </c>
      <c r="U3150">
        <f t="shared" si="336"/>
        <v>0</v>
      </c>
      <c r="V3150">
        <f t="shared" si="337"/>
        <v>0</v>
      </c>
      <c r="X3150">
        <f t="shared" si="332"/>
        <v>0.1335499489171981</v>
      </c>
    </row>
    <row r="3151" spans="1:24" x14ac:dyDescent="0.35">
      <c r="A3151" t="s">
        <v>487</v>
      </c>
      <c r="B3151" t="s">
        <v>666</v>
      </c>
      <c r="C3151" t="s">
        <v>699</v>
      </c>
      <c r="D3151" t="s">
        <v>674</v>
      </c>
      <c r="E3151">
        <v>0.17096195050314</v>
      </c>
      <c r="F3151">
        <v>9</v>
      </c>
      <c r="G3151">
        <v>0</v>
      </c>
      <c r="H3151">
        <v>0</v>
      </c>
      <c r="I3151">
        <f t="shared" si="333"/>
        <v>0</v>
      </c>
      <c r="J3151">
        <v>0</v>
      </c>
      <c r="K3151">
        <v>0</v>
      </c>
      <c r="M3151" t="s">
        <v>650</v>
      </c>
      <c r="N3151" t="str">
        <f t="shared" si="334"/>
        <v>middle</v>
      </c>
      <c r="P3151">
        <v>0</v>
      </c>
      <c r="Q3151">
        <v>0.25718042000000002</v>
      </c>
      <c r="R3151">
        <v>0</v>
      </c>
      <c r="S3151">
        <v>0</v>
      </c>
      <c r="T3151">
        <f t="shared" si="335"/>
        <v>0</v>
      </c>
      <c r="U3151">
        <f t="shared" si="336"/>
        <v>0</v>
      </c>
      <c r="V3151">
        <f t="shared" si="337"/>
        <v>0</v>
      </c>
      <c r="X3151">
        <f t="shared" si="332"/>
        <v>4.3968066234416764E-2</v>
      </c>
    </row>
    <row r="3152" spans="1:24" x14ac:dyDescent="0.35">
      <c r="A3152" t="s">
        <v>476</v>
      </c>
      <c r="B3152" t="s">
        <v>665</v>
      </c>
      <c r="C3152" t="s">
        <v>699</v>
      </c>
      <c r="D3152" t="s">
        <v>674</v>
      </c>
      <c r="E3152">
        <v>0.309752993048168</v>
      </c>
      <c r="F3152">
        <v>9</v>
      </c>
      <c r="G3152">
        <v>0</v>
      </c>
      <c r="H3152">
        <v>0</v>
      </c>
      <c r="I3152">
        <f t="shared" si="333"/>
        <v>0</v>
      </c>
      <c r="J3152">
        <v>0</v>
      </c>
      <c r="K3152">
        <v>0</v>
      </c>
      <c r="M3152" t="s">
        <v>650</v>
      </c>
      <c r="N3152" t="str">
        <f t="shared" si="334"/>
        <v>middle</v>
      </c>
      <c r="P3152">
        <v>0</v>
      </c>
      <c r="Q3152">
        <v>0.25718042000000002</v>
      </c>
      <c r="R3152">
        <v>0</v>
      </c>
      <c r="S3152">
        <v>0</v>
      </c>
      <c r="T3152">
        <f t="shared" si="335"/>
        <v>0</v>
      </c>
      <c r="U3152">
        <f t="shared" si="336"/>
        <v>0</v>
      </c>
      <c r="V3152">
        <f t="shared" si="337"/>
        <v>0</v>
      </c>
      <c r="X3152">
        <f t="shared" si="332"/>
        <v>7.9662404848384938E-2</v>
      </c>
    </row>
    <row r="3153" spans="1:24" x14ac:dyDescent="0.35">
      <c r="A3153" t="s">
        <v>480</v>
      </c>
      <c r="B3153" t="s">
        <v>667</v>
      </c>
      <c r="C3153" t="s">
        <v>699</v>
      </c>
      <c r="D3153" t="s">
        <v>674</v>
      </c>
      <c r="E3153">
        <v>1</v>
      </c>
      <c r="F3153">
        <v>9</v>
      </c>
      <c r="G3153">
        <v>0</v>
      </c>
      <c r="H3153">
        <v>0</v>
      </c>
      <c r="I3153">
        <f t="shared" si="333"/>
        <v>0</v>
      </c>
      <c r="J3153">
        <v>0</v>
      </c>
      <c r="K3153">
        <v>0</v>
      </c>
      <c r="M3153" t="s">
        <v>650</v>
      </c>
      <c r="N3153" t="str">
        <f t="shared" si="334"/>
        <v>middle</v>
      </c>
      <c r="P3153">
        <v>0</v>
      </c>
      <c r="Q3153">
        <v>-0.69088559999999999</v>
      </c>
      <c r="R3153">
        <v>1</v>
      </c>
      <c r="S3153">
        <v>1</v>
      </c>
      <c r="T3153">
        <f t="shared" si="335"/>
        <v>0</v>
      </c>
      <c r="U3153">
        <f t="shared" si="336"/>
        <v>0</v>
      </c>
      <c r="V3153">
        <f t="shared" si="337"/>
        <v>0</v>
      </c>
      <c r="X3153">
        <f t="shared" si="332"/>
        <v>-0.69088559999999999</v>
      </c>
    </row>
    <row r="3154" spans="1:24" x14ac:dyDescent="0.35">
      <c r="A3154" t="s">
        <v>480</v>
      </c>
      <c r="B3154" t="s">
        <v>667</v>
      </c>
      <c r="C3154" t="s">
        <v>699</v>
      </c>
      <c r="D3154" t="s">
        <v>674</v>
      </c>
      <c r="E3154">
        <v>0.41825722451697001</v>
      </c>
      <c r="F3154">
        <v>9</v>
      </c>
      <c r="G3154">
        <v>0</v>
      </c>
      <c r="H3154">
        <v>0</v>
      </c>
      <c r="I3154">
        <f t="shared" si="333"/>
        <v>0</v>
      </c>
      <c r="J3154">
        <v>0</v>
      </c>
      <c r="K3154">
        <v>0</v>
      </c>
      <c r="L3154" t="s">
        <v>3</v>
      </c>
      <c r="M3154" t="s">
        <v>651</v>
      </c>
      <c r="N3154" t="str">
        <f t="shared" si="334"/>
        <v>right tackle</v>
      </c>
      <c r="P3154">
        <v>0</v>
      </c>
      <c r="Q3154">
        <v>0.30634697999999999</v>
      </c>
      <c r="R3154">
        <v>0</v>
      </c>
      <c r="S3154">
        <v>0</v>
      </c>
      <c r="T3154">
        <f t="shared" si="335"/>
        <v>0</v>
      </c>
      <c r="U3154">
        <f t="shared" si="336"/>
        <v>0</v>
      </c>
      <c r="V3154">
        <f t="shared" si="337"/>
        <v>0</v>
      </c>
      <c r="X3154">
        <f t="shared" si="332"/>
        <v>0.12813183759395572</v>
      </c>
    </row>
    <row r="3155" spans="1:24" x14ac:dyDescent="0.35">
      <c r="A3155" t="s">
        <v>477</v>
      </c>
      <c r="B3155" t="s">
        <v>667</v>
      </c>
      <c r="C3155" t="s">
        <v>699</v>
      </c>
      <c r="D3155" t="s">
        <v>674</v>
      </c>
      <c r="E3155">
        <v>0.581742775483029</v>
      </c>
      <c r="F3155">
        <v>9</v>
      </c>
      <c r="G3155">
        <v>0</v>
      </c>
      <c r="H3155">
        <v>0</v>
      </c>
      <c r="I3155">
        <f t="shared" si="333"/>
        <v>0</v>
      </c>
      <c r="J3155">
        <v>0</v>
      </c>
      <c r="K3155">
        <v>0</v>
      </c>
      <c r="L3155" t="s">
        <v>3</v>
      </c>
      <c r="M3155" t="s">
        <v>651</v>
      </c>
      <c r="N3155" t="str">
        <f t="shared" si="334"/>
        <v>right tackle</v>
      </c>
      <c r="P3155">
        <v>0</v>
      </c>
      <c r="Q3155">
        <v>0.30634697999999999</v>
      </c>
      <c r="R3155">
        <v>0</v>
      </c>
      <c r="S3155">
        <v>0</v>
      </c>
      <c r="T3155">
        <f t="shared" si="335"/>
        <v>0</v>
      </c>
      <c r="U3155">
        <f t="shared" si="336"/>
        <v>0</v>
      </c>
      <c r="V3155">
        <f t="shared" si="337"/>
        <v>0</v>
      </c>
      <c r="X3155">
        <f t="shared" si="332"/>
        <v>0.17821514240604397</v>
      </c>
    </row>
    <row r="3156" spans="1:24" x14ac:dyDescent="0.35">
      <c r="A3156" t="s">
        <v>483</v>
      </c>
      <c r="B3156" t="s">
        <v>666</v>
      </c>
      <c r="C3156" t="s">
        <v>699</v>
      </c>
      <c r="D3156" t="s">
        <v>674</v>
      </c>
      <c r="E3156">
        <v>0.79172686004661597</v>
      </c>
      <c r="F3156">
        <v>9</v>
      </c>
      <c r="G3156">
        <v>0</v>
      </c>
      <c r="H3156">
        <v>0</v>
      </c>
      <c r="I3156">
        <f t="shared" si="333"/>
        <v>0</v>
      </c>
      <c r="J3156">
        <v>0</v>
      </c>
      <c r="K3156">
        <v>0</v>
      </c>
      <c r="L3156" t="s">
        <v>3</v>
      </c>
      <c r="M3156" t="s">
        <v>651</v>
      </c>
      <c r="N3156" t="str">
        <f t="shared" si="334"/>
        <v>right tackle</v>
      </c>
      <c r="P3156">
        <v>0</v>
      </c>
      <c r="Q3156">
        <v>-0.75209090000000001</v>
      </c>
      <c r="R3156">
        <v>1</v>
      </c>
      <c r="S3156">
        <v>0.79172686004661597</v>
      </c>
      <c r="T3156">
        <f t="shared" si="335"/>
        <v>0</v>
      </c>
      <c r="U3156">
        <f t="shared" si="336"/>
        <v>0</v>
      </c>
      <c r="V3156">
        <f t="shared" si="337"/>
        <v>0</v>
      </c>
      <c r="X3156">
        <f t="shared" si="332"/>
        <v>-0.59545056672663343</v>
      </c>
    </row>
    <row r="3157" spans="1:24" x14ac:dyDescent="0.35">
      <c r="A3157" t="s">
        <v>487</v>
      </c>
      <c r="B3157" t="s">
        <v>666</v>
      </c>
      <c r="C3157" t="s">
        <v>699</v>
      </c>
      <c r="D3157" t="s">
        <v>674</v>
      </c>
      <c r="E3157">
        <v>0.20827313995338301</v>
      </c>
      <c r="F3157">
        <v>9</v>
      </c>
      <c r="G3157">
        <v>0</v>
      </c>
      <c r="H3157">
        <v>0</v>
      </c>
      <c r="I3157">
        <f t="shared" si="333"/>
        <v>0</v>
      </c>
      <c r="J3157">
        <v>0</v>
      </c>
      <c r="K3157">
        <v>0</v>
      </c>
      <c r="L3157" t="s">
        <v>3</v>
      </c>
      <c r="M3157" t="s">
        <v>651</v>
      </c>
      <c r="N3157" t="str">
        <f t="shared" si="334"/>
        <v>right tackle</v>
      </c>
      <c r="P3157">
        <v>0</v>
      </c>
      <c r="Q3157">
        <v>-0.75209090000000001</v>
      </c>
      <c r="R3157">
        <v>1</v>
      </c>
      <c r="S3157">
        <v>0.20827313995338301</v>
      </c>
      <c r="T3157">
        <f t="shared" si="335"/>
        <v>0</v>
      </c>
      <c r="U3157">
        <f t="shared" si="336"/>
        <v>0</v>
      </c>
      <c r="V3157">
        <f t="shared" si="337"/>
        <v>0</v>
      </c>
      <c r="X3157">
        <f t="shared" si="332"/>
        <v>-0.15664033327336579</v>
      </c>
    </row>
    <row r="3158" spans="1:24" x14ac:dyDescent="0.35">
      <c r="A3158" t="s">
        <v>487</v>
      </c>
      <c r="B3158" t="s">
        <v>666</v>
      </c>
      <c r="C3158" t="s">
        <v>699</v>
      </c>
      <c r="D3158" t="s">
        <v>674</v>
      </c>
      <c r="E3158">
        <v>0.58133758728483198</v>
      </c>
      <c r="F3158">
        <v>9</v>
      </c>
      <c r="G3158">
        <v>0</v>
      </c>
      <c r="H3158">
        <v>0</v>
      </c>
      <c r="I3158">
        <f t="shared" si="333"/>
        <v>0</v>
      </c>
      <c r="J3158">
        <v>0</v>
      </c>
      <c r="K3158">
        <v>0</v>
      </c>
      <c r="L3158" t="s">
        <v>654</v>
      </c>
      <c r="M3158" t="s">
        <v>652</v>
      </c>
      <c r="N3158" t="str">
        <f t="shared" si="334"/>
        <v>left guard</v>
      </c>
      <c r="P3158">
        <v>0</v>
      </c>
      <c r="Q3158">
        <v>-9.0265805000000008E-3</v>
      </c>
      <c r="R3158">
        <v>1</v>
      </c>
      <c r="S3158">
        <v>0.58133758728483198</v>
      </c>
      <c r="T3158">
        <f t="shared" si="335"/>
        <v>0</v>
      </c>
      <c r="U3158">
        <f t="shared" si="336"/>
        <v>0</v>
      </c>
      <c r="V3158">
        <f t="shared" si="337"/>
        <v>0</v>
      </c>
      <c r="X3158">
        <f t="shared" si="332"/>
        <v>-5.2474905293023125E-3</v>
      </c>
    </row>
    <row r="3159" spans="1:24" x14ac:dyDescent="0.35">
      <c r="A3159" t="s">
        <v>636</v>
      </c>
      <c r="B3159" t="s">
        <v>666</v>
      </c>
      <c r="C3159" t="s">
        <v>699</v>
      </c>
      <c r="D3159" t="s">
        <v>674</v>
      </c>
      <c r="E3159">
        <v>0.41866241271516702</v>
      </c>
      <c r="F3159">
        <v>9</v>
      </c>
      <c r="G3159">
        <v>0</v>
      </c>
      <c r="H3159">
        <v>0</v>
      </c>
      <c r="I3159">
        <f t="shared" si="333"/>
        <v>0</v>
      </c>
      <c r="J3159">
        <v>0</v>
      </c>
      <c r="K3159">
        <v>0</v>
      </c>
      <c r="L3159" t="s">
        <v>654</v>
      </c>
      <c r="M3159" t="s">
        <v>652</v>
      </c>
      <c r="N3159" t="str">
        <f t="shared" si="334"/>
        <v>left guard</v>
      </c>
      <c r="P3159">
        <v>0</v>
      </c>
      <c r="Q3159">
        <v>-9.0265805000000008E-3</v>
      </c>
      <c r="R3159">
        <v>1</v>
      </c>
      <c r="S3159">
        <v>0.41866241271516702</v>
      </c>
      <c r="T3159">
        <f t="shared" si="335"/>
        <v>0</v>
      </c>
      <c r="U3159">
        <f t="shared" si="336"/>
        <v>0</v>
      </c>
      <c r="V3159">
        <f t="shared" si="337"/>
        <v>0</v>
      </c>
      <c r="X3159">
        <f t="shared" si="332"/>
        <v>-3.7790899706976792E-3</v>
      </c>
    </row>
    <row r="3160" spans="1:24" x14ac:dyDescent="0.35">
      <c r="A3160" t="s">
        <v>582</v>
      </c>
      <c r="B3160" t="s">
        <v>667</v>
      </c>
      <c r="C3160" t="s">
        <v>699</v>
      </c>
      <c r="D3160" t="s">
        <v>674</v>
      </c>
      <c r="E3160">
        <v>1</v>
      </c>
      <c r="F3160">
        <v>9</v>
      </c>
      <c r="G3160">
        <v>0</v>
      </c>
      <c r="H3160">
        <v>0</v>
      </c>
      <c r="I3160">
        <f t="shared" si="333"/>
        <v>0</v>
      </c>
      <c r="J3160">
        <v>0</v>
      </c>
      <c r="K3160">
        <v>1</v>
      </c>
      <c r="M3160" t="s">
        <v>650</v>
      </c>
      <c r="N3160" t="str">
        <f t="shared" si="334"/>
        <v>middle</v>
      </c>
      <c r="P3160">
        <v>0</v>
      </c>
      <c r="Q3160">
        <v>-0.82156830000000003</v>
      </c>
      <c r="R3160">
        <v>1</v>
      </c>
      <c r="S3160">
        <v>1</v>
      </c>
      <c r="T3160">
        <f t="shared" si="335"/>
        <v>0</v>
      </c>
      <c r="U3160">
        <f t="shared" si="336"/>
        <v>0</v>
      </c>
      <c r="V3160">
        <f t="shared" si="337"/>
        <v>1</v>
      </c>
      <c r="X3160">
        <f t="shared" si="332"/>
        <v>-0.82156830000000003</v>
      </c>
    </row>
    <row r="3161" spans="1:24" x14ac:dyDescent="0.35">
      <c r="A3161" t="s">
        <v>480</v>
      </c>
      <c r="B3161" t="s">
        <v>667</v>
      </c>
      <c r="C3161" t="s">
        <v>699</v>
      </c>
      <c r="D3161" t="s">
        <v>674</v>
      </c>
      <c r="E3161">
        <v>0.81394081206005697</v>
      </c>
      <c r="F3161">
        <v>9</v>
      </c>
      <c r="G3161">
        <v>0</v>
      </c>
      <c r="H3161">
        <v>0</v>
      </c>
      <c r="I3161">
        <f t="shared" si="333"/>
        <v>0</v>
      </c>
      <c r="J3161">
        <v>0</v>
      </c>
      <c r="K3161">
        <v>1</v>
      </c>
      <c r="L3161" t="s">
        <v>653</v>
      </c>
      <c r="M3161" t="s">
        <v>651</v>
      </c>
      <c r="N3161" t="str">
        <f t="shared" si="334"/>
        <v>right end</v>
      </c>
      <c r="P3161">
        <v>0</v>
      </c>
      <c r="Q3161">
        <v>-1.0807233000000001</v>
      </c>
      <c r="R3161">
        <v>1</v>
      </c>
      <c r="S3161">
        <v>0.81394081206005697</v>
      </c>
      <c r="T3161">
        <f t="shared" si="335"/>
        <v>0</v>
      </c>
      <c r="U3161">
        <f t="shared" si="336"/>
        <v>0</v>
      </c>
      <c r="V3161">
        <f t="shared" si="337"/>
        <v>0.81394081206005697</v>
      </c>
      <c r="X3161">
        <f t="shared" si="332"/>
        <v>-0.87964480041422466</v>
      </c>
    </row>
    <row r="3162" spans="1:24" x14ac:dyDescent="0.35">
      <c r="A3162" t="s">
        <v>479</v>
      </c>
      <c r="B3162" t="s">
        <v>665</v>
      </c>
      <c r="C3162" t="s">
        <v>699</v>
      </c>
      <c r="D3162" t="s">
        <v>674</v>
      </c>
      <c r="E3162">
        <v>0.186059187939942</v>
      </c>
      <c r="F3162">
        <v>9</v>
      </c>
      <c r="G3162">
        <v>0</v>
      </c>
      <c r="H3162">
        <v>0</v>
      </c>
      <c r="I3162">
        <f t="shared" si="333"/>
        <v>0</v>
      </c>
      <c r="J3162">
        <v>0</v>
      </c>
      <c r="K3162">
        <v>1</v>
      </c>
      <c r="L3162" t="s">
        <v>653</v>
      </c>
      <c r="M3162" t="s">
        <v>651</v>
      </c>
      <c r="N3162" t="str">
        <f t="shared" si="334"/>
        <v>right end</v>
      </c>
      <c r="P3162">
        <v>0</v>
      </c>
      <c r="Q3162">
        <v>-1.0807233000000001</v>
      </c>
      <c r="R3162">
        <v>1</v>
      </c>
      <c r="S3162">
        <v>0.186059187939942</v>
      </c>
      <c r="T3162">
        <f t="shared" si="335"/>
        <v>0</v>
      </c>
      <c r="U3162">
        <f t="shared" si="336"/>
        <v>0</v>
      </c>
      <c r="V3162">
        <f t="shared" si="337"/>
        <v>0.186059187939942</v>
      </c>
      <c r="X3162">
        <f t="shared" si="332"/>
        <v>-0.20107849958577434</v>
      </c>
    </row>
    <row r="3163" spans="1:24" x14ac:dyDescent="0.35">
      <c r="A3163" t="s">
        <v>74</v>
      </c>
      <c r="B3163" t="s">
        <v>665</v>
      </c>
      <c r="C3163" t="s">
        <v>674</v>
      </c>
      <c r="D3163" t="s">
        <v>699</v>
      </c>
      <c r="E3163">
        <v>0.48098683414909899</v>
      </c>
      <c r="F3163">
        <v>9</v>
      </c>
      <c r="G3163">
        <v>0</v>
      </c>
      <c r="H3163">
        <v>0</v>
      </c>
      <c r="I3163">
        <f t="shared" si="333"/>
        <v>0</v>
      </c>
      <c r="J3163">
        <v>0</v>
      </c>
      <c r="K3163">
        <v>0</v>
      </c>
      <c r="M3163" t="s">
        <v>650</v>
      </c>
      <c r="N3163" t="str">
        <f t="shared" si="334"/>
        <v>middle</v>
      </c>
      <c r="P3163">
        <v>0</v>
      </c>
      <c r="Q3163">
        <v>-1.6496513000000001E-2</v>
      </c>
      <c r="R3163">
        <v>1</v>
      </c>
      <c r="S3163">
        <v>0.48098683414909899</v>
      </c>
      <c r="T3163">
        <f t="shared" si="335"/>
        <v>0</v>
      </c>
      <c r="U3163">
        <f t="shared" si="336"/>
        <v>0</v>
      </c>
      <c r="V3163">
        <f t="shared" si="337"/>
        <v>0</v>
      </c>
      <c r="X3163">
        <f t="shared" si="332"/>
        <v>-7.9346055623694556E-3</v>
      </c>
    </row>
    <row r="3164" spans="1:24" x14ac:dyDescent="0.35">
      <c r="A3164" t="s">
        <v>79</v>
      </c>
      <c r="B3164" t="s">
        <v>666</v>
      </c>
      <c r="C3164" t="s">
        <v>674</v>
      </c>
      <c r="D3164" t="s">
        <v>699</v>
      </c>
      <c r="E3164">
        <v>0.51901316585089996</v>
      </c>
      <c r="F3164">
        <v>9</v>
      </c>
      <c r="G3164">
        <v>0</v>
      </c>
      <c r="H3164">
        <v>0</v>
      </c>
      <c r="I3164">
        <f t="shared" si="333"/>
        <v>0</v>
      </c>
      <c r="J3164">
        <v>0</v>
      </c>
      <c r="K3164">
        <v>0</v>
      </c>
      <c r="M3164" t="s">
        <v>650</v>
      </c>
      <c r="N3164" t="str">
        <f t="shared" si="334"/>
        <v>middle</v>
      </c>
      <c r="P3164">
        <v>0</v>
      </c>
      <c r="Q3164">
        <v>-1.6496513000000001E-2</v>
      </c>
      <c r="R3164">
        <v>1</v>
      </c>
      <c r="S3164">
        <v>0.51901316585089996</v>
      </c>
      <c r="T3164">
        <f t="shared" si="335"/>
        <v>0</v>
      </c>
      <c r="U3164">
        <f t="shared" si="336"/>
        <v>0</v>
      </c>
      <c r="V3164">
        <f t="shared" si="337"/>
        <v>0</v>
      </c>
      <c r="X3164">
        <f t="shared" si="332"/>
        <v>-8.5619074376305278E-3</v>
      </c>
    </row>
    <row r="3165" spans="1:24" x14ac:dyDescent="0.35">
      <c r="A3165" t="s">
        <v>69</v>
      </c>
      <c r="B3165" t="s">
        <v>667</v>
      </c>
      <c r="C3165" t="s">
        <v>674</v>
      </c>
      <c r="D3165" t="s">
        <v>699</v>
      </c>
      <c r="E3165">
        <v>0.749294842028005</v>
      </c>
      <c r="F3165">
        <v>9</v>
      </c>
      <c r="G3165">
        <v>0</v>
      </c>
      <c r="H3165">
        <v>0</v>
      </c>
      <c r="I3165">
        <f t="shared" si="333"/>
        <v>0</v>
      </c>
      <c r="J3165">
        <v>0</v>
      </c>
      <c r="K3165">
        <v>0</v>
      </c>
      <c r="M3165" t="s">
        <v>650</v>
      </c>
      <c r="N3165" t="str">
        <f t="shared" si="334"/>
        <v>middle</v>
      </c>
      <c r="P3165">
        <v>0</v>
      </c>
      <c r="Q3165">
        <v>-0.36675727000000002</v>
      </c>
      <c r="R3165">
        <v>1</v>
      </c>
      <c r="S3165">
        <v>0.749294842028005</v>
      </c>
      <c r="T3165">
        <f t="shared" si="335"/>
        <v>0</v>
      </c>
      <c r="U3165">
        <f t="shared" si="336"/>
        <v>0</v>
      </c>
      <c r="V3165">
        <f t="shared" si="337"/>
        <v>0</v>
      </c>
      <c r="X3165">
        <f t="shared" si="332"/>
        <v>-0.27480933068727242</v>
      </c>
    </row>
    <row r="3166" spans="1:24" x14ac:dyDescent="0.35">
      <c r="A3166" t="s">
        <v>75</v>
      </c>
      <c r="B3166" t="s">
        <v>667</v>
      </c>
      <c r="C3166" t="s">
        <v>674</v>
      </c>
      <c r="D3166" t="s">
        <v>699</v>
      </c>
      <c r="E3166">
        <v>0.250705157971994</v>
      </c>
      <c r="F3166">
        <v>9</v>
      </c>
      <c r="G3166">
        <v>0</v>
      </c>
      <c r="H3166">
        <v>0</v>
      </c>
      <c r="I3166">
        <f t="shared" si="333"/>
        <v>0</v>
      </c>
      <c r="J3166">
        <v>0</v>
      </c>
      <c r="K3166">
        <v>0</v>
      </c>
      <c r="M3166" t="s">
        <v>650</v>
      </c>
      <c r="N3166" t="str">
        <f t="shared" si="334"/>
        <v>middle</v>
      </c>
      <c r="P3166">
        <v>0</v>
      </c>
      <c r="Q3166">
        <v>-0.36675727000000002</v>
      </c>
      <c r="R3166">
        <v>1</v>
      </c>
      <c r="S3166">
        <v>0.250705157971994</v>
      </c>
      <c r="T3166">
        <f t="shared" si="335"/>
        <v>0</v>
      </c>
      <c r="U3166">
        <f t="shared" si="336"/>
        <v>0</v>
      </c>
      <c r="V3166">
        <f t="shared" si="337"/>
        <v>0</v>
      </c>
      <c r="X3166">
        <f t="shared" si="332"/>
        <v>-9.1947939312727267E-2</v>
      </c>
    </row>
    <row r="3167" spans="1:24" x14ac:dyDescent="0.35">
      <c r="A3167" t="s">
        <v>74</v>
      </c>
      <c r="B3167" t="s">
        <v>665</v>
      </c>
      <c r="C3167" t="s">
        <v>674</v>
      </c>
      <c r="D3167" t="s">
        <v>699</v>
      </c>
      <c r="E3167">
        <v>1</v>
      </c>
      <c r="F3167">
        <v>9</v>
      </c>
      <c r="G3167">
        <v>0</v>
      </c>
      <c r="H3167">
        <v>0</v>
      </c>
      <c r="I3167">
        <f t="shared" si="333"/>
        <v>0</v>
      </c>
      <c r="J3167">
        <v>0</v>
      </c>
      <c r="K3167">
        <v>0</v>
      </c>
      <c r="L3167" t="s">
        <v>654</v>
      </c>
      <c r="M3167" t="s">
        <v>652</v>
      </c>
      <c r="N3167" t="str">
        <f t="shared" si="334"/>
        <v>left guard</v>
      </c>
      <c r="P3167">
        <v>0</v>
      </c>
      <c r="Q3167">
        <v>0.70084219999999997</v>
      </c>
      <c r="R3167">
        <v>0</v>
      </c>
      <c r="S3167">
        <v>0</v>
      </c>
      <c r="T3167">
        <f t="shared" si="335"/>
        <v>0</v>
      </c>
      <c r="U3167">
        <f t="shared" si="336"/>
        <v>0</v>
      </c>
      <c r="V3167">
        <f t="shared" si="337"/>
        <v>0</v>
      </c>
      <c r="X3167">
        <f t="shared" si="332"/>
        <v>0.70084219999999997</v>
      </c>
    </row>
    <row r="3168" spans="1:24" x14ac:dyDescent="0.35">
      <c r="A3168" t="s">
        <v>581</v>
      </c>
      <c r="B3168" t="s">
        <v>665</v>
      </c>
      <c r="C3168" t="s">
        <v>674</v>
      </c>
      <c r="D3168" t="s">
        <v>699</v>
      </c>
      <c r="E3168">
        <v>1</v>
      </c>
      <c r="F3168">
        <v>9</v>
      </c>
      <c r="G3168">
        <v>0</v>
      </c>
      <c r="H3168">
        <v>0</v>
      </c>
      <c r="I3168">
        <f t="shared" si="333"/>
        <v>0</v>
      </c>
      <c r="J3168">
        <v>0</v>
      </c>
      <c r="K3168">
        <v>0</v>
      </c>
      <c r="L3168" t="s">
        <v>654</v>
      </c>
      <c r="M3168" t="s">
        <v>652</v>
      </c>
      <c r="N3168" t="str">
        <f t="shared" si="334"/>
        <v>left guard</v>
      </c>
      <c r="P3168">
        <v>0</v>
      </c>
      <c r="Q3168">
        <v>1.5958334999999999</v>
      </c>
      <c r="R3168">
        <v>0</v>
      </c>
      <c r="S3168">
        <v>0</v>
      </c>
      <c r="T3168">
        <f t="shared" si="335"/>
        <v>0</v>
      </c>
      <c r="U3168">
        <f t="shared" si="336"/>
        <v>0</v>
      </c>
      <c r="V3168">
        <f t="shared" si="337"/>
        <v>0</v>
      </c>
      <c r="X3168">
        <f t="shared" si="332"/>
        <v>1.5958334999999999</v>
      </c>
    </row>
    <row r="3169" spans="1:24" x14ac:dyDescent="0.35">
      <c r="A3169" t="s">
        <v>477</v>
      </c>
      <c r="B3169" t="s">
        <v>667</v>
      </c>
      <c r="C3169" t="s">
        <v>699</v>
      </c>
      <c r="D3169" t="s">
        <v>674</v>
      </c>
      <c r="E3169">
        <v>1</v>
      </c>
      <c r="F3169">
        <v>9</v>
      </c>
      <c r="G3169">
        <v>0</v>
      </c>
      <c r="H3169">
        <v>0</v>
      </c>
      <c r="I3169">
        <f t="shared" si="333"/>
        <v>0</v>
      </c>
      <c r="J3169">
        <v>0</v>
      </c>
      <c r="K3169">
        <v>0</v>
      </c>
      <c r="L3169" t="s">
        <v>3</v>
      </c>
      <c r="M3169" t="s">
        <v>651</v>
      </c>
      <c r="N3169" t="str">
        <f t="shared" si="334"/>
        <v>right tackle</v>
      </c>
      <c r="P3169">
        <v>0</v>
      </c>
      <c r="Q3169">
        <v>-6.7206619999999995E-2</v>
      </c>
      <c r="R3169">
        <v>1</v>
      </c>
      <c r="S3169">
        <v>1</v>
      </c>
      <c r="T3169">
        <f t="shared" si="335"/>
        <v>0</v>
      </c>
      <c r="U3169">
        <f t="shared" si="336"/>
        <v>0</v>
      </c>
      <c r="V3169">
        <f t="shared" si="337"/>
        <v>0</v>
      </c>
      <c r="X3169">
        <f t="shared" si="332"/>
        <v>-6.7206619999999995E-2</v>
      </c>
    </row>
    <row r="3170" spans="1:24" x14ac:dyDescent="0.35">
      <c r="A3170" t="s">
        <v>579</v>
      </c>
      <c r="B3170" t="s">
        <v>665</v>
      </c>
      <c r="C3170" t="s">
        <v>674</v>
      </c>
      <c r="D3170" t="s">
        <v>699</v>
      </c>
      <c r="E3170">
        <v>1</v>
      </c>
      <c r="F3170">
        <v>9</v>
      </c>
      <c r="G3170">
        <v>0</v>
      </c>
      <c r="H3170">
        <v>0</v>
      </c>
      <c r="I3170">
        <f t="shared" si="333"/>
        <v>0</v>
      </c>
      <c r="J3170">
        <v>0</v>
      </c>
      <c r="K3170">
        <v>0</v>
      </c>
      <c r="L3170" t="s">
        <v>3</v>
      </c>
      <c r="M3170" t="s">
        <v>651</v>
      </c>
      <c r="N3170" t="str">
        <f t="shared" si="334"/>
        <v>right tackle</v>
      </c>
      <c r="P3170">
        <v>0</v>
      </c>
      <c r="Q3170">
        <v>-0.53657920000000003</v>
      </c>
      <c r="R3170">
        <v>1</v>
      </c>
      <c r="S3170">
        <v>1</v>
      </c>
      <c r="T3170">
        <f t="shared" si="335"/>
        <v>0</v>
      </c>
      <c r="U3170">
        <f t="shared" si="336"/>
        <v>0</v>
      </c>
      <c r="V3170">
        <f t="shared" si="337"/>
        <v>0</v>
      </c>
      <c r="X3170">
        <f t="shared" si="332"/>
        <v>-0.53657920000000003</v>
      </c>
    </row>
    <row r="3171" spans="1:24" x14ac:dyDescent="0.35">
      <c r="A3171" t="s">
        <v>74</v>
      </c>
      <c r="B3171" t="s">
        <v>665</v>
      </c>
      <c r="C3171" t="s">
        <v>674</v>
      </c>
      <c r="D3171" t="s">
        <v>699</v>
      </c>
      <c r="E3171">
        <v>0.28270179984466398</v>
      </c>
      <c r="F3171">
        <v>9</v>
      </c>
      <c r="G3171">
        <v>1</v>
      </c>
      <c r="H3171">
        <v>0</v>
      </c>
      <c r="I3171">
        <f t="shared" si="333"/>
        <v>1</v>
      </c>
      <c r="J3171">
        <v>0</v>
      </c>
      <c r="K3171">
        <v>0</v>
      </c>
      <c r="M3171" t="s">
        <v>650</v>
      </c>
      <c r="N3171" t="str">
        <f t="shared" si="334"/>
        <v>middle</v>
      </c>
      <c r="P3171">
        <v>1</v>
      </c>
      <c r="Q3171">
        <v>-0.31322729999999999</v>
      </c>
      <c r="R3171">
        <v>1</v>
      </c>
      <c r="S3171">
        <v>0.28270179984466398</v>
      </c>
      <c r="T3171">
        <f t="shared" si="335"/>
        <v>0.28270179984466398</v>
      </c>
      <c r="U3171">
        <f t="shared" si="336"/>
        <v>0</v>
      </c>
      <c r="V3171">
        <f t="shared" si="337"/>
        <v>0</v>
      </c>
      <c r="X3171">
        <f t="shared" si="332"/>
        <v>-8.8549921470484516E-2</v>
      </c>
    </row>
    <row r="3172" spans="1:24" x14ac:dyDescent="0.35">
      <c r="A3172" t="s">
        <v>370</v>
      </c>
      <c r="B3172" t="s">
        <v>667</v>
      </c>
      <c r="C3172" t="s">
        <v>674</v>
      </c>
      <c r="D3172" t="s">
        <v>699</v>
      </c>
      <c r="E3172">
        <v>0.71729820015533496</v>
      </c>
      <c r="F3172">
        <v>9</v>
      </c>
      <c r="G3172">
        <v>1</v>
      </c>
      <c r="H3172">
        <v>0</v>
      </c>
      <c r="I3172">
        <f t="shared" si="333"/>
        <v>1</v>
      </c>
      <c r="J3172">
        <v>0</v>
      </c>
      <c r="K3172">
        <v>0</v>
      </c>
      <c r="M3172" t="s">
        <v>650</v>
      </c>
      <c r="N3172" t="str">
        <f t="shared" si="334"/>
        <v>middle</v>
      </c>
      <c r="P3172">
        <v>1</v>
      </c>
      <c r="Q3172">
        <v>-0.31322729999999999</v>
      </c>
      <c r="R3172">
        <v>1</v>
      </c>
      <c r="S3172">
        <v>0.71729820015533496</v>
      </c>
      <c r="T3172">
        <f t="shared" si="335"/>
        <v>0.71729820015533496</v>
      </c>
      <c r="U3172">
        <f t="shared" si="336"/>
        <v>0</v>
      </c>
      <c r="V3172">
        <f t="shared" si="337"/>
        <v>0</v>
      </c>
      <c r="X3172">
        <f t="shared" si="332"/>
        <v>-0.22467737852951514</v>
      </c>
    </row>
    <row r="3173" spans="1:24" x14ac:dyDescent="0.35">
      <c r="A3173" t="s">
        <v>478</v>
      </c>
      <c r="B3173" t="s">
        <v>666</v>
      </c>
      <c r="C3173" t="s">
        <v>699</v>
      </c>
      <c r="D3173" t="s">
        <v>674</v>
      </c>
      <c r="E3173">
        <v>1</v>
      </c>
      <c r="F3173">
        <v>9</v>
      </c>
      <c r="G3173">
        <v>0</v>
      </c>
      <c r="H3173">
        <v>0</v>
      </c>
      <c r="I3173">
        <f t="shared" si="333"/>
        <v>0</v>
      </c>
      <c r="J3173">
        <v>0</v>
      </c>
      <c r="K3173">
        <v>0</v>
      </c>
      <c r="L3173" t="s">
        <v>654</v>
      </c>
      <c r="M3173" t="s">
        <v>651</v>
      </c>
      <c r="N3173" t="str">
        <f t="shared" si="334"/>
        <v>right guard</v>
      </c>
      <c r="P3173">
        <v>0</v>
      </c>
      <c r="Q3173">
        <v>-0.45184775999999999</v>
      </c>
      <c r="R3173">
        <v>1</v>
      </c>
      <c r="S3173">
        <v>1</v>
      </c>
      <c r="T3173">
        <f t="shared" si="335"/>
        <v>0</v>
      </c>
      <c r="U3173">
        <f t="shared" si="336"/>
        <v>0</v>
      </c>
      <c r="V3173">
        <f t="shared" si="337"/>
        <v>0</v>
      </c>
      <c r="X3173">
        <f t="shared" si="332"/>
        <v>-0.45184775999999999</v>
      </c>
    </row>
    <row r="3174" spans="1:24" x14ac:dyDescent="0.35">
      <c r="A3174" t="s">
        <v>83</v>
      </c>
      <c r="B3174" t="s">
        <v>666</v>
      </c>
      <c r="C3174" t="s">
        <v>674</v>
      </c>
      <c r="D3174" t="s">
        <v>699</v>
      </c>
      <c r="E3174">
        <v>0.70934372534999102</v>
      </c>
      <c r="F3174">
        <v>9</v>
      </c>
      <c r="G3174">
        <v>0</v>
      </c>
      <c r="H3174">
        <v>0</v>
      </c>
      <c r="I3174">
        <f t="shared" si="333"/>
        <v>0</v>
      </c>
      <c r="J3174">
        <v>0</v>
      </c>
      <c r="K3174">
        <v>0</v>
      </c>
      <c r="L3174" t="s">
        <v>3</v>
      </c>
      <c r="M3174" t="s">
        <v>652</v>
      </c>
      <c r="N3174" t="str">
        <f t="shared" si="334"/>
        <v>left tackle</v>
      </c>
      <c r="P3174">
        <v>0</v>
      </c>
      <c r="Q3174">
        <v>-0.43972244999999999</v>
      </c>
      <c r="R3174">
        <v>1</v>
      </c>
      <c r="S3174">
        <v>0.70934372534999102</v>
      </c>
      <c r="T3174">
        <f t="shared" si="335"/>
        <v>0</v>
      </c>
      <c r="U3174">
        <f t="shared" si="336"/>
        <v>0</v>
      </c>
      <c r="V3174">
        <f t="shared" si="337"/>
        <v>0</v>
      </c>
      <c r="X3174">
        <f t="shared" si="332"/>
        <v>-0.31191436080302515</v>
      </c>
    </row>
    <row r="3175" spans="1:24" x14ac:dyDescent="0.35">
      <c r="A3175" t="s">
        <v>65</v>
      </c>
      <c r="B3175" t="s">
        <v>667</v>
      </c>
      <c r="C3175" t="s">
        <v>674</v>
      </c>
      <c r="D3175" t="s">
        <v>699</v>
      </c>
      <c r="E3175">
        <v>0.29065627465000798</v>
      </c>
      <c r="F3175">
        <v>9</v>
      </c>
      <c r="G3175">
        <v>0</v>
      </c>
      <c r="H3175">
        <v>0</v>
      </c>
      <c r="I3175">
        <f t="shared" si="333"/>
        <v>0</v>
      </c>
      <c r="J3175">
        <v>0</v>
      </c>
      <c r="K3175">
        <v>0</v>
      </c>
      <c r="L3175" t="s">
        <v>3</v>
      </c>
      <c r="M3175" t="s">
        <v>652</v>
      </c>
      <c r="N3175" t="str">
        <f t="shared" si="334"/>
        <v>left tackle</v>
      </c>
      <c r="P3175">
        <v>0</v>
      </c>
      <c r="Q3175">
        <v>-0.43972244999999999</v>
      </c>
      <c r="R3175">
        <v>1</v>
      </c>
      <c r="S3175">
        <v>0.29065627465000798</v>
      </c>
      <c r="T3175">
        <f t="shared" si="335"/>
        <v>0</v>
      </c>
      <c r="U3175">
        <f t="shared" si="336"/>
        <v>0</v>
      </c>
      <c r="V3175">
        <f t="shared" si="337"/>
        <v>0</v>
      </c>
      <c r="X3175">
        <f t="shared" si="332"/>
        <v>-0.12780808919697439</v>
      </c>
    </row>
    <row r="3176" spans="1:24" x14ac:dyDescent="0.35">
      <c r="A3176" t="s">
        <v>64</v>
      </c>
      <c r="B3176" t="s">
        <v>666</v>
      </c>
      <c r="C3176" t="s">
        <v>674</v>
      </c>
      <c r="D3176" t="s">
        <v>699</v>
      </c>
      <c r="E3176">
        <v>1</v>
      </c>
      <c r="F3176">
        <v>9</v>
      </c>
      <c r="G3176">
        <v>0</v>
      </c>
      <c r="H3176">
        <v>0</v>
      </c>
      <c r="I3176">
        <f t="shared" si="333"/>
        <v>0</v>
      </c>
      <c r="J3176">
        <v>1</v>
      </c>
      <c r="K3176">
        <v>0</v>
      </c>
      <c r="M3176" t="s">
        <v>650</v>
      </c>
      <c r="N3176" t="str">
        <f t="shared" si="334"/>
        <v>middle</v>
      </c>
      <c r="P3176">
        <v>0</v>
      </c>
      <c r="Q3176">
        <v>-0.44043296999999998</v>
      </c>
      <c r="R3176">
        <v>1</v>
      </c>
      <c r="S3176">
        <v>1</v>
      </c>
      <c r="T3176">
        <f t="shared" si="335"/>
        <v>0</v>
      </c>
      <c r="U3176">
        <f t="shared" si="336"/>
        <v>1</v>
      </c>
      <c r="V3176">
        <f t="shared" si="337"/>
        <v>0</v>
      </c>
      <c r="X3176">
        <f t="shared" si="332"/>
        <v>-0.44043296999999998</v>
      </c>
    </row>
    <row r="3177" spans="1:24" x14ac:dyDescent="0.35">
      <c r="A3177" t="s">
        <v>69</v>
      </c>
      <c r="B3177" t="s">
        <v>667</v>
      </c>
      <c r="C3177" t="s">
        <v>674</v>
      </c>
      <c r="D3177" t="s">
        <v>699</v>
      </c>
      <c r="E3177">
        <v>0.144625261125368</v>
      </c>
      <c r="F3177">
        <v>9</v>
      </c>
      <c r="G3177">
        <v>1</v>
      </c>
      <c r="H3177">
        <v>0</v>
      </c>
      <c r="I3177">
        <f t="shared" si="333"/>
        <v>1</v>
      </c>
      <c r="J3177">
        <v>1</v>
      </c>
      <c r="K3177">
        <v>0</v>
      </c>
      <c r="L3177" t="s">
        <v>654</v>
      </c>
      <c r="M3177" t="s">
        <v>652</v>
      </c>
      <c r="N3177" t="str">
        <f t="shared" si="334"/>
        <v>left guard</v>
      </c>
      <c r="P3177">
        <v>1</v>
      </c>
      <c r="Q3177">
        <v>-0.119362466</v>
      </c>
      <c r="R3177">
        <v>1</v>
      </c>
      <c r="S3177">
        <v>0.144625261125368</v>
      </c>
      <c r="T3177">
        <f t="shared" si="335"/>
        <v>0.144625261125368</v>
      </c>
      <c r="U3177">
        <f t="shared" si="336"/>
        <v>0.144625261125368</v>
      </c>
      <c r="V3177">
        <f t="shared" si="337"/>
        <v>0</v>
      </c>
      <c r="X3177">
        <f t="shared" si="332"/>
        <v>-1.7262827813817858E-2</v>
      </c>
    </row>
    <row r="3178" spans="1:24" x14ac:dyDescent="0.35">
      <c r="A3178" t="s">
        <v>67</v>
      </c>
      <c r="B3178" t="s">
        <v>666</v>
      </c>
      <c r="C3178" t="s">
        <v>674</v>
      </c>
      <c r="D3178" t="s">
        <v>699</v>
      </c>
      <c r="E3178">
        <v>0.855374738874631</v>
      </c>
      <c r="F3178">
        <v>9</v>
      </c>
      <c r="G3178">
        <v>1</v>
      </c>
      <c r="H3178">
        <v>0</v>
      </c>
      <c r="I3178">
        <f t="shared" si="333"/>
        <v>1</v>
      </c>
      <c r="J3178">
        <v>1</v>
      </c>
      <c r="K3178">
        <v>0</v>
      </c>
      <c r="L3178" t="s">
        <v>654</v>
      </c>
      <c r="M3178" t="s">
        <v>652</v>
      </c>
      <c r="N3178" t="str">
        <f t="shared" si="334"/>
        <v>left guard</v>
      </c>
      <c r="P3178">
        <v>1</v>
      </c>
      <c r="Q3178">
        <v>-0.119362466</v>
      </c>
      <c r="R3178">
        <v>1</v>
      </c>
      <c r="S3178">
        <v>0.855374738874631</v>
      </c>
      <c r="T3178">
        <f t="shared" si="335"/>
        <v>0.855374738874631</v>
      </c>
      <c r="U3178">
        <f t="shared" si="336"/>
        <v>0.855374738874631</v>
      </c>
      <c r="V3178">
        <f t="shared" si="337"/>
        <v>0</v>
      </c>
      <c r="X3178">
        <f t="shared" si="332"/>
        <v>-0.10209963818618202</v>
      </c>
    </row>
    <row r="3179" spans="1:24" x14ac:dyDescent="0.35">
      <c r="A3179" t="s">
        <v>483</v>
      </c>
      <c r="B3179" t="s">
        <v>666</v>
      </c>
      <c r="C3179" t="s">
        <v>699</v>
      </c>
      <c r="D3179" t="s">
        <v>674</v>
      </c>
      <c r="E3179">
        <v>0.65152006448852695</v>
      </c>
      <c r="F3179">
        <v>9</v>
      </c>
      <c r="G3179">
        <v>0</v>
      </c>
      <c r="H3179">
        <v>0</v>
      </c>
      <c r="I3179">
        <f t="shared" si="333"/>
        <v>0</v>
      </c>
      <c r="J3179">
        <v>0</v>
      </c>
      <c r="K3179">
        <v>0</v>
      </c>
      <c r="L3179" t="s">
        <v>653</v>
      </c>
      <c r="M3179" t="s">
        <v>652</v>
      </c>
      <c r="N3179" t="str">
        <f t="shared" si="334"/>
        <v>left end</v>
      </c>
      <c r="P3179">
        <v>0</v>
      </c>
      <c r="Q3179">
        <v>-0.1098992</v>
      </c>
      <c r="R3179">
        <v>1</v>
      </c>
      <c r="S3179">
        <v>0.65152006448852695</v>
      </c>
      <c r="T3179">
        <f t="shared" si="335"/>
        <v>0</v>
      </c>
      <c r="U3179">
        <f t="shared" si="336"/>
        <v>0</v>
      </c>
      <c r="V3179">
        <f t="shared" si="337"/>
        <v>0</v>
      </c>
      <c r="X3179">
        <f t="shared" si="332"/>
        <v>-7.1601533871237522E-2</v>
      </c>
    </row>
    <row r="3180" spans="1:24" x14ac:dyDescent="0.35">
      <c r="A3180" t="s">
        <v>636</v>
      </c>
      <c r="B3180" t="s">
        <v>666</v>
      </c>
      <c r="C3180" t="s">
        <v>699</v>
      </c>
      <c r="D3180" t="s">
        <v>674</v>
      </c>
      <c r="E3180">
        <v>0.190523500080369</v>
      </c>
      <c r="F3180">
        <v>9</v>
      </c>
      <c r="G3180">
        <v>0</v>
      </c>
      <c r="H3180">
        <v>0</v>
      </c>
      <c r="I3180">
        <f t="shared" si="333"/>
        <v>0</v>
      </c>
      <c r="J3180">
        <v>0</v>
      </c>
      <c r="K3180">
        <v>0</v>
      </c>
      <c r="L3180" t="s">
        <v>653</v>
      </c>
      <c r="M3180" t="s">
        <v>652</v>
      </c>
      <c r="N3180" t="str">
        <f t="shared" si="334"/>
        <v>left end</v>
      </c>
      <c r="P3180">
        <v>0</v>
      </c>
      <c r="Q3180">
        <v>-0.1098992</v>
      </c>
      <c r="R3180">
        <v>1</v>
      </c>
      <c r="S3180">
        <v>0.190523500080369</v>
      </c>
      <c r="T3180">
        <f t="shared" si="335"/>
        <v>0</v>
      </c>
      <c r="U3180">
        <f t="shared" si="336"/>
        <v>0</v>
      </c>
      <c r="V3180">
        <f t="shared" si="337"/>
        <v>0</v>
      </c>
      <c r="X3180">
        <f t="shared" si="332"/>
        <v>-2.093838024003249E-2</v>
      </c>
    </row>
    <row r="3181" spans="1:24" x14ac:dyDescent="0.35">
      <c r="A3181" t="s">
        <v>582</v>
      </c>
      <c r="B3181" t="s">
        <v>667</v>
      </c>
      <c r="C3181" t="s">
        <v>699</v>
      </c>
      <c r="D3181" t="s">
        <v>674</v>
      </c>
      <c r="E3181">
        <v>0.15795643543110299</v>
      </c>
      <c r="F3181">
        <v>9</v>
      </c>
      <c r="G3181">
        <v>0</v>
      </c>
      <c r="H3181">
        <v>0</v>
      </c>
      <c r="I3181">
        <f t="shared" si="333"/>
        <v>0</v>
      </c>
      <c r="J3181">
        <v>0</v>
      </c>
      <c r="K3181">
        <v>0</v>
      </c>
      <c r="L3181" t="s">
        <v>653</v>
      </c>
      <c r="M3181" t="s">
        <v>652</v>
      </c>
      <c r="N3181" t="str">
        <f t="shared" si="334"/>
        <v>left end</v>
      </c>
      <c r="P3181">
        <v>0</v>
      </c>
      <c r="Q3181">
        <v>-0.1098992</v>
      </c>
      <c r="R3181">
        <v>1</v>
      </c>
      <c r="S3181">
        <v>0.15795643543110299</v>
      </c>
      <c r="T3181">
        <f t="shared" si="335"/>
        <v>0</v>
      </c>
      <c r="U3181">
        <f t="shared" si="336"/>
        <v>0</v>
      </c>
      <c r="V3181">
        <f t="shared" si="337"/>
        <v>0</v>
      </c>
      <c r="X3181">
        <f t="shared" si="332"/>
        <v>-1.7359285888729873E-2</v>
      </c>
    </row>
    <row r="3182" spans="1:24" x14ac:dyDescent="0.35">
      <c r="A3182" t="s">
        <v>480</v>
      </c>
      <c r="B3182" t="s">
        <v>667</v>
      </c>
      <c r="C3182" t="s">
        <v>699</v>
      </c>
      <c r="D3182" t="s">
        <v>674</v>
      </c>
      <c r="E3182">
        <v>0.40761674067519499</v>
      </c>
      <c r="F3182">
        <v>9</v>
      </c>
      <c r="G3182">
        <v>0</v>
      </c>
      <c r="H3182">
        <v>0</v>
      </c>
      <c r="I3182">
        <f t="shared" si="333"/>
        <v>0</v>
      </c>
      <c r="J3182">
        <v>0</v>
      </c>
      <c r="K3182">
        <v>0</v>
      </c>
      <c r="L3182" t="s">
        <v>654</v>
      </c>
      <c r="M3182" t="s">
        <v>652</v>
      </c>
      <c r="N3182" t="str">
        <f t="shared" si="334"/>
        <v>left guard</v>
      </c>
      <c r="P3182">
        <v>0</v>
      </c>
      <c r="Q3182">
        <v>0.36453419999999997</v>
      </c>
      <c r="R3182">
        <v>0</v>
      </c>
      <c r="S3182">
        <v>0</v>
      </c>
      <c r="T3182">
        <f t="shared" si="335"/>
        <v>0</v>
      </c>
      <c r="U3182">
        <f t="shared" si="336"/>
        <v>0</v>
      </c>
      <c r="V3182">
        <f t="shared" si="337"/>
        <v>0</v>
      </c>
      <c r="X3182">
        <f t="shared" si="332"/>
        <v>0.14859024246863967</v>
      </c>
    </row>
    <row r="3183" spans="1:24" x14ac:dyDescent="0.35">
      <c r="A3183" t="s">
        <v>487</v>
      </c>
      <c r="B3183" t="s">
        <v>666</v>
      </c>
      <c r="C3183" t="s">
        <v>699</v>
      </c>
      <c r="D3183" t="s">
        <v>674</v>
      </c>
      <c r="E3183">
        <v>0.59238325932480396</v>
      </c>
      <c r="F3183">
        <v>9</v>
      </c>
      <c r="G3183">
        <v>0</v>
      </c>
      <c r="H3183">
        <v>0</v>
      </c>
      <c r="I3183">
        <f t="shared" si="333"/>
        <v>0</v>
      </c>
      <c r="J3183">
        <v>0</v>
      </c>
      <c r="K3183">
        <v>0</v>
      </c>
      <c r="L3183" t="s">
        <v>654</v>
      </c>
      <c r="M3183" t="s">
        <v>652</v>
      </c>
      <c r="N3183" t="str">
        <f t="shared" si="334"/>
        <v>left guard</v>
      </c>
      <c r="P3183">
        <v>0</v>
      </c>
      <c r="Q3183">
        <v>0.36453419999999997</v>
      </c>
      <c r="R3183">
        <v>0</v>
      </c>
      <c r="S3183">
        <v>0</v>
      </c>
      <c r="T3183">
        <f t="shared" si="335"/>
        <v>0</v>
      </c>
      <c r="U3183">
        <f t="shared" si="336"/>
        <v>0</v>
      </c>
      <c r="V3183">
        <f t="shared" si="337"/>
        <v>0</v>
      </c>
      <c r="X3183">
        <f t="shared" si="332"/>
        <v>0.21594395753135995</v>
      </c>
    </row>
    <row r="3184" spans="1:24" x14ac:dyDescent="0.35">
      <c r="A3184" t="s">
        <v>370</v>
      </c>
      <c r="B3184" t="s">
        <v>667</v>
      </c>
      <c r="C3184" t="s">
        <v>674</v>
      </c>
      <c r="D3184" t="s">
        <v>699</v>
      </c>
      <c r="E3184">
        <v>0.62832075243407204</v>
      </c>
      <c r="F3184">
        <v>9</v>
      </c>
      <c r="G3184">
        <v>0</v>
      </c>
      <c r="H3184">
        <v>0</v>
      </c>
      <c r="I3184">
        <f t="shared" si="333"/>
        <v>0</v>
      </c>
      <c r="J3184">
        <v>0</v>
      </c>
      <c r="K3184">
        <v>0</v>
      </c>
      <c r="L3184" t="s">
        <v>654</v>
      </c>
      <c r="M3184" t="s">
        <v>652</v>
      </c>
      <c r="N3184" t="str">
        <f t="shared" si="334"/>
        <v>left guard</v>
      </c>
      <c r="P3184">
        <v>0</v>
      </c>
      <c r="Q3184">
        <v>-0.49100510000000003</v>
      </c>
      <c r="R3184">
        <v>1</v>
      </c>
      <c r="S3184">
        <v>0.62832075243407204</v>
      </c>
      <c r="T3184">
        <f t="shared" si="335"/>
        <v>0</v>
      </c>
      <c r="U3184">
        <f t="shared" si="336"/>
        <v>0</v>
      </c>
      <c r="V3184">
        <f t="shared" si="337"/>
        <v>0</v>
      </c>
      <c r="X3184">
        <f t="shared" si="332"/>
        <v>-0.3085086938809668</v>
      </c>
    </row>
    <row r="3185" spans="1:24" x14ac:dyDescent="0.35">
      <c r="A3185" t="s">
        <v>79</v>
      </c>
      <c r="B3185" t="s">
        <v>666</v>
      </c>
      <c r="C3185" t="s">
        <v>674</v>
      </c>
      <c r="D3185" t="s">
        <v>699</v>
      </c>
      <c r="E3185">
        <v>0.21034035838700399</v>
      </c>
      <c r="F3185">
        <v>9</v>
      </c>
      <c r="G3185">
        <v>0</v>
      </c>
      <c r="H3185">
        <v>0</v>
      </c>
      <c r="I3185">
        <f t="shared" si="333"/>
        <v>0</v>
      </c>
      <c r="J3185">
        <v>0</v>
      </c>
      <c r="K3185">
        <v>0</v>
      </c>
      <c r="L3185" t="s">
        <v>654</v>
      </c>
      <c r="M3185" t="s">
        <v>652</v>
      </c>
      <c r="N3185" t="str">
        <f t="shared" si="334"/>
        <v>left guard</v>
      </c>
      <c r="P3185">
        <v>0</v>
      </c>
      <c r="Q3185">
        <v>-0.49100510000000003</v>
      </c>
      <c r="R3185">
        <v>1</v>
      </c>
      <c r="S3185">
        <v>0.21034035838700399</v>
      </c>
      <c r="T3185">
        <f t="shared" si="335"/>
        <v>0</v>
      </c>
      <c r="U3185">
        <f t="shared" si="336"/>
        <v>0</v>
      </c>
      <c r="V3185">
        <f t="shared" si="337"/>
        <v>0</v>
      </c>
      <c r="X3185">
        <f t="shared" si="332"/>
        <v>-0.10327818870384674</v>
      </c>
    </row>
    <row r="3186" spans="1:24" x14ac:dyDescent="0.35">
      <c r="A3186" t="s">
        <v>75</v>
      </c>
      <c r="B3186" t="s">
        <v>667</v>
      </c>
      <c r="C3186" t="s">
        <v>674</v>
      </c>
      <c r="D3186" t="s">
        <v>699</v>
      </c>
      <c r="E3186">
        <v>0.161338889178923</v>
      </c>
      <c r="F3186">
        <v>9</v>
      </c>
      <c r="G3186">
        <v>0</v>
      </c>
      <c r="H3186">
        <v>0</v>
      </c>
      <c r="I3186">
        <f t="shared" si="333"/>
        <v>0</v>
      </c>
      <c r="J3186">
        <v>0</v>
      </c>
      <c r="K3186">
        <v>0</v>
      </c>
      <c r="L3186" t="s">
        <v>654</v>
      </c>
      <c r="M3186" t="s">
        <v>652</v>
      </c>
      <c r="N3186" t="str">
        <f t="shared" si="334"/>
        <v>left guard</v>
      </c>
      <c r="P3186">
        <v>0</v>
      </c>
      <c r="Q3186">
        <v>-0.49100510000000003</v>
      </c>
      <c r="R3186">
        <v>1</v>
      </c>
      <c r="S3186">
        <v>0.161338889178923</v>
      </c>
      <c r="T3186">
        <f t="shared" si="335"/>
        <v>0</v>
      </c>
      <c r="U3186">
        <f t="shared" si="336"/>
        <v>0</v>
      </c>
      <c r="V3186">
        <f t="shared" si="337"/>
        <v>0</v>
      </c>
      <c r="X3186">
        <f t="shared" si="332"/>
        <v>-7.9218217415186004E-2</v>
      </c>
    </row>
    <row r="3187" spans="1:24" x14ac:dyDescent="0.35">
      <c r="A3187" t="s">
        <v>64</v>
      </c>
      <c r="B3187" t="s">
        <v>666</v>
      </c>
      <c r="C3187" t="s">
        <v>674</v>
      </c>
      <c r="D3187" t="s">
        <v>699</v>
      </c>
      <c r="E3187">
        <v>0.370991278995223</v>
      </c>
      <c r="F3187">
        <v>9</v>
      </c>
      <c r="G3187">
        <v>0</v>
      </c>
      <c r="H3187">
        <v>0</v>
      </c>
      <c r="I3187">
        <f t="shared" si="333"/>
        <v>0</v>
      </c>
      <c r="J3187">
        <v>0</v>
      </c>
      <c r="K3187">
        <v>1</v>
      </c>
      <c r="L3187" t="s">
        <v>654</v>
      </c>
      <c r="M3187" t="s">
        <v>652</v>
      </c>
      <c r="N3187" t="str">
        <f t="shared" si="334"/>
        <v>left guard</v>
      </c>
      <c r="P3187">
        <v>0</v>
      </c>
      <c r="Q3187">
        <v>-0.77065779999999995</v>
      </c>
      <c r="R3187">
        <v>1</v>
      </c>
      <c r="S3187">
        <v>0.370991278995223</v>
      </c>
      <c r="T3187">
        <f t="shared" si="335"/>
        <v>0</v>
      </c>
      <c r="U3187">
        <f t="shared" si="336"/>
        <v>0</v>
      </c>
      <c r="V3187">
        <f t="shared" si="337"/>
        <v>0.370991278995223</v>
      </c>
      <c r="X3187">
        <f t="shared" si="332"/>
        <v>-0.28590732288964477</v>
      </c>
    </row>
    <row r="3188" spans="1:24" x14ac:dyDescent="0.35">
      <c r="A3188" t="s">
        <v>75</v>
      </c>
      <c r="B3188" t="s">
        <v>667</v>
      </c>
      <c r="C3188" t="s">
        <v>674</v>
      </c>
      <c r="D3188" t="s">
        <v>699</v>
      </c>
      <c r="E3188">
        <v>0.62900872100477601</v>
      </c>
      <c r="F3188">
        <v>9</v>
      </c>
      <c r="G3188">
        <v>0</v>
      </c>
      <c r="H3188">
        <v>0</v>
      </c>
      <c r="I3188">
        <f t="shared" si="333"/>
        <v>0</v>
      </c>
      <c r="J3188">
        <v>0</v>
      </c>
      <c r="K3188">
        <v>1</v>
      </c>
      <c r="L3188" t="s">
        <v>654</v>
      </c>
      <c r="M3188" t="s">
        <v>652</v>
      </c>
      <c r="N3188" t="str">
        <f t="shared" si="334"/>
        <v>left guard</v>
      </c>
      <c r="P3188">
        <v>0</v>
      </c>
      <c r="Q3188">
        <v>-0.77065779999999995</v>
      </c>
      <c r="R3188">
        <v>1</v>
      </c>
      <c r="S3188">
        <v>0.62900872100477601</v>
      </c>
      <c r="T3188">
        <f t="shared" si="335"/>
        <v>0</v>
      </c>
      <c r="U3188">
        <f t="shared" si="336"/>
        <v>0</v>
      </c>
      <c r="V3188">
        <f t="shared" si="337"/>
        <v>0.62900872100477601</v>
      </c>
      <c r="X3188">
        <f t="shared" si="332"/>
        <v>-0.48475047711035446</v>
      </c>
    </row>
    <row r="3189" spans="1:24" x14ac:dyDescent="0.35">
      <c r="A3189" t="s">
        <v>69</v>
      </c>
      <c r="B3189" t="s">
        <v>667</v>
      </c>
      <c r="C3189" t="s">
        <v>674</v>
      </c>
      <c r="D3189" t="s">
        <v>699</v>
      </c>
      <c r="E3189">
        <v>1</v>
      </c>
      <c r="F3189">
        <v>9</v>
      </c>
      <c r="G3189">
        <v>0</v>
      </c>
      <c r="H3189">
        <v>0</v>
      </c>
      <c r="I3189">
        <f t="shared" si="333"/>
        <v>0</v>
      </c>
      <c r="J3189">
        <v>0</v>
      </c>
      <c r="K3189">
        <v>1</v>
      </c>
      <c r="L3189" t="s">
        <v>653</v>
      </c>
      <c r="M3189" t="s">
        <v>652</v>
      </c>
      <c r="N3189" t="str">
        <f t="shared" si="334"/>
        <v>left end</v>
      </c>
      <c r="P3189">
        <v>0</v>
      </c>
      <c r="Q3189">
        <v>-1.132717</v>
      </c>
      <c r="R3189">
        <v>1</v>
      </c>
      <c r="S3189">
        <v>1</v>
      </c>
      <c r="T3189">
        <f t="shared" si="335"/>
        <v>0</v>
      </c>
      <c r="U3189">
        <f t="shared" si="336"/>
        <v>0</v>
      </c>
      <c r="V3189">
        <f t="shared" si="337"/>
        <v>1</v>
      </c>
      <c r="X3189">
        <f t="shared" si="332"/>
        <v>-1.132717</v>
      </c>
    </row>
    <row r="3190" spans="1:24" x14ac:dyDescent="0.35">
      <c r="A3190" t="s">
        <v>480</v>
      </c>
      <c r="B3190" t="s">
        <v>667</v>
      </c>
      <c r="C3190" t="s">
        <v>699</v>
      </c>
      <c r="D3190" t="s">
        <v>674</v>
      </c>
      <c r="E3190">
        <v>0.49822060501941201</v>
      </c>
      <c r="F3190">
        <v>9</v>
      </c>
      <c r="G3190">
        <v>0</v>
      </c>
      <c r="H3190">
        <v>0</v>
      </c>
      <c r="I3190">
        <f t="shared" si="333"/>
        <v>0</v>
      </c>
      <c r="J3190">
        <v>0</v>
      </c>
      <c r="K3190">
        <v>0</v>
      </c>
      <c r="L3190" t="s">
        <v>654</v>
      </c>
      <c r="M3190" t="s">
        <v>651</v>
      </c>
      <c r="N3190" t="str">
        <f t="shared" si="334"/>
        <v>right guard</v>
      </c>
      <c r="P3190">
        <v>0</v>
      </c>
      <c r="Q3190">
        <v>-0.46620549999999999</v>
      </c>
      <c r="R3190">
        <v>1</v>
      </c>
      <c r="S3190">
        <v>0.49822060501941201</v>
      </c>
      <c r="T3190">
        <f t="shared" si="335"/>
        <v>0</v>
      </c>
      <c r="U3190">
        <f t="shared" si="336"/>
        <v>0</v>
      </c>
      <c r="V3190">
        <f t="shared" si="337"/>
        <v>0</v>
      </c>
      <c r="X3190">
        <f t="shared" si="332"/>
        <v>-0.23227318627337748</v>
      </c>
    </row>
    <row r="3191" spans="1:24" x14ac:dyDescent="0.35">
      <c r="A3191" t="s">
        <v>578</v>
      </c>
      <c r="B3191" t="s">
        <v>665</v>
      </c>
      <c r="C3191" t="s">
        <v>699</v>
      </c>
      <c r="D3191" t="s">
        <v>674</v>
      </c>
      <c r="E3191">
        <v>0.50177939498058699</v>
      </c>
      <c r="F3191">
        <v>9</v>
      </c>
      <c r="G3191">
        <v>0</v>
      </c>
      <c r="H3191">
        <v>0</v>
      </c>
      <c r="I3191">
        <f t="shared" si="333"/>
        <v>0</v>
      </c>
      <c r="J3191">
        <v>0</v>
      </c>
      <c r="K3191">
        <v>0</v>
      </c>
      <c r="L3191" t="s">
        <v>654</v>
      </c>
      <c r="M3191" t="s">
        <v>651</v>
      </c>
      <c r="N3191" t="str">
        <f t="shared" si="334"/>
        <v>right guard</v>
      </c>
      <c r="P3191">
        <v>0</v>
      </c>
      <c r="Q3191">
        <v>-0.46620549999999999</v>
      </c>
      <c r="R3191">
        <v>1</v>
      </c>
      <c r="S3191">
        <v>0.50177939498058699</v>
      </c>
      <c r="T3191">
        <f t="shared" si="335"/>
        <v>0</v>
      </c>
      <c r="U3191">
        <f t="shared" si="336"/>
        <v>0</v>
      </c>
      <c r="V3191">
        <f t="shared" si="337"/>
        <v>0</v>
      </c>
      <c r="X3191">
        <f t="shared" si="332"/>
        <v>-0.23393231372662204</v>
      </c>
    </row>
    <row r="3192" spans="1:24" x14ac:dyDescent="0.35">
      <c r="A3192" t="s">
        <v>578</v>
      </c>
      <c r="B3192" t="s">
        <v>665</v>
      </c>
      <c r="C3192" t="s">
        <v>699</v>
      </c>
      <c r="D3192" t="s">
        <v>674</v>
      </c>
      <c r="E3192">
        <v>0.260865483017786</v>
      </c>
      <c r="F3192">
        <v>9</v>
      </c>
      <c r="G3192">
        <v>0</v>
      </c>
      <c r="H3192">
        <v>0</v>
      </c>
      <c r="I3192">
        <f t="shared" si="333"/>
        <v>0</v>
      </c>
      <c r="J3192">
        <v>1</v>
      </c>
      <c r="K3192">
        <v>0</v>
      </c>
      <c r="L3192" t="s">
        <v>653</v>
      </c>
      <c r="M3192" t="s">
        <v>651</v>
      </c>
      <c r="N3192" t="str">
        <f t="shared" si="334"/>
        <v>right end</v>
      </c>
      <c r="P3192">
        <v>0</v>
      </c>
      <c r="Q3192">
        <v>-0.44931855999999998</v>
      </c>
      <c r="R3192">
        <v>1</v>
      </c>
      <c r="S3192">
        <v>0.260865483017786</v>
      </c>
      <c r="T3192">
        <f t="shared" si="335"/>
        <v>0</v>
      </c>
      <c r="U3192">
        <f t="shared" si="336"/>
        <v>0.260865483017786</v>
      </c>
      <c r="V3192">
        <f t="shared" si="337"/>
        <v>0</v>
      </c>
      <c r="X3192">
        <f t="shared" si="332"/>
        <v>-0.11721170318325605</v>
      </c>
    </row>
    <row r="3193" spans="1:24" x14ac:dyDescent="0.35">
      <c r="A3193" t="s">
        <v>489</v>
      </c>
      <c r="B3193" t="s">
        <v>667</v>
      </c>
      <c r="C3193" t="s">
        <v>699</v>
      </c>
      <c r="D3193" t="s">
        <v>674</v>
      </c>
      <c r="E3193">
        <v>0.739134516982213</v>
      </c>
      <c r="F3193">
        <v>9</v>
      </c>
      <c r="G3193">
        <v>0</v>
      </c>
      <c r="H3193">
        <v>0</v>
      </c>
      <c r="I3193">
        <f t="shared" si="333"/>
        <v>0</v>
      </c>
      <c r="J3193">
        <v>1</v>
      </c>
      <c r="K3193">
        <v>0</v>
      </c>
      <c r="L3193" t="s">
        <v>653</v>
      </c>
      <c r="M3193" t="s">
        <v>651</v>
      </c>
      <c r="N3193" t="str">
        <f t="shared" si="334"/>
        <v>right end</v>
      </c>
      <c r="P3193">
        <v>0</v>
      </c>
      <c r="Q3193">
        <v>-0.44931855999999998</v>
      </c>
      <c r="R3193">
        <v>1</v>
      </c>
      <c r="S3193">
        <v>0.739134516982213</v>
      </c>
      <c r="T3193">
        <f t="shared" si="335"/>
        <v>0</v>
      </c>
      <c r="U3193">
        <f t="shared" si="336"/>
        <v>0.739134516982213</v>
      </c>
      <c r="V3193">
        <f t="shared" si="337"/>
        <v>0</v>
      </c>
      <c r="X3193">
        <f t="shared" si="332"/>
        <v>-0.33210685681674346</v>
      </c>
    </row>
    <row r="3194" spans="1:24" x14ac:dyDescent="0.35">
      <c r="A3194" t="s">
        <v>69</v>
      </c>
      <c r="B3194" t="s">
        <v>667</v>
      </c>
      <c r="C3194" t="s">
        <v>674</v>
      </c>
      <c r="D3194" t="s">
        <v>699</v>
      </c>
      <c r="E3194">
        <v>0.40613545133086099</v>
      </c>
      <c r="F3194">
        <v>9</v>
      </c>
      <c r="G3194">
        <v>0</v>
      </c>
      <c r="H3194">
        <v>0</v>
      </c>
      <c r="I3194">
        <f t="shared" si="333"/>
        <v>0</v>
      </c>
      <c r="J3194">
        <v>0</v>
      </c>
      <c r="K3194">
        <v>0</v>
      </c>
      <c r="M3194" t="s">
        <v>650</v>
      </c>
      <c r="N3194" t="str">
        <f t="shared" si="334"/>
        <v>middle</v>
      </c>
      <c r="P3194">
        <v>0</v>
      </c>
      <c r="Q3194">
        <v>-0.31539220000000001</v>
      </c>
      <c r="R3194">
        <v>1</v>
      </c>
      <c r="S3194">
        <v>0.40613545133086099</v>
      </c>
      <c r="T3194">
        <f t="shared" si="335"/>
        <v>0</v>
      </c>
      <c r="U3194">
        <f t="shared" si="336"/>
        <v>0</v>
      </c>
      <c r="V3194">
        <f t="shared" si="337"/>
        <v>0</v>
      </c>
      <c r="X3194">
        <f t="shared" si="332"/>
        <v>-0.12809195349323318</v>
      </c>
    </row>
    <row r="3195" spans="1:24" x14ac:dyDescent="0.35">
      <c r="A3195" t="s">
        <v>72</v>
      </c>
      <c r="B3195" t="s">
        <v>667</v>
      </c>
      <c r="C3195" t="s">
        <v>674</v>
      </c>
      <c r="D3195" t="s">
        <v>699</v>
      </c>
      <c r="E3195">
        <v>0.59386454866913796</v>
      </c>
      <c r="F3195">
        <v>9</v>
      </c>
      <c r="G3195">
        <v>0</v>
      </c>
      <c r="H3195">
        <v>0</v>
      </c>
      <c r="I3195">
        <f t="shared" si="333"/>
        <v>0</v>
      </c>
      <c r="J3195">
        <v>0</v>
      </c>
      <c r="K3195">
        <v>0</v>
      </c>
      <c r="M3195" t="s">
        <v>650</v>
      </c>
      <c r="N3195" t="str">
        <f t="shared" si="334"/>
        <v>middle</v>
      </c>
      <c r="P3195">
        <v>0</v>
      </c>
      <c r="Q3195">
        <v>-0.31539220000000001</v>
      </c>
      <c r="R3195">
        <v>1</v>
      </c>
      <c r="S3195">
        <v>0.59386454866913796</v>
      </c>
      <c r="T3195">
        <f t="shared" si="335"/>
        <v>0</v>
      </c>
      <c r="U3195">
        <f t="shared" si="336"/>
        <v>0</v>
      </c>
      <c r="V3195">
        <f t="shared" si="337"/>
        <v>0</v>
      </c>
      <c r="X3195">
        <f t="shared" si="332"/>
        <v>-0.18730024650676649</v>
      </c>
    </row>
    <row r="3196" spans="1:24" x14ac:dyDescent="0.35">
      <c r="A3196" t="s">
        <v>580</v>
      </c>
      <c r="B3196" t="s">
        <v>665</v>
      </c>
      <c r="C3196" t="s">
        <v>674</v>
      </c>
      <c r="D3196" t="s">
        <v>699</v>
      </c>
      <c r="E3196">
        <v>1</v>
      </c>
      <c r="F3196">
        <v>9</v>
      </c>
      <c r="G3196">
        <v>1</v>
      </c>
      <c r="H3196">
        <v>0</v>
      </c>
      <c r="I3196">
        <f t="shared" si="333"/>
        <v>1</v>
      </c>
      <c r="J3196">
        <v>0</v>
      </c>
      <c r="K3196">
        <v>0</v>
      </c>
      <c r="M3196" t="s">
        <v>650</v>
      </c>
      <c r="N3196" t="str">
        <f t="shared" si="334"/>
        <v>middle</v>
      </c>
      <c r="P3196">
        <v>1</v>
      </c>
      <c r="Q3196">
        <v>-5.6425450000000002E-2</v>
      </c>
      <c r="R3196">
        <v>1</v>
      </c>
      <c r="S3196">
        <v>1</v>
      </c>
      <c r="T3196">
        <f t="shared" si="335"/>
        <v>1</v>
      </c>
      <c r="U3196">
        <f t="shared" si="336"/>
        <v>0</v>
      </c>
      <c r="V3196">
        <f t="shared" si="337"/>
        <v>0</v>
      </c>
      <c r="X3196">
        <f t="shared" si="332"/>
        <v>-5.6425450000000002E-2</v>
      </c>
    </row>
    <row r="3197" spans="1:24" x14ac:dyDescent="0.35">
      <c r="A3197" t="s">
        <v>176</v>
      </c>
      <c r="B3197" t="s">
        <v>667</v>
      </c>
      <c r="C3197" t="s">
        <v>682</v>
      </c>
      <c r="D3197" t="s">
        <v>691</v>
      </c>
      <c r="E3197">
        <v>0.12040690861687101</v>
      </c>
      <c r="F3197">
        <v>9</v>
      </c>
      <c r="G3197">
        <v>0</v>
      </c>
      <c r="H3197">
        <v>0</v>
      </c>
      <c r="I3197">
        <f t="shared" si="333"/>
        <v>0</v>
      </c>
      <c r="J3197">
        <v>0</v>
      </c>
      <c r="K3197">
        <v>0</v>
      </c>
      <c r="M3197" t="s">
        <v>650</v>
      </c>
      <c r="N3197" t="str">
        <f t="shared" si="334"/>
        <v>middle</v>
      </c>
      <c r="P3197">
        <v>0</v>
      </c>
      <c r="Q3197">
        <v>-0.40521713999999998</v>
      </c>
      <c r="R3197">
        <v>1</v>
      </c>
      <c r="S3197">
        <v>0.12040690861687101</v>
      </c>
      <c r="T3197">
        <f t="shared" si="335"/>
        <v>0</v>
      </c>
      <c r="U3197">
        <f t="shared" si="336"/>
        <v>0</v>
      </c>
      <c r="V3197">
        <f t="shared" si="337"/>
        <v>0</v>
      </c>
      <c r="X3197">
        <f t="shared" si="332"/>
        <v>-4.8790943145969823E-2</v>
      </c>
    </row>
    <row r="3198" spans="1:24" x14ac:dyDescent="0.35">
      <c r="A3198" t="s">
        <v>168</v>
      </c>
      <c r="B3198" t="s">
        <v>667</v>
      </c>
      <c r="C3198" t="s">
        <v>682</v>
      </c>
      <c r="D3198" t="s">
        <v>691</v>
      </c>
      <c r="E3198">
        <v>0.30197444754657399</v>
      </c>
      <c r="F3198">
        <v>9</v>
      </c>
      <c r="G3198">
        <v>0</v>
      </c>
      <c r="H3198">
        <v>0</v>
      </c>
      <c r="I3198">
        <f t="shared" si="333"/>
        <v>0</v>
      </c>
      <c r="J3198">
        <v>0</v>
      </c>
      <c r="K3198">
        <v>0</v>
      </c>
      <c r="M3198" t="s">
        <v>650</v>
      </c>
      <c r="N3198" t="str">
        <f t="shared" si="334"/>
        <v>middle</v>
      </c>
      <c r="P3198">
        <v>0</v>
      </c>
      <c r="Q3198">
        <v>-0.40521713999999998</v>
      </c>
      <c r="R3198">
        <v>1</v>
      </c>
      <c r="S3198">
        <v>0.30197444754657399</v>
      </c>
      <c r="T3198">
        <f t="shared" si="335"/>
        <v>0</v>
      </c>
      <c r="U3198">
        <f t="shared" si="336"/>
        <v>0</v>
      </c>
      <c r="V3198">
        <f t="shared" si="337"/>
        <v>0</v>
      </c>
      <c r="X3198">
        <f t="shared" si="332"/>
        <v>-0.12236522198790271</v>
      </c>
    </row>
    <row r="3199" spans="1:24" x14ac:dyDescent="0.35">
      <c r="A3199" t="s">
        <v>174</v>
      </c>
      <c r="B3199" t="s">
        <v>666</v>
      </c>
      <c r="C3199" t="s">
        <v>682</v>
      </c>
      <c r="D3199" t="s">
        <v>691</v>
      </c>
      <c r="E3199">
        <v>0.22769280271997</v>
      </c>
      <c r="F3199">
        <v>9</v>
      </c>
      <c r="G3199">
        <v>0</v>
      </c>
      <c r="H3199">
        <v>0</v>
      </c>
      <c r="I3199">
        <f t="shared" si="333"/>
        <v>0</v>
      </c>
      <c r="J3199">
        <v>0</v>
      </c>
      <c r="K3199">
        <v>0</v>
      </c>
      <c r="M3199" t="s">
        <v>650</v>
      </c>
      <c r="N3199" t="str">
        <f t="shared" si="334"/>
        <v>middle</v>
      </c>
      <c r="P3199">
        <v>0</v>
      </c>
      <c r="Q3199">
        <v>-0.40521713999999998</v>
      </c>
      <c r="R3199">
        <v>1</v>
      </c>
      <c r="S3199">
        <v>0.22769280271997</v>
      </c>
      <c r="T3199">
        <f t="shared" si="335"/>
        <v>0</v>
      </c>
      <c r="U3199">
        <f t="shared" si="336"/>
        <v>0</v>
      </c>
      <c r="V3199">
        <f t="shared" si="337"/>
        <v>0</v>
      </c>
      <c r="X3199">
        <f t="shared" si="332"/>
        <v>-9.2265026316770457E-2</v>
      </c>
    </row>
    <row r="3200" spans="1:24" x14ac:dyDescent="0.35">
      <c r="A3200" t="s">
        <v>167</v>
      </c>
      <c r="B3200" t="s">
        <v>667</v>
      </c>
      <c r="C3200" t="s">
        <v>682</v>
      </c>
      <c r="D3200" t="s">
        <v>691</v>
      </c>
      <c r="E3200">
        <v>0.34992584111658398</v>
      </c>
      <c r="F3200">
        <v>9</v>
      </c>
      <c r="G3200">
        <v>0</v>
      </c>
      <c r="H3200">
        <v>0</v>
      </c>
      <c r="I3200">
        <f t="shared" si="333"/>
        <v>0</v>
      </c>
      <c r="J3200">
        <v>0</v>
      </c>
      <c r="K3200">
        <v>0</v>
      </c>
      <c r="M3200" t="s">
        <v>650</v>
      </c>
      <c r="N3200" t="str">
        <f t="shared" si="334"/>
        <v>middle</v>
      </c>
      <c r="P3200">
        <v>0</v>
      </c>
      <c r="Q3200">
        <v>-0.40521713999999998</v>
      </c>
      <c r="R3200">
        <v>1</v>
      </c>
      <c r="S3200">
        <v>0.34992584111658398</v>
      </c>
      <c r="T3200">
        <f t="shared" si="335"/>
        <v>0</v>
      </c>
      <c r="U3200">
        <f t="shared" si="336"/>
        <v>0</v>
      </c>
      <c r="V3200">
        <f t="shared" si="337"/>
        <v>0</v>
      </c>
      <c r="X3200">
        <f t="shared" si="332"/>
        <v>-0.14179594854935657</v>
      </c>
    </row>
    <row r="3201" spans="1:24" x14ac:dyDescent="0.35">
      <c r="A3201" t="s">
        <v>176</v>
      </c>
      <c r="B3201" t="s">
        <v>667</v>
      </c>
      <c r="C3201" t="s">
        <v>682</v>
      </c>
      <c r="D3201" t="s">
        <v>691</v>
      </c>
      <c r="E3201">
        <v>0.432454120725276</v>
      </c>
      <c r="F3201">
        <v>9</v>
      </c>
      <c r="G3201">
        <v>0</v>
      </c>
      <c r="H3201">
        <v>0</v>
      </c>
      <c r="I3201">
        <f t="shared" si="333"/>
        <v>0</v>
      </c>
      <c r="J3201">
        <v>0</v>
      </c>
      <c r="K3201">
        <v>0</v>
      </c>
      <c r="L3201" t="s">
        <v>654</v>
      </c>
      <c r="M3201" t="s">
        <v>652</v>
      </c>
      <c r="N3201" t="str">
        <f t="shared" si="334"/>
        <v>left guard</v>
      </c>
      <c r="P3201">
        <v>0</v>
      </c>
      <c r="Q3201">
        <v>-0.42357600000000001</v>
      </c>
      <c r="R3201">
        <v>1</v>
      </c>
      <c r="S3201">
        <v>0.432454120725276</v>
      </c>
      <c r="T3201">
        <f t="shared" si="335"/>
        <v>0</v>
      </c>
      <c r="U3201">
        <f t="shared" si="336"/>
        <v>0</v>
      </c>
      <c r="V3201">
        <f t="shared" si="337"/>
        <v>0</v>
      </c>
      <c r="X3201">
        <f t="shared" si="332"/>
        <v>-0.1831771866403295</v>
      </c>
    </row>
    <row r="3202" spans="1:24" x14ac:dyDescent="0.35">
      <c r="A3202" t="s">
        <v>412</v>
      </c>
      <c r="B3202" t="s">
        <v>667</v>
      </c>
      <c r="C3202" t="s">
        <v>682</v>
      </c>
      <c r="D3202" t="s">
        <v>691</v>
      </c>
      <c r="E3202">
        <v>0.567545879274723</v>
      </c>
      <c r="F3202">
        <v>9</v>
      </c>
      <c r="G3202">
        <v>0</v>
      </c>
      <c r="H3202">
        <v>0</v>
      </c>
      <c r="I3202">
        <f t="shared" si="333"/>
        <v>0</v>
      </c>
      <c r="J3202">
        <v>0</v>
      </c>
      <c r="K3202">
        <v>0</v>
      </c>
      <c r="L3202" t="s">
        <v>654</v>
      </c>
      <c r="M3202" t="s">
        <v>652</v>
      </c>
      <c r="N3202" t="str">
        <f t="shared" si="334"/>
        <v>left guard</v>
      </c>
      <c r="P3202">
        <v>0</v>
      </c>
      <c r="Q3202">
        <v>-0.42357600000000001</v>
      </c>
      <c r="R3202">
        <v>1</v>
      </c>
      <c r="S3202">
        <v>0.567545879274723</v>
      </c>
      <c r="T3202">
        <f t="shared" si="335"/>
        <v>0</v>
      </c>
      <c r="U3202">
        <f t="shared" si="336"/>
        <v>0</v>
      </c>
      <c r="V3202">
        <f t="shared" si="337"/>
        <v>0</v>
      </c>
      <c r="X3202">
        <f t="shared" ref="X3202:X3265" si="338">Q3202*E3202</f>
        <v>-0.24039881335967006</v>
      </c>
    </row>
    <row r="3203" spans="1:24" x14ac:dyDescent="0.35">
      <c r="A3203" t="s">
        <v>314</v>
      </c>
      <c r="B3203" t="s">
        <v>666</v>
      </c>
      <c r="C3203" t="s">
        <v>691</v>
      </c>
      <c r="D3203" t="s">
        <v>682</v>
      </c>
      <c r="E3203">
        <v>0.19166213198937401</v>
      </c>
      <c r="F3203">
        <v>9</v>
      </c>
      <c r="G3203">
        <v>0</v>
      </c>
      <c r="H3203">
        <v>0</v>
      </c>
      <c r="I3203">
        <f t="shared" ref="I3203:I3266" si="339">SUM(G3203:H3203)</f>
        <v>0</v>
      </c>
      <c r="J3203">
        <v>0</v>
      </c>
      <c r="K3203">
        <v>0</v>
      </c>
      <c r="L3203" t="s">
        <v>654</v>
      </c>
      <c r="M3203" t="s">
        <v>652</v>
      </c>
      <c r="N3203" t="str">
        <f t="shared" ref="N3203:N3266" si="340">IF(M3203="middle",M3203,_xlfn.CONCAT(M3203," ",L3203))</f>
        <v>left guard</v>
      </c>
      <c r="P3203">
        <v>0</v>
      </c>
      <c r="Q3203">
        <v>-0.64262240000000004</v>
      </c>
      <c r="R3203">
        <v>1</v>
      </c>
      <c r="S3203">
        <v>0.19166213198937401</v>
      </c>
      <c r="T3203">
        <f t="shared" ref="T3203:T3266" si="341">P3203*E3203</f>
        <v>0</v>
      </c>
      <c r="U3203">
        <f t="shared" ref="U3203:U3266" si="342">J3203*E3203</f>
        <v>0</v>
      </c>
      <c r="V3203">
        <f t="shared" ref="V3203:V3266" si="343">K3203*E3203</f>
        <v>0</v>
      </c>
      <c r="X3203">
        <f t="shared" si="338"/>
        <v>-0.12316637924812832</v>
      </c>
    </row>
    <row r="3204" spans="1:24" x14ac:dyDescent="0.35">
      <c r="A3204" t="s">
        <v>301</v>
      </c>
      <c r="B3204" t="s">
        <v>667</v>
      </c>
      <c r="C3204" t="s">
        <v>691</v>
      </c>
      <c r="D3204" t="s">
        <v>682</v>
      </c>
      <c r="E3204">
        <v>0.80833786801062502</v>
      </c>
      <c r="F3204">
        <v>9</v>
      </c>
      <c r="G3204">
        <v>0</v>
      </c>
      <c r="H3204">
        <v>0</v>
      </c>
      <c r="I3204">
        <f t="shared" si="339"/>
        <v>0</v>
      </c>
      <c r="J3204">
        <v>0</v>
      </c>
      <c r="K3204">
        <v>0</v>
      </c>
      <c r="L3204" t="s">
        <v>654</v>
      </c>
      <c r="M3204" t="s">
        <v>652</v>
      </c>
      <c r="N3204" t="str">
        <f t="shared" si="340"/>
        <v>left guard</v>
      </c>
      <c r="P3204">
        <v>0</v>
      </c>
      <c r="Q3204">
        <v>-0.64262240000000004</v>
      </c>
      <c r="R3204">
        <v>1</v>
      </c>
      <c r="S3204">
        <v>0.80833786801062502</v>
      </c>
      <c r="T3204">
        <f t="shared" si="341"/>
        <v>0</v>
      </c>
      <c r="U3204">
        <f t="shared" si="342"/>
        <v>0</v>
      </c>
      <c r="V3204">
        <f t="shared" si="343"/>
        <v>0</v>
      </c>
      <c r="X3204">
        <f t="shared" si="338"/>
        <v>-0.51945602075187114</v>
      </c>
    </row>
    <row r="3205" spans="1:24" x14ac:dyDescent="0.35">
      <c r="A3205" t="s">
        <v>583</v>
      </c>
      <c r="B3205" t="s">
        <v>665</v>
      </c>
      <c r="C3205" t="s">
        <v>682</v>
      </c>
      <c r="D3205" t="s">
        <v>691</v>
      </c>
      <c r="E3205">
        <v>0.32766260765233901</v>
      </c>
      <c r="F3205">
        <v>9</v>
      </c>
      <c r="G3205">
        <v>0</v>
      </c>
      <c r="H3205">
        <v>0</v>
      </c>
      <c r="I3205">
        <f t="shared" si="339"/>
        <v>0</v>
      </c>
      <c r="J3205">
        <v>0</v>
      </c>
      <c r="K3205">
        <v>0</v>
      </c>
      <c r="L3205" t="s">
        <v>653</v>
      </c>
      <c r="M3205" t="s">
        <v>652</v>
      </c>
      <c r="N3205" t="str">
        <f t="shared" si="340"/>
        <v>left end</v>
      </c>
      <c r="P3205">
        <v>0</v>
      </c>
      <c r="Q3205">
        <v>-0.48560910000000002</v>
      </c>
      <c r="R3205">
        <v>1</v>
      </c>
      <c r="S3205">
        <v>0.32766260765233901</v>
      </c>
      <c r="T3205">
        <f t="shared" si="341"/>
        <v>0</v>
      </c>
      <c r="U3205">
        <f t="shared" si="342"/>
        <v>0</v>
      </c>
      <c r="V3205">
        <f t="shared" si="343"/>
        <v>0</v>
      </c>
      <c r="X3205">
        <f t="shared" si="338"/>
        <v>-0.15911594400570547</v>
      </c>
    </row>
    <row r="3206" spans="1:24" x14ac:dyDescent="0.35">
      <c r="A3206" t="s">
        <v>170</v>
      </c>
      <c r="B3206" t="s">
        <v>665</v>
      </c>
      <c r="C3206" t="s">
        <v>682</v>
      </c>
      <c r="D3206" t="s">
        <v>691</v>
      </c>
      <c r="E3206">
        <v>0.67233739234765999</v>
      </c>
      <c r="F3206">
        <v>9</v>
      </c>
      <c r="G3206">
        <v>0</v>
      </c>
      <c r="H3206">
        <v>0</v>
      </c>
      <c r="I3206">
        <f t="shared" si="339"/>
        <v>0</v>
      </c>
      <c r="J3206">
        <v>0</v>
      </c>
      <c r="K3206">
        <v>0</v>
      </c>
      <c r="L3206" t="s">
        <v>653</v>
      </c>
      <c r="M3206" t="s">
        <v>652</v>
      </c>
      <c r="N3206" t="str">
        <f t="shared" si="340"/>
        <v>left end</v>
      </c>
      <c r="P3206">
        <v>0</v>
      </c>
      <c r="Q3206">
        <v>-0.48560910000000002</v>
      </c>
      <c r="R3206">
        <v>1</v>
      </c>
      <c r="S3206">
        <v>0.67233739234765999</v>
      </c>
      <c r="T3206">
        <f t="shared" si="341"/>
        <v>0</v>
      </c>
      <c r="U3206">
        <f t="shared" si="342"/>
        <v>0</v>
      </c>
      <c r="V3206">
        <f t="shared" si="343"/>
        <v>0</v>
      </c>
      <c r="X3206">
        <f t="shared" si="338"/>
        <v>-0.32649315599429407</v>
      </c>
    </row>
    <row r="3207" spans="1:24" x14ac:dyDescent="0.35">
      <c r="A3207" t="s">
        <v>174</v>
      </c>
      <c r="B3207" t="s">
        <v>666</v>
      </c>
      <c r="C3207" t="s">
        <v>682</v>
      </c>
      <c r="D3207" t="s">
        <v>691</v>
      </c>
      <c r="E3207">
        <v>0.32168435915062898</v>
      </c>
      <c r="F3207">
        <v>9</v>
      </c>
      <c r="G3207">
        <v>0</v>
      </c>
      <c r="H3207">
        <v>0</v>
      </c>
      <c r="I3207">
        <f t="shared" si="339"/>
        <v>0</v>
      </c>
      <c r="J3207">
        <v>0</v>
      </c>
      <c r="K3207">
        <v>0</v>
      </c>
      <c r="L3207" t="s">
        <v>3</v>
      </c>
      <c r="M3207" t="s">
        <v>651</v>
      </c>
      <c r="N3207" t="str">
        <f t="shared" si="340"/>
        <v>right tackle</v>
      </c>
      <c r="P3207">
        <v>0</v>
      </c>
      <c r="Q3207">
        <v>-0.49774489999999999</v>
      </c>
      <c r="R3207">
        <v>1</v>
      </c>
      <c r="S3207">
        <v>0.32168435915062898</v>
      </c>
      <c r="T3207">
        <f t="shared" si="341"/>
        <v>0</v>
      </c>
      <c r="U3207">
        <f t="shared" si="342"/>
        <v>0</v>
      </c>
      <c r="V3207">
        <f t="shared" si="343"/>
        <v>0</v>
      </c>
      <c r="X3207">
        <f t="shared" si="338"/>
        <v>-0.16011674917699389</v>
      </c>
    </row>
    <row r="3208" spans="1:24" x14ac:dyDescent="0.35">
      <c r="A3208" t="s">
        <v>411</v>
      </c>
      <c r="B3208" t="s">
        <v>665</v>
      </c>
      <c r="C3208" t="s">
        <v>682</v>
      </c>
      <c r="D3208" t="s">
        <v>691</v>
      </c>
      <c r="E3208">
        <v>0.67831564084937002</v>
      </c>
      <c r="F3208">
        <v>9</v>
      </c>
      <c r="G3208">
        <v>0</v>
      </c>
      <c r="H3208">
        <v>0</v>
      </c>
      <c r="I3208">
        <f t="shared" si="339"/>
        <v>0</v>
      </c>
      <c r="J3208">
        <v>0</v>
      </c>
      <c r="K3208">
        <v>0</v>
      </c>
      <c r="L3208" t="s">
        <v>3</v>
      </c>
      <c r="M3208" t="s">
        <v>651</v>
      </c>
      <c r="N3208" t="str">
        <f t="shared" si="340"/>
        <v>right tackle</v>
      </c>
      <c r="P3208">
        <v>0</v>
      </c>
      <c r="Q3208">
        <v>-0.49774489999999999</v>
      </c>
      <c r="R3208">
        <v>1</v>
      </c>
      <c r="S3208">
        <v>0.67831564084937002</v>
      </c>
      <c r="T3208">
        <f t="shared" si="341"/>
        <v>0</v>
      </c>
      <c r="U3208">
        <f t="shared" si="342"/>
        <v>0</v>
      </c>
      <c r="V3208">
        <f t="shared" si="343"/>
        <v>0</v>
      </c>
      <c r="X3208">
        <f t="shared" si="338"/>
        <v>-0.33762815082300557</v>
      </c>
    </row>
    <row r="3209" spans="1:24" x14ac:dyDescent="0.35">
      <c r="A3209" t="s">
        <v>588</v>
      </c>
      <c r="B3209" t="s">
        <v>666</v>
      </c>
      <c r="C3209" t="s">
        <v>691</v>
      </c>
      <c r="D3209" t="s">
        <v>682</v>
      </c>
      <c r="E3209">
        <v>0.15791762892229899</v>
      </c>
      <c r="F3209">
        <v>9</v>
      </c>
      <c r="G3209">
        <v>0</v>
      </c>
      <c r="H3209">
        <v>0</v>
      </c>
      <c r="I3209">
        <f t="shared" si="339"/>
        <v>0</v>
      </c>
      <c r="J3209">
        <v>0</v>
      </c>
      <c r="K3209">
        <v>0</v>
      </c>
      <c r="M3209" t="s">
        <v>650</v>
      </c>
      <c r="N3209" t="str">
        <f t="shared" si="340"/>
        <v>middle</v>
      </c>
      <c r="P3209">
        <v>0</v>
      </c>
      <c r="Q3209">
        <v>-1.8233902999999999E-2</v>
      </c>
      <c r="R3209">
        <v>1</v>
      </c>
      <c r="S3209">
        <v>0.15791762892229899</v>
      </c>
      <c r="T3209">
        <f t="shared" si="341"/>
        <v>0</v>
      </c>
      <c r="U3209">
        <f t="shared" si="342"/>
        <v>0</v>
      </c>
      <c r="V3209">
        <f t="shared" si="343"/>
        <v>0</v>
      </c>
      <c r="X3209">
        <f t="shared" si="338"/>
        <v>-2.8794547277591941E-3</v>
      </c>
    </row>
    <row r="3210" spans="1:24" x14ac:dyDescent="0.35">
      <c r="A3210" t="s">
        <v>585</v>
      </c>
      <c r="B3210" t="s">
        <v>666</v>
      </c>
      <c r="C3210" t="s">
        <v>691</v>
      </c>
      <c r="D3210" t="s">
        <v>682</v>
      </c>
      <c r="E3210">
        <v>0.61876270276643597</v>
      </c>
      <c r="F3210">
        <v>9</v>
      </c>
      <c r="G3210">
        <v>0</v>
      </c>
      <c r="H3210">
        <v>0</v>
      </c>
      <c r="I3210">
        <f t="shared" si="339"/>
        <v>0</v>
      </c>
      <c r="J3210">
        <v>0</v>
      </c>
      <c r="K3210">
        <v>0</v>
      </c>
      <c r="M3210" t="s">
        <v>650</v>
      </c>
      <c r="N3210" t="str">
        <f t="shared" si="340"/>
        <v>middle</v>
      </c>
      <c r="P3210">
        <v>0</v>
      </c>
      <c r="Q3210">
        <v>-1.8233902999999999E-2</v>
      </c>
      <c r="R3210">
        <v>1</v>
      </c>
      <c r="S3210">
        <v>0.61876270276643597</v>
      </c>
      <c r="T3210">
        <f t="shared" si="341"/>
        <v>0</v>
      </c>
      <c r="U3210">
        <f t="shared" si="342"/>
        <v>0</v>
      </c>
      <c r="V3210">
        <f t="shared" si="343"/>
        <v>0</v>
      </c>
      <c r="X3210">
        <f t="shared" si="338"/>
        <v>-1.1282459102261024E-2</v>
      </c>
    </row>
    <row r="3211" spans="1:24" x14ac:dyDescent="0.35">
      <c r="A3211" t="s">
        <v>584</v>
      </c>
      <c r="B3211" t="s">
        <v>666</v>
      </c>
      <c r="C3211" t="s">
        <v>691</v>
      </c>
      <c r="D3211" t="s">
        <v>682</v>
      </c>
      <c r="E3211">
        <v>0.22331966831126299</v>
      </c>
      <c r="F3211">
        <v>9</v>
      </c>
      <c r="G3211">
        <v>0</v>
      </c>
      <c r="H3211">
        <v>0</v>
      </c>
      <c r="I3211">
        <f t="shared" si="339"/>
        <v>0</v>
      </c>
      <c r="J3211">
        <v>0</v>
      </c>
      <c r="K3211">
        <v>0</v>
      </c>
      <c r="M3211" t="s">
        <v>650</v>
      </c>
      <c r="N3211" t="str">
        <f t="shared" si="340"/>
        <v>middle</v>
      </c>
      <c r="P3211">
        <v>0</v>
      </c>
      <c r="Q3211">
        <v>-1.8233902999999999E-2</v>
      </c>
      <c r="R3211">
        <v>1</v>
      </c>
      <c r="S3211">
        <v>0.22331966831126299</v>
      </c>
      <c r="T3211">
        <f t="shared" si="341"/>
        <v>0</v>
      </c>
      <c r="U3211">
        <f t="shared" si="342"/>
        <v>0</v>
      </c>
      <c r="V3211">
        <f t="shared" si="343"/>
        <v>0</v>
      </c>
      <c r="X3211">
        <f t="shared" si="338"/>
        <v>-4.0719891699797428E-3</v>
      </c>
    </row>
    <row r="3212" spans="1:24" x14ac:dyDescent="0.35">
      <c r="A3212" t="s">
        <v>295</v>
      </c>
      <c r="B3212" t="s">
        <v>665</v>
      </c>
      <c r="C3212" t="s">
        <v>691</v>
      </c>
      <c r="D3212" t="s">
        <v>682</v>
      </c>
      <c r="E3212">
        <v>0.63954455377150898</v>
      </c>
      <c r="F3212">
        <v>9</v>
      </c>
      <c r="G3212">
        <v>0</v>
      </c>
      <c r="H3212">
        <v>0</v>
      </c>
      <c r="I3212">
        <f t="shared" si="339"/>
        <v>0</v>
      </c>
      <c r="J3212">
        <v>0</v>
      </c>
      <c r="K3212">
        <v>0</v>
      </c>
      <c r="L3212" t="s">
        <v>654</v>
      </c>
      <c r="M3212" t="s">
        <v>652</v>
      </c>
      <c r="N3212" t="str">
        <f t="shared" si="340"/>
        <v>left guard</v>
      </c>
      <c r="P3212">
        <v>0</v>
      </c>
      <c r="Q3212">
        <v>1.5423703</v>
      </c>
      <c r="R3212">
        <v>0</v>
      </c>
      <c r="S3212">
        <v>0</v>
      </c>
      <c r="T3212">
        <f t="shared" si="341"/>
        <v>0</v>
      </c>
      <c r="U3212">
        <f t="shared" si="342"/>
        <v>0</v>
      </c>
      <c r="V3212">
        <f t="shared" si="343"/>
        <v>0</v>
      </c>
      <c r="X3212">
        <f t="shared" si="338"/>
        <v>0.98641452526392848</v>
      </c>
    </row>
    <row r="3213" spans="1:24" x14ac:dyDescent="0.35">
      <c r="A3213" t="s">
        <v>586</v>
      </c>
      <c r="B3213" t="s">
        <v>665</v>
      </c>
      <c r="C3213" t="s">
        <v>691</v>
      </c>
      <c r="D3213" t="s">
        <v>682</v>
      </c>
      <c r="E3213">
        <v>0.36045544622849002</v>
      </c>
      <c r="F3213">
        <v>9</v>
      </c>
      <c r="G3213">
        <v>0</v>
      </c>
      <c r="H3213">
        <v>0</v>
      </c>
      <c r="I3213">
        <f t="shared" si="339"/>
        <v>0</v>
      </c>
      <c r="J3213">
        <v>0</v>
      </c>
      <c r="K3213">
        <v>0</v>
      </c>
      <c r="L3213" t="s">
        <v>654</v>
      </c>
      <c r="M3213" t="s">
        <v>652</v>
      </c>
      <c r="N3213" t="str">
        <f t="shared" si="340"/>
        <v>left guard</v>
      </c>
      <c r="P3213">
        <v>0</v>
      </c>
      <c r="Q3213">
        <v>1.5423703</v>
      </c>
      <c r="R3213">
        <v>0</v>
      </c>
      <c r="S3213">
        <v>0</v>
      </c>
      <c r="T3213">
        <f t="shared" si="341"/>
        <v>0</v>
      </c>
      <c r="U3213">
        <f t="shared" si="342"/>
        <v>0</v>
      </c>
      <c r="V3213">
        <f t="shared" si="343"/>
        <v>0</v>
      </c>
      <c r="X3213">
        <f t="shared" si="338"/>
        <v>0.55595577473607005</v>
      </c>
    </row>
    <row r="3214" spans="1:24" x14ac:dyDescent="0.35">
      <c r="A3214" t="s">
        <v>316</v>
      </c>
      <c r="B3214" t="s">
        <v>665</v>
      </c>
      <c r="C3214" t="s">
        <v>691</v>
      </c>
      <c r="D3214" t="s">
        <v>682</v>
      </c>
      <c r="E3214">
        <v>1</v>
      </c>
      <c r="F3214">
        <v>9</v>
      </c>
      <c r="G3214">
        <v>0</v>
      </c>
      <c r="H3214">
        <v>0</v>
      </c>
      <c r="I3214">
        <f t="shared" si="339"/>
        <v>0</v>
      </c>
      <c r="J3214">
        <v>0</v>
      </c>
      <c r="K3214">
        <v>1</v>
      </c>
      <c r="L3214" t="s">
        <v>653</v>
      </c>
      <c r="M3214" t="s">
        <v>651</v>
      </c>
      <c r="N3214" t="str">
        <f t="shared" si="340"/>
        <v>right end</v>
      </c>
      <c r="P3214">
        <v>0</v>
      </c>
      <c r="Q3214">
        <v>-0.89014219999999999</v>
      </c>
      <c r="R3214">
        <v>1</v>
      </c>
      <c r="S3214">
        <v>1</v>
      </c>
      <c r="T3214">
        <f t="shared" si="341"/>
        <v>0</v>
      </c>
      <c r="U3214">
        <f t="shared" si="342"/>
        <v>0</v>
      </c>
      <c r="V3214">
        <f t="shared" si="343"/>
        <v>1</v>
      </c>
      <c r="X3214">
        <f t="shared" si="338"/>
        <v>-0.89014219999999999</v>
      </c>
    </row>
    <row r="3215" spans="1:24" x14ac:dyDescent="0.35">
      <c r="A3215" t="s">
        <v>182</v>
      </c>
      <c r="B3215" t="s">
        <v>666</v>
      </c>
      <c r="C3215" t="s">
        <v>682</v>
      </c>
      <c r="D3215" t="s">
        <v>691</v>
      </c>
      <c r="E3215">
        <v>0.30577915010940798</v>
      </c>
      <c r="F3215">
        <v>9</v>
      </c>
      <c r="G3215">
        <v>0</v>
      </c>
      <c r="H3215">
        <v>0</v>
      </c>
      <c r="I3215">
        <f t="shared" si="339"/>
        <v>0</v>
      </c>
      <c r="J3215">
        <v>0</v>
      </c>
      <c r="K3215">
        <v>0</v>
      </c>
      <c r="L3215" t="s">
        <v>3</v>
      </c>
      <c r="M3215" t="s">
        <v>652</v>
      </c>
      <c r="N3215" t="str">
        <f t="shared" si="340"/>
        <v>left tackle</v>
      </c>
      <c r="P3215">
        <v>0</v>
      </c>
      <c r="Q3215">
        <v>-7.9867419999999995E-2</v>
      </c>
      <c r="R3215">
        <v>1</v>
      </c>
      <c r="S3215">
        <v>0.30577915010940798</v>
      </c>
      <c r="T3215">
        <f t="shared" si="341"/>
        <v>0</v>
      </c>
      <c r="U3215">
        <f t="shared" si="342"/>
        <v>0</v>
      </c>
      <c r="V3215">
        <f t="shared" si="343"/>
        <v>0</v>
      </c>
      <c r="X3215">
        <f t="shared" si="338"/>
        <v>-2.4421791809031132E-2</v>
      </c>
    </row>
    <row r="3216" spans="1:24" x14ac:dyDescent="0.35">
      <c r="A3216" t="s">
        <v>167</v>
      </c>
      <c r="B3216" t="s">
        <v>667</v>
      </c>
      <c r="C3216" t="s">
        <v>682</v>
      </c>
      <c r="D3216" t="s">
        <v>691</v>
      </c>
      <c r="E3216">
        <v>0.69422084989059096</v>
      </c>
      <c r="F3216">
        <v>9</v>
      </c>
      <c r="G3216">
        <v>0</v>
      </c>
      <c r="H3216">
        <v>0</v>
      </c>
      <c r="I3216">
        <f t="shared" si="339"/>
        <v>0</v>
      </c>
      <c r="J3216">
        <v>0</v>
      </c>
      <c r="K3216">
        <v>0</v>
      </c>
      <c r="L3216" t="s">
        <v>3</v>
      </c>
      <c r="M3216" t="s">
        <v>652</v>
      </c>
      <c r="N3216" t="str">
        <f t="shared" si="340"/>
        <v>left tackle</v>
      </c>
      <c r="P3216">
        <v>0</v>
      </c>
      <c r="Q3216">
        <v>-7.9867419999999995E-2</v>
      </c>
      <c r="R3216">
        <v>1</v>
      </c>
      <c r="S3216">
        <v>0.69422084989059096</v>
      </c>
      <c r="T3216">
        <f t="shared" si="341"/>
        <v>0</v>
      </c>
      <c r="U3216">
        <f t="shared" si="342"/>
        <v>0</v>
      </c>
      <c r="V3216">
        <f t="shared" si="343"/>
        <v>0</v>
      </c>
      <c r="X3216">
        <f t="shared" si="338"/>
        <v>-5.5445628190968779E-2</v>
      </c>
    </row>
    <row r="3217" spans="1:24" x14ac:dyDescent="0.35">
      <c r="A3217" t="s">
        <v>306</v>
      </c>
      <c r="B3217" t="s">
        <v>665</v>
      </c>
      <c r="C3217" t="s">
        <v>691</v>
      </c>
      <c r="D3217" t="s">
        <v>682</v>
      </c>
      <c r="E3217">
        <v>0.463969607088006</v>
      </c>
      <c r="F3217">
        <v>9</v>
      </c>
      <c r="G3217">
        <v>0</v>
      </c>
      <c r="H3217">
        <v>0</v>
      </c>
      <c r="I3217">
        <f t="shared" si="339"/>
        <v>0</v>
      </c>
      <c r="J3217">
        <v>0</v>
      </c>
      <c r="K3217">
        <v>0</v>
      </c>
      <c r="L3217" t="s">
        <v>3</v>
      </c>
      <c r="M3217" t="s">
        <v>651</v>
      </c>
      <c r="N3217" t="str">
        <f t="shared" si="340"/>
        <v>right tackle</v>
      </c>
      <c r="P3217">
        <v>0</v>
      </c>
      <c r="Q3217">
        <v>3.5756967</v>
      </c>
      <c r="R3217">
        <v>0</v>
      </c>
      <c r="S3217">
        <v>0</v>
      </c>
      <c r="T3217">
        <f t="shared" si="341"/>
        <v>0</v>
      </c>
      <c r="U3217">
        <f t="shared" si="342"/>
        <v>0</v>
      </c>
      <c r="V3217">
        <f t="shared" si="343"/>
        <v>0</v>
      </c>
      <c r="X3217">
        <f t="shared" si="338"/>
        <v>1.6590145929648796</v>
      </c>
    </row>
    <row r="3218" spans="1:24" x14ac:dyDescent="0.35">
      <c r="A3218" t="s">
        <v>586</v>
      </c>
      <c r="B3218" t="s">
        <v>665</v>
      </c>
      <c r="C3218" t="s">
        <v>691</v>
      </c>
      <c r="D3218" t="s">
        <v>682</v>
      </c>
      <c r="E3218">
        <v>0.53603039291199295</v>
      </c>
      <c r="F3218">
        <v>9</v>
      </c>
      <c r="G3218">
        <v>0</v>
      </c>
      <c r="H3218">
        <v>0</v>
      </c>
      <c r="I3218">
        <f t="shared" si="339"/>
        <v>0</v>
      </c>
      <c r="J3218">
        <v>0</v>
      </c>
      <c r="K3218">
        <v>0</v>
      </c>
      <c r="L3218" t="s">
        <v>3</v>
      </c>
      <c r="M3218" t="s">
        <v>651</v>
      </c>
      <c r="N3218" t="str">
        <f t="shared" si="340"/>
        <v>right tackle</v>
      </c>
      <c r="P3218">
        <v>0</v>
      </c>
      <c r="Q3218">
        <v>3.5756967</v>
      </c>
      <c r="R3218">
        <v>0</v>
      </c>
      <c r="S3218">
        <v>0</v>
      </c>
      <c r="T3218">
        <f t="shared" si="341"/>
        <v>0</v>
      </c>
      <c r="U3218">
        <f t="shared" si="342"/>
        <v>0</v>
      </c>
      <c r="V3218">
        <f t="shared" si="343"/>
        <v>0</v>
      </c>
      <c r="X3218">
        <f t="shared" si="338"/>
        <v>1.9166821070351165</v>
      </c>
    </row>
    <row r="3219" spans="1:24" x14ac:dyDescent="0.35">
      <c r="A3219" t="s">
        <v>301</v>
      </c>
      <c r="B3219" t="s">
        <v>667</v>
      </c>
      <c r="C3219" t="s">
        <v>691</v>
      </c>
      <c r="D3219" t="s">
        <v>682</v>
      </c>
      <c r="E3219">
        <v>0.52236504615357804</v>
      </c>
      <c r="F3219">
        <v>9</v>
      </c>
      <c r="G3219">
        <v>0</v>
      </c>
      <c r="H3219">
        <v>0</v>
      </c>
      <c r="I3219">
        <f t="shared" si="339"/>
        <v>0</v>
      </c>
      <c r="J3219">
        <v>0</v>
      </c>
      <c r="K3219">
        <v>0</v>
      </c>
      <c r="M3219" t="s">
        <v>650</v>
      </c>
      <c r="N3219" t="str">
        <f t="shared" si="340"/>
        <v>middle</v>
      </c>
      <c r="P3219">
        <v>0</v>
      </c>
      <c r="Q3219">
        <v>-0.25022109999999997</v>
      </c>
      <c r="R3219">
        <v>1</v>
      </c>
      <c r="S3219">
        <v>0.52236504615357804</v>
      </c>
      <c r="T3219">
        <f t="shared" si="341"/>
        <v>0</v>
      </c>
      <c r="U3219">
        <f t="shared" si="342"/>
        <v>0</v>
      </c>
      <c r="V3219">
        <f t="shared" si="343"/>
        <v>0</v>
      </c>
      <c r="X3219">
        <f t="shared" si="338"/>
        <v>-0.13070675645009905</v>
      </c>
    </row>
    <row r="3220" spans="1:24" x14ac:dyDescent="0.35">
      <c r="A3220" t="s">
        <v>302</v>
      </c>
      <c r="B3220" t="s">
        <v>666</v>
      </c>
      <c r="C3220" t="s">
        <v>691</v>
      </c>
      <c r="D3220" t="s">
        <v>682</v>
      </c>
      <c r="E3220">
        <v>0.27408530217416499</v>
      </c>
      <c r="F3220">
        <v>9</v>
      </c>
      <c r="G3220">
        <v>0</v>
      </c>
      <c r="H3220">
        <v>0</v>
      </c>
      <c r="I3220">
        <f t="shared" si="339"/>
        <v>0</v>
      </c>
      <c r="J3220">
        <v>0</v>
      </c>
      <c r="K3220">
        <v>0</v>
      </c>
      <c r="M3220" t="s">
        <v>650</v>
      </c>
      <c r="N3220" t="str">
        <f t="shared" si="340"/>
        <v>middle</v>
      </c>
      <c r="P3220">
        <v>0</v>
      </c>
      <c r="Q3220">
        <v>-0.25022109999999997</v>
      </c>
      <c r="R3220">
        <v>1</v>
      </c>
      <c r="S3220">
        <v>0.27408530217416499</v>
      </c>
      <c r="T3220">
        <f t="shared" si="341"/>
        <v>0</v>
      </c>
      <c r="U3220">
        <f t="shared" si="342"/>
        <v>0</v>
      </c>
      <c r="V3220">
        <f t="shared" si="343"/>
        <v>0</v>
      </c>
      <c r="X3220">
        <f t="shared" si="338"/>
        <v>-6.8581925803851945E-2</v>
      </c>
    </row>
    <row r="3221" spans="1:24" x14ac:dyDescent="0.35">
      <c r="A3221" t="s">
        <v>297</v>
      </c>
      <c r="B3221" t="s">
        <v>667</v>
      </c>
      <c r="C3221" t="s">
        <v>691</v>
      </c>
      <c r="D3221" t="s">
        <v>682</v>
      </c>
      <c r="E3221">
        <v>0.203549651672255</v>
      </c>
      <c r="F3221">
        <v>9</v>
      </c>
      <c r="G3221">
        <v>0</v>
      </c>
      <c r="H3221">
        <v>0</v>
      </c>
      <c r="I3221">
        <f t="shared" si="339"/>
        <v>0</v>
      </c>
      <c r="J3221">
        <v>0</v>
      </c>
      <c r="K3221">
        <v>0</v>
      </c>
      <c r="M3221" t="s">
        <v>650</v>
      </c>
      <c r="N3221" t="str">
        <f t="shared" si="340"/>
        <v>middle</v>
      </c>
      <c r="P3221">
        <v>0</v>
      </c>
      <c r="Q3221">
        <v>-0.25022109999999997</v>
      </c>
      <c r="R3221">
        <v>1</v>
      </c>
      <c r="S3221">
        <v>0.203549651672255</v>
      </c>
      <c r="T3221">
        <f t="shared" si="341"/>
        <v>0</v>
      </c>
      <c r="U3221">
        <f t="shared" si="342"/>
        <v>0</v>
      </c>
      <c r="V3221">
        <f t="shared" si="343"/>
        <v>0</v>
      </c>
      <c r="X3221">
        <f t="shared" si="338"/>
        <v>-5.0932417746048481E-2</v>
      </c>
    </row>
    <row r="3222" spans="1:24" x14ac:dyDescent="0.35">
      <c r="A3222" t="s">
        <v>314</v>
      </c>
      <c r="B3222" t="s">
        <v>666</v>
      </c>
      <c r="C3222" t="s">
        <v>691</v>
      </c>
      <c r="D3222" t="s">
        <v>682</v>
      </c>
      <c r="E3222">
        <v>0.128046925620384</v>
      </c>
      <c r="F3222">
        <v>9</v>
      </c>
      <c r="G3222">
        <v>0</v>
      </c>
      <c r="H3222">
        <v>0</v>
      </c>
      <c r="I3222">
        <f t="shared" si="339"/>
        <v>0</v>
      </c>
      <c r="J3222">
        <v>1</v>
      </c>
      <c r="K3222">
        <v>0</v>
      </c>
      <c r="M3222" t="s">
        <v>650</v>
      </c>
      <c r="N3222" t="str">
        <f t="shared" si="340"/>
        <v>middle</v>
      </c>
      <c r="P3222">
        <v>0</v>
      </c>
      <c r="Q3222">
        <v>-3.4118234999999997E-2</v>
      </c>
      <c r="R3222">
        <v>1</v>
      </c>
      <c r="S3222">
        <v>0.128046925620384</v>
      </c>
      <c r="T3222">
        <f t="shared" si="341"/>
        <v>0</v>
      </c>
      <c r="U3222">
        <f t="shared" si="342"/>
        <v>0.128046925620384</v>
      </c>
      <c r="V3222">
        <f t="shared" si="343"/>
        <v>0</v>
      </c>
      <c r="X3222">
        <f t="shared" si="338"/>
        <v>-4.3687350993437818E-3</v>
      </c>
    </row>
    <row r="3223" spans="1:24" x14ac:dyDescent="0.35">
      <c r="A3223" t="s">
        <v>587</v>
      </c>
      <c r="B3223" t="s">
        <v>666</v>
      </c>
      <c r="C3223" t="s">
        <v>691</v>
      </c>
      <c r="D3223" t="s">
        <v>682</v>
      </c>
      <c r="E3223">
        <v>0.871953074379615</v>
      </c>
      <c r="F3223">
        <v>9</v>
      </c>
      <c r="G3223">
        <v>0</v>
      </c>
      <c r="H3223">
        <v>0</v>
      </c>
      <c r="I3223">
        <f t="shared" si="339"/>
        <v>0</v>
      </c>
      <c r="J3223">
        <v>1</v>
      </c>
      <c r="K3223">
        <v>0</v>
      </c>
      <c r="M3223" t="s">
        <v>650</v>
      </c>
      <c r="N3223" t="str">
        <f t="shared" si="340"/>
        <v>middle</v>
      </c>
      <c r="P3223">
        <v>0</v>
      </c>
      <c r="Q3223">
        <v>-3.4118234999999997E-2</v>
      </c>
      <c r="R3223">
        <v>1</v>
      </c>
      <c r="S3223">
        <v>0.871953074379615</v>
      </c>
      <c r="T3223">
        <f t="shared" si="341"/>
        <v>0</v>
      </c>
      <c r="U3223">
        <f t="shared" si="342"/>
        <v>0.871953074379615</v>
      </c>
      <c r="V3223">
        <f t="shared" si="343"/>
        <v>0</v>
      </c>
      <c r="X3223">
        <f t="shared" si="338"/>
        <v>-2.974949990065618E-2</v>
      </c>
    </row>
    <row r="3224" spans="1:24" x14ac:dyDescent="0.35">
      <c r="A3224" t="s">
        <v>174</v>
      </c>
      <c r="B3224" t="s">
        <v>666</v>
      </c>
      <c r="C3224" t="s">
        <v>682</v>
      </c>
      <c r="D3224" t="s">
        <v>691</v>
      </c>
      <c r="E3224">
        <v>0.77245733603701205</v>
      </c>
      <c r="F3224">
        <v>9</v>
      </c>
      <c r="G3224">
        <v>0</v>
      </c>
      <c r="H3224">
        <v>0</v>
      </c>
      <c r="I3224">
        <f t="shared" si="339"/>
        <v>0</v>
      </c>
      <c r="J3224">
        <v>0</v>
      </c>
      <c r="K3224">
        <v>0</v>
      </c>
      <c r="L3224" t="s">
        <v>654</v>
      </c>
      <c r="M3224" t="s">
        <v>652</v>
      </c>
      <c r="N3224" t="str">
        <f t="shared" si="340"/>
        <v>left guard</v>
      </c>
      <c r="P3224">
        <v>0</v>
      </c>
      <c r="Q3224">
        <v>-0.57182250000000001</v>
      </c>
      <c r="R3224">
        <v>1</v>
      </c>
      <c r="S3224">
        <v>0.77245733603701205</v>
      </c>
      <c r="T3224">
        <f t="shared" si="341"/>
        <v>0</v>
      </c>
      <c r="U3224">
        <f t="shared" si="342"/>
        <v>0</v>
      </c>
      <c r="V3224">
        <f t="shared" si="343"/>
        <v>0</v>
      </c>
      <c r="X3224">
        <f t="shared" si="338"/>
        <v>-0.44170848503602433</v>
      </c>
    </row>
    <row r="3225" spans="1:24" x14ac:dyDescent="0.35">
      <c r="A3225" t="s">
        <v>180</v>
      </c>
      <c r="B3225" t="s">
        <v>666</v>
      </c>
      <c r="C3225" t="s">
        <v>682</v>
      </c>
      <c r="D3225" t="s">
        <v>691</v>
      </c>
      <c r="E3225">
        <v>0.227542663962988</v>
      </c>
      <c r="F3225">
        <v>9</v>
      </c>
      <c r="G3225">
        <v>0</v>
      </c>
      <c r="H3225">
        <v>0</v>
      </c>
      <c r="I3225">
        <f t="shared" si="339"/>
        <v>0</v>
      </c>
      <c r="J3225">
        <v>0</v>
      </c>
      <c r="K3225">
        <v>0</v>
      </c>
      <c r="L3225" t="s">
        <v>654</v>
      </c>
      <c r="M3225" t="s">
        <v>652</v>
      </c>
      <c r="N3225" t="str">
        <f t="shared" si="340"/>
        <v>left guard</v>
      </c>
      <c r="P3225">
        <v>0</v>
      </c>
      <c r="Q3225">
        <v>-0.57182250000000001</v>
      </c>
      <c r="R3225">
        <v>1</v>
      </c>
      <c r="S3225">
        <v>0.227542663962988</v>
      </c>
      <c r="T3225">
        <f t="shared" si="341"/>
        <v>0</v>
      </c>
      <c r="U3225">
        <f t="shared" si="342"/>
        <v>0</v>
      </c>
      <c r="V3225">
        <f t="shared" si="343"/>
        <v>0</v>
      </c>
      <c r="X3225">
        <f t="shared" si="338"/>
        <v>-0.1301140149639757</v>
      </c>
    </row>
    <row r="3226" spans="1:24" x14ac:dyDescent="0.35">
      <c r="A3226" t="s">
        <v>306</v>
      </c>
      <c r="B3226" t="s">
        <v>665</v>
      </c>
      <c r="C3226" t="s">
        <v>691</v>
      </c>
      <c r="D3226" t="s">
        <v>682</v>
      </c>
      <c r="E3226">
        <v>0.47445185989113697</v>
      </c>
      <c r="F3226">
        <v>9</v>
      </c>
      <c r="G3226">
        <v>0</v>
      </c>
      <c r="H3226">
        <v>0</v>
      </c>
      <c r="I3226">
        <f t="shared" si="339"/>
        <v>0</v>
      </c>
      <c r="J3226">
        <v>0</v>
      </c>
      <c r="K3226">
        <v>0</v>
      </c>
      <c r="L3226" t="s">
        <v>653</v>
      </c>
      <c r="M3226" t="s">
        <v>651</v>
      </c>
      <c r="N3226" t="str">
        <f t="shared" si="340"/>
        <v>right end</v>
      </c>
      <c r="P3226">
        <v>0</v>
      </c>
      <c r="Q3226">
        <v>-0.24518024999999999</v>
      </c>
      <c r="R3226">
        <v>1</v>
      </c>
      <c r="S3226">
        <v>0.47445185989113697</v>
      </c>
      <c r="T3226">
        <f t="shared" si="341"/>
        <v>0</v>
      </c>
      <c r="U3226">
        <f t="shared" si="342"/>
        <v>0</v>
      </c>
      <c r="V3226">
        <f t="shared" si="343"/>
        <v>0</v>
      </c>
      <c r="X3226">
        <f t="shared" si="338"/>
        <v>-0.11632622562107393</v>
      </c>
    </row>
    <row r="3227" spans="1:24" x14ac:dyDescent="0.35">
      <c r="A3227" t="s">
        <v>297</v>
      </c>
      <c r="B3227" t="s">
        <v>667</v>
      </c>
      <c r="C3227" t="s">
        <v>691</v>
      </c>
      <c r="D3227" t="s">
        <v>682</v>
      </c>
      <c r="E3227">
        <v>0.52554814010886197</v>
      </c>
      <c r="F3227">
        <v>9</v>
      </c>
      <c r="G3227">
        <v>0</v>
      </c>
      <c r="H3227">
        <v>0</v>
      </c>
      <c r="I3227">
        <f t="shared" si="339"/>
        <v>0</v>
      </c>
      <c r="J3227">
        <v>0</v>
      </c>
      <c r="K3227">
        <v>0</v>
      </c>
      <c r="L3227" t="s">
        <v>653</v>
      </c>
      <c r="M3227" t="s">
        <v>651</v>
      </c>
      <c r="N3227" t="str">
        <f t="shared" si="340"/>
        <v>right end</v>
      </c>
      <c r="P3227">
        <v>0</v>
      </c>
      <c r="Q3227">
        <v>-0.24518024999999999</v>
      </c>
      <c r="R3227">
        <v>1</v>
      </c>
      <c r="S3227">
        <v>0.52554814010886197</v>
      </c>
      <c r="T3227">
        <f t="shared" si="341"/>
        <v>0</v>
      </c>
      <c r="U3227">
        <f t="shared" si="342"/>
        <v>0</v>
      </c>
      <c r="V3227">
        <f t="shared" si="343"/>
        <v>0</v>
      </c>
      <c r="X3227">
        <f t="shared" si="338"/>
        <v>-0.12885402437892579</v>
      </c>
    </row>
    <row r="3228" spans="1:24" x14ac:dyDescent="0.35">
      <c r="A3228" t="s">
        <v>313</v>
      </c>
      <c r="B3228" t="s">
        <v>667</v>
      </c>
      <c r="C3228" t="s">
        <v>691</v>
      </c>
      <c r="D3228" t="s">
        <v>682</v>
      </c>
      <c r="E3228">
        <v>0.85306276000685999</v>
      </c>
      <c r="F3228">
        <v>9</v>
      </c>
      <c r="G3228">
        <v>0</v>
      </c>
      <c r="H3228">
        <v>0</v>
      </c>
      <c r="I3228">
        <f t="shared" si="339"/>
        <v>0</v>
      </c>
      <c r="J3228">
        <v>0</v>
      </c>
      <c r="K3228">
        <v>0</v>
      </c>
      <c r="L3228" t="s">
        <v>653</v>
      </c>
      <c r="M3228" t="s">
        <v>651</v>
      </c>
      <c r="N3228" t="str">
        <f t="shared" si="340"/>
        <v>right end</v>
      </c>
      <c r="P3228">
        <v>0</v>
      </c>
      <c r="Q3228">
        <v>-0.2248349</v>
      </c>
      <c r="R3228">
        <v>1</v>
      </c>
      <c r="S3228">
        <v>0.85306276000685999</v>
      </c>
      <c r="T3228">
        <f t="shared" si="341"/>
        <v>0</v>
      </c>
      <c r="U3228">
        <f t="shared" si="342"/>
        <v>0</v>
      </c>
      <c r="V3228">
        <f t="shared" si="343"/>
        <v>0</v>
      </c>
      <c r="X3228">
        <f t="shared" si="338"/>
        <v>-0.19179828033986637</v>
      </c>
    </row>
    <row r="3229" spans="1:24" x14ac:dyDescent="0.35">
      <c r="A3229" t="s">
        <v>301</v>
      </c>
      <c r="B3229" t="s">
        <v>667</v>
      </c>
      <c r="C3229" t="s">
        <v>691</v>
      </c>
      <c r="D3229" t="s">
        <v>682</v>
      </c>
      <c r="E3229">
        <v>0.14693723999313901</v>
      </c>
      <c r="F3229">
        <v>9</v>
      </c>
      <c r="G3229">
        <v>0</v>
      </c>
      <c r="H3229">
        <v>0</v>
      </c>
      <c r="I3229">
        <f t="shared" si="339"/>
        <v>0</v>
      </c>
      <c r="J3229">
        <v>0</v>
      </c>
      <c r="K3229">
        <v>0</v>
      </c>
      <c r="L3229" t="s">
        <v>653</v>
      </c>
      <c r="M3229" t="s">
        <v>651</v>
      </c>
      <c r="N3229" t="str">
        <f t="shared" si="340"/>
        <v>right end</v>
      </c>
      <c r="P3229">
        <v>0</v>
      </c>
      <c r="Q3229">
        <v>-0.2248349</v>
      </c>
      <c r="R3229">
        <v>1</v>
      </c>
      <c r="S3229">
        <v>0.14693723999313901</v>
      </c>
      <c r="T3229">
        <f t="shared" si="341"/>
        <v>0</v>
      </c>
      <c r="U3229">
        <f t="shared" si="342"/>
        <v>0</v>
      </c>
      <c r="V3229">
        <f t="shared" si="343"/>
        <v>0</v>
      </c>
      <c r="X3229">
        <f t="shared" si="338"/>
        <v>-3.3036619660133409E-2</v>
      </c>
    </row>
    <row r="3230" spans="1:24" x14ac:dyDescent="0.35">
      <c r="A3230" t="s">
        <v>588</v>
      </c>
      <c r="B3230" t="s">
        <v>666</v>
      </c>
      <c r="C3230" t="s">
        <v>691</v>
      </c>
      <c r="D3230" t="s">
        <v>682</v>
      </c>
      <c r="E3230">
        <v>0.57126973410966697</v>
      </c>
      <c r="F3230">
        <v>9</v>
      </c>
      <c r="G3230">
        <v>0</v>
      </c>
      <c r="H3230">
        <v>0</v>
      </c>
      <c r="I3230">
        <f t="shared" si="339"/>
        <v>0</v>
      </c>
      <c r="J3230">
        <v>0</v>
      </c>
      <c r="K3230">
        <v>0</v>
      </c>
      <c r="M3230" t="s">
        <v>650</v>
      </c>
      <c r="N3230" t="str">
        <f t="shared" si="340"/>
        <v>middle</v>
      </c>
      <c r="P3230">
        <v>0</v>
      </c>
      <c r="Q3230">
        <v>-0.55189270000000001</v>
      </c>
      <c r="R3230">
        <v>1</v>
      </c>
      <c r="S3230">
        <v>0.57126973410966697</v>
      </c>
      <c r="T3230">
        <f t="shared" si="341"/>
        <v>0</v>
      </c>
      <c r="U3230">
        <f t="shared" si="342"/>
        <v>0</v>
      </c>
      <c r="V3230">
        <f t="shared" si="343"/>
        <v>0</v>
      </c>
      <c r="X3230">
        <f t="shared" si="338"/>
        <v>-0.3152795959860662</v>
      </c>
    </row>
    <row r="3231" spans="1:24" x14ac:dyDescent="0.35">
      <c r="A3231" t="s">
        <v>296</v>
      </c>
      <c r="B3231" t="s">
        <v>667</v>
      </c>
      <c r="C3231" t="s">
        <v>691</v>
      </c>
      <c r="D3231" t="s">
        <v>682</v>
      </c>
      <c r="E3231">
        <v>0.42873026589033197</v>
      </c>
      <c r="F3231">
        <v>9</v>
      </c>
      <c r="G3231">
        <v>0</v>
      </c>
      <c r="H3231">
        <v>0</v>
      </c>
      <c r="I3231">
        <f t="shared" si="339"/>
        <v>0</v>
      </c>
      <c r="J3231">
        <v>0</v>
      </c>
      <c r="K3231">
        <v>0</v>
      </c>
      <c r="M3231" t="s">
        <v>650</v>
      </c>
      <c r="N3231" t="str">
        <f t="shared" si="340"/>
        <v>middle</v>
      </c>
      <c r="P3231">
        <v>0</v>
      </c>
      <c r="Q3231">
        <v>-0.55189270000000001</v>
      </c>
      <c r="R3231">
        <v>1</v>
      </c>
      <c r="S3231">
        <v>0.42873026589033197</v>
      </c>
      <c r="T3231">
        <f t="shared" si="341"/>
        <v>0</v>
      </c>
      <c r="U3231">
        <f t="shared" si="342"/>
        <v>0</v>
      </c>
      <c r="V3231">
        <f t="shared" si="343"/>
        <v>0</v>
      </c>
      <c r="X3231">
        <f t="shared" si="338"/>
        <v>-0.23661310401393323</v>
      </c>
    </row>
    <row r="3232" spans="1:24" x14ac:dyDescent="0.35">
      <c r="A3232" t="s">
        <v>307</v>
      </c>
      <c r="B3232" t="s">
        <v>666</v>
      </c>
      <c r="C3232" t="s">
        <v>691</v>
      </c>
      <c r="D3232" t="s">
        <v>682</v>
      </c>
      <c r="E3232">
        <v>0.444939138842879</v>
      </c>
      <c r="F3232">
        <v>9</v>
      </c>
      <c r="G3232">
        <v>1</v>
      </c>
      <c r="H3232">
        <v>0</v>
      </c>
      <c r="I3232">
        <f t="shared" si="339"/>
        <v>1</v>
      </c>
      <c r="J3232">
        <v>0</v>
      </c>
      <c r="K3232">
        <v>0</v>
      </c>
      <c r="L3232" t="s">
        <v>654</v>
      </c>
      <c r="M3232" t="s">
        <v>651</v>
      </c>
      <c r="N3232" t="str">
        <f t="shared" si="340"/>
        <v>right guard</v>
      </c>
      <c r="P3232">
        <v>1</v>
      </c>
      <c r="Q3232">
        <v>-0.84751743000000002</v>
      </c>
      <c r="R3232">
        <v>1</v>
      </c>
      <c r="S3232">
        <v>0.444939138842879</v>
      </c>
      <c r="T3232">
        <f t="shared" si="341"/>
        <v>0.444939138842879</v>
      </c>
      <c r="U3232">
        <f t="shared" si="342"/>
        <v>0</v>
      </c>
      <c r="V3232">
        <f t="shared" si="343"/>
        <v>0</v>
      </c>
      <c r="X3232">
        <f t="shared" si="338"/>
        <v>-0.37709367545853001</v>
      </c>
    </row>
    <row r="3233" spans="1:24" x14ac:dyDescent="0.35">
      <c r="A3233" t="s">
        <v>316</v>
      </c>
      <c r="B3233" t="s">
        <v>665</v>
      </c>
      <c r="C3233" t="s">
        <v>691</v>
      </c>
      <c r="D3233" t="s">
        <v>682</v>
      </c>
      <c r="E3233">
        <v>0.55506086115711994</v>
      </c>
      <c r="F3233">
        <v>9</v>
      </c>
      <c r="G3233">
        <v>1</v>
      </c>
      <c r="H3233">
        <v>0</v>
      </c>
      <c r="I3233">
        <f t="shared" si="339"/>
        <v>1</v>
      </c>
      <c r="J3233">
        <v>0</v>
      </c>
      <c r="K3233">
        <v>0</v>
      </c>
      <c r="L3233" t="s">
        <v>654</v>
      </c>
      <c r="M3233" t="s">
        <v>651</v>
      </c>
      <c r="N3233" t="str">
        <f t="shared" si="340"/>
        <v>right guard</v>
      </c>
      <c r="P3233">
        <v>1</v>
      </c>
      <c r="Q3233">
        <v>-0.84751743000000002</v>
      </c>
      <c r="R3233">
        <v>1</v>
      </c>
      <c r="S3233">
        <v>0.55506086115711994</v>
      </c>
      <c r="T3233">
        <f t="shared" si="341"/>
        <v>0.55506086115711994</v>
      </c>
      <c r="U3233">
        <f t="shared" si="342"/>
        <v>0</v>
      </c>
      <c r="V3233">
        <f t="shared" si="343"/>
        <v>0</v>
      </c>
      <c r="X3233">
        <f t="shared" si="338"/>
        <v>-0.47042375454146912</v>
      </c>
    </row>
    <row r="3234" spans="1:24" x14ac:dyDescent="0.35">
      <c r="A3234" t="s">
        <v>174</v>
      </c>
      <c r="B3234" t="s">
        <v>666</v>
      </c>
      <c r="C3234" t="s">
        <v>682</v>
      </c>
      <c r="D3234" t="s">
        <v>691</v>
      </c>
      <c r="E3234">
        <v>0.50078071627998699</v>
      </c>
      <c r="F3234">
        <v>9</v>
      </c>
      <c r="G3234">
        <v>0</v>
      </c>
      <c r="H3234">
        <v>0</v>
      </c>
      <c r="I3234">
        <f t="shared" si="339"/>
        <v>0</v>
      </c>
      <c r="J3234">
        <v>0</v>
      </c>
      <c r="K3234">
        <v>0</v>
      </c>
      <c r="L3234" t="s">
        <v>3</v>
      </c>
      <c r="M3234" t="s">
        <v>652</v>
      </c>
      <c r="N3234" t="str">
        <f t="shared" si="340"/>
        <v>left tackle</v>
      </c>
      <c r="P3234">
        <v>0</v>
      </c>
      <c r="Q3234">
        <v>-0.58729690000000001</v>
      </c>
      <c r="R3234">
        <v>1</v>
      </c>
      <c r="S3234">
        <v>0.50078071627998699</v>
      </c>
      <c r="T3234">
        <f t="shared" si="341"/>
        <v>0</v>
      </c>
      <c r="U3234">
        <f t="shared" si="342"/>
        <v>0</v>
      </c>
      <c r="V3234">
        <f t="shared" si="343"/>
        <v>0</v>
      </c>
      <c r="X3234">
        <f t="shared" si="338"/>
        <v>-0.2941069622510159</v>
      </c>
    </row>
    <row r="3235" spans="1:24" x14ac:dyDescent="0.35">
      <c r="A3235" t="s">
        <v>180</v>
      </c>
      <c r="B3235" t="s">
        <v>666</v>
      </c>
      <c r="C3235" t="s">
        <v>682</v>
      </c>
      <c r="D3235" t="s">
        <v>691</v>
      </c>
      <c r="E3235">
        <v>0.49921928372001201</v>
      </c>
      <c r="F3235">
        <v>9</v>
      </c>
      <c r="G3235">
        <v>0</v>
      </c>
      <c r="H3235">
        <v>0</v>
      </c>
      <c r="I3235">
        <f t="shared" si="339"/>
        <v>0</v>
      </c>
      <c r="J3235">
        <v>0</v>
      </c>
      <c r="K3235">
        <v>0</v>
      </c>
      <c r="L3235" t="s">
        <v>3</v>
      </c>
      <c r="M3235" t="s">
        <v>652</v>
      </c>
      <c r="N3235" t="str">
        <f t="shared" si="340"/>
        <v>left tackle</v>
      </c>
      <c r="P3235">
        <v>0</v>
      </c>
      <c r="Q3235">
        <v>-0.58729690000000001</v>
      </c>
      <c r="R3235">
        <v>1</v>
      </c>
      <c r="S3235">
        <v>0.49921928372001201</v>
      </c>
      <c r="T3235">
        <f t="shared" si="341"/>
        <v>0</v>
      </c>
      <c r="U3235">
        <f t="shared" si="342"/>
        <v>0</v>
      </c>
      <c r="V3235">
        <f t="shared" si="343"/>
        <v>0</v>
      </c>
      <c r="X3235">
        <f t="shared" si="338"/>
        <v>-0.2931899377489835</v>
      </c>
    </row>
    <row r="3236" spans="1:24" x14ac:dyDescent="0.35">
      <c r="A3236" t="s">
        <v>588</v>
      </c>
      <c r="B3236" t="s">
        <v>666</v>
      </c>
      <c r="C3236" t="s">
        <v>691</v>
      </c>
      <c r="D3236" t="s">
        <v>682</v>
      </c>
      <c r="E3236">
        <v>0.20356756436762799</v>
      </c>
      <c r="F3236">
        <v>9</v>
      </c>
      <c r="G3236">
        <v>0</v>
      </c>
      <c r="H3236">
        <v>0</v>
      </c>
      <c r="I3236">
        <f t="shared" si="339"/>
        <v>0</v>
      </c>
      <c r="J3236">
        <v>0</v>
      </c>
      <c r="K3236">
        <v>0</v>
      </c>
      <c r="M3236" t="s">
        <v>650</v>
      </c>
      <c r="N3236" t="str">
        <f t="shared" si="340"/>
        <v>middle</v>
      </c>
      <c r="P3236">
        <v>0</v>
      </c>
      <c r="Q3236">
        <v>5.3834292999999998E-2</v>
      </c>
      <c r="R3236">
        <v>0</v>
      </c>
      <c r="S3236">
        <v>0</v>
      </c>
      <c r="T3236">
        <f t="shared" si="341"/>
        <v>0</v>
      </c>
      <c r="U3236">
        <f t="shared" si="342"/>
        <v>0</v>
      </c>
      <c r="V3236">
        <f t="shared" si="343"/>
        <v>0</v>
      </c>
      <c r="X3236">
        <f t="shared" si="338"/>
        <v>1.0958915905463244E-2</v>
      </c>
    </row>
    <row r="3237" spans="1:24" x14ac:dyDescent="0.35">
      <c r="A3237" t="s">
        <v>298</v>
      </c>
      <c r="B3237" t="s">
        <v>665</v>
      </c>
      <c r="C3237" t="s">
        <v>691</v>
      </c>
      <c r="D3237" t="s">
        <v>682</v>
      </c>
      <c r="E3237">
        <v>0.128056528940311</v>
      </c>
      <c r="F3237">
        <v>9</v>
      </c>
      <c r="G3237">
        <v>0</v>
      </c>
      <c r="H3237">
        <v>0</v>
      </c>
      <c r="I3237">
        <f t="shared" si="339"/>
        <v>0</v>
      </c>
      <c r="J3237">
        <v>0</v>
      </c>
      <c r="K3237">
        <v>0</v>
      </c>
      <c r="M3237" t="s">
        <v>650</v>
      </c>
      <c r="N3237" t="str">
        <f t="shared" si="340"/>
        <v>middle</v>
      </c>
      <c r="P3237">
        <v>0</v>
      </c>
      <c r="Q3237">
        <v>5.3834292999999998E-2</v>
      </c>
      <c r="R3237">
        <v>0</v>
      </c>
      <c r="S3237">
        <v>0</v>
      </c>
      <c r="T3237">
        <f t="shared" si="341"/>
        <v>0</v>
      </c>
      <c r="U3237">
        <f t="shared" si="342"/>
        <v>0</v>
      </c>
      <c r="V3237">
        <f t="shared" si="343"/>
        <v>0</v>
      </c>
      <c r="X3237">
        <f t="shared" si="338"/>
        <v>6.8938326995356819E-3</v>
      </c>
    </row>
    <row r="3238" spans="1:24" x14ac:dyDescent="0.35">
      <c r="A3238" t="s">
        <v>585</v>
      </c>
      <c r="B3238" t="s">
        <v>666</v>
      </c>
      <c r="C3238" t="s">
        <v>691</v>
      </c>
      <c r="D3238" t="s">
        <v>682</v>
      </c>
      <c r="E3238">
        <v>0.45848610932154399</v>
      </c>
      <c r="F3238">
        <v>9</v>
      </c>
      <c r="G3238">
        <v>0</v>
      </c>
      <c r="H3238">
        <v>0</v>
      </c>
      <c r="I3238">
        <f t="shared" si="339"/>
        <v>0</v>
      </c>
      <c r="J3238">
        <v>0</v>
      </c>
      <c r="K3238">
        <v>0</v>
      </c>
      <c r="M3238" t="s">
        <v>650</v>
      </c>
      <c r="N3238" t="str">
        <f t="shared" si="340"/>
        <v>middle</v>
      </c>
      <c r="P3238">
        <v>0</v>
      </c>
      <c r="Q3238">
        <v>5.3834292999999998E-2</v>
      </c>
      <c r="R3238">
        <v>0</v>
      </c>
      <c r="S3238">
        <v>0</v>
      </c>
      <c r="T3238">
        <f t="shared" si="341"/>
        <v>0</v>
      </c>
      <c r="U3238">
        <f t="shared" si="342"/>
        <v>0</v>
      </c>
      <c r="V3238">
        <f t="shared" si="343"/>
        <v>0</v>
      </c>
      <c r="X3238">
        <f t="shared" si="338"/>
        <v>2.4682275545646028E-2</v>
      </c>
    </row>
    <row r="3239" spans="1:24" x14ac:dyDescent="0.35">
      <c r="A3239" t="s">
        <v>296</v>
      </c>
      <c r="B3239" t="s">
        <v>667</v>
      </c>
      <c r="C3239" t="s">
        <v>691</v>
      </c>
      <c r="D3239" t="s">
        <v>682</v>
      </c>
      <c r="E3239">
        <v>0.209889797370515</v>
      </c>
      <c r="F3239">
        <v>9</v>
      </c>
      <c r="G3239">
        <v>0</v>
      </c>
      <c r="H3239">
        <v>0</v>
      </c>
      <c r="I3239">
        <f t="shared" si="339"/>
        <v>0</v>
      </c>
      <c r="J3239">
        <v>0</v>
      </c>
      <c r="K3239">
        <v>0</v>
      </c>
      <c r="M3239" t="s">
        <v>650</v>
      </c>
      <c r="N3239" t="str">
        <f t="shared" si="340"/>
        <v>middle</v>
      </c>
      <c r="P3239">
        <v>0</v>
      </c>
      <c r="Q3239">
        <v>5.3834292999999998E-2</v>
      </c>
      <c r="R3239">
        <v>0</v>
      </c>
      <c r="S3239">
        <v>0</v>
      </c>
      <c r="T3239">
        <f t="shared" si="341"/>
        <v>0</v>
      </c>
      <c r="U3239">
        <f t="shared" si="342"/>
        <v>0</v>
      </c>
      <c r="V3239">
        <f t="shared" si="343"/>
        <v>0</v>
      </c>
      <c r="X3239">
        <f t="shared" si="338"/>
        <v>1.1299268849354933E-2</v>
      </c>
    </row>
    <row r="3240" spans="1:24" x14ac:dyDescent="0.35">
      <c r="A3240" t="s">
        <v>186</v>
      </c>
      <c r="B3240" t="s">
        <v>666</v>
      </c>
      <c r="C3240" t="s">
        <v>682</v>
      </c>
      <c r="D3240" t="s">
        <v>691</v>
      </c>
      <c r="E3240">
        <v>1</v>
      </c>
      <c r="F3240">
        <v>9</v>
      </c>
      <c r="G3240">
        <v>0</v>
      </c>
      <c r="H3240">
        <v>0</v>
      </c>
      <c r="I3240">
        <f t="shared" si="339"/>
        <v>0</v>
      </c>
      <c r="J3240">
        <v>0</v>
      </c>
      <c r="K3240">
        <v>0</v>
      </c>
      <c r="M3240" t="s">
        <v>650</v>
      </c>
      <c r="N3240" t="str">
        <f t="shared" si="340"/>
        <v>middle</v>
      </c>
      <c r="P3240">
        <v>0</v>
      </c>
      <c r="Q3240">
        <v>-0.26079074000000002</v>
      </c>
      <c r="R3240">
        <v>1</v>
      </c>
      <c r="S3240">
        <v>1</v>
      </c>
      <c r="T3240">
        <f t="shared" si="341"/>
        <v>0</v>
      </c>
      <c r="U3240">
        <f t="shared" si="342"/>
        <v>0</v>
      </c>
      <c r="V3240">
        <f t="shared" si="343"/>
        <v>0</v>
      </c>
      <c r="X3240">
        <f t="shared" si="338"/>
        <v>-0.26079074000000002</v>
      </c>
    </row>
    <row r="3241" spans="1:24" x14ac:dyDescent="0.35">
      <c r="A3241" t="s">
        <v>588</v>
      </c>
      <c r="B3241" t="s">
        <v>666</v>
      </c>
      <c r="C3241" t="s">
        <v>691</v>
      </c>
      <c r="D3241" t="s">
        <v>682</v>
      </c>
      <c r="E3241">
        <v>1</v>
      </c>
      <c r="F3241">
        <v>9</v>
      </c>
      <c r="G3241">
        <v>0</v>
      </c>
      <c r="H3241">
        <v>0</v>
      </c>
      <c r="I3241">
        <f t="shared" si="339"/>
        <v>0</v>
      </c>
      <c r="J3241">
        <v>0</v>
      </c>
      <c r="K3241">
        <v>0</v>
      </c>
      <c r="L3241" t="s">
        <v>654</v>
      </c>
      <c r="M3241" t="s">
        <v>651</v>
      </c>
      <c r="N3241" t="str">
        <f t="shared" si="340"/>
        <v>right guard</v>
      </c>
      <c r="P3241">
        <v>0</v>
      </c>
      <c r="Q3241">
        <v>-0.3252236</v>
      </c>
      <c r="R3241">
        <v>1</v>
      </c>
      <c r="S3241">
        <v>1</v>
      </c>
      <c r="T3241">
        <f t="shared" si="341"/>
        <v>0</v>
      </c>
      <c r="U3241">
        <f t="shared" si="342"/>
        <v>0</v>
      </c>
      <c r="V3241">
        <f t="shared" si="343"/>
        <v>0</v>
      </c>
      <c r="X3241">
        <f t="shared" si="338"/>
        <v>-0.3252236</v>
      </c>
    </row>
    <row r="3242" spans="1:24" x14ac:dyDescent="0.35">
      <c r="A3242" t="s">
        <v>585</v>
      </c>
      <c r="B3242" t="s">
        <v>666</v>
      </c>
      <c r="C3242" t="s">
        <v>691</v>
      </c>
      <c r="D3242" t="s">
        <v>682</v>
      </c>
      <c r="E3242">
        <v>0.240411089863689</v>
      </c>
      <c r="F3242">
        <v>9</v>
      </c>
      <c r="G3242">
        <v>0</v>
      </c>
      <c r="H3242">
        <v>0</v>
      </c>
      <c r="I3242">
        <f t="shared" si="339"/>
        <v>0</v>
      </c>
      <c r="J3242">
        <v>0</v>
      </c>
      <c r="K3242">
        <v>0</v>
      </c>
      <c r="L3242" t="s">
        <v>653</v>
      </c>
      <c r="M3242" t="s">
        <v>651</v>
      </c>
      <c r="N3242" t="str">
        <f t="shared" si="340"/>
        <v>right end</v>
      </c>
      <c r="P3242">
        <v>0</v>
      </c>
      <c r="Q3242">
        <v>-0.44330167999999998</v>
      </c>
      <c r="R3242">
        <v>1</v>
      </c>
      <c r="S3242">
        <v>0.240411089863689</v>
      </c>
      <c r="T3242">
        <f t="shared" si="341"/>
        <v>0</v>
      </c>
      <c r="U3242">
        <f t="shared" si="342"/>
        <v>0</v>
      </c>
      <c r="V3242">
        <f t="shared" si="343"/>
        <v>0</v>
      </c>
      <c r="X3242">
        <f t="shared" si="338"/>
        <v>-0.10657464002720431</v>
      </c>
    </row>
    <row r="3243" spans="1:24" x14ac:dyDescent="0.35">
      <c r="A3243" t="s">
        <v>297</v>
      </c>
      <c r="B3243" t="s">
        <v>667</v>
      </c>
      <c r="C3243" t="s">
        <v>691</v>
      </c>
      <c r="D3243" t="s">
        <v>682</v>
      </c>
      <c r="E3243">
        <v>0.75958891013631002</v>
      </c>
      <c r="F3243">
        <v>9</v>
      </c>
      <c r="G3243">
        <v>0</v>
      </c>
      <c r="H3243">
        <v>0</v>
      </c>
      <c r="I3243">
        <f t="shared" si="339"/>
        <v>0</v>
      </c>
      <c r="J3243">
        <v>0</v>
      </c>
      <c r="K3243">
        <v>0</v>
      </c>
      <c r="L3243" t="s">
        <v>653</v>
      </c>
      <c r="M3243" t="s">
        <v>651</v>
      </c>
      <c r="N3243" t="str">
        <f t="shared" si="340"/>
        <v>right end</v>
      </c>
      <c r="P3243">
        <v>0</v>
      </c>
      <c r="Q3243">
        <v>-0.44330167999999998</v>
      </c>
      <c r="R3243">
        <v>1</v>
      </c>
      <c r="S3243">
        <v>0.75958891013631002</v>
      </c>
      <c r="T3243">
        <f t="shared" si="341"/>
        <v>0</v>
      </c>
      <c r="U3243">
        <f t="shared" si="342"/>
        <v>0</v>
      </c>
      <c r="V3243">
        <f t="shared" si="343"/>
        <v>0</v>
      </c>
      <c r="X3243">
        <f t="shared" si="338"/>
        <v>-0.33672703997279524</v>
      </c>
    </row>
    <row r="3244" spans="1:24" x14ac:dyDescent="0.35">
      <c r="A3244" t="s">
        <v>301</v>
      </c>
      <c r="B3244" t="s">
        <v>667</v>
      </c>
      <c r="C3244" t="s">
        <v>691</v>
      </c>
      <c r="D3244" t="s">
        <v>682</v>
      </c>
      <c r="E3244">
        <v>0.27049074220983199</v>
      </c>
      <c r="F3244">
        <v>9</v>
      </c>
      <c r="G3244">
        <v>0</v>
      </c>
      <c r="H3244">
        <v>0</v>
      </c>
      <c r="I3244">
        <f t="shared" si="339"/>
        <v>0</v>
      </c>
      <c r="J3244">
        <v>0</v>
      </c>
      <c r="K3244">
        <v>0</v>
      </c>
      <c r="L3244" t="s">
        <v>653</v>
      </c>
      <c r="M3244" t="s">
        <v>652</v>
      </c>
      <c r="N3244" t="str">
        <f t="shared" si="340"/>
        <v>left end</v>
      </c>
      <c r="P3244">
        <v>0</v>
      </c>
      <c r="Q3244">
        <v>-0.14780479999999999</v>
      </c>
      <c r="R3244">
        <v>1</v>
      </c>
      <c r="S3244">
        <v>0.27049074220983199</v>
      </c>
      <c r="T3244">
        <f t="shared" si="341"/>
        <v>0</v>
      </c>
      <c r="U3244">
        <f t="shared" si="342"/>
        <v>0</v>
      </c>
      <c r="V3244">
        <f t="shared" si="343"/>
        <v>0</v>
      </c>
      <c r="X3244">
        <f t="shared" si="338"/>
        <v>-3.9979830054175769E-2</v>
      </c>
    </row>
    <row r="3245" spans="1:24" x14ac:dyDescent="0.35">
      <c r="A3245" t="s">
        <v>297</v>
      </c>
      <c r="B3245" t="s">
        <v>667</v>
      </c>
      <c r="C3245" t="s">
        <v>691</v>
      </c>
      <c r="D3245" t="s">
        <v>682</v>
      </c>
      <c r="E3245">
        <v>0.72950925779016695</v>
      </c>
      <c r="F3245">
        <v>9</v>
      </c>
      <c r="G3245">
        <v>0</v>
      </c>
      <c r="H3245">
        <v>0</v>
      </c>
      <c r="I3245">
        <f t="shared" si="339"/>
        <v>0</v>
      </c>
      <c r="J3245">
        <v>0</v>
      </c>
      <c r="K3245">
        <v>0</v>
      </c>
      <c r="L3245" t="s">
        <v>653</v>
      </c>
      <c r="M3245" t="s">
        <v>652</v>
      </c>
      <c r="N3245" t="str">
        <f t="shared" si="340"/>
        <v>left end</v>
      </c>
      <c r="P3245">
        <v>0</v>
      </c>
      <c r="Q3245">
        <v>-0.14780479999999999</v>
      </c>
      <c r="R3245">
        <v>1</v>
      </c>
      <c r="S3245">
        <v>0.72950925779016695</v>
      </c>
      <c r="T3245">
        <f t="shared" si="341"/>
        <v>0</v>
      </c>
      <c r="U3245">
        <f t="shared" si="342"/>
        <v>0</v>
      </c>
      <c r="V3245">
        <f t="shared" si="343"/>
        <v>0</v>
      </c>
      <c r="X3245">
        <f t="shared" si="338"/>
        <v>-0.10782496994582406</v>
      </c>
    </row>
    <row r="3246" spans="1:24" x14ac:dyDescent="0.35">
      <c r="A3246" t="s">
        <v>295</v>
      </c>
      <c r="B3246" t="s">
        <v>665</v>
      </c>
      <c r="C3246" t="s">
        <v>691</v>
      </c>
      <c r="D3246" t="s">
        <v>682</v>
      </c>
      <c r="E3246">
        <v>0.21872131496005601</v>
      </c>
      <c r="F3246">
        <v>9</v>
      </c>
      <c r="G3246">
        <v>0</v>
      </c>
      <c r="H3246">
        <v>0</v>
      </c>
      <c r="I3246">
        <f t="shared" si="339"/>
        <v>0</v>
      </c>
      <c r="J3246">
        <v>0</v>
      </c>
      <c r="K3246">
        <v>0</v>
      </c>
      <c r="L3246" t="s">
        <v>653</v>
      </c>
      <c r="M3246" t="s">
        <v>651</v>
      </c>
      <c r="N3246" t="str">
        <f t="shared" si="340"/>
        <v>right end</v>
      </c>
      <c r="P3246">
        <v>0</v>
      </c>
      <c r="Q3246">
        <v>0.87781920000000002</v>
      </c>
      <c r="R3246">
        <v>0</v>
      </c>
      <c r="S3246">
        <v>0</v>
      </c>
      <c r="T3246">
        <f t="shared" si="341"/>
        <v>0</v>
      </c>
      <c r="U3246">
        <f t="shared" si="342"/>
        <v>0</v>
      </c>
      <c r="V3246">
        <f t="shared" si="343"/>
        <v>0</v>
      </c>
      <c r="X3246">
        <f t="shared" si="338"/>
        <v>0.1919977697211844</v>
      </c>
    </row>
    <row r="3247" spans="1:24" x14ac:dyDescent="0.35">
      <c r="A3247" t="s">
        <v>306</v>
      </c>
      <c r="B3247" t="s">
        <v>665</v>
      </c>
      <c r="C3247" t="s">
        <v>691</v>
      </c>
      <c r="D3247" t="s">
        <v>682</v>
      </c>
      <c r="E3247">
        <v>0.59047846597311804</v>
      </c>
      <c r="F3247">
        <v>9</v>
      </c>
      <c r="G3247">
        <v>0</v>
      </c>
      <c r="H3247">
        <v>0</v>
      </c>
      <c r="I3247">
        <f t="shared" si="339"/>
        <v>0</v>
      </c>
      <c r="J3247">
        <v>0</v>
      </c>
      <c r="K3247">
        <v>0</v>
      </c>
      <c r="L3247" t="s">
        <v>653</v>
      </c>
      <c r="M3247" t="s">
        <v>651</v>
      </c>
      <c r="N3247" t="str">
        <f t="shared" si="340"/>
        <v>right end</v>
      </c>
      <c r="P3247">
        <v>0</v>
      </c>
      <c r="Q3247">
        <v>0.87781920000000002</v>
      </c>
      <c r="R3247">
        <v>0</v>
      </c>
      <c r="S3247">
        <v>0</v>
      </c>
      <c r="T3247">
        <f t="shared" si="341"/>
        <v>0</v>
      </c>
      <c r="U3247">
        <f t="shared" si="342"/>
        <v>0</v>
      </c>
      <c r="V3247">
        <f t="shared" si="343"/>
        <v>0</v>
      </c>
      <c r="X3247">
        <f t="shared" si="338"/>
        <v>0.51833333461774966</v>
      </c>
    </row>
    <row r="3248" spans="1:24" x14ac:dyDescent="0.35">
      <c r="A3248" t="s">
        <v>301</v>
      </c>
      <c r="B3248" t="s">
        <v>667</v>
      </c>
      <c r="C3248" t="s">
        <v>691</v>
      </c>
      <c r="D3248" t="s">
        <v>682</v>
      </c>
      <c r="E3248">
        <v>0.19080021906682501</v>
      </c>
      <c r="F3248">
        <v>9</v>
      </c>
      <c r="G3248">
        <v>0</v>
      </c>
      <c r="H3248">
        <v>0</v>
      </c>
      <c r="I3248">
        <f t="shared" si="339"/>
        <v>0</v>
      </c>
      <c r="J3248">
        <v>0</v>
      </c>
      <c r="K3248">
        <v>0</v>
      </c>
      <c r="L3248" t="s">
        <v>653</v>
      </c>
      <c r="M3248" t="s">
        <v>651</v>
      </c>
      <c r="N3248" t="str">
        <f t="shared" si="340"/>
        <v>right end</v>
      </c>
      <c r="P3248">
        <v>0</v>
      </c>
      <c r="Q3248">
        <v>0.87781920000000002</v>
      </c>
      <c r="R3248">
        <v>0</v>
      </c>
      <c r="S3248">
        <v>0</v>
      </c>
      <c r="T3248">
        <f t="shared" si="341"/>
        <v>0</v>
      </c>
      <c r="U3248">
        <f t="shared" si="342"/>
        <v>0</v>
      </c>
      <c r="V3248">
        <f t="shared" si="343"/>
        <v>0</v>
      </c>
      <c r="X3248">
        <f t="shared" si="338"/>
        <v>0.1674880956610651</v>
      </c>
    </row>
    <row r="3249" spans="1:24" x14ac:dyDescent="0.35">
      <c r="A3249" t="s">
        <v>301</v>
      </c>
      <c r="B3249" t="s">
        <v>667</v>
      </c>
      <c r="C3249" t="s">
        <v>691</v>
      </c>
      <c r="D3249" t="s">
        <v>682</v>
      </c>
      <c r="E3249">
        <v>1</v>
      </c>
      <c r="F3249">
        <v>9</v>
      </c>
      <c r="G3249">
        <v>0</v>
      </c>
      <c r="H3249">
        <v>0</v>
      </c>
      <c r="I3249">
        <f t="shared" si="339"/>
        <v>0</v>
      </c>
      <c r="J3249">
        <v>0</v>
      </c>
      <c r="K3249">
        <v>0</v>
      </c>
      <c r="L3249" t="s">
        <v>654</v>
      </c>
      <c r="M3249" t="s">
        <v>651</v>
      </c>
      <c r="N3249" t="str">
        <f t="shared" si="340"/>
        <v>right guard</v>
      </c>
      <c r="P3249">
        <v>0</v>
      </c>
      <c r="Q3249">
        <v>-0.44554369999999999</v>
      </c>
      <c r="R3249">
        <v>1</v>
      </c>
      <c r="S3249">
        <v>1</v>
      </c>
      <c r="T3249">
        <f t="shared" si="341"/>
        <v>0</v>
      </c>
      <c r="U3249">
        <f t="shared" si="342"/>
        <v>0</v>
      </c>
      <c r="V3249">
        <f t="shared" si="343"/>
        <v>0</v>
      </c>
      <c r="X3249">
        <f t="shared" si="338"/>
        <v>-0.44554369999999999</v>
      </c>
    </row>
    <row r="3250" spans="1:24" x14ac:dyDescent="0.35">
      <c r="A3250" t="s">
        <v>167</v>
      </c>
      <c r="B3250" t="s">
        <v>667</v>
      </c>
      <c r="C3250" t="s">
        <v>682</v>
      </c>
      <c r="D3250" t="s">
        <v>691</v>
      </c>
      <c r="E3250">
        <v>1</v>
      </c>
      <c r="F3250">
        <v>9</v>
      </c>
      <c r="G3250">
        <v>0</v>
      </c>
      <c r="H3250">
        <v>0</v>
      </c>
      <c r="I3250">
        <f t="shared" si="339"/>
        <v>0</v>
      </c>
      <c r="J3250">
        <v>0</v>
      </c>
      <c r="K3250">
        <v>0</v>
      </c>
      <c r="L3250" t="s">
        <v>653</v>
      </c>
      <c r="M3250" t="s">
        <v>651</v>
      </c>
      <c r="N3250" t="str">
        <f t="shared" si="340"/>
        <v>right end</v>
      </c>
      <c r="P3250">
        <v>0</v>
      </c>
      <c r="Q3250">
        <v>-0.45865926000000001</v>
      </c>
      <c r="R3250">
        <v>1</v>
      </c>
      <c r="S3250">
        <v>1</v>
      </c>
      <c r="T3250">
        <f t="shared" si="341"/>
        <v>0</v>
      </c>
      <c r="U3250">
        <f t="shared" si="342"/>
        <v>0</v>
      </c>
      <c r="V3250">
        <f t="shared" si="343"/>
        <v>0</v>
      </c>
      <c r="X3250">
        <f t="shared" si="338"/>
        <v>-0.45865926000000001</v>
      </c>
    </row>
    <row r="3251" spans="1:24" x14ac:dyDescent="0.35">
      <c r="A3251" t="s">
        <v>585</v>
      </c>
      <c r="B3251" t="s">
        <v>666</v>
      </c>
      <c r="C3251" t="s">
        <v>691</v>
      </c>
      <c r="D3251" t="s">
        <v>682</v>
      </c>
      <c r="E3251">
        <v>1</v>
      </c>
      <c r="F3251">
        <v>9</v>
      </c>
      <c r="G3251">
        <v>0</v>
      </c>
      <c r="H3251">
        <v>0</v>
      </c>
      <c r="I3251">
        <f t="shared" si="339"/>
        <v>0</v>
      </c>
      <c r="J3251">
        <v>0</v>
      </c>
      <c r="K3251">
        <v>0</v>
      </c>
      <c r="M3251" t="s">
        <v>650</v>
      </c>
      <c r="N3251" t="str">
        <f t="shared" si="340"/>
        <v>middle</v>
      </c>
      <c r="P3251">
        <v>0</v>
      </c>
      <c r="Q3251">
        <v>-0.28390272999999999</v>
      </c>
      <c r="R3251">
        <v>1</v>
      </c>
      <c r="S3251">
        <v>1</v>
      </c>
      <c r="T3251">
        <f t="shared" si="341"/>
        <v>0</v>
      </c>
      <c r="U3251">
        <f t="shared" si="342"/>
        <v>0</v>
      </c>
      <c r="V3251">
        <f t="shared" si="343"/>
        <v>0</v>
      </c>
      <c r="X3251">
        <f t="shared" si="338"/>
        <v>-0.28390272999999999</v>
      </c>
    </row>
    <row r="3252" spans="1:24" x14ac:dyDescent="0.35">
      <c r="A3252" t="s">
        <v>180</v>
      </c>
      <c r="B3252" t="s">
        <v>666</v>
      </c>
      <c r="C3252" t="s">
        <v>682</v>
      </c>
      <c r="D3252" t="s">
        <v>691</v>
      </c>
      <c r="E3252">
        <v>1</v>
      </c>
      <c r="F3252">
        <v>9</v>
      </c>
      <c r="G3252">
        <v>1</v>
      </c>
      <c r="H3252">
        <v>0</v>
      </c>
      <c r="I3252">
        <f t="shared" si="339"/>
        <v>1</v>
      </c>
      <c r="J3252">
        <v>0</v>
      </c>
      <c r="K3252">
        <v>0</v>
      </c>
      <c r="L3252" t="s">
        <v>654</v>
      </c>
      <c r="M3252" t="s">
        <v>651</v>
      </c>
      <c r="N3252" t="str">
        <f t="shared" si="340"/>
        <v>right guard</v>
      </c>
      <c r="P3252">
        <v>1</v>
      </c>
      <c r="Q3252">
        <v>-1.2637687</v>
      </c>
      <c r="R3252">
        <v>1</v>
      </c>
      <c r="S3252">
        <v>1</v>
      </c>
      <c r="T3252">
        <f t="shared" si="341"/>
        <v>1</v>
      </c>
      <c r="U3252">
        <f t="shared" si="342"/>
        <v>0</v>
      </c>
      <c r="V3252">
        <f t="shared" si="343"/>
        <v>0</v>
      </c>
      <c r="X3252">
        <f t="shared" si="338"/>
        <v>-1.2637687</v>
      </c>
    </row>
    <row r="3253" spans="1:24" x14ac:dyDescent="0.35">
      <c r="A3253" t="s">
        <v>583</v>
      </c>
      <c r="B3253" t="s">
        <v>665</v>
      </c>
      <c r="C3253" t="s">
        <v>682</v>
      </c>
      <c r="D3253" t="s">
        <v>691</v>
      </c>
      <c r="E3253">
        <v>0.72717867192334096</v>
      </c>
      <c r="F3253">
        <v>9</v>
      </c>
      <c r="G3253">
        <v>0</v>
      </c>
      <c r="H3253">
        <v>0</v>
      </c>
      <c r="I3253">
        <f t="shared" si="339"/>
        <v>0</v>
      </c>
      <c r="J3253">
        <v>0</v>
      </c>
      <c r="K3253">
        <v>0</v>
      </c>
      <c r="M3253" t="s">
        <v>650</v>
      </c>
      <c r="N3253" t="str">
        <f t="shared" si="340"/>
        <v>middle</v>
      </c>
      <c r="P3253">
        <v>0</v>
      </c>
      <c r="Q3253">
        <v>1.3411659</v>
      </c>
      <c r="R3253">
        <v>0</v>
      </c>
      <c r="S3253">
        <v>0</v>
      </c>
      <c r="T3253">
        <f t="shared" si="341"/>
        <v>0</v>
      </c>
      <c r="U3253">
        <f t="shared" si="342"/>
        <v>0</v>
      </c>
      <c r="V3253">
        <f t="shared" si="343"/>
        <v>0</v>
      </c>
      <c r="X3253">
        <f t="shared" si="338"/>
        <v>0.97526723799087234</v>
      </c>
    </row>
    <row r="3254" spans="1:24" x14ac:dyDescent="0.35">
      <c r="A3254" t="s">
        <v>167</v>
      </c>
      <c r="B3254" t="s">
        <v>667</v>
      </c>
      <c r="C3254" t="s">
        <v>682</v>
      </c>
      <c r="D3254" t="s">
        <v>691</v>
      </c>
      <c r="E3254">
        <v>0.27282132807665799</v>
      </c>
      <c r="F3254">
        <v>9</v>
      </c>
      <c r="G3254">
        <v>0</v>
      </c>
      <c r="H3254">
        <v>0</v>
      </c>
      <c r="I3254">
        <f t="shared" si="339"/>
        <v>0</v>
      </c>
      <c r="J3254">
        <v>0</v>
      </c>
      <c r="K3254">
        <v>0</v>
      </c>
      <c r="M3254" t="s">
        <v>650</v>
      </c>
      <c r="N3254" t="str">
        <f t="shared" si="340"/>
        <v>middle</v>
      </c>
      <c r="P3254">
        <v>0</v>
      </c>
      <c r="Q3254">
        <v>1.3411659</v>
      </c>
      <c r="R3254">
        <v>0</v>
      </c>
      <c r="S3254">
        <v>0</v>
      </c>
      <c r="T3254">
        <f t="shared" si="341"/>
        <v>0</v>
      </c>
      <c r="U3254">
        <f t="shared" si="342"/>
        <v>0</v>
      </c>
      <c r="V3254">
        <f t="shared" si="343"/>
        <v>0</v>
      </c>
      <c r="X3254">
        <f t="shared" si="338"/>
        <v>0.3658986620091263</v>
      </c>
    </row>
    <row r="3255" spans="1:24" x14ac:dyDescent="0.35">
      <c r="A3255" t="s">
        <v>174</v>
      </c>
      <c r="B3255" t="s">
        <v>666</v>
      </c>
      <c r="C3255" t="s">
        <v>682</v>
      </c>
      <c r="D3255" t="s">
        <v>691</v>
      </c>
      <c r="E3255">
        <v>0.42422086835427197</v>
      </c>
      <c r="F3255">
        <v>9</v>
      </c>
      <c r="G3255">
        <v>0</v>
      </c>
      <c r="H3255">
        <v>0</v>
      </c>
      <c r="I3255">
        <f t="shared" si="339"/>
        <v>0</v>
      </c>
      <c r="J3255">
        <v>0</v>
      </c>
      <c r="K3255">
        <v>0</v>
      </c>
      <c r="L3255" t="s">
        <v>654</v>
      </c>
      <c r="M3255" t="s">
        <v>651</v>
      </c>
      <c r="N3255" t="str">
        <f t="shared" si="340"/>
        <v>right guard</v>
      </c>
      <c r="P3255">
        <v>0</v>
      </c>
      <c r="Q3255">
        <v>-0.15895501000000001</v>
      </c>
      <c r="R3255">
        <v>1</v>
      </c>
      <c r="S3255">
        <v>0.42422086835427197</v>
      </c>
      <c r="T3255">
        <f t="shared" si="341"/>
        <v>0</v>
      </c>
      <c r="U3255">
        <f t="shared" si="342"/>
        <v>0</v>
      </c>
      <c r="V3255">
        <f t="shared" si="343"/>
        <v>0</v>
      </c>
      <c r="X3255">
        <f t="shared" si="338"/>
        <v>-6.7432032371461989E-2</v>
      </c>
    </row>
    <row r="3256" spans="1:24" x14ac:dyDescent="0.35">
      <c r="A3256" t="s">
        <v>589</v>
      </c>
      <c r="B3256" t="s">
        <v>666</v>
      </c>
      <c r="C3256" t="s">
        <v>682</v>
      </c>
      <c r="D3256" t="s">
        <v>691</v>
      </c>
      <c r="E3256">
        <v>0.57577913164572703</v>
      </c>
      <c r="F3256">
        <v>9</v>
      </c>
      <c r="G3256">
        <v>0</v>
      </c>
      <c r="H3256">
        <v>0</v>
      </c>
      <c r="I3256">
        <f t="shared" si="339"/>
        <v>0</v>
      </c>
      <c r="J3256">
        <v>0</v>
      </c>
      <c r="K3256">
        <v>0</v>
      </c>
      <c r="L3256" t="s">
        <v>654</v>
      </c>
      <c r="M3256" t="s">
        <v>651</v>
      </c>
      <c r="N3256" t="str">
        <f t="shared" si="340"/>
        <v>right guard</v>
      </c>
      <c r="P3256">
        <v>0</v>
      </c>
      <c r="Q3256">
        <v>-0.15895501000000001</v>
      </c>
      <c r="R3256">
        <v>1</v>
      </c>
      <c r="S3256">
        <v>0.57577913164572703</v>
      </c>
      <c r="T3256">
        <f t="shared" si="341"/>
        <v>0</v>
      </c>
      <c r="U3256">
        <f t="shared" si="342"/>
        <v>0</v>
      </c>
      <c r="V3256">
        <f t="shared" si="343"/>
        <v>0</v>
      </c>
      <c r="X3256">
        <f t="shared" si="338"/>
        <v>-9.1522977628537866E-2</v>
      </c>
    </row>
    <row r="3257" spans="1:24" x14ac:dyDescent="0.35">
      <c r="A3257" t="s">
        <v>175</v>
      </c>
      <c r="B3257" t="s">
        <v>666</v>
      </c>
      <c r="C3257" t="s">
        <v>682</v>
      </c>
      <c r="D3257" t="s">
        <v>691</v>
      </c>
      <c r="E3257">
        <v>0.51650944252475495</v>
      </c>
      <c r="F3257">
        <v>9</v>
      </c>
      <c r="G3257">
        <v>0</v>
      </c>
      <c r="H3257">
        <v>0</v>
      </c>
      <c r="I3257">
        <f t="shared" si="339"/>
        <v>0</v>
      </c>
      <c r="J3257">
        <v>0</v>
      </c>
      <c r="K3257">
        <v>0</v>
      </c>
      <c r="L3257" t="s">
        <v>653</v>
      </c>
      <c r="M3257" t="s">
        <v>651</v>
      </c>
      <c r="N3257" t="str">
        <f t="shared" si="340"/>
        <v>right end</v>
      </c>
      <c r="P3257">
        <v>0</v>
      </c>
      <c r="Q3257">
        <v>-0.25944307</v>
      </c>
      <c r="R3257">
        <v>1</v>
      </c>
      <c r="S3257">
        <v>0.51650944252475495</v>
      </c>
      <c r="T3257">
        <f t="shared" si="341"/>
        <v>0</v>
      </c>
      <c r="U3257">
        <f t="shared" si="342"/>
        <v>0</v>
      </c>
      <c r="V3257">
        <f t="shared" si="343"/>
        <v>0</v>
      </c>
      <c r="X3257">
        <f t="shared" si="338"/>
        <v>-0.13400479545261099</v>
      </c>
    </row>
    <row r="3258" spans="1:24" x14ac:dyDescent="0.35">
      <c r="A3258" t="s">
        <v>182</v>
      </c>
      <c r="B3258" t="s">
        <v>666</v>
      </c>
      <c r="C3258" t="s">
        <v>682</v>
      </c>
      <c r="D3258" t="s">
        <v>691</v>
      </c>
      <c r="E3258">
        <v>0.16431538708768001</v>
      </c>
      <c r="F3258">
        <v>9</v>
      </c>
      <c r="G3258">
        <v>0</v>
      </c>
      <c r="H3258">
        <v>0</v>
      </c>
      <c r="I3258">
        <f t="shared" si="339"/>
        <v>0</v>
      </c>
      <c r="J3258">
        <v>0</v>
      </c>
      <c r="K3258">
        <v>0</v>
      </c>
      <c r="L3258" t="s">
        <v>653</v>
      </c>
      <c r="M3258" t="s">
        <v>651</v>
      </c>
      <c r="N3258" t="str">
        <f t="shared" si="340"/>
        <v>right end</v>
      </c>
      <c r="P3258">
        <v>0</v>
      </c>
      <c r="Q3258">
        <v>-0.25944307</v>
      </c>
      <c r="R3258">
        <v>1</v>
      </c>
      <c r="S3258">
        <v>0.16431538708768001</v>
      </c>
      <c r="T3258">
        <f t="shared" si="341"/>
        <v>0</v>
      </c>
      <c r="U3258">
        <f t="shared" si="342"/>
        <v>0</v>
      </c>
      <c r="V3258">
        <f t="shared" si="343"/>
        <v>0</v>
      </c>
      <c r="X3258">
        <f t="shared" si="338"/>
        <v>-4.2630488474266058E-2</v>
      </c>
    </row>
    <row r="3259" spans="1:24" x14ac:dyDescent="0.35">
      <c r="A3259" t="s">
        <v>167</v>
      </c>
      <c r="B3259" t="s">
        <v>667</v>
      </c>
      <c r="C3259" t="s">
        <v>682</v>
      </c>
      <c r="D3259" t="s">
        <v>691</v>
      </c>
      <c r="E3259">
        <v>0.31917517038756399</v>
      </c>
      <c r="F3259">
        <v>9</v>
      </c>
      <c r="G3259">
        <v>0</v>
      </c>
      <c r="H3259">
        <v>0</v>
      </c>
      <c r="I3259">
        <f t="shared" si="339"/>
        <v>0</v>
      </c>
      <c r="J3259">
        <v>0</v>
      </c>
      <c r="K3259">
        <v>0</v>
      </c>
      <c r="L3259" t="s">
        <v>653</v>
      </c>
      <c r="M3259" t="s">
        <v>651</v>
      </c>
      <c r="N3259" t="str">
        <f t="shared" si="340"/>
        <v>right end</v>
      </c>
      <c r="P3259">
        <v>0</v>
      </c>
      <c r="Q3259">
        <v>-0.25944307</v>
      </c>
      <c r="R3259">
        <v>1</v>
      </c>
      <c r="S3259">
        <v>0.31917517038756399</v>
      </c>
      <c r="T3259">
        <f t="shared" si="341"/>
        <v>0</v>
      </c>
      <c r="U3259">
        <f t="shared" si="342"/>
        <v>0</v>
      </c>
      <c r="V3259">
        <f t="shared" si="343"/>
        <v>0</v>
      </c>
      <c r="X3259">
        <f t="shared" si="338"/>
        <v>-8.2807786073122697E-2</v>
      </c>
    </row>
    <row r="3260" spans="1:24" x14ac:dyDescent="0.35">
      <c r="A3260" t="s">
        <v>585</v>
      </c>
      <c r="B3260" t="s">
        <v>666</v>
      </c>
      <c r="C3260" t="s">
        <v>691</v>
      </c>
      <c r="D3260" t="s">
        <v>682</v>
      </c>
      <c r="E3260">
        <v>1</v>
      </c>
      <c r="F3260">
        <v>9</v>
      </c>
      <c r="G3260">
        <v>0</v>
      </c>
      <c r="H3260">
        <v>0</v>
      </c>
      <c r="I3260">
        <f t="shared" si="339"/>
        <v>0</v>
      </c>
      <c r="J3260">
        <v>0</v>
      </c>
      <c r="K3260">
        <v>0</v>
      </c>
      <c r="L3260" t="s">
        <v>654</v>
      </c>
      <c r="M3260" t="s">
        <v>651</v>
      </c>
      <c r="N3260" t="str">
        <f t="shared" si="340"/>
        <v>right guard</v>
      </c>
      <c r="P3260">
        <v>0</v>
      </c>
      <c r="Q3260">
        <v>-0.45329555999999999</v>
      </c>
      <c r="R3260">
        <v>1</v>
      </c>
      <c r="S3260">
        <v>1</v>
      </c>
      <c r="T3260">
        <f t="shared" si="341"/>
        <v>0</v>
      </c>
      <c r="U3260">
        <f t="shared" si="342"/>
        <v>0</v>
      </c>
      <c r="V3260">
        <f t="shared" si="343"/>
        <v>0</v>
      </c>
      <c r="X3260">
        <f t="shared" si="338"/>
        <v>-0.45329555999999999</v>
      </c>
    </row>
    <row r="3261" spans="1:24" x14ac:dyDescent="0.35">
      <c r="A3261" t="s">
        <v>590</v>
      </c>
      <c r="B3261" t="s">
        <v>665</v>
      </c>
      <c r="C3261" t="s">
        <v>671</v>
      </c>
      <c r="D3261" t="s">
        <v>670</v>
      </c>
      <c r="E3261">
        <v>1</v>
      </c>
      <c r="F3261">
        <v>9</v>
      </c>
      <c r="G3261">
        <v>0</v>
      </c>
      <c r="H3261">
        <v>0</v>
      </c>
      <c r="I3261">
        <f t="shared" si="339"/>
        <v>0</v>
      </c>
      <c r="J3261">
        <v>0</v>
      </c>
      <c r="K3261">
        <v>0</v>
      </c>
      <c r="L3261" t="s">
        <v>3</v>
      </c>
      <c r="M3261" t="s">
        <v>651</v>
      </c>
      <c r="N3261" t="str">
        <f t="shared" si="340"/>
        <v>right tackle</v>
      </c>
      <c r="P3261">
        <v>0</v>
      </c>
      <c r="Q3261">
        <v>-0.52412974999999995</v>
      </c>
      <c r="R3261">
        <v>1</v>
      </c>
      <c r="S3261">
        <v>1</v>
      </c>
      <c r="T3261">
        <f t="shared" si="341"/>
        <v>0</v>
      </c>
      <c r="U3261">
        <f t="shared" si="342"/>
        <v>0</v>
      </c>
      <c r="V3261">
        <f t="shared" si="343"/>
        <v>0</v>
      </c>
      <c r="X3261">
        <f t="shared" si="338"/>
        <v>-0.52412974999999995</v>
      </c>
    </row>
    <row r="3262" spans="1:24" x14ac:dyDescent="0.35">
      <c r="A3262" t="s">
        <v>53</v>
      </c>
      <c r="B3262" t="s">
        <v>666</v>
      </c>
      <c r="C3262" t="s">
        <v>671</v>
      </c>
      <c r="D3262" t="s">
        <v>670</v>
      </c>
      <c r="E3262">
        <v>1</v>
      </c>
      <c r="F3262">
        <v>9</v>
      </c>
      <c r="G3262">
        <v>0</v>
      </c>
      <c r="H3262">
        <v>0</v>
      </c>
      <c r="I3262">
        <f t="shared" si="339"/>
        <v>0</v>
      </c>
      <c r="J3262">
        <v>0</v>
      </c>
      <c r="K3262">
        <v>0</v>
      </c>
      <c r="L3262" t="s">
        <v>3</v>
      </c>
      <c r="M3262" t="s">
        <v>651</v>
      </c>
      <c r="N3262" t="str">
        <f t="shared" si="340"/>
        <v>right tackle</v>
      </c>
      <c r="P3262">
        <v>0</v>
      </c>
      <c r="Q3262">
        <v>-0.48520678</v>
      </c>
      <c r="R3262">
        <v>1</v>
      </c>
      <c r="S3262">
        <v>1</v>
      </c>
      <c r="T3262">
        <f t="shared" si="341"/>
        <v>0</v>
      </c>
      <c r="U3262">
        <f t="shared" si="342"/>
        <v>0</v>
      </c>
      <c r="V3262">
        <f t="shared" si="343"/>
        <v>0</v>
      </c>
      <c r="X3262">
        <f t="shared" si="338"/>
        <v>-0.48520678</v>
      </c>
    </row>
    <row r="3263" spans="1:24" x14ac:dyDescent="0.35">
      <c r="A3263" t="s">
        <v>11</v>
      </c>
      <c r="B3263" t="s">
        <v>665</v>
      </c>
      <c r="C3263" t="s">
        <v>670</v>
      </c>
      <c r="D3263" t="s">
        <v>671</v>
      </c>
      <c r="E3263">
        <v>1</v>
      </c>
      <c r="F3263">
        <v>9</v>
      </c>
      <c r="G3263">
        <v>0</v>
      </c>
      <c r="H3263">
        <v>0</v>
      </c>
      <c r="I3263">
        <f t="shared" si="339"/>
        <v>0</v>
      </c>
      <c r="J3263">
        <v>0</v>
      </c>
      <c r="K3263">
        <v>0</v>
      </c>
      <c r="L3263" t="s">
        <v>653</v>
      </c>
      <c r="M3263" t="s">
        <v>652</v>
      </c>
      <c r="N3263" t="str">
        <f t="shared" si="340"/>
        <v>left end</v>
      </c>
      <c r="P3263">
        <v>0</v>
      </c>
      <c r="Q3263">
        <v>-0.54463254999999999</v>
      </c>
      <c r="R3263">
        <v>1</v>
      </c>
      <c r="S3263">
        <v>1</v>
      </c>
      <c r="T3263">
        <f t="shared" si="341"/>
        <v>0</v>
      </c>
      <c r="U3263">
        <f t="shared" si="342"/>
        <v>0</v>
      </c>
      <c r="V3263">
        <f t="shared" si="343"/>
        <v>0</v>
      </c>
      <c r="X3263">
        <f t="shared" si="338"/>
        <v>-0.54463254999999999</v>
      </c>
    </row>
    <row r="3264" spans="1:24" x14ac:dyDescent="0.35">
      <c r="A3264" t="s">
        <v>443</v>
      </c>
      <c r="B3264" t="s">
        <v>667</v>
      </c>
      <c r="C3264" t="s">
        <v>670</v>
      </c>
      <c r="D3264" t="s">
        <v>671</v>
      </c>
      <c r="E3264">
        <v>1</v>
      </c>
      <c r="F3264">
        <v>9</v>
      </c>
      <c r="G3264">
        <v>0</v>
      </c>
      <c r="H3264">
        <v>0</v>
      </c>
      <c r="I3264">
        <f t="shared" si="339"/>
        <v>0</v>
      </c>
      <c r="J3264">
        <v>0</v>
      </c>
      <c r="K3264">
        <v>1</v>
      </c>
      <c r="L3264" t="s">
        <v>654</v>
      </c>
      <c r="M3264" t="s">
        <v>651</v>
      </c>
      <c r="N3264" t="str">
        <f t="shared" si="340"/>
        <v>right guard</v>
      </c>
      <c r="P3264">
        <v>0</v>
      </c>
      <c r="Q3264">
        <v>-1.0757654000000001</v>
      </c>
      <c r="R3264">
        <v>1</v>
      </c>
      <c r="S3264">
        <v>1</v>
      </c>
      <c r="T3264">
        <f t="shared" si="341"/>
        <v>0</v>
      </c>
      <c r="U3264">
        <f t="shared" si="342"/>
        <v>0</v>
      </c>
      <c r="V3264">
        <f t="shared" si="343"/>
        <v>1</v>
      </c>
      <c r="X3264">
        <f t="shared" si="338"/>
        <v>-1.0757654000000001</v>
      </c>
    </row>
    <row r="3265" spans="1:24" x14ac:dyDescent="0.35">
      <c r="A3265" t="s">
        <v>359</v>
      </c>
      <c r="B3265" t="s">
        <v>667</v>
      </c>
      <c r="C3265" t="s">
        <v>671</v>
      </c>
      <c r="D3265" t="s">
        <v>670</v>
      </c>
      <c r="E3265">
        <v>0.72722487996032503</v>
      </c>
      <c r="F3265">
        <v>9</v>
      </c>
      <c r="G3265">
        <v>0</v>
      </c>
      <c r="H3265">
        <v>0</v>
      </c>
      <c r="I3265">
        <f t="shared" si="339"/>
        <v>0</v>
      </c>
      <c r="J3265">
        <v>0</v>
      </c>
      <c r="K3265">
        <v>0</v>
      </c>
      <c r="L3265" t="s">
        <v>654</v>
      </c>
      <c r="M3265" t="s">
        <v>652</v>
      </c>
      <c r="N3265" t="str">
        <f t="shared" si="340"/>
        <v>left guard</v>
      </c>
      <c r="P3265">
        <v>0</v>
      </c>
      <c r="Q3265">
        <v>-0.20693819999999999</v>
      </c>
      <c r="R3265">
        <v>1</v>
      </c>
      <c r="S3265">
        <v>0.72722487996032503</v>
      </c>
      <c r="T3265">
        <f t="shared" si="341"/>
        <v>0</v>
      </c>
      <c r="U3265">
        <f t="shared" si="342"/>
        <v>0</v>
      </c>
      <c r="V3265">
        <f t="shared" si="343"/>
        <v>0</v>
      </c>
      <c r="X3265">
        <f t="shared" si="338"/>
        <v>-0.15049060765420572</v>
      </c>
    </row>
    <row r="3266" spans="1:24" x14ac:dyDescent="0.35">
      <c r="A3266" t="s">
        <v>54</v>
      </c>
      <c r="B3266" t="s">
        <v>666</v>
      </c>
      <c r="C3266" t="s">
        <v>671</v>
      </c>
      <c r="D3266" t="s">
        <v>670</v>
      </c>
      <c r="E3266">
        <v>0.27277512003967502</v>
      </c>
      <c r="F3266">
        <v>9</v>
      </c>
      <c r="G3266">
        <v>0</v>
      </c>
      <c r="H3266">
        <v>0</v>
      </c>
      <c r="I3266">
        <f t="shared" si="339"/>
        <v>0</v>
      </c>
      <c r="J3266">
        <v>0</v>
      </c>
      <c r="K3266">
        <v>0</v>
      </c>
      <c r="L3266" t="s">
        <v>654</v>
      </c>
      <c r="M3266" t="s">
        <v>652</v>
      </c>
      <c r="N3266" t="str">
        <f t="shared" si="340"/>
        <v>left guard</v>
      </c>
      <c r="P3266">
        <v>0</v>
      </c>
      <c r="Q3266">
        <v>-0.20693819999999999</v>
      </c>
      <c r="R3266">
        <v>1</v>
      </c>
      <c r="S3266">
        <v>0.27277512003967502</v>
      </c>
      <c r="T3266">
        <f t="shared" si="341"/>
        <v>0</v>
      </c>
      <c r="U3266">
        <f t="shared" si="342"/>
        <v>0</v>
      </c>
      <c r="V3266">
        <f t="shared" si="343"/>
        <v>0</v>
      </c>
      <c r="X3266">
        <f t="shared" ref="X3266:X3323" si="344">Q3266*E3266</f>
        <v>-5.6447592345794273E-2</v>
      </c>
    </row>
    <row r="3267" spans="1:24" x14ac:dyDescent="0.35">
      <c r="A3267" t="s">
        <v>57</v>
      </c>
      <c r="B3267" t="s">
        <v>665</v>
      </c>
      <c r="C3267" t="s">
        <v>671</v>
      </c>
      <c r="D3267" t="s">
        <v>670</v>
      </c>
      <c r="E3267">
        <v>0.42345225680503801</v>
      </c>
      <c r="F3267">
        <v>9</v>
      </c>
      <c r="G3267">
        <v>1</v>
      </c>
      <c r="H3267">
        <v>0</v>
      </c>
      <c r="I3267">
        <f t="shared" ref="I3267:I3323" si="345">SUM(G3267:H3267)</f>
        <v>1</v>
      </c>
      <c r="J3267">
        <v>0</v>
      </c>
      <c r="K3267">
        <v>0</v>
      </c>
      <c r="L3267" t="s">
        <v>3</v>
      </c>
      <c r="M3267" t="s">
        <v>652</v>
      </c>
      <c r="N3267" t="str">
        <f t="shared" ref="N3267:N3323" si="346">IF(M3267="middle",M3267,_xlfn.CONCAT(M3267," ",L3267))</f>
        <v>left tackle</v>
      </c>
      <c r="P3267">
        <v>1</v>
      </c>
      <c r="Q3267">
        <v>-1.7695149999999999</v>
      </c>
      <c r="R3267">
        <v>1</v>
      </c>
      <c r="S3267">
        <v>0.42345225680503801</v>
      </c>
      <c r="T3267">
        <f t="shared" ref="T3267:T3323" si="347">P3267*E3267</f>
        <v>0.42345225680503801</v>
      </c>
      <c r="U3267">
        <f t="shared" ref="U3267:U3323" si="348">J3267*E3267</f>
        <v>0</v>
      </c>
      <c r="V3267">
        <f t="shared" ref="V3267:V3323" si="349">K3267*E3267</f>
        <v>0</v>
      </c>
      <c r="X3267">
        <f t="shared" si="344"/>
        <v>-0.74930512020036677</v>
      </c>
    </row>
    <row r="3268" spans="1:24" x14ac:dyDescent="0.35">
      <c r="A3268" t="s">
        <v>359</v>
      </c>
      <c r="B3268" t="s">
        <v>667</v>
      </c>
      <c r="C3268" t="s">
        <v>671</v>
      </c>
      <c r="D3268" t="s">
        <v>670</v>
      </c>
      <c r="E3268">
        <v>0.57654774319496105</v>
      </c>
      <c r="F3268">
        <v>9</v>
      </c>
      <c r="G3268">
        <v>1</v>
      </c>
      <c r="H3268">
        <v>0</v>
      </c>
      <c r="I3268">
        <f t="shared" si="345"/>
        <v>1</v>
      </c>
      <c r="J3268">
        <v>0</v>
      </c>
      <c r="K3268">
        <v>0</v>
      </c>
      <c r="L3268" t="s">
        <v>3</v>
      </c>
      <c r="M3268" t="s">
        <v>652</v>
      </c>
      <c r="N3268" t="str">
        <f t="shared" si="346"/>
        <v>left tackle</v>
      </c>
      <c r="P3268">
        <v>1</v>
      </c>
      <c r="Q3268">
        <v>-1.7695149999999999</v>
      </c>
      <c r="R3268">
        <v>1</v>
      </c>
      <c r="S3268">
        <v>0.57654774319496105</v>
      </c>
      <c r="T3268">
        <f t="shared" si="347"/>
        <v>0.57654774319496105</v>
      </c>
      <c r="U3268">
        <f t="shared" si="348"/>
        <v>0</v>
      </c>
      <c r="V3268">
        <f t="shared" si="349"/>
        <v>0</v>
      </c>
      <c r="X3268">
        <f t="shared" si="344"/>
        <v>-1.0202098797996315</v>
      </c>
    </row>
    <row r="3269" spans="1:24" x14ac:dyDescent="0.35">
      <c r="A3269" t="s">
        <v>443</v>
      </c>
      <c r="B3269" t="s">
        <v>667</v>
      </c>
      <c r="C3269" t="s">
        <v>670</v>
      </c>
      <c r="D3269" t="s">
        <v>671</v>
      </c>
      <c r="E3269">
        <v>0.78869891741398201</v>
      </c>
      <c r="F3269">
        <v>9</v>
      </c>
      <c r="G3269">
        <v>0</v>
      </c>
      <c r="H3269">
        <v>0</v>
      </c>
      <c r="I3269">
        <f t="shared" si="345"/>
        <v>0</v>
      </c>
      <c r="J3269">
        <v>0</v>
      </c>
      <c r="K3269">
        <v>0</v>
      </c>
      <c r="L3269" t="s">
        <v>3</v>
      </c>
      <c r="M3269" t="s">
        <v>652</v>
      </c>
      <c r="N3269" t="str">
        <f t="shared" si="346"/>
        <v>left tackle</v>
      </c>
      <c r="P3269">
        <v>0</v>
      </c>
      <c r="Q3269">
        <v>-5.173357E-2</v>
      </c>
      <c r="R3269">
        <v>1</v>
      </c>
      <c r="S3269">
        <v>0.78869891741398201</v>
      </c>
      <c r="T3269">
        <f t="shared" si="347"/>
        <v>0</v>
      </c>
      <c r="U3269">
        <f t="shared" si="348"/>
        <v>0</v>
      </c>
      <c r="V3269">
        <f t="shared" si="349"/>
        <v>0</v>
      </c>
      <c r="X3269">
        <f t="shared" si="344"/>
        <v>-4.0802210652960455E-2</v>
      </c>
    </row>
    <row r="3270" spans="1:24" x14ac:dyDescent="0.35">
      <c r="A3270" t="s">
        <v>17</v>
      </c>
      <c r="B3270" t="s">
        <v>667</v>
      </c>
      <c r="C3270" t="s">
        <v>670</v>
      </c>
      <c r="D3270" t="s">
        <v>671</v>
      </c>
      <c r="E3270">
        <v>0.21130108258601699</v>
      </c>
      <c r="F3270">
        <v>9</v>
      </c>
      <c r="G3270">
        <v>0</v>
      </c>
      <c r="H3270">
        <v>0</v>
      </c>
      <c r="I3270">
        <f t="shared" si="345"/>
        <v>0</v>
      </c>
      <c r="J3270">
        <v>0</v>
      </c>
      <c r="K3270">
        <v>0</v>
      </c>
      <c r="L3270" t="s">
        <v>3</v>
      </c>
      <c r="M3270" t="s">
        <v>652</v>
      </c>
      <c r="N3270" t="str">
        <f t="shared" si="346"/>
        <v>left tackle</v>
      </c>
      <c r="P3270">
        <v>0</v>
      </c>
      <c r="Q3270">
        <v>-5.173357E-2</v>
      </c>
      <c r="R3270">
        <v>1</v>
      </c>
      <c r="S3270">
        <v>0.21130108258601699</v>
      </c>
      <c r="T3270">
        <f t="shared" si="347"/>
        <v>0</v>
      </c>
      <c r="U3270">
        <f t="shared" si="348"/>
        <v>0</v>
      </c>
      <c r="V3270">
        <f t="shared" si="349"/>
        <v>0</v>
      </c>
      <c r="X3270">
        <f t="shared" si="344"/>
        <v>-1.0931359347039491E-2</v>
      </c>
    </row>
    <row r="3271" spans="1:24" x14ac:dyDescent="0.35">
      <c r="A3271" t="s">
        <v>442</v>
      </c>
      <c r="B3271" t="s">
        <v>666</v>
      </c>
      <c r="C3271" t="s">
        <v>670</v>
      </c>
      <c r="D3271" t="s">
        <v>671</v>
      </c>
      <c r="E3271">
        <v>1</v>
      </c>
      <c r="F3271">
        <v>9</v>
      </c>
      <c r="G3271">
        <v>0</v>
      </c>
      <c r="H3271">
        <v>0</v>
      </c>
      <c r="I3271">
        <f t="shared" si="345"/>
        <v>0</v>
      </c>
      <c r="J3271">
        <v>0</v>
      </c>
      <c r="K3271">
        <v>0</v>
      </c>
      <c r="L3271" t="s">
        <v>654</v>
      </c>
      <c r="M3271" t="s">
        <v>651</v>
      </c>
      <c r="N3271" t="str">
        <f t="shared" si="346"/>
        <v>right guard</v>
      </c>
      <c r="P3271">
        <v>0</v>
      </c>
      <c r="Q3271">
        <v>0.40763885</v>
      </c>
      <c r="R3271">
        <v>0</v>
      </c>
      <c r="S3271">
        <v>0</v>
      </c>
      <c r="T3271">
        <f t="shared" si="347"/>
        <v>0</v>
      </c>
      <c r="U3271">
        <f t="shared" si="348"/>
        <v>0</v>
      </c>
      <c r="V3271">
        <f t="shared" si="349"/>
        <v>0</v>
      </c>
      <c r="X3271">
        <f t="shared" si="344"/>
        <v>0.40763885</v>
      </c>
    </row>
    <row r="3272" spans="1:24" x14ac:dyDescent="0.35">
      <c r="A3272" t="s">
        <v>11</v>
      </c>
      <c r="B3272" t="s">
        <v>665</v>
      </c>
      <c r="C3272" t="s">
        <v>670</v>
      </c>
      <c r="D3272" t="s">
        <v>671</v>
      </c>
      <c r="E3272">
        <v>0.42220161951954799</v>
      </c>
      <c r="F3272">
        <v>9</v>
      </c>
      <c r="G3272">
        <v>0</v>
      </c>
      <c r="H3272">
        <v>0</v>
      </c>
      <c r="I3272">
        <f t="shared" si="345"/>
        <v>0</v>
      </c>
      <c r="J3272">
        <v>0</v>
      </c>
      <c r="K3272">
        <v>0</v>
      </c>
      <c r="L3272" t="s">
        <v>3</v>
      </c>
      <c r="M3272" t="s">
        <v>652</v>
      </c>
      <c r="N3272" t="str">
        <f t="shared" si="346"/>
        <v>left tackle</v>
      </c>
      <c r="P3272">
        <v>0</v>
      </c>
      <c r="Q3272">
        <v>-0.116580844</v>
      </c>
      <c r="R3272">
        <v>1</v>
      </c>
      <c r="S3272">
        <v>0.42220161951954799</v>
      </c>
      <c r="T3272">
        <f t="shared" si="347"/>
        <v>0</v>
      </c>
      <c r="U3272">
        <f t="shared" si="348"/>
        <v>0</v>
      </c>
      <c r="V3272">
        <f t="shared" si="349"/>
        <v>0</v>
      </c>
      <c r="X3272">
        <f t="shared" si="344"/>
        <v>-4.922062114175578E-2</v>
      </c>
    </row>
    <row r="3273" spans="1:24" x14ac:dyDescent="0.35">
      <c r="A3273" t="s">
        <v>22</v>
      </c>
      <c r="B3273" t="s">
        <v>666</v>
      </c>
      <c r="C3273" t="s">
        <v>670</v>
      </c>
      <c r="D3273" t="s">
        <v>671</v>
      </c>
      <c r="E3273">
        <v>0.159705251162548</v>
      </c>
      <c r="F3273">
        <v>9</v>
      </c>
      <c r="G3273">
        <v>0</v>
      </c>
      <c r="H3273">
        <v>0</v>
      </c>
      <c r="I3273">
        <f t="shared" si="345"/>
        <v>0</v>
      </c>
      <c r="J3273">
        <v>0</v>
      </c>
      <c r="K3273">
        <v>0</v>
      </c>
      <c r="L3273" t="s">
        <v>3</v>
      </c>
      <c r="M3273" t="s">
        <v>652</v>
      </c>
      <c r="N3273" t="str">
        <f t="shared" si="346"/>
        <v>left tackle</v>
      </c>
      <c r="P3273">
        <v>0</v>
      </c>
      <c r="Q3273">
        <v>-0.116580844</v>
      </c>
      <c r="R3273">
        <v>1</v>
      </c>
      <c r="S3273">
        <v>0.159705251162548</v>
      </c>
      <c r="T3273">
        <f t="shared" si="347"/>
        <v>0</v>
      </c>
      <c r="U3273">
        <f t="shared" si="348"/>
        <v>0</v>
      </c>
      <c r="V3273">
        <f t="shared" si="349"/>
        <v>0</v>
      </c>
      <c r="X3273">
        <f t="shared" si="344"/>
        <v>-1.8618572971761827E-2</v>
      </c>
    </row>
    <row r="3274" spans="1:24" x14ac:dyDescent="0.35">
      <c r="A3274" t="s">
        <v>17</v>
      </c>
      <c r="B3274" t="s">
        <v>667</v>
      </c>
      <c r="C3274" t="s">
        <v>670</v>
      </c>
      <c r="D3274" t="s">
        <v>671</v>
      </c>
      <c r="E3274">
        <v>0.41809312931790199</v>
      </c>
      <c r="F3274">
        <v>9</v>
      </c>
      <c r="G3274">
        <v>0</v>
      </c>
      <c r="H3274">
        <v>0</v>
      </c>
      <c r="I3274">
        <f t="shared" si="345"/>
        <v>0</v>
      </c>
      <c r="J3274">
        <v>0</v>
      </c>
      <c r="K3274">
        <v>0</v>
      </c>
      <c r="L3274" t="s">
        <v>3</v>
      </c>
      <c r="M3274" t="s">
        <v>652</v>
      </c>
      <c r="N3274" t="str">
        <f t="shared" si="346"/>
        <v>left tackle</v>
      </c>
      <c r="P3274">
        <v>0</v>
      </c>
      <c r="Q3274">
        <v>-0.116580844</v>
      </c>
      <c r="R3274">
        <v>1</v>
      </c>
      <c r="S3274">
        <v>0.41809312931790199</v>
      </c>
      <c r="T3274">
        <f t="shared" si="347"/>
        <v>0</v>
      </c>
      <c r="U3274">
        <f t="shared" si="348"/>
        <v>0</v>
      </c>
      <c r="V3274">
        <f t="shared" si="349"/>
        <v>0</v>
      </c>
      <c r="X3274">
        <f t="shared" si="344"/>
        <v>-4.8741649886482157E-2</v>
      </c>
    </row>
    <row r="3275" spans="1:24" x14ac:dyDescent="0.35">
      <c r="A3275" t="s">
        <v>443</v>
      </c>
      <c r="B3275" t="s">
        <v>667</v>
      </c>
      <c r="C3275" t="s">
        <v>670</v>
      </c>
      <c r="D3275" t="s">
        <v>671</v>
      </c>
      <c r="E3275">
        <v>0.69387080147124303</v>
      </c>
      <c r="F3275">
        <v>9</v>
      </c>
      <c r="G3275">
        <v>0</v>
      </c>
      <c r="H3275">
        <v>0</v>
      </c>
      <c r="I3275">
        <f t="shared" si="345"/>
        <v>0</v>
      </c>
      <c r="J3275">
        <v>0</v>
      </c>
      <c r="K3275">
        <v>1</v>
      </c>
      <c r="L3275" t="s">
        <v>653</v>
      </c>
      <c r="M3275" t="s">
        <v>652</v>
      </c>
      <c r="N3275" t="str">
        <f t="shared" si="346"/>
        <v>left end</v>
      </c>
      <c r="P3275">
        <v>0</v>
      </c>
      <c r="Q3275">
        <v>-1.1953388</v>
      </c>
      <c r="R3275">
        <v>1</v>
      </c>
      <c r="S3275">
        <v>0.69387080147124303</v>
      </c>
      <c r="T3275">
        <f t="shared" si="347"/>
        <v>0</v>
      </c>
      <c r="U3275">
        <f t="shared" si="348"/>
        <v>0</v>
      </c>
      <c r="V3275">
        <f t="shared" si="349"/>
        <v>0.69387080147124303</v>
      </c>
      <c r="X3275">
        <f t="shared" si="344"/>
        <v>-0.8294106911856739</v>
      </c>
    </row>
    <row r="3276" spans="1:24" x14ac:dyDescent="0.35">
      <c r="A3276" t="s">
        <v>439</v>
      </c>
      <c r="B3276" t="s">
        <v>665</v>
      </c>
      <c r="C3276" t="s">
        <v>670</v>
      </c>
      <c r="D3276" t="s">
        <v>671</v>
      </c>
      <c r="E3276">
        <v>0.30612919852875697</v>
      </c>
      <c r="F3276">
        <v>9</v>
      </c>
      <c r="G3276">
        <v>0</v>
      </c>
      <c r="H3276">
        <v>0</v>
      </c>
      <c r="I3276">
        <f t="shared" si="345"/>
        <v>0</v>
      </c>
      <c r="J3276">
        <v>0</v>
      </c>
      <c r="K3276">
        <v>1</v>
      </c>
      <c r="L3276" t="s">
        <v>653</v>
      </c>
      <c r="M3276" t="s">
        <v>652</v>
      </c>
      <c r="N3276" t="str">
        <f t="shared" si="346"/>
        <v>left end</v>
      </c>
      <c r="P3276">
        <v>0</v>
      </c>
      <c r="Q3276">
        <v>-1.1953388</v>
      </c>
      <c r="R3276">
        <v>1</v>
      </c>
      <c r="S3276">
        <v>0.30612919852875697</v>
      </c>
      <c r="T3276">
        <f t="shared" si="347"/>
        <v>0</v>
      </c>
      <c r="U3276">
        <f t="shared" si="348"/>
        <v>0</v>
      </c>
      <c r="V3276">
        <f t="shared" si="349"/>
        <v>0.30612919852875697</v>
      </c>
      <c r="X3276">
        <f t="shared" si="344"/>
        <v>-0.36592810881432614</v>
      </c>
    </row>
    <row r="3277" spans="1:24" x14ac:dyDescent="0.35">
      <c r="A3277" t="s">
        <v>443</v>
      </c>
      <c r="B3277" t="s">
        <v>667</v>
      </c>
      <c r="C3277" t="s">
        <v>670</v>
      </c>
      <c r="D3277" t="s">
        <v>671</v>
      </c>
      <c r="E3277">
        <v>0.71111026759433604</v>
      </c>
      <c r="F3277">
        <v>9</v>
      </c>
      <c r="G3277">
        <v>0</v>
      </c>
      <c r="H3277">
        <v>0</v>
      </c>
      <c r="I3277">
        <f t="shared" si="345"/>
        <v>0</v>
      </c>
      <c r="J3277">
        <v>0</v>
      </c>
      <c r="K3277">
        <v>0</v>
      </c>
      <c r="L3277" t="s">
        <v>654</v>
      </c>
      <c r="M3277" t="s">
        <v>651</v>
      </c>
      <c r="N3277" t="str">
        <f t="shared" si="346"/>
        <v>right guard</v>
      </c>
      <c r="P3277">
        <v>0</v>
      </c>
      <c r="Q3277">
        <v>-0.12615721999999999</v>
      </c>
      <c r="R3277">
        <v>1</v>
      </c>
      <c r="S3277">
        <v>0.71111026759433604</v>
      </c>
      <c r="T3277">
        <f t="shared" si="347"/>
        <v>0</v>
      </c>
      <c r="U3277">
        <f t="shared" si="348"/>
        <v>0</v>
      </c>
      <c r="V3277">
        <f t="shared" si="349"/>
        <v>0</v>
      </c>
      <c r="X3277">
        <f t="shared" si="344"/>
        <v>-8.9711694473157508E-2</v>
      </c>
    </row>
    <row r="3278" spans="1:24" x14ac:dyDescent="0.35">
      <c r="A3278" t="s">
        <v>23</v>
      </c>
      <c r="B3278" t="s">
        <v>665</v>
      </c>
      <c r="C3278" t="s">
        <v>670</v>
      </c>
      <c r="D3278" t="s">
        <v>671</v>
      </c>
      <c r="E3278">
        <v>0.28888973240566301</v>
      </c>
      <c r="F3278">
        <v>9</v>
      </c>
      <c r="G3278">
        <v>0</v>
      </c>
      <c r="H3278">
        <v>0</v>
      </c>
      <c r="I3278">
        <f t="shared" si="345"/>
        <v>0</v>
      </c>
      <c r="J3278">
        <v>0</v>
      </c>
      <c r="K3278">
        <v>0</v>
      </c>
      <c r="L3278" t="s">
        <v>654</v>
      </c>
      <c r="M3278" t="s">
        <v>651</v>
      </c>
      <c r="N3278" t="str">
        <f t="shared" si="346"/>
        <v>right guard</v>
      </c>
      <c r="P3278">
        <v>0</v>
      </c>
      <c r="Q3278">
        <v>-0.12615721999999999</v>
      </c>
      <c r="R3278">
        <v>1</v>
      </c>
      <c r="S3278">
        <v>0.28888973240566301</v>
      </c>
      <c r="T3278">
        <f t="shared" si="347"/>
        <v>0</v>
      </c>
      <c r="U3278">
        <f t="shared" si="348"/>
        <v>0</v>
      </c>
      <c r="V3278">
        <f t="shared" si="349"/>
        <v>0</v>
      </c>
      <c r="X3278">
        <f t="shared" si="344"/>
        <v>-3.6445525526842354E-2</v>
      </c>
    </row>
    <row r="3279" spans="1:24" x14ac:dyDescent="0.35">
      <c r="A3279" t="s">
        <v>21</v>
      </c>
      <c r="B3279" t="s">
        <v>666</v>
      </c>
      <c r="C3279" t="s">
        <v>670</v>
      </c>
      <c r="D3279" t="s">
        <v>671</v>
      </c>
      <c r="E3279">
        <v>0.25800283791241702</v>
      </c>
      <c r="F3279">
        <v>9</v>
      </c>
      <c r="G3279">
        <v>0</v>
      </c>
      <c r="H3279">
        <v>0</v>
      </c>
      <c r="I3279">
        <f t="shared" si="345"/>
        <v>0</v>
      </c>
      <c r="J3279">
        <v>0</v>
      </c>
      <c r="K3279">
        <v>0</v>
      </c>
      <c r="L3279" t="s">
        <v>654</v>
      </c>
      <c r="M3279" t="s">
        <v>651</v>
      </c>
      <c r="N3279" t="str">
        <f t="shared" si="346"/>
        <v>right guard</v>
      </c>
      <c r="P3279">
        <v>0</v>
      </c>
      <c r="Q3279">
        <v>-0.5342886</v>
      </c>
      <c r="R3279">
        <v>1</v>
      </c>
      <c r="S3279">
        <v>0.25800283791241702</v>
      </c>
      <c r="T3279">
        <f t="shared" si="347"/>
        <v>0</v>
      </c>
      <c r="U3279">
        <f t="shared" si="348"/>
        <v>0</v>
      </c>
      <c r="V3279">
        <f t="shared" si="349"/>
        <v>0</v>
      </c>
      <c r="X3279">
        <f t="shared" si="344"/>
        <v>-0.1378479750642522</v>
      </c>
    </row>
    <row r="3280" spans="1:24" x14ac:dyDescent="0.35">
      <c r="A3280" t="s">
        <v>28</v>
      </c>
      <c r="B3280" t="s">
        <v>666</v>
      </c>
      <c r="C3280" t="s">
        <v>670</v>
      </c>
      <c r="D3280" t="s">
        <v>671</v>
      </c>
      <c r="E3280">
        <v>0.74199716208758204</v>
      </c>
      <c r="F3280">
        <v>9</v>
      </c>
      <c r="G3280">
        <v>0</v>
      </c>
      <c r="H3280">
        <v>0</v>
      </c>
      <c r="I3280">
        <f t="shared" si="345"/>
        <v>0</v>
      </c>
      <c r="J3280">
        <v>0</v>
      </c>
      <c r="K3280">
        <v>0</v>
      </c>
      <c r="L3280" t="s">
        <v>654</v>
      </c>
      <c r="M3280" t="s">
        <v>651</v>
      </c>
      <c r="N3280" t="str">
        <f t="shared" si="346"/>
        <v>right guard</v>
      </c>
      <c r="P3280">
        <v>0</v>
      </c>
      <c r="Q3280">
        <v>-0.5342886</v>
      </c>
      <c r="R3280">
        <v>1</v>
      </c>
      <c r="S3280">
        <v>0.74199716208758204</v>
      </c>
      <c r="T3280">
        <f t="shared" si="347"/>
        <v>0</v>
      </c>
      <c r="U3280">
        <f t="shared" si="348"/>
        <v>0</v>
      </c>
      <c r="V3280">
        <f t="shared" si="349"/>
        <v>0</v>
      </c>
      <c r="X3280">
        <f t="shared" si="344"/>
        <v>-0.39644062493574728</v>
      </c>
    </row>
    <row r="3281" spans="1:24" x14ac:dyDescent="0.35">
      <c r="A3281" t="s">
        <v>23</v>
      </c>
      <c r="B3281" t="s">
        <v>665</v>
      </c>
      <c r="C3281" t="s">
        <v>670</v>
      </c>
      <c r="D3281" t="s">
        <v>671</v>
      </c>
      <c r="E3281">
        <v>1</v>
      </c>
      <c r="F3281">
        <v>9</v>
      </c>
      <c r="G3281">
        <v>0</v>
      </c>
      <c r="H3281">
        <v>0</v>
      </c>
      <c r="I3281">
        <f t="shared" si="345"/>
        <v>0</v>
      </c>
      <c r="J3281">
        <v>0</v>
      </c>
      <c r="K3281">
        <v>0</v>
      </c>
      <c r="L3281" t="s">
        <v>653</v>
      </c>
      <c r="M3281" t="s">
        <v>651</v>
      </c>
      <c r="N3281" t="str">
        <f t="shared" si="346"/>
        <v>right end</v>
      </c>
      <c r="P3281">
        <v>0</v>
      </c>
      <c r="Q3281">
        <v>-0.49213626999999999</v>
      </c>
      <c r="R3281">
        <v>1</v>
      </c>
      <c r="S3281">
        <v>1</v>
      </c>
      <c r="T3281">
        <f t="shared" si="347"/>
        <v>0</v>
      </c>
      <c r="U3281">
        <f t="shared" si="348"/>
        <v>0</v>
      </c>
      <c r="V3281">
        <f t="shared" si="349"/>
        <v>0</v>
      </c>
      <c r="X3281">
        <f t="shared" si="344"/>
        <v>-0.49213626999999999</v>
      </c>
    </row>
    <row r="3282" spans="1:24" x14ac:dyDescent="0.35">
      <c r="A3282" t="s">
        <v>46</v>
      </c>
      <c r="B3282" t="s">
        <v>667</v>
      </c>
      <c r="C3282" t="s">
        <v>671</v>
      </c>
      <c r="D3282" t="s">
        <v>670</v>
      </c>
      <c r="E3282">
        <v>1</v>
      </c>
      <c r="F3282">
        <v>9</v>
      </c>
      <c r="G3282">
        <v>0</v>
      </c>
      <c r="H3282">
        <v>0</v>
      </c>
      <c r="I3282">
        <f t="shared" si="345"/>
        <v>0</v>
      </c>
      <c r="J3282">
        <v>0</v>
      </c>
      <c r="K3282">
        <v>1</v>
      </c>
      <c r="L3282" t="s">
        <v>3</v>
      </c>
      <c r="M3282" t="s">
        <v>651</v>
      </c>
      <c r="N3282" t="str">
        <f t="shared" si="346"/>
        <v>right tackle</v>
      </c>
      <c r="P3282">
        <v>0</v>
      </c>
      <c r="Q3282">
        <v>-1.071866</v>
      </c>
      <c r="R3282">
        <v>1</v>
      </c>
      <c r="S3282">
        <v>1</v>
      </c>
      <c r="T3282">
        <f t="shared" si="347"/>
        <v>0</v>
      </c>
      <c r="U3282">
        <f t="shared" si="348"/>
        <v>0</v>
      </c>
      <c r="V3282">
        <f t="shared" si="349"/>
        <v>1</v>
      </c>
      <c r="X3282">
        <f t="shared" si="344"/>
        <v>-1.071866</v>
      </c>
    </row>
    <row r="3283" spans="1:24" x14ac:dyDescent="0.35">
      <c r="A3283" t="s">
        <v>442</v>
      </c>
      <c r="B3283" t="s">
        <v>666</v>
      </c>
      <c r="C3283" t="s">
        <v>670</v>
      </c>
      <c r="D3283" t="s">
        <v>671</v>
      </c>
      <c r="E3283">
        <v>1</v>
      </c>
      <c r="F3283">
        <v>9</v>
      </c>
      <c r="G3283">
        <v>0</v>
      </c>
      <c r="H3283">
        <v>0</v>
      </c>
      <c r="I3283">
        <f t="shared" si="345"/>
        <v>0</v>
      </c>
      <c r="J3283">
        <v>0</v>
      </c>
      <c r="K3283">
        <v>0</v>
      </c>
      <c r="L3283" t="s">
        <v>654</v>
      </c>
      <c r="M3283" t="s">
        <v>651</v>
      </c>
      <c r="N3283" t="str">
        <f t="shared" si="346"/>
        <v>right guard</v>
      </c>
      <c r="P3283">
        <v>0</v>
      </c>
      <c r="Q3283">
        <v>-0.55190927000000001</v>
      </c>
      <c r="R3283">
        <v>1</v>
      </c>
      <c r="S3283">
        <v>1</v>
      </c>
      <c r="T3283">
        <f t="shared" si="347"/>
        <v>0</v>
      </c>
      <c r="U3283">
        <f t="shared" si="348"/>
        <v>0</v>
      </c>
      <c r="V3283">
        <f t="shared" si="349"/>
        <v>0</v>
      </c>
      <c r="X3283">
        <f t="shared" si="344"/>
        <v>-0.55190927000000001</v>
      </c>
    </row>
    <row r="3284" spans="1:24" x14ac:dyDescent="0.35">
      <c r="A3284" t="s">
        <v>51</v>
      </c>
      <c r="B3284" t="s">
        <v>665</v>
      </c>
      <c r="C3284" t="s">
        <v>671</v>
      </c>
      <c r="D3284" t="s">
        <v>670</v>
      </c>
      <c r="E3284">
        <v>0.46093183532735899</v>
      </c>
      <c r="F3284">
        <v>9</v>
      </c>
      <c r="G3284">
        <v>0</v>
      </c>
      <c r="H3284">
        <v>0</v>
      </c>
      <c r="I3284">
        <f t="shared" si="345"/>
        <v>0</v>
      </c>
      <c r="J3284">
        <v>0</v>
      </c>
      <c r="K3284">
        <v>0</v>
      </c>
      <c r="L3284" t="s">
        <v>654</v>
      </c>
      <c r="M3284" t="s">
        <v>651</v>
      </c>
      <c r="N3284" t="str">
        <f t="shared" si="346"/>
        <v>right guard</v>
      </c>
      <c r="P3284">
        <v>0</v>
      </c>
      <c r="Q3284">
        <v>0.63555220000000001</v>
      </c>
      <c r="R3284">
        <v>0</v>
      </c>
      <c r="S3284">
        <v>0</v>
      </c>
      <c r="T3284">
        <f t="shared" si="347"/>
        <v>0</v>
      </c>
      <c r="U3284">
        <f t="shared" si="348"/>
        <v>0</v>
      </c>
      <c r="V3284">
        <f t="shared" si="349"/>
        <v>0</v>
      </c>
      <c r="X3284">
        <f t="shared" si="344"/>
        <v>0.29294624199234071</v>
      </c>
    </row>
    <row r="3285" spans="1:24" x14ac:dyDescent="0.35">
      <c r="A3285" t="s">
        <v>592</v>
      </c>
      <c r="B3285" t="s">
        <v>665</v>
      </c>
      <c r="C3285" t="s">
        <v>671</v>
      </c>
      <c r="D3285" t="s">
        <v>670</v>
      </c>
      <c r="E3285">
        <v>0.53906816467263996</v>
      </c>
      <c r="F3285">
        <v>9</v>
      </c>
      <c r="G3285">
        <v>0</v>
      </c>
      <c r="H3285">
        <v>0</v>
      </c>
      <c r="I3285">
        <f t="shared" si="345"/>
        <v>0</v>
      </c>
      <c r="J3285">
        <v>0</v>
      </c>
      <c r="K3285">
        <v>0</v>
      </c>
      <c r="L3285" t="s">
        <v>654</v>
      </c>
      <c r="M3285" t="s">
        <v>651</v>
      </c>
      <c r="N3285" t="str">
        <f t="shared" si="346"/>
        <v>right guard</v>
      </c>
      <c r="P3285">
        <v>0</v>
      </c>
      <c r="Q3285">
        <v>0.63555220000000001</v>
      </c>
      <c r="R3285">
        <v>0</v>
      </c>
      <c r="S3285">
        <v>0</v>
      </c>
      <c r="T3285">
        <f t="shared" si="347"/>
        <v>0</v>
      </c>
      <c r="U3285">
        <f t="shared" si="348"/>
        <v>0</v>
      </c>
      <c r="V3285">
        <f t="shared" si="349"/>
        <v>0</v>
      </c>
      <c r="X3285">
        <f t="shared" si="344"/>
        <v>0.34260595800765864</v>
      </c>
    </row>
    <row r="3286" spans="1:24" x14ac:dyDescent="0.35">
      <c r="A3286" t="s">
        <v>11</v>
      </c>
      <c r="B3286" t="s">
        <v>665</v>
      </c>
      <c r="C3286" t="s">
        <v>670</v>
      </c>
      <c r="D3286" t="s">
        <v>671</v>
      </c>
      <c r="E3286">
        <v>0.54236447308343305</v>
      </c>
      <c r="F3286">
        <v>9</v>
      </c>
      <c r="G3286">
        <v>0</v>
      </c>
      <c r="H3286">
        <v>0</v>
      </c>
      <c r="I3286">
        <f t="shared" si="345"/>
        <v>0</v>
      </c>
      <c r="J3286">
        <v>0</v>
      </c>
      <c r="K3286">
        <v>0</v>
      </c>
      <c r="L3286" t="s">
        <v>3</v>
      </c>
      <c r="M3286" t="s">
        <v>652</v>
      </c>
      <c r="N3286" t="str">
        <f t="shared" si="346"/>
        <v>left tackle</v>
      </c>
      <c r="P3286">
        <v>0</v>
      </c>
      <c r="Q3286">
        <v>0.71508293999999994</v>
      </c>
      <c r="R3286">
        <v>0</v>
      </c>
      <c r="S3286">
        <v>0</v>
      </c>
      <c r="T3286">
        <f t="shared" si="347"/>
        <v>0</v>
      </c>
      <c r="U3286">
        <f t="shared" si="348"/>
        <v>0</v>
      </c>
      <c r="V3286">
        <f t="shared" si="349"/>
        <v>0</v>
      </c>
      <c r="X3286">
        <f t="shared" si="344"/>
        <v>0.38783558196405216</v>
      </c>
    </row>
    <row r="3287" spans="1:24" x14ac:dyDescent="0.35">
      <c r="A3287" t="s">
        <v>23</v>
      </c>
      <c r="B3287" t="s">
        <v>665</v>
      </c>
      <c r="C3287" t="s">
        <v>670</v>
      </c>
      <c r="D3287" t="s">
        <v>671</v>
      </c>
      <c r="E3287">
        <v>0.457635526916566</v>
      </c>
      <c r="F3287">
        <v>9</v>
      </c>
      <c r="G3287">
        <v>0</v>
      </c>
      <c r="H3287">
        <v>0</v>
      </c>
      <c r="I3287">
        <f t="shared" si="345"/>
        <v>0</v>
      </c>
      <c r="J3287">
        <v>0</v>
      </c>
      <c r="K3287">
        <v>0</v>
      </c>
      <c r="L3287" t="s">
        <v>3</v>
      </c>
      <c r="M3287" t="s">
        <v>652</v>
      </c>
      <c r="N3287" t="str">
        <f t="shared" si="346"/>
        <v>left tackle</v>
      </c>
      <c r="P3287">
        <v>0</v>
      </c>
      <c r="Q3287">
        <v>0.71508293999999994</v>
      </c>
      <c r="R3287">
        <v>0</v>
      </c>
      <c r="S3287">
        <v>0</v>
      </c>
      <c r="T3287">
        <f t="shared" si="347"/>
        <v>0</v>
      </c>
      <c r="U3287">
        <f t="shared" si="348"/>
        <v>0</v>
      </c>
      <c r="V3287">
        <f t="shared" si="349"/>
        <v>0</v>
      </c>
      <c r="X3287">
        <f t="shared" si="344"/>
        <v>0.32724735803594712</v>
      </c>
    </row>
    <row r="3288" spans="1:24" x14ac:dyDescent="0.35">
      <c r="A3288" t="s">
        <v>441</v>
      </c>
      <c r="B3288" t="s">
        <v>665</v>
      </c>
      <c r="C3288" t="s">
        <v>670</v>
      </c>
      <c r="D3288" t="s">
        <v>671</v>
      </c>
      <c r="E3288">
        <v>1</v>
      </c>
      <c r="F3288">
        <v>9</v>
      </c>
      <c r="G3288">
        <v>0</v>
      </c>
      <c r="H3288">
        <v>0</v>
      </c>
      <c r="I3288">
        <f t="shared" si="345"/>
        <v>0</v>
      </c>
      <c r="J3288">
        <v>0</v>
      </c>
      <c r="K3288">
        <v>0</v>
      </c>
      <c r="L3288" t="s">
        <v>654</v>
      </c>
      <c r="M3288" t="s">
        <v>651</v>
      </c>
      <c r="N3288" t="str">
        <f t="shared" si="346"/>
        <v>right guard</v>
      </c>
      <c r="P3288">
        <v>0</v>
      </c>
      <c r="Q3288">
        <v>0.80718610000000002</v>
      </c>
      <c r="R3288">
        <v>0</v>
      </c>
      <c r="S3288">
        <v>0</v>
      </c>
      <c r="T3288">
        <f t="shared" si="347"/>
        <v>0</v>
      </c>
      <c r="U3288">
        <f t="shared" si="348"/>
        <v>0</v>
      </c>
      <c r="V3288">
        <f t="shared" si="349"/>
        <v>0</v>
      </c>
      <c r="X3288">
        <f t="shared" si="344"/>
        <v>0.80718610000000002</v>
      </c>
    </row>
    <row r="3289" spans="1:24" x14ac:dyDescent="0.35">
      <c r="A3289" t="s">
        <v>22</v>
      </c>
      <c r="B3289" t="s">
        <v>666</v>
      </c>
      <c r="C3289" t="s">
        <v>670</v>
      </c>
      <c r="D3289" t="s">
        <v>671</v>
      </c>
      <c r="E3289">
        <v>1</v>
      </c>
      <c r="F3289">
        <v>9</v>
      </c>
      <c r="G3289">
        <v>0</v>
      </c>
      <c r="H3289">
        <v>0</v>
      </c>
      <c r="I3289">
        <f t="shared" si="345"/>
        <v>0</v>
      </c>
      <c r="J3289">
        <v>0</v>
      </c>
      <c r="K3289">
        <v>0</v>
      </c>
      <c r="L3289" t="s">
        <v>654</v>
      </c>
      <c r="M3289" t="s">
        <v>652</v>
      </c>
      <c r="N3289" t="str">
        <f t="shared" si="346"/>
        <v>left guard</v>
      </c>
      <c r="P3289">
        <v>0</v>
      </c>
      <c r="Q3289">
        <v>-0.64449460000000003</v>
      </c>
      <c r="R3289">
        <v>1</v>
      </c>
      <c r="S3289">
        <v>1</v>
      </c>
      <c r="T3289">
        <f t="shared" si="347"/>
        <v>0</v>
      </c>
      <c r="U3289">
        <f t="shared" si="348"/>
        <v>0</v>
      </c>
      <c r="V3289">
        <f t="shared" si="349"/>
        <v>0</v>
      </c>
      <c r="X3289">
        <f t="shared" si="344"/>
        <v>-0.64449460000000003</v>
      </c>
    </row>
    <row r="3290" spans="1:24" x14ac:dyDescent="0.35">
      <c r="A3290" t="s">
        <v>51</v>
      </c>
      <c r="B3290" t="s">
        <v>665</v>
      </c>
      <c r="C3290" t="s">
        <v>671</v>
      </c>
      <c r="D3290" t="s">
        <v>670</v>
      </c>
      <c r="E3290">
        <v>0.30526038908129299</v>
      </c>
      <c r="F3290">
        <v>9</v>
      </c>
      <c r="G3290">
        <v>0</v>
      </c>
      <c r="H3290">
        <v>0</v>
      </c>
      <c r="I3290">
        <f t="shared" si="345"/>
        <v>0</v>
      </c>
      <c r="J3290">
        <v>0</v>
      </c>
      <c r="K3290">
        <v>0</v>
      </c>
      <c r="L3290" t="s">
        <v>654</v>
      </c>
      <c r="M3290" t="s">
        <v>652</v>
      </c>
      <c r="N3290" t="str">
        <f t="shared" si="346"/>
        <v>left guard</v>
      </c>
      <c r="P3290">
        <v>0</v>
      </c>
      <c r="Q3290">
        <v>0.62129590000000001</v>
      </c>
      <c r="R3290">
        <v>0</v>
      </c>
      <c r="S3290">
        <v>0</v>
      </c>
      <c r="T3290">
        <f t="shared" si="347"/>
        <v>0</v>
      </c>
      <c r="U3290">
        <f t="shared" si="348"/>
        <v>0</v>
      </c>
      <c r="V3290">
        <f t="shared" si="349"/>
        <v>0</v>
      </c>
      <c r="X3290">
        <f t="shared" si="344"/>
        <v>0.1896570281686121</v>
      </c>
    </row>
    <row r="3291" spans="1:24" x14ac:dyDescent="0.35">
      <c r="A3291" t="s">
        <v>33</v>
      </c>
      <c r="B3291" t="s">
        <v>667</v>
      </c>
      <c r="C3291" t="s">
        <v>671</v>
      </c>
      <c r="D3291" t="s">
        <v>670</v>
      </c>
      <c r="E3291">
        <v>0.69473961091870595</v>
      </c>
      <c r="F3291">
        <v>9</v>
      </c>
      <c r="G3291">
        <v>0</v>
      </c>
      <c r="H3291">
        <v>0</v>
      </c>
      <c r="I3291">
        <f t="shared" si="345"/>
        <v>0</v>
      </c>
      <c r="J3291">
        <v>0</v>
      </c>
      <c r="K3291">
        <v>0</v>
      </c>
      <c r="L3291" t="s">
        <v>654</v>
      </c>
      <c r="M3291" t="s">
        <v>652</v>
      </c>
      <c r="N3291" t="str">
        <f t="shared" si="346"/>
        <v>left guard</v>
      </c>
      <c r="P3291">
        <v>0</v>
      </c>
      <c r="Q3291">
        <v>0.62129590000000001</v>
      </c>
      <c r="R3291">
        <v>0</v>
      </c>
      <c r="S3291">
        <v>0</v>
      </c>
      <c r="T3291">
        <f t="shared" si="347"/>
        <v>0</v>
      </c>
      <c r="U3291">
        <f t="shared" si="348"/>
        <v>0</v>
      </c>
      <c r="V3291">
        <f t="shared" si="349"/>
        <v>0</v>
      </c>
      <c r="X3291">
        <f t="shared" si="344"/>
        <v>0.43163887183138727</v>
      </c>
    </row>
    <row r="3292" spans="1:24" x14ac:dyDescent="0.35">
      <c r="A3292" t="s">
        <v>57</v>
      </c>
      <c r="B3292" t="s">
        <v>665</v>
      </c>
      <c r="C3292" t="s">
        <v>671</v>
      </c>
      <c r="D3292" t="s">
        <v>670</v>
      </c>
      <c r="E3292">
        <v>0.24355686037128799</v>
      </c>
      <c r="F3292">
        <v>9</v>
      </c>
      <c r="G3292">
        <v>0</v>
      </c>
      <c r="H3292">
        <v>0</v>
      </c>
      <c r="I3292">
        <f t="shared" si="345"/>
        <v>0</v>
      </c>
      <c r="J3292">
        <v>0</v>
      </c>
      <c r="K3292">
        <v>0</v>
      </c>
      <c r="L3292" t="s">
        <v>3</v>
      </c>
      <c r="M3292" t="s">
        <v>652</v>
      </c>
      <c r="N3292" t="str">
        <f t="shared" si="346"/>
        <v>left tackle</v>
      </c>
      <c r="P3292">
        <v>0</v>
      </c>
      <c r="Q3292">
        <v>0.23664935000000001</v>
      </c>
      <c r="R3292">
        <v>0</v>
      </c>
      <c r="S3292">
        <v>0</v>
      </c>
      <c r="T3292">
        <f t="shared" si="347"/>
        <v>0</v>
      </c>
      <c r="U3292">
        <f t="shared" si="348"/>
        <v>0</v>
      </c>
      <c r="V3292">
        <f t="shared" si="349"/>
        <v>0</v>
      </c>
      <c r="X3292">
        <f t="shared" si="344"/>
        <v>5.7637572694906061E-2</v>
      </c>
    </row>
    <row r="3293" spans="1:24" x14ac:dyDescent="0.35">
      <c r="A3293" t="s">
        <v>637</v>
      </c>
      <c r="B3293" t="s">
        <v>667</v>
      </c>
      <c r="C3293" t="s">
        <v>671</v>
      </c>
      <c r="D3293" t="s">
        <v>670</v>
      </c>
      <c r="E3293">
        <v>0.22044926056022199</v>
      </c>
      <c r="F3293">
        <v>9</v>
      </c>
      <c r="G3293">
        <v>0</v>
      </c>
      <c r="H3293">
        <v>0</v>
      </c>
      <c r="I3293">
        <f t="shared" si="345"/>
        <v>0</v>
      </c>
      <c r="J3293">
        <v>0</v>
      </c>
      <c r="K3293">
        <v>0</v>
      </c>
      <c r="L3293" t="s">
        <v>3</v>
      </c>
      <c r="M3293" t="s">
        <v>652</v>
      </c>
      <c r="N3293" t="str">
        <f t="shared" si="346"/>
        <v>left tackle</v>
      </c>
      <c r="P3293">
        <v>0</v>
      </c>
      <c r="Q3293">
        <v>0.23664935000000001</v>
      </c>
      <c r="R3293">
        <v>0</v>
      </c>
      <c r="S3293">
        <v>0</v>
      </c>
      <c r="T3293">
        <f t="shared" si="347"/>
        <v>0</v>
      </c>
      <c r="U3293">
        <f t="shared" si="348"/>
        <v>0</v>
      </c>
      <c r="V3293">
        <f t="shared" si="349"/>
        <v>0</v>
      </c>
      <c r="X3293">
        <f t="shared" si="344"/>
        <v>5.216917421955717E-2</v>
      </c>
    </row>
    <row r="3294" spans="1:24" x14ac:dyDescent="0.35">
      <c r="A3294" t="s">
        <v>33</v>
      </c>
      <c r="B3294" t="s">
        <v>667</v>
      </c>
      <c r="C3294" t="s">
        <v>671</v>
      </c>
      <c r="D3294" t="s">
        <v>670</v>
      </c>
      <c r="E3294">
        <v>0.53599387906848905</v>
      </c>
      <c r="F3294">
        <v>9</v>
      </c>
      <c r="G3294">
        <v>0</v>
      </c>
      <c r="H3294">
        <v>0</v>
      </c>
      <c r="I3294">
        <f t="shared" si="345"/>
        <v>0</v>
      </c>
      <c r="J3294">
        <v>0</v>
      </c>
      <c r="K3294">
        <v>0</v>
      </c>
      <c r="L3294" t="s">
        <v>3</v>
      </c>
      <c r="M3294" t="s">
        <v>652</v>
      </c>
      <c r="N3294" t="str">
        <f t="shared" si="346"/>
        <v>left tackle</v>
      </c>
      <c r="P3294">
        <v>0</v>
      </c>
      <c r="Q3294">
        <v>0.23664935000000001</v>
      </c>
      <c r="R3294">
        <v>0</v>
      </c>
      <c r="S3294">
        <v>0</v>
      </c>
      <c r="T3294">
        <f t="shared" si="347"/>
        <v>0</v>
      </c>
      <c r="U3294">
        <f t="shared" si="348"/>
        <v>0</v>
      </c>
      <c r="V3294">
        <f t="shared" si="349"/>
        <v>0</v>
      </c>
      <c r="X3294">
        <f t="shared" si="344"/>
        <v>0.12684260308553655</v>
      </c>
    </row>
    <row r="3295" spans="1:24" x14ac:dyDescent="0.35">
      <c r="A3295" t="s">
        <v>359</v>
      </c>
      <c r="B3295" t="s">
        <v>667</v>
      </c>
      <c r="C3295" t="s">
        <v>671</v>
      </c>
      <c r="D3295" t="s">
        <v>670</v>
      </c>
      <c r="E3295">
        <v>1</v>
      </c>
      <c r="F3295">
        <v>9</v>
      </c>
      <c r="G3295">
        <v>0</v>
      </c>
      <c r="H3295">
        <v>0</v>
      </c>
      <c r="I3295">
        <f t="shared" si="345"/>
        <v>0</v>
      </c>
      <c r="J3295">
        <v>0</v>
      </c>
      <c r="K3295">
        <v>0</v>
      </c>
      <c r="L3295" t="s">
        <v>654</v>
      </c>
      <c r="M3295" t="s">
        <v>651</v>
      </c>
      <c r="N3295" t="str">
        <f t="shared" si="346"/>
        <v>right guard</v>
      </c>
      <c r="P3295">
        <v>0</v>
      </c>
      <c r="Q3295">
        <v>-0.41617614000000003</v>
      </c>
      <c r="R3295">
        <v>1</v>
      </c>
      <c r="S3295">
        <v>1</v>
      </c>
      <c r="T3295">
        <f t="shared" si="347"/>
        <v>0</v>
      </c>
      <c r="U3295">
        <f t="shared" si="348"/>
        <v>0</v>
      </c>
      <c r="V3295">
        <f t="shared" si="349"/>
        <v>0</v>
      </c>
      <c r="X3295">
        <f t="shared" si="344"/>
        <v>-0.41617614000000003</v>
      </c>
    </row>
    <row r="3296" spans="1:24" x14ac:dyDescent="0.35">
      <c r="A3296" t="s">
        <v>33</v>
      </c>
      <c r="B3296" t="s">
        <v>667</v>
      </c>
      <c r="C3296" t="s">
        <v>671</v>
      </c>
      <c r="D3296" t="s">
        <v>670</v>
      </c>
      <c r="E3296">
        <v>0.59163943118340201</v>
      </c>
      <c r="F3296">
        <v>9</v>
      </c>
      <c r="G3296">
        <v>0</v>
      </c>
      <c r="H3296">
        <v>0</v>
      </c>
      <c r="I3296">
        <f t="shared" si="345"/>
        <v>0</v>
      </c>
      <c r="J3296">
        <v>0</v>
      </c>
      <c r="K3296">
        <v>0</v>
      </c>
      <c r="L3296" t="s">
        <v>654</v>
      </c>
      <c r="M3296" t="s">
        <v>652</v>
      </c>
      <c r="N3296" t="str">
        <f t="shared" si="346"/>
        <v>left guard</v>
      </c>
      <c r="P3296">
        <v>0</v>
      </c>
      <c r="Q3296">
        <v>-0.30557107999999999</v>
      </c>
      <c r="R3296">
        <v>1</v>
      </c>
      <c r="S3296">
        <v>0.59163943118340201</v>
      </c>
      <c r="T3296">
        <f t="shared" si="347"/>
        <v>0</v>
      </c>
      <c r="U3296">
        <f t="shared" si="348"/>
        <v>0</v>
      </c>
      <c r="V3296">
        <f t="shared" si="349"/>
        <v>0</v>
      </c>
      <c r="X3296">
        <f t="shared" si="344"/>
        <v>-0.18078789995729783</v>
      </c>
    </row>
    <row r="3297" spans="1:24" x14ac:dyDescent="0.35">
      <c r="A3297" t="s">
        <v>32</v>
      </c>
      <c r="B3297" t="s">
        <v>666</v>
      </c>
      <c r="C3297" t="s">
        <v>671</v>
      </c>
      <c r="D3297" t="s">
        <v>670</v>
      </c>
      <c r="E3297">
        <v>0.40836056881659699</v>
      </c>
      <c r="F3297">
        <v>9</v>
      </c>
      <c r="G3297">
        <v>0</v>
      </c>
      <c r="H3297">
        <v>0</v>
      </c>
      <c r="I3297">
        <f t="shared" si="345"/>
        <v>0</v>
      </c>
      <c r="J3297">
        <v>0</v>
      </c>
      <c r="K3297">
        <v>0</v>
      </c>
      <c r="L3297" t="s">
        <v>654</v>
      </c>
      <c r="M3297" t="s">
        <v>652</v>
      </c>
      <c r="N3297" t="str">
        <f t="shared" si="346"/>
        <v>left guard</v>
      </c>
      <c r="P3297">
        <v>0</v>
      </c>
      <c r="Q3297">
        <v>-0.30557107999999999</v>
      </c>
      <c r="R3297">
        <v>1</v>
      </c>
      <c r="S3297">
        <v>0.40836056881659699</v>
      </c>
      <c r="T3297">
        <f t="shared" si="347"/>
        <v>0</v>
      </c>
      <c r="U3297">
        <f t="shared" si="348"/>
        <v>0</v>
      </c>
      <c r="V3297">
        <f t="shared" si="349"/>
        <v>0</v>
      </c>
      <c r="X3297">
        <f t="shared" si="344"/>
        <v>-0.12478318004270186</v>
      </c>
    </row>
    <row r="3298" spans="1:24" x14ac:dyDescent="0.35">
      <c r="A3298" t="s">
        <v>23</v>
      </c>
      <c r="B3298" t="s">
        <v>665</v>
      </c>
      <c r="C3298" t="s">
        <v>670</v>
      </c>
      <c r="D3298" t="s">
        <v>671</v>
      </c>
      <c r="E3298">
        <v>1</v>
      </c>
      <c r="F3298">
        <v>9</v>
      </c>
      <c r="G3298">
        <v>0</v>
      </c>
      <c r="H3298">
        <v>0</v>
      </c>
      <c r="I3298">
        <f t="shared" si="345"/>
        <v>0</v>
      </c>
      <c r="J3298">
        <v>0</v>
      </c>
      <c r="K3298">
        <v>0</v>
      </c>
      <c r="L3298" t="s">
        <v>653</v>
      </c>
      <c r="M3298" t="s">
        <v>652</v>
      </c>
      <c r="N3298" t="str">
        <f t="shared" si="346"/>
        <v>left end</v>
      </c>
      <c r="P3298">
        <v>0</v>
      </c>
      <c r="Q3298">
        <v>1.1496302</v>
      </c>
      <c r="R3298">
        <v>0</v>
      </c>
      <c r="S3298">
        <v>0</v>
      </c>
      <c r="T3298">
        <f t="shared" si="347"/>
        <v>0</v>
      </c>
      <c r="U3298">
        <f t="shared" si="348"/>
        <v>0</v>
      </c>
      <c r="V3298">
        <f t="shared" si="349"/>
        <v>0</v>
      </c>
      <c r="X3298">
        <f t="shared" si="344"/>
        <v>1.1496302</v>
      </c>
    </row>
    <row r="3299" spans="1:24" x14ac:dyDescent="0.35">
      <c r="A3299" t="s">
        <v>21</v>
      </c>
      <c r="B3299" t="s">
        <v>666</v>
      </c>
      <c r="C3299" t="s">
        <v>670</v>
      </c>
      <c r="D3299" t="s">
        <v>671</v>
      </c>
      <c r="E3299">
        <v>0.39951746968048801</v>
      </c>
      <c r="F3299">
        <v>9</v>
      </c>
      <c r="G3299">
        <v>0</v>
      </c>
      <c r="H3299">
        <v>0</v>
      </c>
      <c r="I3299">
        <f t="shared" si="345"/>
        <v>0</v>
      </c>
      <c r="J3299">
        <v>0</v>
      </c>
      <c r="K3299">
        <v>0</v>
      </c>
      <c r="L3299" t="s">
        <v>3</v>
      </c>
      <c r="M3299" t="s">
        <v>651</v>
      </c>
      <c r="N3299" t="str">
        <f t="shared" si="346"/>
        <v>right tackle</v>
      </c>
      <c r="P3299">
        <v>0</v>
      </c>
      <c r="Q3299">
        <v>0.54887419999999998</v>
      </c>
      <c r="R3299">
        <v>0</v>
      </c>
      <c r="S3299">
        <v>0</v>
      </c>
      <c r="T3299">
        <f t="shared" si="347"/>
        <v>0</v>
      </c>
      <c r="U3299">
        <f t="shared" si="348"/>
        <v>0</v>
      </c>
      <c r="V3299">
        <f t="shared" si="349"/>
        <v>0</v>
      </c>
      <c r="X3299">
        <f t="shared" si="344"/>
        <v>0.21928483155690209</v>
      </c>
    </row>
    <row r="3300" spans="1:24" x14ac:dyDescent="0.35">
      <c r="A3300" t="s">
        <v>594</v>
      </c>
      <c r="B3300" t="s">
        <v>666</v>
      </c>
      <c r="C3300" t="s">
        <v>670</v>
      </c>
      <c r="D3300" t="s">
        <v>671</v>
      </c>
      <c r="E3300">
        <v>0.60048253031951104</v>
      </c>
      <c r="F3300">
        <v>9</v>
      </c>
      <c r="G3300">
        <v>0</v>
      </c>
      <c r="H3300">
        <v>0</v>
      </c>
      <c r="I3300">
        <f t="shared" si="345"/>
        <v>0</v>
      </c>
      <c r="J3300">
        <v>0</v>
      </c>
      <c r="K3300">
        <v>0</v>
      </c>
      <c r="L3300" t="s">
        <v>3</v>
      </c>
      <c r="M3300" t="s">
        <v>651</v>
      </c>
      <c r="N3300" t="str">
        <f t="shared" si="346"/>
        <v>right tackle</v>
      </c>
      <c r="P3300">
        <v>0</v>
      </c>
      <c r="Q3300">
        <v>0.54887419999999998</v>
      </c>
      <c r="R3300">
        <v>0</v>
      </c>
      <c r="S3300">
        <v>0</v>
      </c>
      <c r="T3300">
        <f t="shared" si="347"/>
        <v>0</v>
      </c>
      <c r="U3300">
        <f t="shared" si="348"/>
        <v>0</v>
      </c>
      <c r="V3300">
        <f t="shared" si="349"/>
        <v>0</v>
      </c>
      <c r="X3300">
        <f t="shared" si="344"/>
        <v>0.32958936844309733</v>
      </c>
    </row>
    <row r="3301" spans="1:24" x14ac:dyDescent="0.35">
      <c r="A3301" t="s">
        <v>11</v>
      </c>
      <c r="B3301" t="s">
        <v>665</v>
      </c>
      <c r="C3301" t="s">
        <v>670</v>
      </c>
      <c r="D3301" t="s">
        <v>671</v>
      </c>
      <c r="E3301">
        <v>0.46798201697495001</v>
      </c>
      <c r="F3301">
        <v>9</v>
      </c>
      <c r="G3301">
        <v>0</v>
      </c>
      <c r="H3301">
        <v>0</v>
      </c>
      <c r="I3301">
        <f t="shared" si="345"/>
        <v>0</v>
      </c>
      <c r="J3301">
        <v>0</v>
      </c>
      <c r="K3301">
        <v>0</v>
      </c>
      <c r="L3301" t="s">
        <v>3</v>
      </c>
      <c r="M3301" t="s">
        <v>652</v>
      </c>
      <c r="N3301" t="str">
        <f t="shared" si="346"/>
        <v>left tackle</v>
      </c>
      <c r="P3301">
        <v>0</v>
      </c>
      <c r="Q3301">
        <v>-0.33456279999999999</v>
      </c>
      <c r="R3301">
        <v>1</v>
      </c>
      <c r="S3301">
        <v>0.46798201697495001</v>
      </c>
      <c r="T3301">
        <f t="shared" si="347"/>
        <v>0</v>
      </c>
      <c r="U3301">
        <f t="shared" si="348"/>
        <v>0</v>
      </c>
      <c r="V3301">
        <f t="shared" si="349"/>
        <v>0</v>
      </c>
      <c r="X3301">
        <f t="shared" si="344"/>
        <v>-0.15656937394878681</v>
      </c>
    </row>
    <row r="3302" spans="1:24" x14ac:dyDescent="0.35">
      <c r="A3302" t="s">
        <v>591</v>
      </c>
      <c r="B3302" t="s">
        <v>667</v>
      </c>
      <c r="C3302" t="s">
        <v>670</v>
      </c>
      <c r="D3302" t="s">
        <v>671</v>
      </c>
      <c r="E3302">
        <v>0.53201798302504899</v>
      </c>
      <c r="F3302">
        <v>9</v>
      </c>
      <c r="G3302">
        <v>0</v>
      </c>
      <c r="H3302">
        <v>0</v>
      </c>
      <c r="I3302">
        <f t="shared" si="345"/>
        <v>0</v>
      </c>
      <c r="J3302">
        <v>0</v>
      </c>
      <c r="K3302">
        <v>0</v>
      </c>
      <c r="L3302" t="s">
        <v>3</v>
      </c>
      <c r="M3302" t="s">
        <v>652</v>
      </c>
      <c r="N3302" t="str">
        <f t="shared" si="346"/>
        <v>left tackle</v>
      </c>
      <c r="P3302">
        <v>0</v>
      </c>
      <c r="Q3302">
        <v>-0.33456279999999999</v>
      </c>
      <c r="R3302">
        <v>1</v>
      </c>
      <c r="S3302">
        <v>0.53201798302504899</v>
      </c>
      <c r="T3302">
        <f t="shared" si="347"/>
        <v>0</v>
      </c>
      <c r="U3302">
        <f t="shared" si="348"/>
        <v>0</v>
      </c>
      <c r="V3302">
        <f t="shared" si="349"/>
        <v>0</v>
      </c>
      <c r="X3302">
        <f t="shared" si="344"/>
        <v>-0.17799342605121285</v>
      </c>
    </row>
    <row r="3303" spans="1:24" x14ac:dyDescent="0.35">
      <c r="A3303" t="s">
        <v>593</v>
      </c>
      <c r="B3303" t="s">
        <v>667</v>
      </c>
      <c r="C3303" t="s">
        <v>670</v>
      </c>
      <c r="D3303" t="s">
        <v>671</v>
      </c>
      <c r="E3303">
        <v>0.86386070466847098</v>
      </c>
      <c r="F3303">
        <v>9</v>
      </c>
      <c r="G3303">
        <v>0</v>
      </c>
      <c r="H3303">
        <v>0</v>
      </c>
      <c r="I3303">
        <f t="shared" si="345"/>
        <v>0</v>
      </c>
      <c r="J3303">
        <v>0</v>
      </c>
      <c r="K3303">
        <v>0</v>
      </c>
      <c r="L3303" t="s">
        <v>3</v>
      </c>
      <c r="M3303" t="s">
        <v>651</v>
      </c>
      <c r="N3303" t="str">
        <f t="shared" si="346"/>
        <v>right tackle</v>
      </c>
      <c r="P3303">
        <v>0</v>
      </c>
      <c r="Q3303">
        <v>0.15073732000000001</v>
      </c>
      <c r="R3303">
        <v>0</v>
      </c>
      <c r="S3303">
        <v>0</v>
      </c>
      <c r="T3303">
        <f t="shared" si="347"/>
        <v>0</v>
      </c>
      <c r="U3303">
        <f t="shared" si="348"/>
        <v>0</v>
      </c>
      <c r="V3303">
        <f t="shared" si="349"/>
        <v>0</v>
      </c>
      <c r="X3303">
        <f t="shared" si="344"/>
        <v>0.13021604747503682</v>
      </c>
    </row>
    <row r="3304" spans="1:24" x14ac:dyDescent="0.35">
      <c r="A3304" t="s">
        <v>442</v>
      </c>
      <c r="B3304" t="s">
        <v>666</v>
      </c>
      <c r="C3304" t="s">
        <v>670</v>
      </c>
      <c r="D3304" t="s">
        <v>671</v>
      </c>
      <c r="E3304">
        <v>0.13613929533152799</v>
      </c>
      <c r="F3304">
        <v>9</v>
      </c>
      <c r="G3304">
        <v>0</v>
      </c>
      <c r="H3304">
        <v>0</v>
      </c>
      <c r="I3304">
        <f t="shared" si="345"/>
        <v>0</v>
      </c>
      <c r="J3304">
        <v>0</v>
      </c>
      <c r="K3304">
        <v>0</v>
      </c>
      <c r="L3304" t="s">
        <v>3</v>
      </c>
      <c r="M3304" t="s">
        <v>651</v>
      </c>
      <c r="N3304" t="str">
        <f t="shared" si="346"/>
        <v>right tackle</v>
      </c>
      <c r="P3304">
        <v>0</v>
      </c>
      <c r="Q3304">
        <v>0.15073732000000001</v>
      </c>
      <c r="R3304">
        <v>0</v>
      </c>
      <c r="S3304">
        <v>0</v>
      </c>
      <c r="T3304">
        <f t="shared" si="347"/>
        <v>0</v>
      </c>
      <c r="U3304">
        <f t="shared" si="348"/>
        <v>0</v>
      </c>
      <c r="V3304">
        <f t="shared" si="349"/>
        <v>0</v>
      </c>
      <c r="X3304">
        <f t="shared" si="344"/>
        <v>2.0521272524963042E-2</v>
      </c>
    </row>
    <row r="3305" spans="1:24" x14ac:dyDescent="0.35">
      <c r="A3305" t="s">
        <v>23</v>
      </c>
      <c r="B3305" t="s">
        <v>665</v>
      </c>
      <c r="C3305" t="s">
        <v>670</v>
      </c>
      <c r="D3305" t="s">
        <v>671</v>
      </c>
      <c r="E3305">
        <v>0.25399324228506398</v>
      </c>
      <c r="F3305">
        <v>9</v>
      </c>
      <c r="G3305">
        <v>0</v>
      </c>
      <c r="H3305">
        <v>0</v>
      </c>
      <c r="I3305">
        <f t="shared" si="345"/>
        <v>0</v>
      </c>
      <c r="J3305">
        <v>0</v>
      </c>
      <c r="K3305">
        <v>0</v>
      </c>
      <c r="L3305" t="s">
        <v>654</v>
      </c>
      <c r="M3305" t="s">
        <v>651</v>
      </c>
      <c r="N3305" t="str">
        <f t="shared" si="346"/>
        <v>right guard</v>
      </c>
      <c r="P3305">
        <v>0</v>
      </c>
      <c r="Q3305">
        <v>0.73902475999999995</v>
      </c>
      <c r="R3305">
        <v>0</v>
      </c>
      <c r="S3305">
        <v>0</v>
      </c>
      <c r="T3305">
        <f t="shared" si="347"/>
        <v>0</v>
      </c>
      <c r="U3305">
        <f t="shared" si="348"/>
        <v>0</v>
      </c>
      <c r="V3305">
        <f t="shared" si="349"/>
        <v>0</v>
      </c>
      <c r="X3305">
        <f t="shared" si="344"/>
        <v>0.18770729492134125</v>
      </c>
    </row>
    <row r="3306" spans="1:24" x14ac:dyDescent="0.35">
      <c r="A3306" t="s">
        <v>29</v>
      </c>
      <c r="B3306" t="s">
        <v>666</v>
      </c>
      <c r="C3306" t="s">
        <v>670</v>
      </c>
      <c r="D3306" t="s">
        <v>671</v>
      </c>
      <c r="E3306">
        <v>0.74600675771493496</v>
      </c>
      <c r="F3306">
        <v>9</v>
      </c>
      <c r="G3306">
        <v>0</v>
      </c>
      <c r="H3306">
        <v>0</v>
      </c>
      <c r="I3306">
        <f t="shared" si="345"/>
        <v>0</v>
      </c>
      <c r="J3306">
        <v>0</v>
      </c>
      <c r="K3306">
        <v>0</v>
      </c>
      <c r="L3306" t="s">
        <v>654</v>
      </c>
      <c r="M3306" t="s">
        <v>651</v>
      </c>
      <c r="N3306" t="str">
        <f t="shared" si="346"/>
        <v>right guard</v>
      </c>
      <c r="P3306">
        <v>0</v>
      </c>
      <c r="Q3306">
        <v>0.73902475999999995</v>
      </c>
      <c r="R3306">
        <v>0</v>
      </c>
      <c r="S3306">
        <v>0</v>
      </c>
      <c r="T3306">
        <f t="shared" si="347"/>
        <v>0</v>
      </c>
      <c r="U3306">
        <f t="shared" si="348"/>
        <v>0</v>
      </c>
      <c r="V3306">
        <f t="shared" si="349"/>
        <v>0</v>
      </c>
      <c r="X3306">
        <f t="shared" si="344"/>
        <v>0.55131746507865798</v>
      </c>
    </row>
    <row r="3307" spans="1:24" x14ac:dyDescent="0.35">
      <c r="A3307" t="s">
        <v>440</v>
      </c>
      <c r="B3307" t="s">
        <v>666</v>
      </c>
      <c r="C3307" t="s">
        <v>670</v>
      </c>
      <c r="D3307" t="s">
        <v>671</v>
      </c>
      <c r="E3307">
        <v>0.85946211620825796</v>
      </c>
      <c r="F3307">
        <v>9</v>
      </c>
      <c r="G3307">
        <v>0</v>
      </c>
      <c r="H3307">
        <v>0</v>
      </c>
      <c r="I3307">
        <f t="shared" si="345"/>
        <v>0</v>
      </c>
      <c r="J3307">
        <v>0</v>
      </c>
      <c r="K3307">
        <v>0</v>
      </c>
      <c r="L3307" t="s">
        <v>3</v>
      </c>
      <c r="M3307" t="s">
        <v>651</v>
      </c>
      <c r="N3307" t="str">
        <f t="shared" si="346"/>
        <v>right tackle</v>
      </c>
      <c r="P3307">
        <v>0</v>
      </c>
      <c r="Q3307">
        <v>0.50808419999999999</v>
      </c>
      <c r="R3307">
        <v>0</v>
      </c>
      <c r="S3307">
        <v>0</v>
      </c>
      <c r="T3307">
        <f t="shared" si="347"/>
        <v>0</v>
      </c>
      <c r="U3307">
        <f t="shared" si="348"/>
        <v>0</v>
      </c>
      <c r="V3307">
        <f t="shared" si="349"/>
        <v>0</v>
      </c>
      <c r="X3307">
        <f t="shared" si="344"/>
        <v>0.43667912174397977</v>
      </c>
    </row>
    <row r="3308" spans="1:24" x14ac:dyDescent="0.35">
      <c r="A3308" t="s">
        <v>591</v>
      </c>
      <c r="B3308" t="s">
        <v>667</v>
      </c>
      <c r="C3308" t="s">
        <v>670</v>
      </c>
      <c r="D3308" t="s">
        <v>671</v>
      </c>
      <c r="E3308">
        <v>0.14053788379174101</v>
      </c>
      <c r="F3308">
        <v>9</v>
      </c>
      <c r="G3308">
        <v>0</v>
      </c>
      <c r="H3308">
        <v>0</v>
      </c>
      <c r="I3308">
        <f t="shared" si="345"/>
        <v>0</v>
      </c>
      <c r="J3308">
        <v>0</v>
      </c>
      <c r="K3308">
        <v>0</v>
      </c>
      <c r="L3308" t="s">
        <v>3</v>
      </c>
      <c r="M3308" t="s">
        <v>651</v>
      </c>
      <c r="N3308" t="str">
        <f t="shared" si="346"/>
        <v>right tackle</v>
      </c>
      <c r="P3308">
        <v>0</v>
      </c>
      <c r="Q3308">
        <v>0.50808419999999999</v>
      </c>
      <c r="R3308">
        <v>0</v>
      </c>
      <c r="S3308">
        <v>0</v>
      </c>
      <c r="T3308">
        <f t="shared" si="347"/>
        <v>0</v>
      </c>
      <c r="U3308">
        <f t="shared" si="348"/>
        <v>0</v>
      </c>
      <c r="V3308">
        <f t="shared" si="349"/>
        <v>0</v>
      </c>
      <c r="X3308">
        <f t="shared" si="344"/>
        <v>7.1405078256019688E-2</v>
      </c>
    </row>
    <row r="3309" spans="1:24" x14ac:dyDescent="0.35">
      <c r="A3309" t="s">
        <v>34</v>
      </c>
      <c r="B3309" t="s">
        <v>666</v>
      </c>
      <c r="C3309" t="s">
        <v>671</v>
      </c>
      <c r="D3309" t="s">
        <v>670</v>
      </c>
      <c r="E3309">
        <v>0.55281758586751495</v>
      </c>
      <c r="F3309">
        <v>9</v>
      </c>
      <c r="G3309">
        <v>0</v>
      </c>
      <c r="H3309">
        <v>0</v>
      </c>
      <c r="I3309">
        <f t="shared" si="345"/>
        <v>0</v>
      </c>
      <c r="J3309">
        <v>0</v>
      </c>
      <c r="K3309">
        <v>1</v>
      </c>
      <c r="L3309" t="s">
        <v>654</v>
      </c>
      <c r="M3309" t="s">
        <v>651</v>
      </c>
      <c r="N3309" t="str">
        <f t="shared" si="346"/>
        <v>right guard</v>
      </c>
      <c r="P3309">
        <v>0</v>
      </c>
      <c r="Q3309">
        <v>-0.93855650000000002</v>
      </c>
      <c r="R3309">
        <v>1</v>
      </c>
      <c r="S3309">
        <v>0.55281758586751495</v>
      </c>
      <c r="T3309">
        <f t="shared" si="347"/>
        <v>0</v>
      </c>
      <c r="U3309">
        <f t="shared" si="348"/>
        <v>0</v>
      </c>
      <c r="V3309">
        <f t="shared" si="349"/>
        <v>0.55281758586751495</v>
      </c>
      <c r="X3309">
        <f t="shared" si="344"/>
        <v>-0.5188505385302643</v>
      </c>
    </row>
    <row r="3310" spans="1:24" x14ac:dyDescent="0.35">
      <c r="A3310" t="s">
        <v>46</v>
      </c>
      <c r="B3310" t="s">
        <v>667</v>
      </c>
      <c r="C3310" t="s">
        <v>671</v>
      </c>
      <c r="D3310" t="s">
        <v>670</v>
      </c>
      <c r="E3310">
        <v>0.447182414132484</v>
      </c>
      <c r="F3310">
        <v>9</v>
      </c>
      <c r="G3310">
        <v>0</v>
      </c>
      <c r="H3310">
        <v>0</v>
      </c>
      <c r="I3310">
        <f t="shared" si="345"/>
        <v>0</v>
      </c>
      <c r="J3310">
        <v>0</v>
      </c>
      <c r="K3310">
        <v>1</v>
      </c>
      <c r="L3310" t="s">
        <v>654</v>
      </c>
      <c r="M3310" t="s">
        <v>651</v>
      </c>
      <c r="N3310" t="str">
        <f t="shared" si="346"/>
        <v>right guard</v>
      </c>
      <c r="P3310">
        <v>0</v>
      </c>
      <c r="Q3310">
        <v>-0.93855650000000002</v>
      </c>
      <c r="R3310">
        <v>1</v>
      </c>
      <c r="S3310">
        <v>0.447182414132484</v>
      </c>
      <c r="T3310">
        <f t="shared" si="347"/>
        <v>0</v>
      </c>
      <c r="U3310">
        <f t="shared" si="348"/>
        <v>0</v>
      </c>
      <c r="V3310">
        <f t="shared" si="349"/>
        <v>0.447182414132484</v>
      </c>
      <c r="X3310">
        <f t="shared" si="344"/>
        <v>-0.41970596146973471</v>
      </c>
    </row>
    <row r="3311" spans="1:24" x14ac:dyDescent="0.35">
      <c r="A3311" t="s">
        <v>29</v>
      </c>
      <c r="B3311" t="s">
        <v>666</v>
      </c>
      <c r="C3311" t="s">
        <v>670</v>
      </c>
      <c r="D3311" t="s">
        <v>671</v>
      </c>
      <c r="E3311">
        <v>1</v>
      </c>
      <c r="F3311">
        <v>9</v>
      </c>
      <c r="G3311">
        <v>0</v>
      </c>
      <c r="H3311">
        <v>0</v>
      </c>
      <c r="I3311">
        <f t="shared" si="345"/>
        <v>0</v>
      </c>
      <c r="J3311">
        <v>0</v>
      </c>
      <c r="K3311">
        <v>0</v>
      </c>
      <c r="L3311" t="s">
        <v>654</v>
      </c>
      <c r="M3311" t="s">
        <v>651</v>
      </c>
      <c r="N3311" t="str">
        <f t="shared" si="346"/>
        <v>right guard</v>
      </c>
      <c r="P3311">
        <v>0</v>
      </c>
      <c r="Q3311">
        <v>-0.72512065999999997</v>
      </c>
      <c r="R3311">
        <v>1</v>
      </c>
      <c r="S3311">
        <v>1</v>
      </c>
      <c r="T3311">
        <f t="shared" si="347"/>
        <v>0</v>
      </c>
      <c r="U3311">
        <f t="shared" si="348"/>
        <v>0</v>
      </c>
      <c r="V3311">
        <f t="shared" si="349"/>
        <v>0</v>
      </c>
      <c r="X3311">
        <f t="shared" si="344"/>
        <v>-0.72512065999999997</v>
      </c>
    </row>
    <row r="3312" spans="1:24" x14ac:dyDescent="0.35">
      <c r="A3312" t="s">
        <v>23</v>
      </c>
      <c r="B3312" t="s">
        <v>665</v>
      </c>
      <c r="C3312" t="s">
        <v>670</v>
      </c>
      <c r="D3312" t="s">
        <v>671</v>
      </c>
      <c r="E3312">
        <v>0.35964593044431298</v>
      </c>
      <c r="F3312">
        <v>9</v>
      </c>
      <c r="G3312">
        <v>0</v>
      </c>
      <c r="H3312">
        <v>0</v>
      </c>
      <c r="I3312">
        <f t="shared" si="345"/>
        <v>0</v>
      </c>
      <c r="J3312">
        <v>0</v>
      </c>
      <c r="K3312">
        <v>0</v>
      </c>
      <c r="L3312" t="s">
        <v>653</v>
      </c>
      <c r="M3312" t="s">
        <v>651</v>
      </c>
      <c r="N3312" t="str">
        <f t="shared" si="346"/>
        <v>right end</v>
      </c>
      <c r="P3312">
        <v>0</v>
      </c>
      <c r="Q3312">
        <v>-0.2655111</v>
      </c>
      <c r="R3312">
        <v>1</v>
      </c>
      <c r="S3312">
        <v>0.35964593044431298</v>
      </c>
      <c r="T3312">
        <f t="shared" si="347"/>
        <v>0</v>
      </c>
      <c r="U3312">
        <f t="shared" si="348"/>
        <v>0</v>
      </c>
      <c r="V3312">
        <f t="shared" si="349"/>
        <v>0</v>
      </c>
      <c r="X3312">
        <f t="shared" si="344"/>
        <v>-9.5489986602793023E-2</v>
      </c>
    </row>
    <row r="3313" spans="1:24" x14ac:dyDescent="0.35">
      <c r="A3313" t="s">
        <v>440</v>
      </c>
      <c r="B3313" t="s">
        <v>666</v>
      </c>
      <c r="C3313" t="s">
        <v>670</v>
      </c>
      <c r="D3313" t="s">
        <v>671</v>
      </c>
      <c r="E3313">
        <v>0.17997459574633101</v>
      </c>
      <c r="F3313">
        <v>9</v>
      </c>
      <c r="G3313">
        <v>0</v>
      </c>
      <c r="H3313">
        <v>0</v>
      </c>
      <c r="I3313">
        <f t="shared" si="345"/>
        <v>0</v>
      </c>
      <c r="J3313">
        <v>0</v>
      </c>
      <c r="K3313">
        <v>0</v>
      </c>
      <c r="L3313" t="s">
        <v>653</v>
      </c>
      <c r="M3313" t="s">
        <v>651</v>
      </c>
      <c r="N3313" t="str">
        <f t="shared" si="346"/>
        <v>right end</v>
      </c>
      <c r="P3313">
        <v>0</v>
      </c>
      <c r="Q3313">
        <v>-0.2655111</v>
      </c>
      <c r="R3313">
        <v>1</v>
      </c>
      <c r="S3313">
        <v>0.17997459574633101</v>
      </c>
      <c r="T3313">
        <f t="shared" si="347"/>
        <v>0</v>
      </c>
      <c r="U3313">
        <f t="shared" si="348"/>
        <v>0</v>
      </c>
      <c r="V3313">
        <f t="shared" si="349"/>
        <v>0</v>
      </c>
      <c r="X3313">
        <f t="shared" si="344"/>
        <v>-4.7785252888663671E-2</v>
      </c>
    </row>
    <row r="3314" spans="1:24" x14ac:dyDescent="0.35">
      <c r="A3314" t="s">
        <v>594</v>
      </c>
      <c r="B3314" t="s">
        <v>666</v>
      </c>
      <c r="C3314" t="s">
        <v>670</v>
      </c>
      <c r="D3314" t="s">
        <v>671</v>
      </c>
      <c r="E3314">
        <v>0.46037947380935501</v>
      </c>
      <c r="F3314">
        <v>9</v>
      </c>
      <c r="G3314">
        <v>0</v>
      </c>
      <c r="H3314">
        <v>0</v>
      </c>
      <c r="I3314">
        <f t="shared" si="345"/>
        <v>0</v>
      </c>
      <c r="J3314">
        <v>0</v>
      </c>
      <c r="K3314">
        <v>0</v>
      </c>
      <c r="L3314" t="s">
        <v>653</v>
      </c>
      <c r="M3314" t="s">
        <v>651</v>
      </c>
      <c r="N3314" t="str">
        <f t="shared" si="346"/>
        <v>right end</v>
      </c>
      <c r="P3314">
        <v>0</v>
      </c>
      <c r="Q3314">
        <v>-0.2655111</v>
      </c>
      <c r="R3314">
        <v>1</v>
      </c>
      <c r="S3314">
        <v>0.46037947380935501</v>
      </c>
      <c r="T3314">
        <f t="shared" si="347"/>
        <v>0</v>
      </c>
      <c r="U3314">
        <f t="shared" si="348"/>
        <v>0</v>
      </c>
      <c r="V3314">
        <f t="shared" si="349"/>
        <v>0</v>
      </c>
      <c r="X3314">
        <f t="shared" si="344"/>
        <v>-0.12223586050854304</v>
      </c>
    </row>
    <row r="3315" spans="1:24" x14ac:dyDescent="0.35">
      <c r="A3315" t="s">
        <v>443</v>
      </c>
      <c r="B3315" t="s">
        <v>667</v>
      </c>
      <c r="C3315" t="s">
        <v>670</v>
      </c>
      <c r="D3315" t="s">
        <v>671</v>
      </c>
      <c r="E3315">
        <v>0.31470733403956702</v>
      </c>
      <c r="F3315">
        <v>9</v>
      </c>
      <c r="G3315">
        <v>0</v>
      </c>
      <c r="H3315">
        <v>0</v>
      </c>
      <c r="I3315">
        <f t="shared" si="345"/>
        <v>0</v>
      </c>
      <c r="J3315">
        <v>0</v>
      </c>
      <c r="K3315">
        <v>0</v>
      </c>
      <c r="L3315" t="s">
        <v>3</v>
      </c>
      <c r="M3315" t="s">
        <v>652</v>
      </c>
      <c r="N3315" t="str">
        <f t="shared" si="346"/>
        <v>left tackle</v>
      </c>
      <c r="P3315">
        <v>0</v>
      </c>
      <c r="Q3315">
        <v>0.64072967000000003</v>
      </c>
      <c r="R3315">
        <v>0</v>
      </c>
      <c r="S3315">
        <v>0</v>
      </c>
      <c r="T3315">
        <f t="shared" si="347"/>
        <v>0</v>
      </c>
      <c r="U3315">
        <f t="shared" si="348"/>
        <v>0</v>
      </c>
      <c r="V3315">
        <f t="shared" si="349"/>
        <v>0</v>
      </c>
      <c r="X3315">
        <f t="shared" si="344"/>
        <v>0.20164232628575154</v>
      </c>
    </row>
    <row r="3316" spans="1:24" x14ac:dyDescent="0.35">
      <c r="A3316" t="s">
        <v>29</v>
      </c>
      <c r="B3316" t="s">
        <v>666</v>
      </c>
      <c r="C3316" t="s">
        <v>670</v>
      </c>
      <c r="D3316" t="s">
        <v>671</v>
      </c>
      <c r="E3316">
        <v>0.68529266596043203</v>
      </c>
      <c r="F3316">
        <v>9</v>
      </c>
      <c r="G3316">
        <v>0</v>
      </c>
      <c r="H3316">
        <v>0</v>
      </c>
      <c r="I3316">
        <f t="shared" si="345"/>
        <v>0</v>
      </c>
      <c r="J3316">
        <v>0</v>
      </c>
      <c r="K3316">
        <v>0</v>
      </c>
      <c r="L3316" t="s">
        <v>3</v>
      </c>
      <c r="M3316" t="s">
        <v>652</v>
      </c>
      <c r="N3316" t="str">
        <f t="shared" si="346"/>
        <v>left tackle</v>
      </c>
      <c r="P3316">
        <v>0</v>
      </c>
      <c r="Q3316">
        <v>0.64072967000000003</v>
      </c>
      <c r="R3316">
        <v>0</v>
      </c>
      <c r="S3316">
        <v>0</v>
      </c>
      <c r="T3316">
        <f t="shared" si="347"/>
        <v>0</v>
      </c>
      <c r="U3316">
        <f t="shared" si="348"/>
        <v>0</v>
      </c>
      <c r="V3316">
        <f t="shared" si="349"/>
        <v>0</v>
      </c>
      <c r="X3316">
        <f t="shared" si="344"/>
        <v>0.43908734371424785</v>
      </c>
    </row>
    <row r="3317" spans="1:24" x14ac:dyDescent="0.35">
      <c r="A3317" t="s">
        <v>29</v>
      </c>
      <c r="B3317" t="s">
        <v>666</v>
      </c>
      <c r="C3317" t="s">
        <v>670</v>
      </c>
      <c r="D3317" t="s">
        <v>671</v>
      </c>
      <c r="E3317">
        <v>0.421463167778521</v>
      </c>
      <c r="F3317">
        <v>9</v>
      </c>
      <c r="G3317">
        <v>0</v>
      </c>
      <c r="H3317">
        <v>0</v>
      </c>
      <c r="I3317">
        <f t="shared" si="345"/>
        <v>0</v>
      </c>
      <c r="J3317">
        <v>0</v>
      </c>
      <c r="K3317">
        <v>0</v>
      </c>
      <c r="L3317" t="s">
        <v>654</v>
      </c>
      <c r="M3317" t="s">
        <v>651</v>
      </c>
      <c r="N3317" t="str">
        <f t="shared" si="346"/>
        <v>right guard</v>
      </c>
      <c r="P3317">
        <v>0</v>
      </c>
      <c r="Q3317">
        <v>-0.15664249999999999</v>
      </c>
      <c r="R3317">
        <v>1</v>
      </c>
      <c r="S3317">
        <v>0.421463167778521</v>
      </c>
      <c r="T3317">
        <f t="shared" si="347"/>
        <v>0</v>
      </c>
      <c r="U3317">
        <f t="shared" si="348"/>
        <v>0</v>
      </c>
      <c r="V3317">
        <f t="shared" si="349"/>
        <v>0</v>
      </c>
      <c r="X3317">
        <f t="shared" si="344"/>
        <v>-6.6019044258746967E-2</v>
      </c>
    </row>
    <row r="3318" spans="1:24" x14ac:dyDescent="0.35">
      <c r="A3318" t="s">
        <v>28</v>
      </c>
      <c r="B3318" t="s">
        <v>666</v>
      </c>
      <c r="C3318" t="s">
        <v>670</v>
      </c>
      <c r="D3318" t="s">
        <v>671</v>
      </c>
      <c r="E3318">
        <v>0.578536832221478</v>
      </c>
      <c r="F3318">
        <v>9</v>
      </c>
      <c r="G3318">
        <v>0</v>
      </c>
      <c r="H3318">
        <v>0</v>
      </c>
      <c r="I3318">
        <f t="shared" si="345"/>
        <v>0</v>
      </c>
      <c r="J3318">
        <v>0</v>
      </c>
      <c r="K3318">
        <v>0</v>
      </c>
      <c r="L3318" t="s">
        <v>654</v>
      </c>
      <c r="M3318" t="s">
        <v>651</v>
      </c>
      <c r="N3318" t="str">
        <f t="shared" si="346"/>
        <v>right guard</v>
      </c>
      <c r="P3318">
        <v>0</v>
      </c>
      <c r="Q3318">
        <v>-0.15664249999999999</v>
      </c>
      <c r="R3318">
        <v>1</v>
      </c>
      <c r="S3318">
        <v>0.578536832221478</v>
      </c>
      <c r="T3318">
        <f t="shared" si="347"/>
        <v>0</v>
      </c>
      <c r="U3318">
        <f t="shared" si="348"/>
        <v>0</v>
      </c>
      <c r="V3318">
        <f t="shared" si="349"/>
        <v>0</v>
      </c>
      <c r="X3318">
        <f t="shared" si="344"/>
        <v>-9.0623455741252856E-2</v>
      </c>
    </row>
    <row r="3319" spans="1:24" x14ac:dyDescent="0.35">
      <c r="A3319" t="s">
        <v>23</v>
      </c>
      <c r="B3319" t="s">
        <v>665</v>
      </c>
      <c r="C3319" t="s">
        <v>670</v>
      </c>
      <c r="D3319" t="s">
        <v>671</v>
      </c>
      <c r="E3319">
        <v>0.29428318587601399</v>
      </c>
      <c r="F3319">
        <v>9</v>
      </c>
      <c r="G3319">
        <v>0</v>
      </c>
      <c r="H3319">
        <v>0</v>
      </c>
      <c r="I3319">
        <f t="shared" si="345"/>
        <v>0</v>
      </c>
      <c r="J3319">
        <v>0</v>
      </c>
      <c r="K3319">
        <v>0</v>
      </c>
      <c r="L3319" t="s">
        <v>653</v>
      </c>
      <c r="M3319" t="s">
        <v>651</v>
      </c>
      <c r="N3319" t="str">
        <f t="shared" si="346"/>
        <v>right end</v>
      </c>
      <c r="P3319">
        <v>0</v>
      </c>
      <c r="Q3319">
        <v>-0.14973637000000001</v>
      </c>
      <c r="R3319">
        <v>1</v>
      </c>
      <c r="S3319">
        <v>0.29428318587601399</v>
      </c>
      <c r="T3319">
        <f t="shared" si="347"/>
        <v>0</v>
      </c>
      <c r="U3319">
        <f t="shared" si="348"/>
        <v>0</v>
      </c>
      <c r="V3319">
        <f t="shared" si="349"/>
        <v>0</v>
      </c>
      <c r="X3319">
        <f t="shared" si="344"/>
        <v>-4.4064896005109606E-2</v>
      </c>
    </row>
    <row r="3320" spans="1:24" x14ac:dyDescent="0.35">
      <c r="A3320" t="s">
        <v>591</v>
      </c>
      <c r="B3320" t="s">
        <v>667</v>
      </c>
      <c r="C3320" t="s">
        <v>670</v>
      </c>
      <c r="D3320" t="s">
        <v>671</v>
      </c>
      <c r="E3320">
        <v>0.70571681412398501</v>
      </c>
      <c r="F3320">
        <v>9</v>
      </c>
      <c r="G3320">
        <v>0</v>
      </c>
      <c r="H3320">
        <v>0</v>
      </c>
      <c r="I3320">
        <f t="shared" si="345"/>
        <v>0</v>
      </c>
      <c r="J3320">
        <v>0</v>
      </c>
      <c r="K3320">
        <v>0</v>
      </c>
      <c r="L3320" t="s">
        <v>653</v>
      </c>
      <c r="M3320" t="s">
        <v>651</v>
      </c>
      <c r="N3320" t="str">
        <f t="shared" si="346"/>
        <v>right end</v>
      </c>
      <c r="P3320">
        <v>0</v>
      </c>
      <c r="Q3320">
        <v>-0.14973637000000001</v>
      </c>
      <c r="R3320">
        <v>1</v>
      </c>
      <c r="S3320">
        <v>0.70571681412398501</v>
      </c>
      <c r="T3320">
        <f t="shared" si="347"/>
        <v>0</v>
      </c>
      <c r="U3320">
        <f t="shared" si="348"/>
        <v>0</v>
      </c>
      <c r="V3320">
        <f t="shared" si="349"/>
        <v>0</v>
      </c>
      <c r="X3320">
        <f t="shared" si="344"/>
        <v>-0.10567147399489026</v>
      </c>
    </row>
    <row r="3321" spans="1:24" x14ac:dyDescent="0.35">
      <c r="A3321" t="s">
        <v>594</v>
      </c>
      <c r="B3321" t="s">
        <v>666</v>
      </c>
      <c r="C3321" t="s">
        <v>670</v>
      </c>
      <c r="D3321" t="s">
        <v>671</v>
      </c>
      <c r="E3321">
        <v>1</v>
      </c>
      <c r="F3321">
        <v>9</v>
      </c>
      <c r="G3321">
        <v>1</v>
      </c>
      <c r="H3321">
        <v>0</v>
      </c>
      <c r="I3321">
        <f t="shared" si="345"/>
        <v>1</v>
      </c>
      <c r="J3321">
        <v>0</v>
      </c>
      <c r="K3321">
        <v>1</v>
      </c>
      <c r="L3321" t="s">
        <v>653</v>
      </c>
      <c r="M3321" t="s">
        <v>652</v>
      </c>
      <c r="N3321" t="str">
        <f t="shared" si="346"/>
        <v>left end</v>
      </c>
      <c r="P3321">
        <v>1</v>
      </c>
      <c r="Q3321">
        <v>-1.1448497</v>
      </c>
      <c r="R3321">
        <v>1</v>
      </c>
      <c r="S3321">
        <v>1</v>
      </c>
      <c r="T3321">
        <f t="shared" si="347"/>
        <v>1</v>
      </c>
      <c r="U3321">
        <f t="shared" si="348"/>
        <v>0</v>
      </c>
      <c r="V3321">
        <f t="shared" si="349"/>
        <v>1</v>
      </c>
      <c r="X3321">
        <f t="shared" si="344"/>
        <v>-1.1448497</v>
      </c>
    </row>
    <row r="3322" spans="1:24" x14ac:dyDescent="0.35">
      <c r="A3322" t="s">
        <v>54</v>
      </c>
      <c r="B3322" t="s">
        <v>666</v>
      </c>
      <c r="C3322" t="s">
        <v>671</v>
      </c>
      <c r="D3322" t="s">
        <v>670</v>
      </c>
      <c r="E3322">
        <v>0.552719760383235</v>
      </c>
      <c r="F3322">
        <v>9</v>
      </c>
      <c r="G3322">
        <v>0</v>
      </c>
      <c r="H3322">
        <v>0</v>
      </c>
      <c r="I3322">
        <f t="shared" si="345"/>
        <v>0</v>
      </c>
      <c r="J3322">
        <v>0</v>
      </c>
      <c r="K3322">
        <v>0</v>
      </c>
      <c r="L3322" t="s">
        <v>654</v>
      </c>
      <c r="M3322" t="s">
        <v>651</v>
      </c>
      <c r="N3322" t="str">
        <f t="shared" si="346"/>
        <v>right guard</v>
      </c>
      <c r="P3322">
        <v>0</v>
      </c>
      <c r="Q3322">
        <v>-9.9310969999999998E-2</v>
      </c>
      <c r="R3322">
        <v>1</v>
      </c>
      <c r="S3322">
        <v>0.552719760383235</v>
      </c>
      <c r="T3322">
        <f t="shared" si="347"/>
        <v>0</v>
      </c>
      <c r="U3322">
        <f t="shared" si="348"/>
        <v>0</v>
      </c>
      <c r="V3322">
        <f t="shared" si="349"/>
        <v>0</v>
      </c>
      <c r="X3322">
        <f t="shared" si="344"/>
        <v>-5.489113554182664E-2</v>
      </c>
    </row>
    <row r="3323" spans="1:24" x14ac:dyDescent="0.35">
      <c r="A3323" t="s">
        <v>32</v>
      </c>
      <c r="B3323" t="s">
        <v>666</v>
      </c>
      <c r="C3323" t="s">
        <v>671</v>
      </c>
      <c r="D3323" t="s">
        <v>670</v>
      </c>
      <c r="E3323">
        <v>0.447280239616764</v>
      </c>
      <c r="F3323">
        <v>9</v>
      </c>
      <c r="G3323">
        <v>0</v>
      </c>
      <c r="H3323">
        <v>0</v>
      </c>
      <c r="I3323">
        <f t="shared" si="345"/>
        <v>0</v>
      </c>
      <c r="J3323">
        <v>0</v>
      </c>
      <c r="K3323">
        <v>0</v>
      </c>
      <c r="L3323" t="s">
        <v>654</v>
      </c>
      <c r="M3323" t="s">
        <v>651</v>
      </c>
      <c r="N3323" t="str">
        <f t="shared" si="346"/>
        <v>right guard</v>
      </c>
      <c r="P3323">
        <v>0</v>
      </c>
      <c r="Q3323">
        <v>-9.9310969999999998E-2</v>
      </c>
      <c r="R3323">
        <v>1</v>
      </c>
      <c r="S3323">
        <v>0.447280239616764</v>
      </c>
      <c r="T3323">
        <f t="shared" si="347"/>
        <v>0</v>
      </c>
      <c r="U3323">
        <f t="shared" si="348"/>
        <v>0</v>
      </c>
      <c r="V3323">
        <f t="shared" si="349"/>
        <v>0</v>
      </c>
      <c r="X3323">
        <f t="shared" si="344"/>
        <v>-4.4419834458173262E-2</v>
      </c>
    </row>
  </sheetData>
  <sortState xmlns:xlrd2="http://schemas.microsoft.com/office/spreadsheetml/2017/richdata2" ref="BG34:BI3356">
    <sortCondition ref="BI34:BI3356"/>
    <sortCondition ref="BH34:BH3356"/>
    <sortCondition ref="BG34:BG3356"/>
  </sortState>
  <mergeCells count="12">
    <mergeCell ref="BK4:BM4"/>
    <mergeCell ref="BN4:BP4"/>
    <mergeCell ref="BQ4:BT4"/>
    <mergeCell ref="BU4:BX4"/>
    <mergeCell ref="BY4:CD4"/>
    <mergeCell ref="CP36:CU36"/>
    <mergeCell ref="CJ36:CL36"/>
    <mergeCell ref="CM36:CO36"/>
    <mergeCell ref="CM4:CO4"/>
    <mergeCell ref="CP4:CS4"/>
    <mergeCell ref="CT4:CW4"/>
    <mergeCell ref="CJ4:CL4"/>
  </mergeCells>
  <conditionalFormatting sqref="BD16:BF22">
    <cfRule type="cellIs" dxfId="2" priority="1" operator="between">
      <formula>-0.05</formula>
      <formula>0.05</formula>
    </cfRule>
    <cfRule type="cellIs" dxfId="1" priority="2" operator="greaterThan">
      <formula>0.05</formula>
    </cfRule>
    <cfRule type="cellIs" dxfId="0" priority="3" operator="lessThan">
      <formula>-0.05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3:CG36"/>
  <sheetViews>
    <sheetView workbookViewId="0"/>
  </sheetViews>
  <sheetFormatPr defaultRowHeight="14.5" x14ac:dyDescent="0.35"/>
  <cols>
    <col min="4" max="4" width="16.6328125" customWidth="1"/>
    <col min="30" max="30" width="16.81640625" bestFit="1" customWidth="1"/>
    <col min="31" max="31" width="4.54296875" bestFit="1" customWidth="1"/>
    <col min="32" max="32" width="4" bestFit="1" customWidth="1"/>
    <col min="33" max="33" width="5.08984375" bestFit="1" customWidth="1"/>
    <col min="34" max="34" width="4.54296875" bestFit="1" customWidth="1"/>
    <col min="35" max="35" width="4" bestFit="1" customWidth="1"/>
    <col min="36" max="36" width="5.08984375" bestFit="1" customWidth="1"/>
    <col min="37" max="37" width="4.54296875" bestFit="1" customWidth="1"/>
    <col min="38" max="38" width="4" bestFit="1" customWidth="1"/>
    <col min="39" max="39" width="5.08984375" bestFit="1" customWidth="1"/>
    <col min="40" max="40" width="8.08984375" bestFit="1" customWidth="1"/>
    <col min="41" max="41" width="4.26953125" customWidth="1"/>
    <col min="48" max="48" width="14.7265625" bestFit="1" customWidth="1"/>
    <col min="49" max="49" width="4" bestFit="1" customWidth="1"/>
    <col min="50" max="50" width="3.54296875" bestFit="1" customWidth="1"/>
    <col min="51" max="51" width="4.54296875" bestFit="1" customWidth="1"/>
    <col min="52" max="52" width="4.90625" bestFit="1" customWidth="1"/>
    <col min="53" max="53" width="7.36328125" bestFit="1" customWidth="1"/>
    <col min="54" max="54" width="16.1796875" bestFit="1" customWidth="1"/>
    <col min="55" max="55" width="4.81640625" bestFit="1" customWidth="1"/>
    <col min="56" max="56" width="15.54296875" bestFit="1" customWidth="1"/>
    <col min="57" max="57" width="8.6328125" bestFit="1" customWidth="1"/>
    <col min="58" max="58" width="7.08984375" bestFit="1" customWidth="1"/>
    <col min="59" max="59" width="5.6328125" bestFit="1" customWidth="1"/>
    <col min="60" max="60" width="15.54296875" bestFit="1" customWidth="1"/>
    <col min="61" max="61" width="8.6328125" bestFit="1" customWidth="1"/>
    <col min="62" max="62" width="7.08984375" bestFit="1" customWidth="1"/>
    <col min="63" max="63" width="10.26953125" bestFit="1" customWidth="1"/>
    <col min="64" max="64" width="12.7265625" bestFit="1" customWidth="1"/>
    <col min="65" max="65" width="9.1796875" bestFit="1" customWidth="1"/>
    <col min="66" max="66" width="9.90625" bestFit="1" customWidth="1"/>
    <col min="67" max="67" width="12.453125" bestFit="1" customWidth="1"/>
    <col min="68" max="68" width="8.81640625" bestFit="1" customWidth="1"/>
    <col min="71" max="71" width="14.7265625" bestFit="1" customWidth="1"/>
    <col min="72" max="72" width="4" bestFit="1" customWidth="1"/>
    <col min="73" max="73" width="3.54296875" bestFit="1" customWidth="1"/>
    <col min="74" max="74" width="4.54296875" bestFit="1" customWidth="1"/>
    <col min="75" max="75" width="4.90625" bestFit="1" customWidth="1"/>
    <col min="76" max="76" width="7.36328125" bestFit="1" customWidth="1"/>
    <col min="77" max="77" width="16.1796875" bestFit="1" customWidth="1"/>
    <col min="78" max="78" width="10.26953125" bestFit="1" customWidth="1"/>
    <col min="79" max="79" width="15.54296875" bestFit="1" customWidth="1"/>
    <col min="80" max="80" width="9.1796875" bestFit="1" customWidth="1"/>
    <col min="81" max="81" width="9.90625" bestFit="1" customWidth="1"/>
    <col min="82" max="82" width="12.453125" bestFit="1" customWidth="1"/>
    <col min="83" max="83" width="15.54296875" bestFit="1" customWidth="1"/>
    <col min="84" max="84" width="8.6328125" bestFit="1" customWidth="1"/>
    <col min="85" max="85" width="7.08984375" bestFit="1" customWidth="1"/>
  </cols>
  <sheetData>
    <row r="3" spans="4:85" x14ac:dyDescent="0.35">
      <c r="D3" t="s">
        <v>7</v>
      </c>
      <c r="E3" t="s">
        <v>596</v>
      </c>
      <c r="F3" t="s">
        <v>597</v>
      </c>
      <c r="G3" t="s">
        <v>598</v>
      </c>
      <c r="H3" t="s">
        <v>714</v>
      </c>
      <c r="M3" t="s">
        <v>598</v>
      </c>
      <c r="N3" t="s">
        <v>720</v>
      </c>
      <c r="O3" t="s">
        <v>597</v>
      </c>
      <c r="S3" t="s">
        <v>715</v>
      </c>
      <c r="T3" t="s">
        <v>717</v>
      </c>
      <c r="U3" t="s">
        <v>718</v>
      </c>
      <c r="V3" t="s">
        <v>719</v>
      </c>
    </row>
    <row r="4" spans="4:85" x14ac:dyDescent="0.35">
      <c r="D4" t="s">
        <v>77</v>
      </c>
      <c r="E4">
        <v>9</v>
      </c>
      <c r="F4">
        <v>12</v>
      </c>
      <c r="G4">
        <v>21</v>
      </c>
      <c r="J4" t="s">
        <v>77</v>
      </c>
      <c r="K4">
        <v>7</v>
      </c>
      <c r="L4" t="s">
        <v>721</v>
      </c>
      <c r="M4">
        <v>7</v>
      </c>
      <c r="N4">
        <v>4</v>
      </c>
      <c r="O4">
        <v>2</v>
      </c>
      <c r="Q4" t="s">
        <v>77</v>
      </c>
      <c r="R4">
        <v>7</v>
      </c>
      <c r="S4" t="s">
        <v>716</v>
      </c>
      <c r="T4">
        <v>5</v>
      </c>
      <c r="U4">
        <v>2</v>
      </c>
      <c r="V4">
        <v>7</v>
      </c>
    </row>
    <row r="5" spans="4:85" ht="15" thickBot="1" x14ac:dyDescent="0.4">
      <c r="D5" t="s">
        <v>87</v>
      </c>
      <c r="E5">
        <v>10</v>
      </c>
      <c r="F5">
        <v>9</v>
      </c>
      <c r="G5">
        <v>19</v>
      </c>
      <c r="J5" t="s">
        <v>77</v>
      </c>
      <c r="K5">
        <v>8</v>
      </c>
      <c r="M5">
        <v>13</v>
      </c>
      <c r="N5">
        <v>7</v>
      </c>
      <c r="O5">
        <v>5</v>
      </c>
      <c r="Q5" t="s">
        <v>77</v>
      </c>
      <c r="R5">
        <v>8</v>
      </c>
      <c r="T5">
        <v>8</v>
      </c>
      <c r="U5">
        <v>5</v>
      </c>
      <c r="V5">
        <v>13</v>
      </c>
    </row>
    <row r="6" spans="4:85" ht="15" thickBot="1" x14ac:dyDescent="0.4">
      <c r="D6" t="s">
        <v>161</v>
      </c>
      <c r="E6">
        <v>10</v>
      </c>
      <c r="F6">
        <v>7</v>
      </c>
      <c r="G6">
        <v>17</v>
      </c>
      <c r="J6" t="s">
        <v>77</v>
      </c>
      <c r="K6">
        <v>9</v>
      </c>
      <c r="M6">
        <v>10</v>
      </c>
      <c r="N6">
        <v>3</v>
      </c>
      <c r="O6">
        <v>6</v>
      </c>
      <c r="Q6" t="s">
        <v>77</v>
      </c>
      <c r="R6">
        <v>9</v>
      </c>
      <c r="T6">
        <v>4</v>
      </c>
      <c r="U6">
        <v>6</v>
      </c>
      <c r="V6">
        <v>10</v>
      </c>
      <c r="AV6" s="8"/>
      <c r="AW6" s="84" t="s">
        <v>729</v>
      </c>
      <c r="AX6" s="85"/>
      <c r="AY6" s="86"/>
      <c r="AZ6" s="87" t="s">
        <v>742</v>
      </c>
      <c r="BA6" s="88"/>
      <c r="BB6" s="89"/>
      <c r="BC6" s="90" t="s">
        <v>743</v>
      </c>
      <c r="BD6" s="91"/>
      <c r="BE6" s="91"/>
      <c r="BF6" s="92"/>
      <c r="BG6" s="93" t="s">
        <v>744</v>
      </c>
      <c r="BH6" s="94"/>
      <c r="BI6" s="94"/>
      <c r="BJ6" s="95"/>
      <c r="BK6" s="90" t="s">
        <v>658</v>
      </c>
      <c r="BL6" s="96"/>
      <c r="BM6" s="91"/>
      <c r="BN6" s="91"/>
      <c r="BO6" s="97"/>
      <c r="BP6" s="92"/>
      <c r="BS6" s="8"/>
      <c r="BT6" s="84" t="s">
        <v>729</v>
      </c>
      <c r="BU6" s="85"/>
      <c r="BV6" s="86"/>
      <c r="BW6" s="87" t="s">
        <v>742</v>
      </c>
      <c r="BX6" s="88"/>
      <c r="BY6" s="89"/>
      <c r="BZ6" s="90" t="s">
        <v>743</v>
      </c>
      <c r="CA6" s="91"/>
      <c r="CB6" s="91"/>
      <c r="CC6" s="92"/>
      <c r="CD6" s="93" t="s">
        <v>744</v>
      </c>
      <c r="CE6" s="94"/>
      <c r="CF6" s="94"/>
      <c r="CG6" s="95"/>
    </row>
    <row r="7" spans="4:85" x14ac:dyDescent="0.35">
      <c r="D7" t="s">
        <v>194</v>
      </c>
      <c r="E7">
        <v>9</v>
      </c>
      <c r="F7">
        <v>8</v>
      </c>
      <c r="G7">
        <v>17</v>
      </c>
      <c r="M7">
        <f>SUM(M4:M6)</f>
        <v>30</v>
      </c>
      <c r="N7">
        <f>SUM(N4:N6)</f>
        <v>14</v>
      </c>
      <c r="O7">
        <f>SUM(O4:O6)</f>
        <v>13</v>
      </c>
      <c r="T7">
        <f>SUM(T4:T6)</f>
        <v>17</v>
      </c>
      <c r="U7">
        <f>SUM(U4:U6)</f>
        <v>13</v>
      </c>
      <c r="V7">
        <f>SUM(V4:V6)</f>
        <v>30</v>
      </c>
      <c r="AD7" s="8"/>
      <c r="AE7" s="98" t="s">
        <v>729</v>
      </c>
      <c r="AF7" s="98"/>
      <c r="AG7" s="98"/>
      <c r="AH7" s="99" t="s">
        <v>730</v>
      </c>
      <c r="AI7" s="99"/>
      <c r="AJ7" s="99"/>
      <c r="AK7" s="100" t="s">
        <v>736</v>
      </c>
      <c r="AL7" s="100"/>
      <c r="AM7" s="100"/>
      <c r="AN7" s="101" t="s">
        <v>732</v>
      </c>
      <c r="AO7" s="101"/>
      <c r="AV7" s="26" t="s">
        <v>731</v>
      </c>
      <c r="AW7" s="15" t="s">
        <v>720</v>
      </c>
      <c r="AX7" s="9" t="s">
        <v>597</v>
      </c>
      <c r="AY7" s="13" t="s">
        <v>598</v>
      </c>
      <c r="AZ7" s="15" t="s">
        <v>745</v>
      </c>
      <c r="BA7" s="9" t="s">
        <v>746</v>
      </c>
      <c r="BB7" s="16" t="s">
        <v>747</v>
      </c>
      <c r="BC7" s="15" t="s">
        <v>737</v>
      </c>
      <c r="BD7" s="9" t="s">
        <v>739</v>
      </c>
      <c r="BE7" s="9" t="s">
        <v>740</v>
      </c>
      <c r="BF7" s="16" t="s">
        <v>741</v>
      </c>
      <c r="BG7" s="15" t="s">
        <v>737</v>
      </c>
      <c r="BH7" s="9" t="s">
        <v>739</v>
      </c>
      <c r="BI7" s="9" t="s">
        <v>740</v>
      </c>
      <c r="BJ7" s="16" t="s">
        <v>741</v>
      </c>
      <c r="BK7" s="15" t="s">
        <v>748</v>
      </c>
      <c r="BL7" s="14" t="s">
        <v>749</v>
      </c>
      <c r="BM7" s="9" t="s">
        <v>750</v>
      </c>
      <c r="BN7" s="15" t="s">
        <v>751</v>
      </c>
      <c r="BO7" s="14" t="s">
        <v>752</v>
      </c>
      <c r="BP7" s="9" t="s">
        <v>753</v>
      </c>
      <c r="BS7" s="26" t="s">
        <v>731</v>
      </c>
      <c r="BT7" s="15" t="s">
        <v>720</v>
      </c>
      <c r="BU7" s="9" t="s">
        <v>597</v>
      </c>
      <c r="BV7" s="13" t="s">
        <v>598</v>
      </c>
      <c r="BW7" s="15" t="s">
        <v>745</v>
      </c>
      <c r="BX7" s="9" t="s">
        <v>746</v>
      </c>
      <c r="BY7" s="16" t="s">
        <v>747</v>
      </c>
      <c r="BZ7" s="15" t="s">
        <v>737</v>
      </c>
      <c r="CA7" s="9" t="s">
        <v>739</v>
      </c>
      <c r="CB7" s="9" t="s">
        <v>740</v>
      </c>
      <c r="CC7" s="16" t="s">
        <v>741</v>
      </c>
      <c r="CD7" s="15" t="s">
        <v>737</v>
      </c>
      <c r="CE7" s="9" t="s">
        <v>739</v>
      </c>
      <c r="CF7" s="9" t="s">
        <v>740</v>
      </c>
      <c r="CG7" s="16" t="s">
        <v>741</v>
      </c>
    </row>
    <row r="8" spans="4:85" x14ac:dyDescent="0.35">
      <c r="D8" t="s">
        <v>141</v>
      </c>
      <c r="E8">
        <v>9</v>
      </c>
      <c r="F8">
        <v>7</v>
      </c>
      <c r="G8">
        <v>16</v>
      </c>
      <c r="AD8" s="9" t="s">
        <v>731</v>
      </c>
      <c r="AE8" s="9" t="s">
        <v>720</v>
      </c>
      <c r="AF8" s="9" t="s">
        <v>597</v>
      </c>
      <c r="AG8" s="9" t="s">
        <v>598</v>
      </c>
      <c r="AH8" s="9" t="s">
        <v>720</v>
      </c>
      <c r="AI8" s="9" t="s">
        <v>597</v>
      </c>
      <c r="AJ8" s="9" t="s">
        <v>598</v>
      </c>
      <c r="AK8" s="9" t="s">
        <v>720</v>
      </c>
      <c r="AL8" s="9" t="s">
        <v>597</v>
      </c>
      <c r="AM8" s="9" t="s">
        <v>598</v>
      </c>
      <c r="AN8" s="9" t="s">
        <v>730</v>
      </c>
      <c r="AO8" s="9" t="s">
        <v>733</v>
      </c>
      <c r="AV8" s="27" t="s">
        <v>77</v>
      </c>
      <c r="AW8" s="17">
        <v>9</v>
      </c>
      <c r="AX8" s="11">
        <v>12</v>
      </c>
      <c r="AY8" s="31">
        <v>21</v>
      </c>
      <c r="AZ8" s="36">
        <f>COUNTIFS('further data insights graphs'!$A$2:$A$3323,'Top 5'!$AV8)</f>
        <v>22</v>
      </c>
      <c r="BA8" s="33">
        <f>SUMIFS('further data insights graphs'!$E$2:$E$3323,'further data insights graphs'!$A$2:$A$3323,'Top 5'!$AV8)</f>
        <v>13.111861890309953</v>
      </c>
      <c r="BB8" s="37">
        <f>SUMIFS('further data insights graphs'!$X$2:$X$3323,'further data insights graphs'!$A$2:$A$3323,'Top 5'!$AV8)</f>
        <v>2.0313816124328232</v>
      </c>
      <c r="BC8" s="36">
        <f>SUMIFS('further data insights graphs'!K$2:K$3323,'further data insights graphs'!$A$2:$A$3323,'Top 5'!$AV8)</f>
        <v>2</v>
      </c>
      <c r="BD8" s="7">
        <f>SUMIFS('further data insights graphs'!I$2:I$3323,'further data insights graphs'!$A$2:$A$3323,'Top 5'!$AV8)</f>
        <v>1</v>
      </c>
      <c r="BE8" s="35">
        <f>SUMIFS('further data insights graphs'!J$2:J$3323,'further data insights graphs'!$A$2:$A$3323,'Top 5'!$AV8)</f>
        <v>0</v>
      </c>
      <c r="BF8" s="41">
        <f>SUMIFS('further data insights graphs'!R$2:R$3323,'further data insights graphs'!$A$2:$A$3323,'Top 5'!$AV8)</f>
        <v>8</v>
      </c>
      <c r="BG8" s="46">
        <f>SUMIFS('further data insights graphs'!V$2:V$3323,'further data insights graphs'!$A$2:$A$3323,'Top 5'!$AV8)</f>
        <v>1.3540104241740469</v>
      </c>
      <c r="BH8" s="34">
        <f>SUMIFS('further data insights graphs'!T$2:T$3323,'further data insights graphs'!$A$2:$A$3323,'Top 5'!$AV8)</f>
        <v>0.24679081484759699</v>
      </c>
      <c r="BI8" s="35">
        <f>SUMIFS('further data insights graphs'!U$2:U$3323,'further data insights graphs'!$A$2:$A$3323,'Top 5'!$AV8)</f>
        <v>0</v>
      </c>
      <c r="BJ8" s="37">
        <f>SUMIFS('further data insights graphs'!X$2:X$3323,'further data insights graphs'!$A$2:$A$3323,'Top 5'!$AV8,'further data insights graphs'!$R$2:$R$3323,1)</f>
        <v>-4.0163301981910768</v>
      </c>
      <c r="BK8" s="36">
        <f>COUNTIFS('further data insights graphs'!$A$2:$A$3323,'Top 5'!$AV8,'further data insights graphs'!$R$2:$R$3323,0)</f>
        <v>14</v>
      </c>
      <c r="BL8" s="34">
        <f>SUMIFS('further data insights graphs'!$E$2:$E$3323,'further data insights graphs'!$A$2:$A$3323,'Top 5'!$AV8,'further data insights graphs'!$R$2:$R$3323,0)</f>
        <v>8.621266301268502</v>
      </c>
      <c r="BM8" s="34">
        <f>SUMIFS('further data insights graphs'!X$2:X$3323,'further data insights graphs'!$A$2:$A$3323,'Top 5'!$AV8,'further data insights graphs'!$R$2:$R$3323,0)</f>
        <v>6.0477118106239001</v>
      </c>
      <c r="BN8" s="7">
        <f>COUNTIFS('further data insights graphs'!$A$2:$A$3323,'Top 5'!$AV8,'further data insights graphs'!$R$2:$R$3323,1)</f>
        <v>8</v>
      </c>
      <c r="BO8" s="34">
        <f>SUMIFS('further data insights graphs'!$E$2:$E$3323,'further data insights graphs'!$A$2:$A$3323,'Top 5'!$AV8,'further data insights graphs'!$R$2:$R$3323,1)</f>
        <v>4.4905955890414528</v>
      </c>
      <c r="BP8" s="37">
        <f>SUMIFS('further data insights graphs'!X$2:X$3323,'further data insights graphs'!$A$2:$A$3323,'Top 5'!$AV8,'further data insights graphs'!$R$2:$R$3323,1)</f>
        <v>-4.0163301981910768</v>
      </c>
      <c r="BS8" s="27" t="s">
        <v>77</v>
      </c>
      <c r="BT8" s="17">
        <v>9</v>
      </c>
      <c r="BU8" s="11">
        <v>12</v>
      </c>
      <c r="BV8" s="31">
        <v>21</v>
      </c>
      <c r="BW8" s="36">
        <f>COUNTIFS('further data insights graphs'!$A$2:$A$3323,'Top 5'!$BS8)</f>
        <v>22</v>
      </c>
      <c r="BX8" s="33">
        <f>SUMIFS('further data insights graphs'!$E$2:$E$3323,'further data insights graphs'!$A$2:$A$3323,'Top 5'!$BS8)</f>
        <v>13.111861890309953</v>
      </c>
      <c r="BY8" s="37">
        <f>SUMIFS('further data insights graphs'!$X$2:$X$3323,'further data insights graphs'!$A$2:$A$3323,'Top 5'!$BS8)</f>
        <v>2.0313816124328232</v>
      </c>
      <c r="BZ8" s="36">
        <f>SUMIFS('further data insights graphs'!K$2:K$3323,'further data insights graphs'!$A$2:$A$3323,'Top 5'!$BS8)</f>
        <v>2</v>
      </c>
      <c r="CA8" s="7">
        <f>SUMIFS('further data insights graphs'!I$2:I$3323,'further data insights graphs'!$A$2:$A$3323,'Top 5'!$BS8)</f>
        <v>1</v>
      </c>
      <c r="CB8" s="35">
        <f>SUMIFS('further data insights graphs'!J$2:J$3323,'further data insights graphs'!$A$2:$A$3323,'Top 5'!$BS8)</f>
        <v>0</v>
      </c>
      <c r="CC8" s="41">
        <f>SUMIFS('further data insights graphs'!R$2:R$3323,'further data insights graphs'!$A$2:$A$3323,'Top 5'!$BS8)</f>
        <v>8</v>
      </c>
      <c r="CD8" s="46">
        <f>SUMIFS('further data insights graphs'!V$2:V$3323,'further data insights graphs'!$A$2:$A$3323,'Top 5'!$BS8)</f>
        <v>1.3540104241740469</v>
      </c>
      <c r="CE8" s="34">
        <f>SUMIFS('further data insights graphs'!T$2:T$3323,'further data insights graphs'!$A$2:$A$3323,'Top 5'!$BS8)</f>
        <v>0.24679081484759699</v>
      </c>
      <c r="CF8" s="35">
        <f>SUMIFS('further data insights graphs'!U$2:U$3323,'further data insights graphs'!$A$2:$A$3323,'Top 5'!$BS8)</f>
        <v>0</v>
      </c>
      <c r="CG8" s="37">
        <f>SUMIFS('further data insights graphs'!X$2:X$3323,'further data insights graphs'!$A$2:$A$3323,'Top 5'!$BS8,'further data insights graphs'!$R$2:$R$3323,1)</f>
        <v>-4.0163301981910768</v>
      </c>
    </row>
    <row r="9" spans="4:85" x14ac:dyDescent="0.35">
      <c r="L9" t="s">
        <v>722</v>
      </c>
      <c r="AD9" s="10" t="s">
        <v>77</v>
      </c>
      <c r="AE9" s="11">
        <v>9</v>
      </c>
      <c r="AF9" s="11">
        <v>12</v>
      </c>
      <c r="AG9" s="11">
        <v>21</v>
      </c>
      <c r="AH9" s="11">
        <f>N7</f>
        <v>14</v>
      </c>
      <c r="AI9" s="11">
        <f>O7</f>
        <v>13</v>
      </c>
      <c r="AJ9" s="11">
        <f>M7</f>
        <v>30</v>
      </c>
      <c r="AK9" s="11">
        <f>T7</f>
        <v>17</v>
      </c>
      <c r="AL9" s="11">
        <f>U7</f>
        <v>13</v>
      </c>
      <c r="AM9" s="11">
        <f>V7</f>
        <v>30</v>
      </c>
      <c r="AN9" s="12" t="s">
        <v>735</v>
      </c>
      <c r="AO9" s="12" t="s">
        <v>735</v>
      </c>
      <c r="AV9" s="27" t="s">
        <v>87</v>
      </c>
      <c r="AW9" s="17">
        <v>10</v>
      </c>
      <c r="AX9" s="11">
        <v>9</v>
      </c>
      <c r="AY9" s="31">
        <v>19</v>
      </c>
      <c r="AZ9" s="36">
        <f>COUNTIFS('further data insights graphs'!$A$2:$A$3323,'Top 5'!$AV9)</f>
        <v>23</v>
      </c>
      <c r="BA9" s="33">
        <f>SUMIFS('further data insights graphs'!$E$2:$E$3323,'further data insights graphs'!$A$2:$A$3323,'Top 5'!$AV9)</f>
        <v>10.467147826105768</v>
      </c>
      <c r="BB9" s="37">
        <f>SUMIFS('further data insights graphs'!$X$2:$X$3323,'further data insights graphs'!$A$2:$A$3323,'Top 5'!$AV9)</f>
        <v>-1.7465662467920593</v>
      </c>
      <c r="BC9" s="42">
        <f>SUMIFS('further data insights graphs'!K$2:K$3323,'further data insights graphs'!$A$2:$A$3323,'Top 5'!$AV9)</f>
        <v>0</v>
      </c>
      <c r="BD9" s="7">
        <f>SUMIFS('further data insights graphs'!I$2:I$3323,'further data insights graphs'!$A$2:$A$3323,'Top 5'!$AV9)</f>
        <v>3</v>
      </c>
      <c r="BE9" s="7">
        <f>SUMIFS('further data insights graphs'!J$2:J$3323,'further data insights graphs'!$A$2:$A$3323,'Top 5'!$AV9)</f>
        <v>2</v>
      </c>
      <c r="BF9" s="41">
        <f>SUMIFS('further data insights graphs'!R$2:R$3323,'further data insights graphs'!$A$2:$A$3323,'Top 5'!$AV9)</f>
        <v>15</v>
      </c>
      <c r="BG9" s="42">
        <f>SUMIFS('further data insights graphs'!V$2:V$3323,'further data insights graphs'!$A$2:$A$3323,'Top 5'!$AV9)</f>
        <v>0</v>
      </c>
      <c r="BH9" s="34">
        <f>SUMIFS('further data insights graphs'!T$2:T$3323,'further data insights graphs'!$A$2:$A$3323,'Top 5'!$AV9)</f>
        <v>1.8789945993980459</v>
      </c>
      <c r="BI9" s="34">
        <f>SUMIFS('further data insights graphs'!U$2:U$3323,'further data insights graphs'!$A$2:$A$3323,'Top 5'!$AV9)</f>
        <v>0.79466841321511694</v>
      </c>
      <c r="BJ9" s="37">
        <f>SUMIFS('further data insights graphs'!X$2:X$3323,'further data insights graphs'!$A$2:$A$3323,'Top 5'!$AV9,'further data insights graphs'!$R$2:$R$3323,1)</f>
        <v>-3.1424160030343051</v>
      </c>
      <c r="BK9" s="36">
        <f>COUNTIFS('further data insights graphs'!$A$2:$A$3323,'Top 5'!$AV9,'further data insights graphs'!$R$2:$R$3323,0)</f>
        <v>8</v>
      </c>
      <c r="BL9" s="34">
        <f>SUMIFS('further data insights graphs'!$E$2:$E$3323,'further data insights graphs'!$A$2:$A$3323,'Top 5'!$AV9,'further data insights graphs'!$R$2:$R$3323,0)</f>
        <v>3.6988577416119144</v>
      </c>
      <c r="BM9" s="34">
        <f>SUMIFS('further data insights graphs'!X$2:X$3323,'further data insights graphs'!$A$2:$A$3323,'Top 5'!$AV9,'further data insights graphs'!$R$2:$R$3323,0)</f>
        <v>1.3958497562422465</v>
      </c>
      <c r="BN9" s="7">
        <f>COUNTIFS('further data insights graphs'!$A$2:$A$3323,'Top 5'!$AV9,'further data insights graphs'!$R$2:$R$3323,1)</f>
        <v>15</v>
      </c>
      <c r="BO9" s="34">
        <f>SUMIFS('further data insights graphs'!$E$2:$E$3323,'further data insights graphs'!$A$2:$A$3323,'Top 5'!$AV9,'further data insights graphs'!$R$2:$R$3323,1)</f>
        <v>6.7682900844938541</v>
      </c>
      <c r="BP9" s="37">
        <f>SUMIFS('further data insights graphs'!X$2:X$3323,'further data insights graphs'!$A$2:$A$3323,'Top 5'!$AV9,'further data insights graphs'!$R$2:$R$3323,1)</f>
        <v>-3.1424160030343051</v>
      </c>
      <c r="BS9" s="27" t="s">
        <v>87</v>
      </c>
      <c r="BT9" s="17">
        <v>10</v>
      </c>
      <c r="BU9" s="11">
        <v>9</v>
      </c>
      <c r="BV9" s="31">
        <v>19</v>
      </c>
      <c r="BW9" s="36">
        <f>COUNTIFS('further data insights graphs'!$A$2:$A$3323,'Top 5'!$BS9)</f>
        <v>23</v>
      </c>
      <c r="BX9" s="33">
        <f>SUMIFS('further data insights graphs'!$E$2:$E$3323,'further data insights graphs'!$A$2:$A$3323,'Top 5'!$BS9)</f>
        <v>10.467147826105768</v>
      </c>
      <c r="BY9" s="37">
        <f>SUMIFS('further data insights graphs'!$X$2:$X$3323,'further data insights graphs'!$A$2:$A$3323,'Top 5'!$BS9)</f>
        <v>-1.7465662467920593</v>
      </c>
      <c r="BZ9" s="42">
        <f>SUMIFS('further data insights graphs'!K$2:K$3323,'further data insights graphs'!$A$2:$A$3323,'Top 5'!$BS9)</f>
        <v>0</v>
      </c>
      <c r="CA9" s="7">
        <f>SUMIFS('further data insights graphs'!I$2:I$3323,'further data insights graphs'!$A$2:$A$3323,'Top 5'!$BS9)</f>
        <v>3</v>
      </c>
      <c r="CB9" s="7">
        <f>SUMIFS('further data insights graphs'!J$2:J$3323,'further data insights graphs'!$A$2:$A$3323,'Top 5'!$BS9)</f>
        <v>2</v>
      </c>
      <c r="CC9" s="41">
        <f>SUMIFS('further data insights graphs'!R$2:R$3323,'further data insights graphs'!$A$2:$A$3323,'Top 5'!$BS9)</f>
        <v>15</v>
      </c>
      <c r="CD9" s="42">
        <f>SUMIFS('further data insights graphs'!V$2:V$3323,'further data insights graphs'!$A$2:$A$3323,'Top 5'!$BS9)</f>
        <v>0</v>
      </c>
      <c r="CE9" s="34">
        <f>SUMIFS('further data insights graphs'!T$2:T$3323,'further data insights graphs'!$A$2:$A$3323,'Top 5'!$BS9)</f>
        <v>1.8789945993980459</v>
      </c>
      <c r="CF9" s="34">
        <f>SUMIFS('further data insights graphs'!U$2:U$3323,'further data insights graphs'!$A$2:$A$3323,'Top 5'!$BS9)</f>
        <v>0.79466841321511694</v>
      </c>
      <c r="CG9" s="37">
        <f>SUMIFS('further data insights graphs'!X$2:X$3323,'further data insights graphs'!$A$2:$A$3323,'Top 5'!$BS9,'further data insights graphs'!$R$2:$R$3323,1)</f>
        <v>-3.1424160030343051</v>
      </c>
    </row>
    <row r="10" spans="4:85" x14ac:dyDescent="0.35">
      <c r="M10">
        <v>13</v>
      </c>
      <c r="N10">
        <v>4</v>
      </c>
      <c r="O10">
        <v>6</v>
      </c>
      <c r="S10" t="s">
        <v>726</v>
      </c>
      <c r="T10">
        <v>7</v>
      </c>
      <c r="U10">
        <v>6</v>
      </c>
      <c r="V10">
        <v>13</v>
      </c>
      <c r="AD10" s="10" t="s">
        <v>87</v>
      </c>
      <c r="AE10" s="11">
        <v>10</v>
      </c>
      <c r="AF10" s="11">
        <v>9</v>
      </c>
      <c r="AG10" s="11">
        <v>19</v>
      </c>
      <c r="AH10" s="11">
        <f>N13</f>
        <v>11</v>
      </c>
      <c r="AI10" s="11">
        <f>O13</f>
        <v>17</v>
      </c>
      <c r="AJ10" s="11">
        <f>M13</f>
        <v>34</v>
      </c>
      <c r="AK10" s="11">
        <f>T13</f>
        <v>17</v>
      </c>
      <c r="AL10" s="11">
        <f>U13</f>
        <v>17</v>
      </c>
      <c r="AM10" s="11">
        <f>V13</f>
        <v>34</v>
      </c>
      <c r="AN10" s="12" t="s">
        <v>735</v>
      </c>
      <c r="AO10" s="12" t="s">
        <v>735</v>
      </c>
      <c r="AV10" s="27" t="s">
        <v>161</v>
      </c>
      <c r="AW10" s="17">
        <v>10</v>
      </c>
      <c r="AX10" s="11">
        <v>7</v>
      </c>
      <c r="AY10" s="31">
        <v>17</v>
      </c>
      <c r="AZ10" s="36">
        <f>COUNTIFS('further data insights graphs'!$A$2:$A$3323,'Top 5'!$AV10)</f>
        <v>19</v>
      </c>
      <c r="BA10" s="33">
        <f>SUMIFS('further data insights graphs'!$E$2:$E$3323,'further data insights graphs'!$A$2:$A$3323,'Top 5'!$AV10)</f>
        <v>10.078364730569909</v>
      </c>
      <c r="BB10" s="37">
        <f>SUMIFS('further data insights graphs'!$X$2:$X$3323,'further data insights graphs'!$A$2:$A$3323,'Top 5'!$AV10)</f>
        <v>-1.4708263315205741</v>
      </c>
      <c r="BC10" s="36">
        <f>SUMIFS('further data insights graphs'!K$2:K$3323,'further data insights graphs'!$A$2:$A$3323,'Top 5'!$AV10)</f>
        <v>2</v>
      </c>
      <c r="BD10" s="35">
        <f>SUMIFS('further data insights graphs'!I$2:I$3323,'further data insights graphs'!$A$2:$A$3323,'Top 5'!$AV10)</f>
        <v>0</v>
      </c>
      <c r="BE10" s="35">
        <f>SUMIFS('further data insights graphs'!J$2:J$3323,'further data insights graphs'!$A$2:$A$3323,'Top 5'!$AV10)</f>
        <v>0</v>
      </c>
      <c r="BF10" s="41">
        <f>SUMIFS('further data insights graphs'!R$2:R$3323,'further data insights graphs'!$A$2:$A$3323,'Top 5'!$AV10)</f>
        <v>14</v>
      </c>
      <c r="BG10" s="42">
        <f>SUMIFS('further data insights graphs'!V$2:V$3323,'further data insights graphs'!$A$2:$A$3323,'Top 5'!$AV10)</f>
        <v>0.89551393265216306</v>
      </c>
      <c r="BH10" s="35">
        <f>SUMIFS('further data insights graphs'!T$2:T$3323,'further data insights graphs'!$A$2:$A$3323,'Top 5'!$AV10)</f>
        <v>0</v>
      </c>
      <c r="BI10" s="35">
        <f>SUMIFS('further data insights graphs'!U$2:U$3323,'further data insights graphs'!$A$2:$A$3323,'Top 5'!$AV10)</f>
        <v>0</v>
      </c>
      <c r="BJ10" s="37">
        <f>SUMIFS('further data insights graphs'!X$2:X$3323,'further data insights graphs'!$A$2:$A$3323,'Top 5'!$AV10,'further data insights graphs'!$R$2:$R$3323,1)</f>
        <v>-3.0049413026638501</v>
      </c>
      <c r="BK10" s="36">
        <f>COUNTIFS('further data insights graphs'!$A$2:$A$3323,'Top 5'!$AV10,'further data insights graphs'!$R$2:$R$3323,0)</f>
        <v>5</v>
      </c>
      <c r="BL10" s="34">
        <f>SUMIFS('further data insights graphs'!$E$2:$E$3323,'further data insights graphs'!$A$2:$A$3323,'Top 5'!$AV10,'further data insights graphs'!$R$2:$R$3323,0)</f>
        <v>3.6870586365923206</v>
      </c>
      <c r="BM10" s="34">
        <f>SUMIFS('further data insights graphs'!X$2:X$3323,'further data insights graphs'!$A$2:$A$3323,'Top 5'!$AV10,'further data insights graphs'!$R$2:$R$3323,0)</f>
        <v>1.5341149711432758</v>
      </c>
      <c r="BN10" s="7">
        <f>COUNTIFS('further data insights graphs'!$A$2:$A$3323,'Top 5'!$AV10,'further data insights graphs'!$R$2:$R$3323,1)</f>
        <v>14</v>
      </c>
      <c r="BO10" s="34">
        <f>SUMIFS('further data insights graphs'!$E$2:$E$3323,'further data insights graphs'!$A$2:$A$3323,'Top 5'!$AV10,'further data insights graphs'!$R$2:$R$3323,1)</f>
        <v>6.3913060939775885</v>
      </c>
      <c r="BP10" s="37">
        <f>SUMIFS('further data insights graphs'!X$2:X$3323,'further data insights graphs'!$A$2:$A$3323,'Top 5'!$AV10,'further data insights graphs'!$R$2:$R$3323,1)</f>
        <v>-3.0049413026638501</v>
      </c>
      <c r="BS10" s="27" t="s">
        <v>161</v>
      </c>
      <c r="BT10" s="17">
        <v>10</v>
      </c>
      <c r="BU10" s="11">
        <v>7</v>
      </c>
      <c r="BV10" s="31">
        <v>17</v>
      </c>
      <c r="BW10" s="36">
        <f>COUNTIFS('further data insights graphs'!$A$2:$A$3323,'Top 5'!$BS10)</f>
        <v>19</v>
      </c>
      <c r="BX10" s="33">
        <f>SUMIFS('further data insights graphs'!$E$2:$E$3323,'further data insights graphs'!$A$2:$A$3323,'Top 5'!$BS10)</f>
        <v>10.078364730569909</v>
      </c>
      <c r="BY10" s="37">
        <f>SUMIFS('further data insights graphs'!$X$2:$X$3323,'further data insights graphs'!$A$2:$A$3323,'Top 5'!$BS10)</f>
        <v>-1.4708263315205741</v>
      </c>
      <c r="BZ10" s="36">
        <f>SUMIFS('further data insights graphs'!K$2:K$3323,'further data insights graphs'!$A$2:$A$3323,'Top 5'!$BS10)</f>
        <v>2</v>
      </c>
      <c r="CA10" s="35">
        <f>SUMIFS('further data insights graphs'!I$2:I$3323,'further data insights graphs'!$A$2:$A$3323,'Top 5'!$BS10)</f>
        <v>0</v>
      </c>
      <c r="CB10" s="35">
        <f>SUMIFS('further data insights graphs'!J$2:J$3323,'further data insights graphs'!$A$2:$A$3323,'Top 5'!$BS10)</f>
        <v>0</v>
      </c>
      <c r="CC10" s="41">
        <f>SUMIFS('further data insights graphs'!R$2:R$3323,'further data insights graphs'!$A$2:$A$3323,'Top 5'!$BS10)</f>
        <v>14</v>
      </c>
      <c r="CD10" s="42">
        <f>SUMIFS('further data insights graphs'!V$2:V$3323,'further data insights graphs'!$A$2:$A$3323,'Top 5'!$BS10)</f>
        <v>0.89551393265216306</v>
      </c>
      <c r="CE10" s="35">
        <f>SUMIFS('further data insights graphs'!T$2:T$3323,'further data insights graphs'!$A$2:$A$3323,'Top 5'!$BS10)</f>
        <v>0</v>
      </c>
      <c r="CF10" s="35">
        <f>SUMIFS('further data insights graphs'!U$2:U$3323,'further data insights graphs'!$A$2:$A$3323,'Top 5'!$BS10)</f>
        <v>0</v>
      </c>
      <c r="CG10" s="37">
        <f>SUMIFS('further data insights graphs'!X$2:X$3323,'further data insights graphs'!$A$2:$A$3323,'Top 5'!$BS10,'further data insights graphs'!$R$2:$R$3323,1)</f>
        <v>-3.0049413026638501</v>
      </c>
    </row>
    <row r="11" spans="4:85" x14ac:dyDescent="0.35">
      <c r="M11">
        <v>9</v>
      </c>
      <c r="N11">
        <v>4</v>
      </c>
      <c r="O11">
        <v>5</v>
      </c>
      <c r="T11">
        <v>4</v>
      </c>
      <c r="U11">
        <v>5</v>
      </c>
      <c r="V11">
        <v>9</v>
      </c>
      <c r="AD11" s="10" t="s">
        <v>161</v>
      </c>
      <c r="AE11" s="11">
        <v>10</v>
      </c>
      <c r="AF11" s="11">
        <v>7</v>
      </c>
      <c r="AG11" s="11">
        <v>17</v>
      </c>
      <c r="AH11" s="11">
        <f>N18</f>
        <v>11</v>
      </c>
      <c r="AI11" s="11">
        <f>O18</f>
        <v>8</v>
      </c>
      <c r="AJ11" s="11">
        <f>M18</f>
        <v>25</v>
      </c>
      <c r="AK11" s="11">
        <f>T18</f>
        <v>17</v>
      </c>
      <c r="AL11" s="11">
        <f>U18</f>
        <v>8</v>
      </c>
      <c r="AM11" s="11">
        <f>V18</f>
        <v>25</v>
      </c>
      <c r="AN11" s="12" t="s">
        <v>735</v>
      </c>
      <c r="AO11" s="12" t="s">
        <v>735</v>
      </c>
      <c r="AV11" s="27" t="s">
        <v>194</v>
      </c>
      <c r="AW11" s="17">
        <v>9</v>
      </c>
      <c r="AX11" s="11">
        <v>8</v>
      </c>
      <c r="AY11" s="31">
        <v>17</v>
      </c>
      <c r="AZ11" s="36">
        <f>COUNTIFS('further data insights graphs'!$A$2:$A$3323,'Top 5'!$AV11)</f>
        <v>18</v>
      </c>
      <c r="BA11" s="33">
        <f>SUMIFS('further data insights graphs'!$E$2:$E$3323,'further data insights graphs'!$A$2:$A$3323,'Top 5'!$AV11)</f>
        <v>11.154654902276111</v>
      </c>
      <c r="BB11" s="37">
        <f>SUMIFS('further data insights graphs'!$X$2:$X$3323,'further data insights graphs'!$A$2:$A$3323,'Top 5'!$AV11)</f>
        <v>0.97214196629230831</v>
      </c>
      <c r="BC11" s="36">
        <f>SUMIFS('further data insights graphs'!K$2:K$3323,'further data insights graphs'!$A$2:$A$3323,'Top 5'!$AV11)</f>
        <v>1</v>
      </c>
      <c r="BD11" s="7">
        <f>SUMIFS('further data insights graphs'!I$2:I$3323,'further data insights graphs'!$A$2:$A$3323,'Top 5'!$AV11)</f>
        <v>1</v>
      </c>
      <c r="BE11" s="35">
        <f>SUMIFS('further data insights graphs'!J$2:J$3323,'further data insights graphs'!$A$2:$A$3323,'Top 5'!$AV11)</f>
        <v>0</v>
      </c>
      <c r="BF11" s="41">
        <f>SUMIFS('further data insights graphs'!R$2:R$3323,'further data insights graphs'!$A$2:$A$3323,'Top 5'!$AV11)</f>
        <v>9</v>
      </c>
      <c r="BG11" s="46">
        <f>SUMIFS('further data insights graphs'!V$2:V$3323,'further data insights graphs'!$A$2:$A$3323,'Top 5'!$AV11)</f>
        <v>0.60044849926916699</v>
      </c>
      <c r="BH11" s="34">
        <f>SUMIFS('further data insights graphs'!T$2:T$3323,'further data insights graphs'!$A$2:$A$3323,'Top 5'!$AV11)</f>
        <v>0.60044849926916699</v>
      </c>
      <c r="BI11" s="35">
        <f>SUMIFS('further data insights graphs'!U$2:U$3323,'further data insights graphs'!$A$2:$A$3323,'Top 5'!$AV11)</f>
        <v>0</v>
      </c>
      <c r="BJ11" s="37">
        <f>SUMIFS('further data insights graphs'!X$2:X$3323,'further data insights graphs'!$A$2:$A$3323,'Top 5'!$AV11,'further data insights graphs'!$R$2:$R$3323,1)</f>
        <v>-2.7792161449886867</v>
      </c>
      <c r="BK11" s="36">
        <f>COUNTIFS('further data insights graphs'!$A$2:$A$3323,'Top 5'!$AV11,'further data insights graphs'!$R$2:$R$3323,0)</f>
        <v>9</v>
      </c>
      <c r="BL11" s="34">
        <f>SUMIFS('further data insights graphs'!$E$2:$E$3323,'further data insights graphs'!$A$2:$A$3323,'Top 5'!$AV11,'further data insights graphs'!$R$2:$R$3323,0)</f>
        <v>5.6993662781082879</v>
      </c>
      <c r="BM11" s="34">
        <f>SUMIFS('further data insights graphs'!X$2:X$3323,'further data insights graphs'!$A$2:$A$3323,'Top 5'!$AV11,'further data insights graphs'!$R$2:$R$3323,0)</f>
        <v>3.7513581112809957</v>
      </c>
      <c r="BN11" s="7">
        <f>COUNTIFS('further data insights graphs'!$A$2:$A$3323,'Top 5'!$AV11,'further data insights graphs'!$R$2:$R$3323,1)</f>
        <v>9</v>
      </c>
      <c r="BO11" s="34">
        <f>SUMIFS('further data insights graphs'!$E$2:$E$3323,'further data insights graphs'!$A$2:$A$3323,'Top 5'!$AV11,'further data insights graphs'!$R$2:$R$3323,1)</f>
        <v>5.4552886241678245</v>
      </c>
      <c r="BP11" s="37">
        <f>SUMIFS('further data insights graphs'!X$2:X$3323,'further data insights graphs'!$A$2:$A$3323,'Top 5'!$AV11,'further data insights graphs'!$R$2:$R$3323,1)</f>
        <v>-2.7792161449886867</v>
      </c>
      <c r="BS11" s="27" t="s">
        <v>194</v>
      </c>
      <c r="BT11" s="17">
        <v>9</v>
      </c>
      <c r="BU11" s="11">
        <v>8</v>
      </c>
      <c r="BV11" s="31">
        <v>17</v>
      </c>
      <c r="BW11" s="36">
        <f>COUNTIFS('further data insights graphs'!$A$2:$A$3323,'Top 5'!$BS11)</f>
        <v>18</v>
      </c>
      <c r="BX11" s="33">
        <f>SUMIFS('further data insights graphs'!$E$2:$E$3323,'further data insights graphs'!$A$2:$A$3323,'Top 5'!$BS11)</f>
        <v>11.154654902276111</v>
      </c>
      <c r="BY11" s="37">
        <f>SUMIFS('further data insights graphs'!$X$2:$X$3323,'further data insights graphs'!$A$2:$A$3323,'Top 5'!$BS11)</f>
        <v>0.97214196629230831</v>
      </c>
      <c r="BZ11" s="36">
        <f>SUMIFS('further data insights graphs'!K$2:K$3323,'further data insights graphs'!$A$2:$A$3323,'Top 5'!$BS11)</f>
        <v>1</v>
      </c>
      <c r="CA11" s="7">
        <f>SUMIFS('further data insights graphs'!I$2:I$3323,'further data insights graphs'!$A$2:$A$3323,'Top 5'!$BS11)</f>
        <v>1</v>
      </c>
      <c r="CB11" s="35">
        <f>SUMIFS('further data insights graphs'!J$2:J$3323,'further data insights graphs'!$A$2:$A$3323,'Top 5'!$BS11)</f>
        <v>0</v>
      </c>
      <c r="CC11" s="41">
        <f>SUMIFS('further data insights graphs'!R$2:R$3323,'further data insights graphs'!$A$2:$A$3323,'Top 5'!$BS11)</f>
        <v>9</v>
      </c>
      <c r="CD11" s="46">
        <f>SUMIFS('further data insights graphs'!V$2:V$3323,'further data insights graphs'!$A$2:$A$3323,'Top 5'!$BS11)</f>
        <v>0.60044849926916699</v>
      </c>
      <c r="CE11" s="34">
        <f>SUMIFS('further data insights graphs'!T$2:T$3323,'further data insights graphs'!$A$2:$A$3323,'Top 5'!$BS11)</f>
        <v>0.60044849926916699</v>
      </c>
      <c r="CF11" s="35">
        <f>SUMIFS('further data insights graphs'!U$2:U$3323,'further data insights graphs'!$A$2:$A$3323,'Top 5'!$BS11)</f>
        <v>0</v>
      </c>
      <c r="CG11" s="37">
        <f>SUMIFS('further data insights graphs'!X$2:X$3323,'further data insights graphs'!$A$2:$A$3323,'Top 5'!$BS11,'further data insights graphs'!$R$2:$R$3323,1)</f>
        <v>-2.7792161449886867</v>
      </c>
    </row>
    <row r="12" spans="4:85" ht="15" thickBot="1" x14ac:dyDescent="0.4">
      <c r="M12">
        <v>12</v>
      </c>
      <c r="N12">
        <v>3</v>
      </c>
      <c r="O12">
        <v>6</v>
      </c>
      <c r="T12">
        <v>6</v>
      </c>
      <c r="U12">
        <v>6</v>
      </c>
      <c r="V12">
        <v>12</v>
      </c>
      <c r="AD12" s="10" t="s">
        <v>194</v>
      </c>
      <c r="AE12" s="11">
        <v>9</v>
      </c>
      <c r="AF12" s="11">
        <v>8</v>
      </c>
      <c r="AG12" s="11">
        <v>17</v>
      </c>
      <c r="AH12" s="11">
        <f>N23</f>
        <v>13</v>
      </c>
      <c r="AI12" s="11">
        <f>O23</f>
        <v>9</v>
      </c>
      <c r="AJ12" s="11">
        <f>M23</f>
        <v>23</v>
      </c>
      <c r="AK12" s="11">
        <f>T23</f>
        <v>14</v>
      </c>
      <c r="AL12" s="11">
        <f>U23</f>
        <v>9</v>
      </c>
      <c r="AM12" s="11">
        <f>V23</f>
        <v>23</v>
      </c>
      <c r="AN12" s="12" t="s">
        <v>735</v>
      </c>
      <c r="AO12" s="12" t="s">
        <v>735</v>
      </c>
      <c r="AV12" s="28" t="s">
        <v>141</v>
      </c>
      <c r="AW12" s="19">
        <v>9</v>
      </c>
      <c r="AX12" s="20">
        <v>7</v>
      </c>
      <c r="AY12" s="32">
        <v>16</v>
      </c>
      <c r="AZ12" s="38">
        <f>COUNTIFS('further data insights graphs'!$A$2:$A$3323,'Top 5'!$AV12)</f>
        <v>17</v>
      </c>
      <c r="BA12" s="39">
        <f>SUMIFS('further data insights graphs'!$E$2:$E$3323,'further data insights graphs'!$A$2:$A$3323,'Top 5'!$AV12)</f>
        <v>8.4857002637964136</v>
      </c>
      <c r="BB12" s="40">
        <f>SUMIFS('further data insights graphs'!$X$2:$X$3323,'further data insights graphs'!$A$2:$A$3323,'Top 5'!$AV12)</f>
        <v>-0.39713586362980102</v>
      </c>
      <c r="BC12" s="38">
        <f>SUMIFS('further data insights graphs'!K$2:K$3323,'further data insights graphs'!$A$2:$A$3323,'Top 5'!$AV12)</f>
        <v>1</v>
      </c>
      <c r="BD12" s="43">
        <f>SUMIFS('further data insights graphs'!I$2:I$3323,'further data insights graphs'!$A$2:$A$3323,'Top 5'!$AV12)</f>
        <v>2</v>
      </c>
      <c r="BE12" s="44">
        <f>SUMIFS('further data insights graphs'!J$2:J$3323,'further data insights graphs'!$A$2:$A$3323,'Top 5'!$AV12)</f>
        <v>0</v>
      </c>
      <c r="BF12" s="45">
        <f>SUMIFS('further data insights graphs'!R$2:R$3323,'further data insights graphs'!$A$2:$A$3323,'Top 5'!$AV12)</f>
        <v>8</v>
      </c>
      <c r="BG12" s="47">
        <f>SUMIFS('further data insights graphs'!V$2:V$3323,'further data insights graphs'!$A$2:$A$3323,'Top 5'!$AV12)</f>
        <v>0.48434979629497399</v>
      </c>
      <c r="BH12" s="48">
        <f>SUMIFS('further data insights graphs'!T$2:T$3323,'further data insights graphs'!$A$2:$A$3323,'Top 5'!$AV12)</f>
        <v>0.95742747305808096</v>
      </c>
      <c r="BI12" s="44">
        <f>SUMIFS('further data insights graphs'!U$2:U$3323,'further data insights graphs'!$A$2:$A$3323,'Top 5'!$AV12)</f>
        <v>0</v>
      </c>
      <c r="BJ12" s="40">
        <f>SUMIFS('further data insights graphs'!X$2:X$3323,'further data insights graphs'!$A$2:$A$3323,'Top 5'!$AV12,'further data insights graphs'!$R$2:$R$3323,1)</f>
        <v>-1.9973728735586469</v>
      </c>
      <c r="BK12" s="38">
        <f>COUNTIFS('further data insights graphs'!$A$2:$A$3323,'Top 5'!$AV12,'further data insights graphs'!$R$2:$R$3323,0)</f>
        <v>9</v>
      </c>
      <c r="BL12" s="48">
        <f>SUMIFS('further data insights graphs'!$E$2:$E$3323,'further data insights graphs'!$A$2:$A$3323,'Top 5'!$AV12,'further data insights graphs'!$R$2:$R$3323,0)</f>
        <v>4.5504016483419658</v>
      </c>
      <c r="BM12" s="48">
        <f>SUMIFS('further data insights graphs'!X$2:X$3323,'further data insights graphs'!$A$2:$A$3323,'Top 5'!$AV12,'further data insights graphs'!$R$2:$R$3323,0)</f>
        <v>1.6002370099288457</v>
      </c>
      <c r="BN12" s="43">
        <f>COUNTIFS('further data insights graphs'!$A$2:$A$3323,'Top 5'!$AV12,'further data insights graphs'!$R$2:$R$3323,1)</f>
        <v>8</v>
      </c>
      <c r="BO12" s="48">
        <f>SUMIFS('further data insights graphs'!$E$2:$E$3323,'further data insights graphs'!$A$2:$A$3323,'Top 5'!$AV12,'further data insights graphs'!$R$2:$R$3323,1)</f>
        <v>3.9352986154544505</v>
      </c>
      <c r="BP12" s="40">
        <f>SUMIFS('further data insights graphs'!X$2:X$3323,'further data insights graphs'!$A$2:$A$3323,'Top 5'!$AV12,'further data insights graphs'!$R$2:$R$3323,1)</f>
        <v>-1.9973728735586469</v>
      </c>
      <c r="BS12" s="28" t="s">
        <v>141</v>
      </c>
      <c r="BT12" s="19">
        <v>9</v>
      </c>
      <c r="BU12" s="20">
        <v>7</v>
      </c>
      <c r="BV12" s="32">
        <v>16</v>
      </c>
      <c r="BW12" s="38">
        <f>COUNTIFS('further data insights graphs'!$A$2:$A$3323,'Top 5'!$BS12)</f>
        <v>17</v>
      </c>
      <c r="BX12" s="39">
        <f>SUMIFS('further data insights graphs'!$E$2:$E$3323,'further data insights graphs'!$A$2:$A$3323,'Top 5'!$BS12)</f>
        <v>8.4857002637964136</v>
      </c>
      <c r="BY12" s="40">
        <f>SUMIFS('further data insights graphs'!$X$2:$X$3323,'further data insights graphs'!$A$2:$A$3323,'Top 5'!$BS12)</f>
        <v>-0.39713586362980102</v>
      </c>
      <c r="BZ12" s="38">
        <f>SUMIFS('further data insights graphs'!K$2:K$3323,'further data insights graphs'!$A$2:$A$3323,'Top 5'!$BS12)</f>
        <v>1</v>
      </c>
      <c r="CA12" s="43">
        <f>SUMIFS('further data insights graphs'!I$2:I$3323,'further data insights graphs'!$A$2:$A$3323,'Top 5'!$BS12)</f>
        <v>2</v>
      </c>
      <c r="CB12" s="44">
        <f>SUMIFS('further data insights graphs'!J$2:J$3323,'further data insights graphs'!$A$2:$A$3323,'Top 5'!$BS12)</f>
        <v>0</v>
      </c>
      <c r="CC12" s="45">
        <f>SUMIFS('further data insights graphs'!R$2:R$3323,'further data insights graphs'!$A$2:$A$3323,'Top 5'!$BS12)</f>
        <v>8</v>
      </c>
      <c r="CD12" s="47">
        <f>SUMIFS('further data insights graphs'!V$2:V$3323,'further data insights graphs'!$A$2:$A$3323,'Top 5'!$BS12)</f>
        <v>0.48434979629497399</v>
      </c>
      <c r="CE12" s="48">
        <f>SUMIFS('further data insights graphs'!T$2:T$3323,'further data insights graphs'!$A$2:$A$3323,'Top 5'!$BS12)</f>
        <v>0.95742747305808096</v>
      </c>
      <c r="CF12" s="44">
        <f>SUMIFS('further data insights graphs'!U$2:U$3323,'further data insights graphs'!$A$2:$A$3323,'Top 5'!$BS12)</f>
        <v>0</v>
      </c>
      <c r="CG12" s="40">
        <f>SUMIFS('further data insights graphs'!X$2:X$3323,'further data insights graphs'!$A$2:$A$3323,'Top 5'!$BS12,'further data insights graphs'!$R$2:$R$3323,1)</f>
        <v>-1.9973728735586469</v>
      </c>
    </row>
    <row r="13" spans="4:85" ht="15" thickBot="1" x14ac:dyDescent="0.4">
      <c r="M13">
        <f>SUM(M10:M12)</f>
        <v>34</v>
      </c>
      <c r="N13">
        <f>SUM(N10:N12)</f>
        <v>11</v>
      </c>
      <c r="O13">
        <f>SUM(O10:O12)</f>
        <v>17</v>
      </c>
      <c r="T13">
        <f>SUM(T10:T12)</f>
        <v>17</v>
      </c>
      <c r="U13">
        <f t="shared" ref="U13:V13" si="0">SUM(U10:U12)</f>
        <v>17</v>
      </c>
      <c r="V13">
        <f t="shared" si="0"/>
        <v>34</v>
      </c>
      <c r="AD13" s="10" t="s">
        <v>141</v>
      </c>
      <c r="AE13" s="11">
        <v>9</v>
      </c>
      <c r="AF13" s="11">
        <v>7</v>
      </c>
      <c r="AG13" s="11">
        <v>16</v>
      </c>
      <c r="AH13" s="11">
        <f>N29</f>
        <v>14</v>
      </c>
      <c r="AI13" s="11">
        <f>O29</f>
        <v>9</v>
      </c>
      <c r="AJ13" s="11">
        <f>M29</f>
        <v>30</v>
      </c>
      <c r="AK13" s="11">
        <f>T29</f>
        <v>21</v>
      </c>
      <c r="AL13" s="11">
        <f>U29</f>
        <v>9</v>
      </c>
      <c r="AM13" s="11">
        <f>V29</f>
        <v>30</v>
      </c>
      <c r="AN13" s="12" t="s">
        <v>735</v>
      </c>
      <c r="AO13" s="12" t="s">
        <v>735</v>
      </c>
    </row>
    <row r="14" spans="4:85" ht="15" thickBot="1" x14ac:dyDescent="0.4">
      <c r="L14" t="s">
        <v>724</v>
      </c>
      <c r="BS14" s="8"/>
      <c r="BT14" s="84" t="s">
        <v>729</v>
      </c>
      <c r="BU14" s="85"/>
      <c r="BV14" s="86"/>
      <c r="BW14" s="87" t="s">
        <v>742</v>
      </c>
      <c r="BX14" s="88"/>
      <c r="BY14" s="89"/>
      <c r="BZ14" s="90" t="s">
        <v>658</v>
      </c>
      <c r="CA14" s="96"/>
      <c r="CB14" s="91"/>
      <c r="CC14" s="91"/>
      <c r="CD14" s="97"/>
      <c r="CE14" s="92"/>
    </row>
    <row r="15" spans="4:85" x14ac:dyDescent="0.35">
      <c r="M15">
        <v>12</v>
      </c>
      <c r="N15">
        <v>3</v>
      </c>
      <c r="O15">
        <v>5</v>
      </c>
      <c r="S15" t="s">
        <v>727</v>
      </c>
      <c r="T15">
        <v>7</v>
      </c>
      <c r="U15">
        <v>5</v>
      </c>
      <c r="V15">
        <v>12</v>
      </c>
      <c r="BS15" s="26" t="s">
        <v>731</v>
      </c>
      <c r="BT15" s="15" t="s">
        <v>720</v>
      </c>
      <c r="BU15" s="9" t="s">
        <v>597</v>
      </c>
      <c r="BV15" s="13" t="s">
        <v>598</v>
      </c>
      <c r="BW15" s="15" t="s">
        <v>745</v>
      </c>
      <c r="BX15" s="9" t="s">
        <v>746</v>
      </c>
      <c r="BY15" s="16" t="s">
        <v>747</v>
      </c>
      <c r="BZ15" s="15" t="s">
        <v>748</v>
      </c>
      <c r="CA15" s="14" t="s">
        <v>749</v>
      </c>
      <c r="CB15" s="9" t="s">
        <v>750</v>
      </c>
      <c r="CC15" s="15" t="s">
        <v>751</v>
      </c>
      <c r="CD15" s="14" t="s">
        <v>752</v>
      </c>
      <c r="CE15" s="9" t="s">
        <v>753</v>
      </c>
    </row>
    <row r="16" spans="4:85" x14ac:dyDescent="0.35">
      <c r="M16">
        <v>8</v>
      </c>
      <c r="N16">
        <v>4</v>
      </c>
      <c r="O16">
        <v>2</v>
      </c>
      <c r="T16">
        <v>6</v>
      </c>
      <c r="U16">
        <v>2</v>
      </c>
      <c r="V16">
        <v>8</v>
      </c>
      <c r="BS16" s="27" t="s">
        <v>77</v>
      </c>
      <c r="BT16" s="17">
        <v>9</v>
      </c>
      <c r="BU16" s="11">
        <v>12</v>
      </c>
      <c r="BV16" s="31">
        <v>21</v>
      </c>
      <c r="BW16" s="36">
        <f>COUNTIFS('further data insights graphs'!$A$2:$A$3323,'Top 5'!$BS16)</f>
        <v>22</v>
      </c>
      <c r="BX16" s="33">
        <f>SUMIFS('further data insights graphs'!$E$2:$E$3323,'further data insights graphs'!$A$2:$A$3323,'Top 5'!$BS16)</f>
        <v>13.111861890309953</v>
      </c>
      <c r="BY16" s="37">
        <f>SUMIFS('further data insights graphs'!$X$2:$X$3323,'further data insights graphs'!$A$2:$A$3323,'Top 5'!$BS16)</f>
        <v>2.0313816124328232</v>
      </c>
      <c r="BZ16" s="36">
        <f>COUNTIFS('further data insights graphs'!$A$2:$A$3323,'Top 5'!$BS8,'further data insights graphs'!$R$2:$R$3323,0)</f>
        <v>14</v>
      </c>
      <c r="CA16" s="34">
        <f>SUMIFS('further data insights graphs'!$E$2:$E$3323,'further data insights graphs'!$A$2:$A$3323,'Top 5'!$BS8,'further data insights graphs'!$R$2:$R$3323,0)</f>
        <v>8.621266301268502</v>
      </c>
      <c r="CB16" s="34">
        <f>SUMIFS('further data insights graphs'!X$2:X$3323,'further data insights graphs'!$A$2:$A$3323,'Top 5'!$BS8,'further data insights graphs'!$R$2:$R$3323,0)</f>
        <v>6.0477118106239001</v>
      </c>
      <c r="CC16" s="7">
        <f>COUNTIFS('further data insights graphs'!$A$2:$A$3323,'Top 5'!$BS8,'further data insights graphs'!$R$2:$R$3323,1)</f>
        <v>8</v>
      </c>
      <c r="CD16" s="34">
        <f>SUMIFS('further data insights graphs'!$E$2:$E$3323,'further data insights graphs'!$A$2:$A$3323,'Top 5'!$BS8,'further data insights graphs'!$R$2:$R$3323,1)</f>
        <v>4.4905955890414528</v>
      </c>
      <c r="CE16" s="37">
        <f>SUMIFS('further data insights graphs'!X$2:X$3323,'further data insights graphs'!$A$2:$A$3323,'Top 5'!$BS8,'further data insights graphs'!$R$2:$R$3323,1)</f>
        <v>-4.0163301981910768</v>
      </c>
    </row>
    <row r="17" spans="12:83" x14ac:dyDescent="0.35">
      <c r="M17">
        <v>5</v>
      </c>
      <c r="N17">
        <v>4</v>
      </c>
      <c r="O17">
        <v>1</v>
      </c>
      <c r="T17">
        <v>4</v>
      </c>
      <c r="U17">
        <v>1</v>
      </c>
      <c r="V17">
        <v>5</v>
      </c>
      <c r="BS17" s="27" t="s">
        <v>87</v>
      </c>
      <c r="BT17" s="17">
        <v>10</v>
      </c>
      <c r="BU17" s="11">
        <v>9</v>
      </c>
      <c r="BV17" s="31">
        <v>19</v>
      </c>
      <c r="BW17" s="36">
        <f>COUNTIFS('further data insights graphs'!$A$2:$A$3323,'Top 5'!$BS17)</f>
        <v>23</v>
      </c>
      <c r="BX17" s="33">
        <f>SUMIFS('further data insights graphs'!$E$2:$E$3323,'further data insights graphs'!$A$2:$A$3323,'Top 5'!$BS17)</f>
        <v>10.467147826105768</v>
      </c>
      <c r="BY17" s="37">
        <f>SUMIFS('further data insights graphs'!$X$2:$X$3323,'further data insights graphs'!$A$2:$A$3323,'Top 5'!$BS17)</f>
        <v>-1.7465662467920593</v>
      </c>
      <c r="BZ17" s="36">
        <f>COUNTIFS('further data insights graphs'!$A$2:$A$3323,'Top 5'!$BS9,'further data insights graphs'!$R$2:$R$3323,0)</f>
        <v>8</v>
      </c>
      <c r="CA17" s="34">
        <f>SUMIFS('further data insights graphs'!$E$2:$E$3323,'further data insights graphs'!$A$2:$A$3323,'Top 5'!$BS9,'further data insights graphs'!$R$2:$R$3323,0)</f>
        <v>3.6988577416119144</v>
      </c>
      <c r="CB17" s="34">
        <f>SUMIFS('further data insights graphs'!X$2:X$3323,'further data insights graphs'!$A$2:$A$3323,'Top 5'!$BS9,'further data insights graphs'!$R$2:$R$3323,0)</f>
        <v>1.3958497562422465</v>
      </c>
      <c r="CC17" s="7">
        <f>COUNTIFS('further data insights graphs'!$A$2:$A$3323,'Top 5'!$BS9,'further data insights graphs'!$R$2:$R$3323,1)</f>
        <v>15</v>
      </c>
      <c r="CD17" s="34">
        <f>SUMIFS('further data insights graphs'!$E$2:$E$3323,'further data insights graphs'!$A$2:$A$3323,'Top 5'!$BS9,'further data insights graphs'!$R$2:$R$3323,1)</f>
        <v>6.7682900844938541</v>
      </c>
      <c r="CE17" s="37">
        <f>SUMIFS('further data insights graphs'!X$2:X$3323,'further data insights graphs'!$A$2:$A$3323,'Top 5'!$BS9,'further data insights graphs'!$R$2:$R$3323,1)</f>
        <v>-3.1424160030343051</v>
      </c>
    </row>
    <row r="18" spans="12:83" x14ac:dyDescent="0.35">
      <c r="M18">
        <f>SUM(M15:M17)</f>
        <v>25</v>
      </c>
      <c r="N18">
        <f>SUM(N15:N17)</f>
        <v>11</v>
      </c>
      <c r="O18">
        <f>SUM(O15:O17)</f>
        <v>8</v>
      </c>
      <c r="T18">
        <f>SUM(T15:T17)</f>
        <v>17</v>
      </c>
      <c r="U18">
        <f>SUM(U15:U17)</f>
        <v>8</v>
      </c>
      <c r="V18">
        <f>SUM(V15:V17)</f>
        <v>25</v>
      </c>
      <c r="BS18" s="27" t="s">
        <v>161</v>
      </c>
      <c r="BT18" s="17">
        <v>10</v>
      </c>
      <c r="BU18" s="11">
        <v>7</v>
      </c>
      <c r="BV18" s="31">
        <v>17</v>
      </c>
      <c r="BW18" s="36">
        <f>COUNTIFS('further data insights graphs'!$A$2:$A$3323,'Top 5'!$BS18)</f>
        <v>19</v>
      </c>
      <c r="BX18" s="33">
        <f>SUMIFS('further data insights graphs'!$E$2:$E$3323,'further data insights graphs'!$A$2:$A$3323,'Top 5'!$BS18)</f>
        <v>10.078364730569909</v>
      </c>
      <c r="BY18" s="37">
        <f>SUMIFS('further data insights graphs'!$X$2:$X$3323,'further data insights graphs'!$A$2:$A$3323,'Top 5'!$BS18)</f>
        <v>-1.4708263315205741</v>
      </c>
      <c r="BZ18" s="36">
        <f>COUNTIFS('further data insights graphs'!$A$2:$A$3323,'Top 5'!$BS10,'further data insights graphs'!$R$2:$R$3323,0)</f>
        <v>5</v>
      </c>
      <c r="CA18" s="34">
        <f>SUMIFS('further data insights graphs'!$E$2:$E$3323,'further data insights graphs'!$A$2:$A$3323,'Top 5'!$BS10,'further data insights graphs'!$R$2:$R$3323,0)</f>
        <v>3.6870586365923206</v>
      </c>
      <c r="CB18" s="34">
        <f>SUMIFS('further data insights graphs'!X$2:X$3323,'further data insights graphs'!$A$2:$A$3323,'Top 5'!$BS10,'further data insights graphs'!$R$2:$R$3323,0)</f>
        <v>1.5341149711432758</v>
      </c>
      <c r="CC18" s="7">
        <f>COUNTIFS('further data insights graphs'!$A$2:$A$3323,'Top 5'!$BS10,'further data insights graphs'!$R$2:$R$3323,1)</f>
        <v>14</v>
      </c>
      <c r="CD18" s="34">
        <f>SUMIFS('further data insights graphs'!$E$2:$E$3323,'further data insights graphs'!$A$2:$A$3323,'Top 5'!$BS10,'further data insights graphs'!$R$2:$R$3323,1)</f>
        <v>6.3913060939775885</v>
      </c>
      <c r="CE18" s="37">
        <f>SUMIFS('further data insights graphs'!X$2:X$3323,'further data insights graphs'!$A$2:$A$3323,'Top 5'!$BS10,'further data insights graphs'!$R$2:$R$3323,1)</f>
        <v>-3.0049413026638501</v>
      </c>
    </row>
    <row r="19" spans="12:83" x14ac:dyDescent="0.35">
      <c r="BS19" s="27" t="s">
        <v>194</v>
      </c>
      <c r="BT19" s="17">
        <v>9</v>
      </c>
      <c r="BU19" s="11">
        <v>8</v>
      </c>
      <c r="BV19" s="31">
        <v>17</v>
      </c>
      <c r="BW19" s="36">
        <f>COUNTIFS('further data insights graphs'!$A$2:$A$3323,'Top 5'!$BS19)</f>
        <v>18</v>
      </c>
      <c r="BX19" s="33">
        <f>SUMIFS('further data insights graphs'!$E$2:$E$3323,'further data insights graphs'!$A$2:$A$3323,'Top 5'!$BS19)</f>
        <v>11.154654902276111</v>
      </c>
      <c r="BY19" s="37">
        <f>SUMIFS('further data insights graphs'!$X$2:$X$3323,'further data insights graphs'!$A$2:$A$3323,'Top 5'!$BS19)</f>
        <v>0.97214196629230831</v>
      </c>
      <c r="BZ19" s="36">
        <f>COUNTIFS('further data insights graphs'!$A$2:$A$3323,'Top 5'!$BS11,'further data insights graphs'!$R$2:$R$3323,0)</f>
        <v>9</v>
      </c>
      <c r="CA19" s="34">
        <f>SUMIFS('further data insights graphs'!$E$2:$E$3323,'further data insights graphs'!$A$2:$A$3323,'Top 5'!$BS11,'further data insights graphs'!$R$2:$R$3323,0)</f>
        <v>5.6993662781082879</v>
      </c>
      <c r="CB19" s="34">
        <f>SUMIFS('further data insights graphs'!X$2:X$3323,'further data insights graphs'!$A$2:$A$3323,'Top 5'!$BS11,'further data insights graphs'!$R$2:$R$3323,0)</f>
        <v>3.7513581112809957</v>
      </c>
      <c r="CC19" s="7">
        <f>COUNTIFS('further data insights graphs'!$A$2:$A$3323,'Top 5'!$BS11,'further data insights graphs'!$R$2:$R$3323,1)</f>
        <v>9</v>
      </c>
      <c r="CD19" s="34">
        <f>SUMIFS('further data insights graphs'!$E$2:$E$3323,'further data insights graphs'!$A$2:$A$3323,'Top 5'!$BS11,'further data insights graphs'!$R$2:$R$3323,1)</f>
        <v>5.4552886241678245</v>
      </c>
      <c r="CE19" s="37">
        <f>SUMIFS('further data insights graphs'!X$2:X$3323,'further data insights graphs'!$A$2:$A$3323,'Top 5'!$BS11,'further data insights graphs'!$R$2:$R$3323,1)</f>
        <v>-2.7792161449886867</v>
      </c>
    </row>
    <row r="20" spans="12:83" ht="15" thickBot="1" x14ac:dyDescent="0.4">
      <c r="L20" t="s">
        <v>723</v>
      </c>
      <c r="M20">
        <v>13</v>
      </c>
      <c r="N20">
        <v>6</v>
      </c>
      <c r="O20">
        <v>7</v>
      </c>
      <c r="S20" t="s">
        <v>728</v>
      </c>
      <c r="T20">
        <v>6</v>
      </c>
      <c r="U20">
        <v>7</v>
      </c>
      <c r="V20">
        <v>13</v>
      </c>
      <c r="BS20" s="28" t="s">
        <v>141</v>
      </c>
      <c r="BT20" s="19">
        <v>9</v>
      </c>
      <c r="BU20" s="20">
        <v>7</v>
      </c>
      <c r="BV20" s="32">
        <v>16</v>
      </c>
      <c r="BW20" s="38">
        <f>COUNTIFS('further data insights graphs'!$A$2:$A$3323,'Top 5'!$BS20)</f>
        <v>17</v>
      </c>
      <c r="BX20" s="39">
        <f>SUMIFS('further data insights graphs'!$E$2:$E$3323,'further data insights graphs'!$A$2:$A$3323,'Top 5'!$BS20)</f>
        <v>8.4857002637964136</v>
      </c>
      <c r="BY20" s="40">
        <f>SUMIFS('further data insights graphs'!$X$2:$X$3323,'further data insights graphs'!$A$2:$A$3323,'Top 5'!$BS20)</f>
        <v>-0.39713586362980102</v>
      </c>
      <c r="BZ20" s="38">
        <f>COUNTIFS('further data insights graphs'!$A$2:$A$3323,'Top 5'!$BS12,'further data insights graphs'!$R$2:$R$3323,0)</f>
        <v>9</v>
      </c>
      <c r="CA20" s="48">
        <f>SUMIFS('further data insights graphs'!$E$2:$E$3323,'further data insights graphs'!$A$2:$A$3323,'Top 5'!$BS12,'further data insights graphs'!$R$2:$R$3323,0)</f>
        <v>4.5504016483419658</v>
      </c>
      <c r="CB20" s="48">
        <f>SUMIFS('further data insights graphs'!X$2:X$3323,'further data insights graphs'!$A$2:$A$3323,'Top 5'!$BS12,'further data insights graphs'!$R$2:$R$3323,0)</f>
        <v>1.6002370099288457</v>
      </c>
      <c r="CC20" s="43">
        <f>COUNTIFS('further data insights graphs'!$A$2:$A$3323,'Top 5'!$BS12,'further data insights graphs'!$R$2:$R$3323,1)</f>
        <v>8</v>
      </c>
      <c r="CD20" s="48">
        <f>SUMIFS('further data insights graphs'!$E$2:$E$3323,'further data insights graphs'!$A$2:$A$3323,'Top 5'!$BS12,'further data insights graphs'!$R$2:$R$3323,1)</f>
        <v>3.9352986154544505</v>
      </c>
      <c r="CE20" s="40">
        <f>SUMIFS('further data insights graphs'!X$2:X$3323,'further data insights graphs'!$A$2:$A$3323,'Top 5'!$BS12,'further data insights graphs'!$R$2:$R$3323,1)</f>
        <v>-1.9973728735586469</v>
      </c>
    </row>
    <row r="21" spans="12:83" x14ac:dyDescent="0.35">
      <c r="M21">
        <v>5</v>
      </c>
      <c r="N21">
        <v>3</v>
      </c>
      <c r="O21">
        <v>1</v>
      </c>
      <c r="T21">
        <v>4</v>
      </c>
      <c r="U21">
        <v>1</v>
      </c>
      <c r="V21">
        <v>5</v>
      </c>
      <c r="Y21" s="5" t="s">
        <v>735</v>
      </c>
      <c r="Z21" s="5" t="s">
        <v>735</v>
      </c>
      <c r="AB21" s="5" t="s">
        <v>721</v>
      </c>
      <c r="AC21" s="5" t="s">
        <v>716</v>
      </c>
    </row>
    <row r="22" spans="12:83" x14ac:dyDescent="0.35">
      <c r="M22">
        <v>5</v>
      </c>
      <c r="N22">
        <v>4</v>
      </c>
      <c r="O22">
        <v>1</v>
      </c>
      <c r="T22">
        <v>4</v>
      </c>
      <c r="U22">
        <v>1</v>
      </c>
      <c r="V22">
        <v>5</v>
      </c>
      <c r="Y22" s="5" t="s">
        <v>735</v>
      </c>
      <c r="Z22" s="5" t="s">
        <v>735</v>
      </c>
      <c r="AB22" s="5" t="s">
        <v>722</v>
      </c>
      <c r="AC22" s="5" t="s">
        <v>726</v>
      </c>
    </row>
    <row r="23" spans="12:83" x14ac:dyDescent="0.35">
      <c r="M23">
        <f>SUM(M20:M22)</f>
        <v>23</v>
      </c>
      <c r="N23">
        <f>SUM(N20:N22)</f>
        <v>13</v>
      </c>
      <c r="O23">
        <f>SUM(O20:O22)</f>
        <v>9</v>
      </c>
      <c r="T23">
        <f>SUM(T20:T22)</f>
        <v>14</v>
      </c>
      <c r="U23">
        <f>SUM(U20:U22)</f>
        <v>9</v>
      </c>
      <c r="V23">
        <f>SUM(V20:V22)</f>
        <v>23</v>
      </c>
      <c r="Y23" s="5" t="s">
        <v>735</v>
      </c>
      <c r="Z23" s="5" t="s">
        <v>735</v>
      </c>
      <c r="AB23" s="5" t="s">
        <v>724</v>
      </c>
      <c r="AC23" s="5" t="s">
        <v>727</v>
      </c>
    </row>
    <row r="24" spans="12:83" x14ac:dyDescent="0.35">
      <c r="Y24" s="5" t="s">
        <v>735</v>
      </c>
      <c r="Z24" s="5" t="s">
        <v>735</v>
      </c>
      <c r="AB24" s="5" t="s">
        <v>723</v>
      </c>
      <c r="AC24" s="5" t="s">
        <v>728</v>
      </c>
    </row>
    <row r="25" spans="12:83" x14ac:dyDescent="0.35">
      <c r="Y25" s="5" t="s">
        <v>735</v>
      </c>
      <c r="Z25" s="5" t="s">
        <v>735</v>
      </c>
      <c r="AB25" s="5" t="s">
        <v>725</v>
      </c>
      <c r="AC25" s="5" t="s">
        <v>734</v>
      </c>
    </row>
    <row r="26" spans="12:83" x14ac:dyDescent="0.35">
      <c r="L26" t="s">
        <v>725</v>
      </c>
      <c r="M26">
        <v>12</v>
      </c>
      <c r="N26">
        <v>5</v>
      </c>
      <c r="O26">
        <v>6</v>
      </c>
      <c r="S26" t="s">
        <v>734</v>
      </c>
      <c r="T26">
        <v>6</v>
      </c>
      <c r="U26">
        <v>6</v>
      </c>
      <c r="V26">
        <v>12</v>
      </c>
    </row>
    <row r="27" spans="12:83" x14ac:dyDescent="0.35">
      <c r="M27">
        <v>9</v>
      </c>
      <c r="N27">
        <v>3</v>
      </c>
      <c r="O27">
        <v>1</v>
      </c>
      <c r="T27">
        <v>8</v>
      </c>
      <c r="U27">
        <v>1</v>
      </c>
      <c r="V27">
        <v>9</v>
      </c>
    </row>
    <row r="28" spans="12:83" x14ac:dyDescent="0.35">
      <c r="M28">
        <v>9</v>
      </c>
      <c r="N28">
        <v>6</v>
      </c>
      <c r="O28">
        <v>2</v>
      </c>
      <c r="T28">
        <v>7</v>
      </c>
      <c r="U28">
        <v>2</v>
      </c>
      <c r="V28">
        <v>9</v>
      </c>
    </row>
    <row r="29" spans="12:83" ht="15" thickBot="1" x14ac:dyDescent="0.4">
      <c r="M29">
        <f>SUM(M26:M28)</f>
        <v>30</v>
      </c>
      <c r="N29">
        <f>SUM(N26:N28)</f>
        <v>14</v>
      </c>
      <c r="O29">
        <f>SUM(O26:O28)</f>
        <v>9</v>
      </c>
      <c r="T29">
        <f>SUM(T26:T28)</f>
        <v>21</v>
      </c>
      <c r="U29">
        <f>SUM(U26:U28)</f>
        <v>9</v>
      </c>
      <c r="V29">
        <f>SUM(V26:V28)</f>
        <v>30</v>
      </c>
    </row>
    <row r="30" spans="12:83" ht="15" thickBot="1" x14ac:dyDescent="0.4">
      <c r="AD30" s="8"/>
      <c r="AE30" s="84" t="s">
        <v>729</v>
      </c>
      <c r="AF30" s="85"/>
      <c r="AG30" s="102"/>
      <c r="AH30" s="103" t="s">
        <v>730</v>
      </c>
      <c r="AI30" s="104"/>
      <c r="AJ30" s="105"/>
      <c r="AK30" s="106" t="s">
        <v>736</v>
      </c>
      <c r="AL30" s="107"/>
      <c r="AM30" s="108"/>
      <c r="AN30" s="109" t="s">
        <v>732</v>
      </c>
      <c r="AO30" s="110"/>
    </row>
    <row r="31" spans="12:83" x14ac:dyDescent="0.35">
      <c r="AD31" s="26" t="s">
        <v>731</v>
      </c>
      <c r="AE31" s="15" t="s">
        <v>720</v>
      </c>
      <c r="AF31" s="9" t="s">
        <v>597</v>
      </c>
      <c r="AG31" s="16" t="s">
        <v>598</v>
      </c>
      <c r="AH31" s="15" t="s">
        <v>720</v>
      </c>
      <c r="AI31" s="9" t="s">
        <v>597</v>
      </c>
      <c r="AJ31" s="16" t="s">
        <v>598</v>
      </c>
      <c r="AK31" s="15" t="s">
        <v>720</v>
      </c>
      <c r="AL31" s="9" t="s">
        <v>597</v>
      </c>
      <c r="AM31" s="16" t="s">
        <v>598</v>
      </c>
      <c r="AN31" s="15" t="s">
        <v>730</v>
      </c>
      <c r="AO31" s="16" t="s">
        <v>733</v>
      </c>
    </row>
    <row r="32" spans="12:83" x14ac:dyDescent="0.35">
      <c r="AD32" s="27" t="s">
        <v>77</v>
      </c>
      <c r="AE32" s="17">
        <v>9</v>
      </c>
      <c r="AF32" s="11">
        <v>12</v>
      </c>
      <c r="AG32" s="18">
        <v>21</v>
      </c>
      <c r="AH32" s="17">
        <v>14</v>
      </c>
      <c r="AI32" s="11">
        <v>13</v>
      </c>
      <c r="AJ32" s="18">
        <v>30</v>
      </c>
      <c r="AK32" s="17">
        <v>17</v>
      </c>
      <c r="AL32" s="11">
        <v>13</v>
      </c>
      <c r="AM32" s="18">
        <v>30</v>
      </c>
      <c r="AN32" s="22" t="s">
        <v>735</v>
      </c>
      <c r="AO32" s="23" t="s">
        <v>735</v>
      </c>
    </row>
    <row r="33" spans="30:41" x14ac:dyDescent="0.35">
      <c r="AD33" s="27" t="s">
        <v>87</v>
      </c>
      <c r="AE33" s="17">
        <v>10</v>
      </c>
      <c r="AF33" s="11">
        <v>9</v>
      </c>
      <c r="AG33" s="18">
        <v>19</v>
      </c>
      <c r="AH33" s="17">
        <v>11</v>
      </c>
      <c r="AI33" s="11">
        <v>17</v>
      </c>
      <c r="AJ33" s="18">
        <v>34</v>
      </c>
      <c r="AK33" s="17">
        <v>17</v>
      </c>
      <c r="AL33" s="11">
        <v>17</v>
      </c>
      <c r="AM33" s="18">
        <v>34</v>
      </c>
      <c r="AN33" s="22" t="s">
        <v>735</v>
      </c>
      <c r="AO33" s="23" t="s">
        <v>735</v>
      </c>
    </row>
    <row r="34" spans="30:41" x14ac:dyDescent="0.35">
      <c r="AD34" s="27" t="s">
        <v>161</v>
      </c>
      <c r="AE34" s="17">
        <v>10</v>
      </c>
      <c r="AF34" s="11">
        <v>7</v>
      </c>
      <c r="AG34" s="18">
        <v>17</v>
      </c>
      <c r="AH34" s="17">
        <v>11</v>
      </c>
      <c r="AI34" s="11">
        <v>8</v>
      </c>
      <c r="AJ34" s="18">
        <v>25</v>
      </c>
      <c r="AK34" s="17">
        <v>17</v>
      </c>
      <c r="AL34" s="11">
        <v>8</v>
      </c>
      <c r="AM34" s="18">
        <v>25</v>
      </c>
      <c r="AN34" s="22" t="s">
        <v>735</v>
      </c>
      <c r="AO34" s="23" t="s">
        <v>735</v>
      </c>
    </row>
    <row r="35" spans="30:41" x14ac:dyDescent="0.35">
      <c r="AD35" s="27" t="s">
        <v>194</v>
      </c>
      <c r="AE35" s="17">
        <v>9</v>
      </c>
      <c r="AF35" s="11">
        <v>8</v>
      </c>
      <c r="AG35" s="18">
        <v>17</v>
      </c>
      <c r="AH35" s="17">
        <v>13</v>
      </c>
      <c r="AI35" s="11">
        <v>9</v>
      </c>
      <c r="AJ35" s="18">
        <v>23</v>
      </c>
      <c r="AK35" s="17">
        <v>14</v>
      </c>
      <c r="AL35" s="11">
        <v>9</v>
      </c>
      <c r="AM35" s="18">
        <v>23</v>
      </c>
      <c r="AN35" s="22" t="s">
        <v>735</v>
      </c>
      <c r="AO35" s="23" t="s">
        <v>735</v>
      </c>
    </row>
    <row r="36" spans="30:41" ht="15" thickBot="1" x14ac:dyDescent="0.4">
      <c r="AD36" s="28" t="s">
        <v>141</v>
      </c>
      <c r="AE36" s="19">
        <v>9</v>
      </c>
      <c r="AF36" s="20">
        <v>7</v>
      </c>
      <c r="AG36" s="21">
        <v>16</v>
      </c>
      <c r="AH36" s="19">
        <v>14</v>
      </c>
      <c r="AI36" s="20">
        <v>9</v>
      </c>
      <c r="AJ36" s="21">
        <v>30</v>
      </c>
      <c r="AK36" s="19">
        <v>21</v>
      </c>
      <c r="AL36" s="20">
        <v>9</v>
      </c>
      <c r="AM36" s="21">
        <v>30</v>
      </c>
      <c r="AN36" s="24" t="s">
        <v>735</v>
      </c>
      <c r="AO36" s="25" t="s">
        <v>735</v>
      </c>
    </row>
  </sheetData>
  <mergeCells count="20">
    <mergeCell ref="AE30:AG30"/>
    <mergeCell ref="AH30:AJ30"/>
    <mergeCell ref="AK30:AM30"/>
    <mergeCell ref="AN30:AO30"/>
    <mergeCell ref="BZ6:CC6"/>
    <mergeCell ref="CD6:CG6"/>
    <mergeCell ref="BZ14:CE14"/>
    <mergeCell ref="AE7:AG7"/>
    <mergeCell ref="AH7:AJ7"/>
    <mergeCell ref="AK7:AM7"/>
    <mergeCell ref="AN7:AO7"/>
    <mergeCell ref="BT14:BV14"/>
    <mergeCell ref="BW14:BY14"/>
    <mergeCell ref="AW6:AY6"/>
    <mergeCell ref="AZ6:BB6"/>
    <mergeCell ref="BC6:BF6"/>
    <mergeCell ref="BG6:BJ6"/>
    <mergeCell ref="BK6:BP6"/>
    <mergeCell ref="BT6:BV6"/>
    <mergeCell ref="BW6:BY6"/>
  </mergeCells>
  <hyperlinks>
    <hyperlink ref="AB21" r:id="rId1" xr:uid="{00000000-0004-0000-0100-000000000000}"/>
    <hyperlink ref="Y21" r:id="rId2" xr:uid="{00000000-0004-0000-0100-000001000000}"/>
    <hyperlink ref="AB22" r:id="rId3" xr:uid="{00000000-0004-0000-0100-000002000000}"/>
    <hyperlink ref="Y22" r:id="rId4" xr:uid="{00000000-0004-0000-0100-000003000000}"/>
    <hyperlink ref="AB23" r:id="rId5" xr:uid="{00000000-0004-0000-0100-000004000000}"/>
    <hyperlink ref="Y23" r:id="rId6" xr:uid="{00000000-0004-0000-0100-000005000000}"/>
    <hyperlink ref="AB24" r:id="rId7" xr:uid="{00000000-0004-0000-0100-000006000000}"/>
    <hyperlink ref="Y24" r:id="rId8" xr:uid="{00000000-0004-0000-0100-000007000000}"/>
    <hyperlink ref="AB25" r:id="rId9" xr:uid="{00000000-0004-0000-0100-000008000000}"/>
    <hyperlink ref="Y25" r:id="rId10" xr:uid="{00000000-0004-0000-0100-000009000000}"/>
    <hyperlink ref="AC21" r:id="rId11" xr:uid="{00000000-0004-0000-0100-00000A000000}"/>
    <hyperlink ref="Z21" r:id="rId12" xr:uid="{00000000-0004-0000-0100-00000B000000}"/>
    <hyperlink ref="AC22" r:id="rId13" xr:uid="{00000000-0004-0000-0100-00000C000000}"/>
    <hyperlink ref="Z22" r:id="rId14" xr:uid="{00000000-0004-0000-0100-00000D000000}"/>
    <hyperlink ref="AC23" r:id="rId15" xr:uid="{00000000-0004-0000-0100-00000E000000}"/>
    <hyperlink ref="Z23" r:id="rId16" xr:uid="{00000000-0004-0000-0100-00000F000000}"/>
    <hyperlink ref="AC24" r:id="rId17" xr:uid="{00000000-0004-0000-0100-000010000000}"/>
    <hyperlink ref="Z24" r:id="rId18" xr:uid="{00000000-0004-0000-0100-000011000000}"/>
    <hyperlink ref="AC25" r:id="rId19" xr:uid="{00000000-0004-0000-0100-000012000000}"/>
    <hyperlink ref="Z25" r:id="rId20" xr:uid="{00000000-0004-0000-0100-000013000000}"/>
    <hyperlink ref="AN9" r:id="rId21" xr:uid="{00000000-0004-0000-0100-000014000000}"/>
    <hyperlink ref="AN10" r:id="rId22" xr:uid="{00000000-0004-0000-0100-000015000000}"/>
    <hyperlink ref="AN11" r:id="rId23" xr:uid="{00000000-0004-0000-0100-000016000000}"/>
    <hyperlink ref="AN12" r:id="rId24" xr:uid="{00000000-0004-0000-0100-000017000000}"/>
    <hyperlink ref="AN13" r:id="rId25" xr:uid="{00000000-0004-0000-0100-000018000000}"/>
    <hyperlink ref="AO9" r:id="rId26" xr:uid="{00000000-0004-0000-0100-000019000000}"/>
    <hyperlink ref="AO10" r:id="rId27" xr:uid="{00000000-0004-0000-0100-00001A000000}"/>
    <hyperlink ref="AO11" r:id="rId28" xr:uid="{00000000-0004-0000-0100-00001B000000}"/>
    <hyperlink ref="AO12" r:id="rId29" xr:uid="{00000000-0004-0000-0100-00001C000000}"/>
    <hyperlink ref="AO13" r:id="rId30" xr:uid="{00000000-0004-0000-0100-00001D000000}"/>
    <hyperlink ref="AN32" r:id="rId31" xr:uid="{00000000-0004-0000-0100-00001E000000}"/>
    <hyperlink ref="AN33" r:id="rId32" xr:uid="{00000000-0004-0000-0100-00001F000000}"/>
    <hyperlink ref="AN34" r:id="rId33" xr:uid="{00000000-0004-0000-0100-000020000000}"/>
    <hyperlink ref="AN35" r:id="rId34" xr:uid="{00000000-0004-0000-0100-000021000000}"/>
    <hyperlink ref="AN36" r:id="rId35" xr:uid="{00000000-0004-0000-0100-000022000000}"/>
    <hyperlink ref="AO32" r:id="rId36" xr:uid="{00000000-0004-0000-0100-000023000000}"/>
    <hyperlink ref="AO33" r:id="rId37" xr:uid="{00000000-0004-0000-0100-000024000000}"/>
    <hyperlink ref="AO34" r:id="rId38" xr:uid="{00000000-0004-0000-0100-000025000000}"/>
    <hyperlink ref="AO35" r:id="rId39" xr:uid="{00000000-0004-0000-0100-000026000000}"/>
    <hyperlink ref="AO36" r:id="rId40" xr:uid="{00000000-0004-0000-0100-00002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tackle data and analsyis</vt:lpstr>
      <vt:lpstr>further data insights graphs</vt:lpstr>
      <vt:lpstr>Top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 durham</dc:creator>
  <cp:lastModifiedBy>rich durham</cp:lastModifiedBy>
  <dcterms:created xsi:type="dcterms:W3CDTF">2024-01-05T19:53:46Z</dcterms:created>
  <dcterms:modified xsi:type="dcterms:W3CDTF">2024-01-08T19:53:53Z</dcterms:modified>
</cp:coreProperties>
</file>